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188" windowHeight="9060" tabRatio="897"/>
  </bookViews>
  <sheets>
    <sheet name="4.芒东镇-明细表" sheetId="1" r:id="rId1"/>
    <sheet name="4-1帮别村" sheetId="2" r:id="rId2"/>
    <sheet name="4-2户那村" sheetId="3" r:id="rId3"/>
    <sheet name="4-3罗岗村" sheetId="4" r:id="rId4"/>
    <sheet name="4-4芒东村" sheetId="5" r:id="rId5"/>
    <sheet name="4-5那勐村" sheetId="6" r:id="rId6"/>
    <sheet name="4-6平坝村" sheetId="7" r:id="rId7"/>
    <sheet name="4-7杞木寨村" sheetId="8" r:id="rId8"/>
    <sheet name="4-8清平村" sheetId="9" r:id="rId9"/>
    <sheet name="4-9洒坞村" sheetId="10" r:id="rId10"/>
    <sheet name="4-10笋子洼村" sheetId="11" r:id="rId11"/>
    <sheet name="4-11湾中村" sheetId="12" r:id="rId12"/>
    <sheet name="4-12翁冷村" sheetId="13" r:id="rId13"/>
    <sheet name="4-13小寨子村" sheetId="14" r:id="rId14"/>
  </sheets>
  <definedNames>
    <definedName name="_xlnm._FilterDatabase" localSheetId="0" hidden="1">'4.芒东镇-明细表'!$4:$1566</definedName>
    <definedName name="_xlnm._FilterDatabase" localSheetId="1" hidden="1">'4-1帮别村'!$4:$369</definedName>
    <definedName name="_xlnm._FilterDatabase" localSheetId="2" hidden="1">'4-2户那村'!$4:$279</definedName>
    <definedName name="_xlnm._FilterDatabase" localSheetId="3" hidden="1">'4-3罗岗村'!$4:$498</definedName>
    <definedName name="_xlnm._FilterDatabase" localSheetId="4" hidden="1">'4-4芒东村'!$4:$510</definedName>
    <definedName name="_xlnm._FilterDatabase" localSheetId="5" hidden="1">'4-5那勐村'!$4:$302</definedName>
    <definedName name="_xlnm._FilterDatabase" localSheetId="6" hidden="1">'4-6平坝村'!$4:$304</definedName>
    <definedName name="_xlnm._FilterDatabase" localSheetId="7" hidden="1">'4-7杞木寨村'!$4:$366</definedName>
    <definedName name="_xlnm._FilterDatabase" localSheetId="8" hidden="1">'4-8清平村'!$4:$457</definedName>
    <definedName name="_xlnm._FilterDatabase" localSheetId="9" hidden="1">'4-9洒坞村'!$4:$313</definedName>
    <definedName name="_xlnm._FilterDatabase" localSheetId="10" hidden="1">'4-10笋子洼村'!$4:$296</definedName>
    <definedName name="_xlnm._FilterDatabase" localSheetId="11" hidden="1">'4-11湾中村'!$4:$360</definedName>
    <definedName name="_xlnm._FilterDatabase" localSheetId="12" hidden="1">'4-12翁冷村'!$4:$500</definedName>
    <definedName name="_xlnm._FilterDatabase" localSheetId="13" hidden="1">'4-13小寨子村'!$4:$223</definedName>
    <definedName name="_xlnm.Print_Area" localSheetId="0">'4.芒东镇-明细表'!$A$1:$X$1566</definedName>
    <definedName name="_xlnm.Print_Titles" localSheetId="0">'4.芒东镇-明细表'!$2:$6</definedName>
    <definedName name="_xlnm.Print_Area" localSheetId="4">'4-4芒东村'!$A$1:$Y$510</definedName>
    <definedName name="_xlnm.Print_Titles" localSheetId="4">'4-4芒东村'!$2:$6</definedName>
    <definedName name="_xlnm.Print_Area" localSheetId="1">'4-1帮别村'!$A$1:$Y$369</definedName>
    <definedName name="_xlnm.Print_Titles" localSheetId="1">'4-1帮别村'!$2:$6</definedName>
    <definedName name="_xlnm.Print_Area" localSheetId="2">'4-2户那村'!$A$1:$Y$279</definedName>
    <definedName name="_xlnm.Print_Titles" localSheetId="2">'4-2户那村'!$2:$6</definedName>
    <definedName name="_xlnm.Print_Area" localSheetId="3">'4-3罗岗村'!$A$1:$Y$498</definedName>
    <definedName name="_xlnm.Print_Titles" localSheetId="3">'4-3罗岗村'!$2:$6</definedName>
    <definedName name="_xlnm.Print_Area" localSheetId="5">'4-5那勐村'!$A$1:$Y$302</definedName>
    <definedName name="_xlnm.Print_Titles" localSheetId="5">'4-5那勐村'!$2:$6</definedName>
    <definedName name="_xlnm.Print_Area" localSheetId="6">'4-6平坝村'!$A$1:$Y$304</definedName>
    <definedName name="_xlnm.Print_Titles" localSheetId="6">'4-6平坝村'!$2:$6</definedName>
    <definedName name="_xlnm.Print_Area" localSheetId="7">'4-7杞木寨村'!$A$1:$X$366</definedName>
    <definedName name="_xlnm.Print_Titles" localSheetId="7">'4-7杞木寨村'!$2:$6</definedName>
    <definedName name="_xlnm.Print_Area" localSheetId="8">'4-8清平村'!$A$1:$Y$457</definedName>
    <definedName name="_xlnm.Print_Titles" localSheetId="8">'4-8清平村'!$2:$6</definedName>
    <definedName name="_xlnm.Print_Area" localSheetId="9">'4-9洒坞村'!$A$1:$Y$313</definedName>
    <definedName name="_xlnm.Print_Titles" localSheetId="9">'4-9洒坞村'!$2:$6</definedName>
    <definedName name="_xlnm.Print_Area" localSheetId="10">'4-10笋子洼村'!$A$1:$Y$296</definedName>
    <definedName name="_xlnm.Print_Titles" localSheetId="10">'4-10笋子洼村'!$2:$6</definedName>
    <definedName name="_xlnm.Print_Area" localSheetId="11">'4-11湾中村'!$A$1:$Y$360</definedName>
    <definedName name="_xlnm.Print_Titles" localSheetId="11">'4-11湾中村'!$2:$6</definedName>
    <definedName name="_xlnm.Print_Area" localSheetId="12">'4-12翁冷村'!$A$1:$Y$500</definedName>
    <definedName name="_xlnm.Print_Titles" localSheetId="12">'4-12翁冷村'!$2:$6</definedName>
    <definedName name="_xlnm.Print_Area" localSheetId="13">'4-13小寨子村'!$A$1:$Y$223</definedName>
    <definedName name="_xlnm.Print_Titles" localSheetId="13">'4-13小寨子村'!$2:$6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<sst xmlns="http://schemas.openxmlformats.org/spreadsheetml/2006/main" count="54135" uniqueCount="3436">
  <si>
    <t>总表</t>
  </si>
  <si>
    <t>梁河县芒东镇精准脱贫攻坚三年实施方案（2018—2020年）“村级施工图”项目清单——2019年第一次动态调整</t>
  </si>
  <si>
    <t xml:space="preserve">       填报单位：芒东镇人民政府   分管副书记：黄婷              分管副镇长：杨定旭             电话：15925451545   时间：2019年7月11日              单位：万元              </t>
  </si>
  <si>
    <t>序号</t>
  </si>
  <si>
    <t>项目类别及名称</t>
  </si>
  <si>
    <t>实施地点</t>
  </si>
  <si>
    <t>建设性质</t>
  </si>
  <si>
    <t>建设年度</t>
  </si>
  <si>
    <t>建设规模及内容</t>
  </si>
  <si>
    <t>资金投入规模（万元）</t>
  </si>
  <si>
    <t>资金筹措方式</t>
  </si>
  <si>
    <t>入户项目/公益共享</t>
  </si>
  <si>
    <t>贫困人口直接受益</t>
  </si>
  <si>
    <t>绩效目标</t>
  </si>
  <si>
    <t>带贫减贫机制</t>
  </si>
  <si>
    <t>责任单位</t>
  </si>
  <si>
    <t>备注</t>
  </si>
  <si>
    <t>乡镇</t>
  </si>
  <si>
    <t>村委会</t>
  </si>
  <si>
    <t>自然村（组）</t>
  </si>
  <si>
    <t>单位</t>
  </si>
  <si>
    <t>规模</t>
  </si>
  <si>
    <t>主要建设内容</t>
  </si>
  <si>
    <t>补助标准</t>
  </si>
  <si>
    <t>小计</t>
  </si>
  <si>
    <t>分年度投入</t>
  </si>
  <si>
    <t>户数</t>
  </si>
  <si>
    <t>人数</t>
  </si>
  <si>
    <t>项目原序号</t>
  </si>
  <si>
    <t>新增项目序号</t>
  </si>
  <si>
    <t>2018年</t>
  </si>
  <si>
    <t>2019年</t>
  </si>
  <si>
    <t>2020年</t>
  </si>
  <si>
    <t>合  计</t>
  </si>
  <si>
    <t>—</t>
  </si>
  <si>
    <t>一、易地扶贫搬迁工程</t>
  </si>
  <si>
    <t>（一）易地扶贫搬迁建设</t>
  </si>
  <si>
    <t>新建</t>
  </si>
  <si>
    <t>人</t>
  </si>
  <si>
    <t>入户项目</t>
  </si>
  <si>
    <t>完成三年行动计划</t>
  </si>
  <si>
    <t>易地搬迁脱贫</t>
  </si>
  <si>
    <t>1.分散搬迁</t>
  </si>
  <si>
    <t>安居住房建设507人</t>
  </si>
  <si>
    <t>芒东镇分散安置住房建设</t>
  </si>
  <si>
    <t>芒东镇</t>
  </si>
  <si>
    <t>洒坞村</t>
  </si>
  <si>
    <t>洒坞二组</t>
  </si>
  <si>
    <t>民房建设</t>
  </si>
  <si>
    <t>行业部门资金</t>
  </si>
  <si>
    <t>发改</t>
  </si>
  <si>
    <t>笋子洼村</t>
  </si>
  <si>
    <t>下寨组</t>
  </si>
  <si>
    <t>平坝村</t>
  </si>
  <si>
    <t>龙塘组</t>
  </si>
  <si>
    <t>平坝三组</t>
  </si>
  <si>
    <t>清平村</t>
  </si>
  <si>
    <t>清平三组</t>
  </si>
  <si>
    <t>清平二组</t>
  </si>
  <si>
    <t>清平一组</t>
  </si>
  <si>
    <t>清平六组</t>
  </si>
  <si>
    <t>清平七组</t>
  </si>
  <si>
    <t>茨竹园二组</t>
  </si>
  <si>
    <t>茨竹园一组</t>
  </si>
  <si>
    <t>小寨子村</t>
  </si>
  <si>
    <t>小寨子一组</t>
  </si>
  <si>
    <t>茨竹园三组</t>
  </si>
  <si>
    <t>洒坞四组</t>
  </si>
  <si>
    <t>小寨子二组</t>
  </si>
  <si>
    <t>清平五组</t>
  </si>
  <si>
    <t>洒坞五组</t>
  </si>
  <si>
    <t>洒坞三组</t>
  </si>
  <si>
    <t>平坝二组</t>
  </si>
  <si>
    <t>191-0002</t>
  </si>
  <si>
    <t>上寨二组</t>
  </si>
  <si>
    <t>191-0003</t>
  </si>
  <si>
    <t>2.集中搬迁</t>
  </si>
  <si>
    <t>安居住房建设1665人</t>
  </si>
  <si>
    <t>梁河县勐养镇友邻村易地扶贫搬迁集中安置点民房建设</t>
  </si>
  <si>
    <t>茨竹园</t>
  </si>
  <si>
    <t>梁河县芒东镇聚福村易地扶贫搬迁集中安置点民房建设</t>
  </si>
  <si>
    <t>芹菜塘二组</t>
  </si>
  <si>
    <t>芹菜塘三组</t>
  </si>
  <si>
    <t>上寨一组</t>
  </si>
  <si>
    <t>清平六组迁出点</t>
  </si>
  <si>
    <t>清平五组迁出点</t>
  </si>
  <si>
    <t>平坝一组迁出点</t>
  </si>
  <si>
    <t>平坝三组迁出点</t>
  </si>
  <si>
    <t>平坝二组迁出点</t>
  </si>
  <si>
    <t>梁河县芒东镇职安村易地扶贫搬迁集中安置点民房建设</t>
  </si>
  <si>
    <t>芹菜塘一组</t>
  </si>
  <si>
    <t>梁河县遮岛镇柳河村易地扶贫搬迁集中安置点民房建设</t>
  </si>
  <si>
    <t>梁河县傈僳部落易地扶贫搬迁集中安置点民房建设</t>
  </si>
  <si>
    <t>梁河县易地扶贫搬迁县城小区集中集中安置点民房建设</t>
  </si>
  <si>
    <t>龙塘</t>
  </si>
  <si>
    <t>191-0016</t>
  </si>
  <si>
    <t>191-0017</t>
  </si>
  <si>
    <t>兴隆寨</t>
  </si>
  <si>
    <t>191-0018</t>
  </si>
  <si>
    <t>191-0019</t>
  </si>
  <si>
    <t>二组</t>
  </si>
  <si>
    <t>191-0020</t>
  </si>
  <si>
    <t>191-0021</t>
  </si>
  <si>
    <t>洒坞一组</t>
  </si>
  <si>
    <t>191-0022</t>
  </si>
  <si>
    <t>（二）安置住房建设</t>
  </si>
  <si>
    <t>户</t>
  </si>
  <si>
    <t>（三）配套设施建设</t>
  </si>
  <si>
    <t>项</t>
  </si>
  <si>
    <t>建设易地搬迁配套设施19件</t>
  </si>
  <si>
    <t>公益共享</t>
  </si>
  <si>
    <t>梁河县勐养镇友邻村易地扶贫搬迁集中安置点续建</t>
  </si>
  <si>
    <t>帮别村</t>
  </si>
  <si>
    <t>帮别</t>
  </si>
  <si>
    <t>基础设施及公共服务设施建设</t>
  </si>
  <si>
    <t>全额补助</t>
  </si>
  <si>
    <t>梁河县芒东镇聚福村易地扶贫搬迁安置点建设项目</t>
  </si>
  <si>
    <t>芒东村</t>
  </si>
  <si>
    <t>汤加囤</t>
  </si>
  <si>
    <t>梁河县芒东镇职安村易地扶贫搬迁集中安置点建设项目</t>
  </si>
  <si>
    <t>户那村</t>
  </si>
  <si>
    <t>杨柳河</t>
  </si>
  <si>
    <t>梁河县遮岛镇柳河村易地扶贫搬迁集中安置点建设项目</t>
  </si>
  <si>
    <t>二、产业就业扶贫工程</t>
  </si>
  <si>
    <t>（一）发展特色种植业</t>
  </si>
  <si>
    <t>新建/改扩建</t>
  </si>
  <si>
    <t>亩</t>
  </si>
  <si>
    <t>贫困户受益4674户</t>
  </si>
  <si>
    <t>到户产业扶持脱贫</t>
  </si>
  <si>
    <t>1.经济作物种植</t>
  </si>
  <si>
    <t>玉米、甘蔗、烤烟</t>
  </si>
  <si>
    <t>玉米</t>
  </si>
  <si>
    <t>甘蔗</t>
  </si>
  <si>
    <t>梁河县2018年耕地保护与质量提升项目</t>
  </si>
  <si>
    <t>土壤改良治理、田间试验</t>
  </si>
  <si>
    <t>整合涉农资金</t>
  </si>
  <si>
    <t>公益项目</t>
  </si>
  <si>
    <t>农业</t>
  </si>
  <si>
    <t>梁河县甘蔗核心样板建设项目</t>
  </si>
  <si>
    <t>甘蔗核心样板建设及技术示范</t>
  </si>
  <si>
    <t>一般户：320元/亩；
贫困户：450元/亩。</t>
  </si>
  <si>
    <t>芒东镇翁冷村翁冷一组新种甘蔗项目</t>
  </si>
  <si>
    <t>翁冷村</t>
  </si>
  <si>
    <t>翁冷一组</t>
  </si>
  <si>
    <t>新种甘蔗</t>
  </si>
  <si>
    <t>芒东镇翁冷村丙应组新种甘蔗项目</t>
  </si>
  <si>
    <t>丙应组</t>
  </si>
  <si>
    <t>芒东镇翁冷村和平组新种甘蔗项目</t>
  </si>
  <si>
    <t>和平组</t>
  </si>
  <si>
    <t>芒东镇翁冷村回龙组新种甘蔗项目</t>
  </si>
  <si>
    <t>回龙组</t>
  </si>
  <si>
    <t>芒东镇翁冷村芒彦一组新种甘蔗项目</t>
  </si>
  <si>
    <t>芒彦一组</t>
  </si>
  <si>
    <t>芒东镇翁冷村章必小组新种甘蔗项目</t>
  </si>
  <si>
    <t>章必小组</t>
  </si>
  <si>
    <t>芒东镇翁冷村线滇新种甘蔗项目</t>
  </si>
  <si>
    <t>线滇</t>
  </si>
  <si>
    <t>芒东镇户那村户允组新种甘蔗项目</t>
  </si>
  <si>
    <t>户允组</t>
  </si>
  <si>
    <t>芒东镇户那村永户组新种甘蔗项目</t>
  </si>
  <si>
    <t>永户组</t>
  </si>
  <si>
    <t>芒东镇户那村芒岗组新种甘蔗项目</t>
  </si>
  <si>
    <t>芒岗组</t>
  </si>
  <si>
    <t>芒东镇罗岗村罗岗一组新种甘蔗项目</t>
  </si>
  <si>
    <t>罗岗村</t>
  </si>
  <si>
    <t>罗岗一组</t>
  </si>
  <si>
    <t>芒东镇罗岗村等银山一组新种甘蔗项目</t>
  </si>
  <si>
    <t>等银山一组</t>
  </si>
  <si>
    <t>芒东镇罗岗村等银山二组新种甘蔗项目</t>
  </si>
  <si>
    <t>等银山二组</t>
  </si>
  <si>
    <t>芒东镇芒东村芒东五组新种甘蔗项目</t>
  </si>
  <si>
    <t>芒东五组</t>
  </si>
  <si>
    <t>芒东镇那勐村来福新种甘蔗项目</t>
  </si>
  <si>
    <t>那勐村</t>
  </si>
  <si>
    <t>来福</t>
  </si>
  <si>
    <t>芒东镇那勐村红坡组新种甘蔗项目</t>
  </si>
  <si>
    <t>红坡组</t>
  </si>
  <si>
    <t>芒东镇帮别村帮别二组甘蔗种植项目</t>
  </si>
  <si>
    <t>帮别二组</t>
  </si>
  <si>
    <t>甘蔗种植</t>
  </si>
  <si>
    <t>191-0107</t>
  </si>
  <si>
    <t>芒东镇帮别村帮别三组甘蔗种植项目</t>
  </si>
  <si>
    <t>帮别三组</t>
  </si>
  <si>
    <t>191-0108</t>
  </si>
  <si>
    <t>芒东镇帮别村帮别一组甘蔗种植项目</t>
  </si>
  <si>
    <t>帮别一组</t>
  </si>
  <si>
    <t>191-0109</t>
  </si>
  <si>
    <t>芒东镇帮别村等邑二组甘蔗种植项目</t>
  </si>
  <si>
    <t>等邑二组</t>
  </si>
  <si>
    <t>191-0110</t>
  </si>
  <si>
    <t>芒东镇帮别村等邑三组甘蔗种植项目</t>
  </si>
  <si>
    <t>等邑三组</t>
  </si>
  <si>
    <t>191-0111</t>
  </si>
  <si>
    <t>芒东镇帮别村新寨二组甘蔗种植项目</t>
  </si>
  <si>
    <t>新寨二组</t>
  </si>
  <si>
    <t>191-0112</t>
  </si>
  <si>
    <t>芒东镇帮别村新寨一组甘蔗种植项目</t>
  </si>
  <si>
    <t>新寨一组</t>
  </si>
  <si>
    <t>191-0113</t>
  </si>
  <si>
    <t>芒东镇户那那俄组甘蔗种植项目</t>
  </si>
  <si>
    <t>那俄组</t>
  </si>
  <si>
    <t>191-0114</t>
  </si>
  <si>
    <t>芒东镇户那永户组甘蔗种植项目</t>
  </si>
  <si>
    <t>191-0115</t>
  </si>
  <si>
    <t>芒东镇户那村户允组甘蔗种植项目</t>
  </si>
  <si>
    <t>191-0116</t>
  </si>
  <si>
    <t>芒东镇户那村芒岗组甘蔗种植项目</t>
  </si>
  <si>
    <t>191-0117</t>
  </si>
  <si>
    <t>芒东镇户那村杨柳河组甘蔗种植项目</t>
  </si>
  <si>
    <t>杨柳河组</t>
  </si>
  <si>
    <t>191-0118</t>
  </si>
  <si>
    <t>芒东镇罗岗村丙费甘蔗种植项目</t>
  </si>
  <si>
    <t>丙费</t>
  </si>
  <si>
    <t>191-0119</t>
  </si>
  <si>
    <t>芒东镇罗岗村等银山二组甘蔗种植项目</t>
  </si>
  <si>
    <t>191-0120</t>
  </si>
  <si>
    <t>芒东镇罗岗村等银山一组甘蔗种植项目</t>
  </si>
  <si>
    <t>191-0121</t>
  </si>
  <si>
    <t>芒东镇罗岗村拱母甘蔗种植项目</t>
  </si>
  <si>
    <t>拱母</t>
  </si>
  <si>
    <t>191-0122</t>
  </si>
  <si>
    <t>芒东镇罗岗村芒令二组甘蔗种植项目</t>
  </si>
  <si>
    <t>芒令二组</t>
  </si>
  <si>
    <t>191-0123</t>
  </si>
  <si>
    <t>芒东镇罗岗村芒令一组甘蔗种植项目</t>
  </si>
  <si>
    <t>芒令一组</t>
  </si>
  <si>
    <t>191-0124</t>
  </si>
  <si>
    <t>芒东镇罗岗村杏塘一组甘蔗种植项目</t>
  </si>
  <si>
    <t>杏塘一组</t>
  </si>
  <si>
    <t>191-0125</t>
  </si>
  <si>
    <t>芒东镇芒东村里掌二组甘蔗种植项目</t>
  </si>
  <si>
    <t>里掌二组</t>
  </si>
  <si>
    <t>191-0126</t>
  </si>
  <si>
    <t>芒东镇芒东村里掌一组甘蔗种植项目</t>
  </si>
  <si>
    <t>里掌一组</t>
  </si>
  <si>
    <t>191-0127</t>
  </si>
  <si>
    <t>芒东镇芒东村芒东八组甘蔗种植项目</t>
  </si>
  <si>
    <t>芒东八组</t>
  </si>
  <si>
    <t>191-0128</t>
  </si>
  <si>
    <t>芒东镇芒东村芒东七组甘蔗种植项目</t>
  </si>
  <si>
    <t>芒东七组</t>
  </si>
  <si>
    <t>191-0129</t>
  </si>
  <si>
    <t>芒东镇芒东村芒东四组甘蔗种植项目</t>
  </si>
  <si>
    <t>芒东四组</t>
  </si>
  <si>
    <t>191-0130</t>
  </si>
  <si>
    <t>芒东镇芒东村芒东一组甘蔗种植项目</t>
  </si>
  <si>
    <t>芒东一组</t>
  </si>
  <si>
    <t>191-0131</t>
  </si>
  <si>
    <t>芒东镇芒东村汤家屯组甘蔗种植项目</t>
  </si>
  <si>
    <t>汤家屯组</t>
  </si>
  <si>
    <t>191-0132</t>
  </si>
  <si>
    <t>芒东镇芒东村小碗二组甘蔗种植项目</t>
  </si>
  <si>
    <t>小碗二组</t>
  </si>
  <si>
    <t>191-0133</t>
  </si>
  <si>
    <t>芒东镇芒东村小碗一组甘蔗种植项目</t>
  </si>
  <si>
    <t>小碗一组</t>
  </si>
  <si>
    <t>191-0134</t>
  </si>
  <si>
    <t>芒东镇芒东村遮帽二组甘蔗种植项目</t>
  </si>
  <si>
    <t>遮帽二组</t>
  </si>
  <si>
    <t>191-0135</t>
  </si>
  <si>
    <t>芒东镇芒东村遮帽一组甘蔗种植项目</t>
  </si>
  <si>
    <t>遮帽一组</t>
  </si>
  <si>
    <t>191-0136</t>
  </si>
  <si>
    <t>芒东镇平坝村平坝二组甘蔗种植项目</t>
  </si>
  <si>
    <t>191-0137</t>
  </si>
  <si>
    <t>芒东镇平坝村平坝三组甘蔗种植项目</t>
  </si>
  <si>
    <t>191-0138</t>
  </si>
  <si>
    <t>芒东镇平坝村平坝一组甘蔗种植项目</t>
  </si>
  <si>
    <t>平坝一组</t>
  </si>
  <si>
    <t>191-0139</t>
  </si>
  <si>
    <t>芒东镇杞木寨二村二组甘蔗种植项目</t>
  </si>
  <si>
    <t>杞木寨村</t>
  </si>
  <si>
    <t>二村二组</t>
  </si>
  <si>
    <t>191-0140</t>
  </si>
  <si>
    <t>芒东镇杞木寨二村三组甘蔗种植项目</t>
  </si>
  <si>
    <t>二村三组</t>
  </si>
  <si>
    <t>191-0141</t>
  </si>
  <si>
    <t>芒东镇杞木寨二村四组甘蔗种植项目</t>
  </si>
  <si>
    <t>二村四组</t>
  </si>
  <si>
    <t>191-0142</t>
  </si>
  <si>
    <t>芒东镇杞木寨二村五组甘蔗种植项目</t>
  </si>
  <si>
    <t>二村五组</t>
  </si>
  <si>
    <t>191-0143</t>
  </si>
  <si>
    <t>芒东镇杞木寨三村一组甘蔗种植项目</t>
  </si>
  <si>
    <t>三村一组</t>
  </si>
  <si>
    <t>191-0144</t>
  </si>
  <si>
    <t>芒东镇杞木寨一村二组甘蔗种植项目</t>
  </si>
  <si>
    <t>一村二组</t>
  </si>
  <si>
    <t>191-0145</t>
  </si>
  <si>
    <t>芒东镇清平村茨竹园二组甘蔗种植项目</t>
  </si>
  <si>
    <t>191-0146</t>
  </si>
  <si>
    <t>芒东镇清平村茨竹园三组甘蔗种植项目</t>
  </si>
  <si>
    <t>191-0147</t>
  </si>
  <si>
    <t>芒东镇清平村茨竹园一组甘蔗种植项目</t>
  </si>
  <si>
    <t>191-0148</t>
  </si>
  <si>
    <t>191-0149</t>
  </si>
  <si>
    <t>芒东镇清平村清平六组甘蔗种植项目</t>
  </si>
  <si>
    <t>191-0150</t>
  </si>
  <si>
    <t>芒东镇清平村清平七组甘蔗种植项目</t>
  </si>
  <si>
    <t>191-0151</t>
  </si>
  <si>
    <t>芒东镇清平村清平三组甘蔗种植项目</t>
  </si>
  <si>
    <t>191-0152</t>
  </si>
  <si>
    <t>芒东镇清平村清平四组甘蔗种植项目</t>
  </si>
  <si>
    <t>清平四组</t>
  </si>
  <si>
    <t>191-0153</t>
  </si>
  <si>
    <t>芒东镇清平村清平五组甘蔗种植项目</t>
  </si>
  <si>
    <t>191-0154</t>
  </si>
  <si>
    <t>芒东镇清平村清平一组甘蔗种植项目</t>
  </si>
  <si>
    <t>191-0155</t>
  </si>
  <si>
    <t>芒东镇洒坞村洒坞二组甘蔗种植项目</t>
  </si>
  <si>
    <t>191-0156</t>
  </si>
  <si>
    <t>芒东镇洒坞村洒坞三组甘蔗种植项目</t>
  </si>
  <si>
    <t>191-0157</t>
  </si>
  <si>
    <t>芒东镇洒坞村洒坞四组甘蔗种植项目</t>
  </si>
  <si>
    <t>191-0158</t>
  </si>
  <si>
    <t>芒东镇洒坞村洒坞五组甘蔗种植项目</t>
  </si>
  <si>
    <t>191-0159</t>
  </si>
  <si>
    <t>芒东镇笋子洼村芹菜塘二组甘蔗种植项目</t>
  </si>
  <si>
    <t>191-0160</t>
  </si>
  <si>
    <t>芒东镇笋子洼村芹菜塘三组甘蔗种植项目</t>
  </si>
  <si>
    <t>191-0161</t>
  </si>
  <si>
    <t>芒东镇笋子洼村上寨二组甘蔗种植项目</t>
  </si>
  <si>
    <t>191-0162</t>
  </si>
  <si>
    <t>芒东镇笋子洼村上寨一组甘蔗种植项目</t>
  </si>
  <si>
    <t>191-0163</t>
  </si>
  <si>
    <t>芒东镇湾中村大坪子甘蔗种植项目</t>
  </si>
  <si>
    <t>湾中村</t>
  </si>
  <si>
    <t>大坪子</t>
  </si>
  <si>
    <t>191-0164</t>
  </si>
  <si>
    <t>芒东镇湾中村湾中二组甘蔗种植项目</t>
  </si>
  <si>
    <t>湾中二组</t>
  </si>
  <si>
    <t>191-0165</t>
  </si>
  <si>
    <t>芒东镇湾中村湾中一组甘蔗种植项目</t>
  </si>
  <si>
    <t>湾中一组</t>
  </si>
  <si>
    <t>191-0166</t>
  </si>
  <si>
    <t>芒东镇湾中村羊角酸甘蔗种植项目</t>
  </si>
  <si>
    <t>羊角酸</t>
  </si>
  <si>
    <t>191-0167</t>
  </si>
  <si>
    <t>芒东镇翁冷村丙那小组甘蔗种植项目</t>
  </si>
  <si>
    <t>丙那小组</t>
  </si>
  <si>
    <t>191-0168</t>
  </si>
  <si>
    <t>芒东镇翁冷村丙应小组甘蔗种植项目</t>
  </si>
  <si>
    <t>丙应小组</t>
  </si>
  <si>
    <t>191-0169</t>
  </si>
  <si>
    <t>芒东镇翁冷村和平小组甘蔗种植项目</t>
  </si>
  <si>
    <t>和平小组</t>
  </si>
  <si>
    <t>191-0170</t>
  </si>
  <si>
    <t>芒东镇翁冷村回龙小组甘蔗种植项目</t>
  </si>
  <si>
    <t>回龙小组</t>
  </si>
  <si>
    <t>191-0171</t>
  </si>
  <si>
    <t>芒东镇翁冷村芒角小组甘蔗种植项目</t>
  </si>
  <si>
    <t>芒角小组</t>
  </si>
  <si>
    <t>191-0172</t>
  </si>
  <si>
    <t>芒东镇翁冷村芒彦小组甘蔗种植项目</t>
  </si>
  <si>
    <t>芒彦小组</t>
  </si>
  <si>
    <t>191-0173</t>
  </si>
  <si>
    <t>芒东镇翁冷村翁冷小组甘蔗种植项目</t>
  </si>
  <si>
    <t>翁冷小组</t>
  </si>
  <si>
    <t>191-0174</t>
  </si>
  <si>
    <t>芒东镇翁冷村线滇小组甘蔗种植项目</t>
  </si>
  <si>
    <t>线滇小组</t>
  </si>
  <si>
    <t>191-0175</t>
  </si>
  <si>
    <t>芒东镇帮别村帮别一组宿根甘蔗提质增效项目</t>
  </si>
  <si>
    <t>改扩建</t>
  </si>
  <si>
    <t>宿根甘蔗提质增效</t>
  </si>
  <si>
    <t>191-0282</t>
  </si>
  <si>
    <t>芒东镇帮别村等邑二组宿根甘蔗提质增效项目</t>
  </si>
  <si>
    <t>191-0283</t>
  </si>
  <si>
    <t>芒东镇帮别村等邑三组宿根甘蔗提质增效项目</t>
  </si>
  <si>
    <t>191-0284</t>
  </si>
  <si>
    <t>芒东镇帮别村等邑一组宿根甘蔗提质增效项目</t>
  </si>
  <si>
    <t>等邑一组</t>
  </si>
  <si>
    <t>191-0285</t>
  </si>
  <si>
    <t>芒东镇户那户允组宿根甘蔗提质增效项目</t>
  </si>
  <si>
    <t>191-0286</t>
  </si>
  <si>
    <t>芒东镇户那芒岗组宿根甘蔗提质增效项目</t>
  </si>
  <si>
    <t>191-0287</t>
  </si>
  <si>
    <t>芒东镇户那永户组宿根甘蔗提质增效项目</t>
  </si>
  <si>
    <t>191-0288</t>
  </si>
  <si>
    <t>芒东镇户那村户允组宿根甘蔗提质增效项目</t>
  </si>
  <si>
    <t>191-0289</t>
  </si>
  <si>
    <t>芒东镇户那村那俄组宿根甘蔗提质增效项目</t>
  </si>
  <si>
    <t>191-0290</t>
  </si>
  <si>
    <t>芒东镇罗岗村丙费宿根甘蔗提质增效项目</t>
  </si>
  <si>
    <t>191-0291</t>
  </si>
  <si>
    <t>芒东镇罗岗村等银山二组宿根甘蔗提质增效项目</t>
  </si>
  <si>
    <t>191-0292</t>
  </si>
  <si>
    <t>芒东镇罗岗村等银山一组宿根甘蔗提质增效项目</t>
  </si>
  <si>
    <t>191-0293</t>
  </si>
  <si>
    <t>芒东镇罗岗村芒令二组宿根甘蔗提质增效项目</t>
  </si>
  <si>
    <t>191-0294</t>
  </si>
  <si>
    <t>芒东镇罗岗村芒令一组宿根甘蔗提质增效项目</t>
  </si>
  <si>
    <t>191-0295</t>
  </si>
  <si>
    <t>芒东镇罗岗村那线宿根甘蔗提质增效项目</t>
  </si>
  <si>
    <t>那线</t>
  </si>
  <si>
    <t>191-0296</t>
  </si>
  <si>
    <t>芒东镇芒东村户东小组宿根甘蔗提质增效项目</t>
  </si>
  <si>
    <t>户东小组</t>
  </si>
  <si>
    <t>191-0297</t>
  </si>
  <si>
    <t>芒东镇芒东村芒东二组宿根甘蔗提质增效项目</t>
  </si>
  <si>
    <t>芒东二组</t>
  </si>
  <si>
    <t>191-0298</t>
  </si>
  <si>
    <t>芒东镇芒东村芒东七组宿根甘蔗提质增效项目</t>
  </si>
  <si>
    <t>191-0299</t>
  </si>
  <si>
    <t>芒东镇芒东村芒东三组宿根甘蔗提质增效项目</t>
  </si>
  <si>
    <t>芒东三组</t>
  </si>
  <si>
    <t>191-0300</t>
  </si>
  <si>
    <t>芒东镇芒东村小碗一组宿根甘蔗提质增效项目</t>
  </si>
  <si>
    <t>191-0301</t>
  </si>
  <si>
    <t>芒东镇那勐村红坡宿根甘蔗提质增效项目</t>
  </si>
  <si>
    <t>红坡</t>
  </si>
  <si>
    <t>191-0302</t>
  </si>
  <si>
    <t>芒东镇平坝村黑叶场宿根甘蔗提质增效项目</t>
  </si>
  <si>
    <t>黑叶场</t>
  </si>
  <si>
    <t>191-0303</t>
  </si>
  <si>
    <t>芒东镇平坝村平坝二组宿根甘蔗提质增效项目</t>
  </si>
  <si>
    <t>191-0304</t>
  </si>
  <si>
    <t>芒东镇平坝村平坝三组宿根甘蔗提质增效项目</t>
  </si>
  <si>
    <t>191-0305</t>
  </si>
  <si>
    <t>芒东镇平坝村平坝一组宿根甘蔗提质增效项目</t>
  </si>
  <si>
    <t>191-0306</t>
  </si>
  <si>
    <t>芒东镇杞木寨二村二组宿根甘蔗提质增效项目</t>
  </si>
  <si>
    <t>191-0307</t>
  </si>
  <si>
    <t>芒东镇杞木寨二村三组宿根甘蔗提质增效项目</t>
  </si>
  <si>
    <t>191-0308</t>
  </si>
  <si>
    <t>芒东镇杞木寨二村四组宿根甘蔗提质增效项目</t>
  </si>
  <si>
    <t>191-0309</t>
  </si>
  <si>
    <t>芒东镇杞木寨二村五组宿根甘蔗提质增效项目</t>
  </si>
  <si>
    <t>191-0310</t>
  </si>
  <si>
    <t>芒东镇杞木寨二村一组宿根甘蔗提质增效项目</t>
  </si>
  <si>
    <t>二村一组</t>
  </si>
  <si>
    <t>191-0311</t>
  </si>
  <si>
    <t>191-0312</t>
  </si>
  <si>
    <t>芒东镇杞木寨三村三组宿根甘蔗提质增效项目</t>
  </si>
  <si>
    <t>三村三组</t>
  </si>
  <si>
    <t>191-0313</t>
  </si>
  <si>
    <t>芒东镇杞木寨三村四组宿根甘蔗提质增效项目</t>
  </si>
  <si>
    <t>三村四组</t>
  </si>
  <si>
    <t>191-0314</t>
  </si>
  <si>
    <t>芒东镇杞木寨三村一组宿根甘蔗提质增效项目</t>
  </si>
  <si>
    <t>191-0315</t>
  </si>
  <si>
    <t>芒东镇杞木寨一村二组宿根甘蔗提质增效项目</t>
  </si>
  <si>
    <t>191-0316</t>
  </si>
  <si>
    <t>芒东镇杞木寨一村三组宿根甘蔗提质增效项目</t>
  </si>
  <si>
    <t>一村三组</t>
  </si>
  <si>
    <t>191-0317</t>
  </si>
  <si>
    <t>芒东镇清平村茨竹园二组宿根甘蔗提质增效项目</t>
  </si>
  <si>
    <t>191-0318</t>
  </si>
  <si>
    <t>芒东镇清平村茨竹园三组宿根甘蔗提质增效项目</t>
  </si>
  <si>
    <t>191-0319</t>
  </si>
  <si>
    <t>芒东镇清平村茨竹园一组宿根甘蔗提质增效项目</t>
  </si>
  <si>
    <t>191-0320</t>
  </si>
  <si>
    <t>191-0321</t>
  </si>
  <si>
    <t>芒东镇清平村清平二组宿根甘蔗提质增效项目</t>
  </si>
  <si>
    <t>191-0322</t>
  </si>
  <si>
    <t>芒东镇清平村清平六组宿根甘蔗提质增效项目</t>
  </si>
  <si>
    <t>191-0323</t>
  </si>
  <si>
    <t>芒东镇清平村清平七组宿根甘蔗提质增效项目</t>
  </si>
  <si>
    <t>191-0324</t>
  </si>
  <si>
    <t>芒东镇清平村清平三组宿根甘蔗提质增效项目</t>
  </si>
  <si>
    <t>191-0325</t>
  </si>
  <si>
    <t>芒东镇清平村清平四组宿根甘蔗提质增效项目</t>
  </si>
  <si>
    <t>191-0326</t>
  </si>
  <si>
    <t>芒东镇清平村清平五组宿根甘蔗提质增效项目</t>
  </si>
  <si>
    <t>191-0327</t>
  </si>
  <si>
    <t>芒东镇清平村清平一组宿根甘蔗提质增效项目</t>
  </si>
  <si>
    <t>191-0328</t>
  </si>
  <si>
    <t>芒东镇清平村兴隆寨小组宿根甘蔗提质增效项目</t>
  </si>
  <si>
    <t>兴隆寨小组</t>
  </si>
  <si>
    <t>191-0329</t>
  </si>
  <si>
    <t>芒东镇洒坞村洒坞二组宿根甘蔗提质增效项目</t>
  </si>
  <si>
    <t>191-0330</t>
  </si>
  <si>
    <t>芒东镇洒坞村洒坞三组宿根甘蔗提质增效项目</t>
  </si>
  <si>
    <t>191-0331</t>
  </si>
  <si>
    <t>芒东镇洒坞村洒坞四组宿根甘蔗提质增效项目</t>
  </si>
  <si>
    <t>191-0332</t>
  </si>
  <si>
    <t>芒东镇洒坞村洒坞五组宿根甘蔗提质增效项目</t>
  </si>
  <si>
    <t>191-0333</t>
  </si>
  <si>
    <t>芒东镇笋子洼村芹菜塘二组宿根甘蔗提质增效项目</t>
  </si>
  <si>
    <t>191-0334</t>
  </si>
  <si>
    <t>芒东镇笋子洼村上寨二组宿根甘蔗提质增效项目</t>
  </si>
  <si>
    <t>191-0335</t>
  </si>
  <si>
    <t>芒东镇笋子洼村上寨一组宿根甘蔗提质增效项目</t>
  </si>
  <si>
    <t>191-0336</t>
  </si>
  <si>
    <t>芒东镇笋子洼村下寨宿根甘蔗提质增效项目</t>
  </si>
  <si>
    <t>下寨</t>
  </si>
  <si>
    <t>191-0337</t>
  </si>
  <si>
    <t>芒东镇湾中村大滚塘宿根甘蔗提质增效项目</t>
  </si>
  <si>
    <t>大滚塘</t>
  </si>
  <si>
    <t>191-0338</t>
  </si>
  <si>
    <t>芒东镇湾中村大坪子宿根甘蔗提质增效项目</t>
  </si>
  <si>
    <t>191-0339</t>
  </si>
  <si>
    <t>191-0340</t>
  </si>
  <si>
    <t>芒东镇湾中村大窝子宿根甘蔗提质增效项目</t>
  </si>
  <si>
    <t>大窝子</t>
  </si>
  <si>
    <t>191-0341</t>
  </si>
  <si>
    <t>芒东镇湾中村湾中二组宿根甘蔗提质增效项目</t>
  </si>
  <si>
    <t>191-0342</t>
  </si>
  <si>
    <t>芒东镇湾中村湾中三组宿根甘蔗提质增效项目</t>
  </si>
  <si>
    <t>湾中三组</t>
  </si>
  <si>
    <t>191-0343</t>
  </si>
  <si>
    <t>芒东镇湾中村羊角酸宿根甘蔗提质增效项目</t>
  </si>
  <si>
    <t>191-0344</t>
  </si>
  <si>
    <t>芒东镇湾中村长坡宿根甘蔗提质增效项目</t>
  </si>
  <si>
    <t>长坡</t>
  </si>
  <si>
    <t>191-0345</t>
  </si>
  <si>
    <t>芒东镇翁冷村丙那小组宿根甘蔗提质增效项目</t>
  </si>
  <si>
    <t>191-0346</t>
  </si>
  <si>
    <t>芒东镇翁冷村丙应小组宿根甘蔗提质增效项目</t>
  </si>
  <si>
    <t>191-0347</t>
  </si>
  <si>
    <t>芒东镇翁冷村和平小组宿根甘蔗提质增效项目</t>
  </si>
  <si>
    <t>191-0348</t>
  </si>
  <si>
    <t>芒东镇翁冷村回龙小组宿根甘蔗提质增效项目</t>
  </si>
  <si>
    <t>191-0349</t>
  </si>
  <si>
    <t>芒东镇翁冷村芒角小组宿根甘蔗提质增效项目</t>
  </si>
  <si>
    <t>191-0350</t>
  </si>
  <si>
    <t>芒东镇翁冷村芒彦小组宿根甘蔗提质增效项目</t>
  </si>
  <si>
    <t>191-0351</t>
  </si>
  <si>
    <t>芒东镇翁冷村翁冷小组宿根甘蔗提质增效项目</t>
  </si>
  <si>
    <t>191-0352</t>
  </si>
  <si>
    <t>芒东镇翁冷村线滇小组宿根甘蔗提质增效项目</t>
  </si>
  <si>
    <t>191-0353</t>
  </si>
  <si>
    <t>芒东镇翁冷村章必小组宿根甘蔗提质增效项目</t>
  </si>
  <si>
    <t>191-0354</t>
  </si>
  <si>
    <t>芒东镇小寨子村小寨子二组宿根甘蔗提质增效项目</t>
  </si>
  <si>
    <t>191-0355</t>
  </si>
  <si>
    <t>烤烟</t>
  </si>
  <si>
    <t>芒东镇翁冷村丙那一组烤烟种植项目</t>
  </si>
  <si>
    <t>丙那一组</t>
  </si>
  <si>
    <t>烤烟种植</t>
  </si>
  <si>
    <t>芒东镇翁冷村丙应组烤烟种植项目</t>
  </si>
  <si>
    <t>芒东镇翁冷村芒彦一组烤烟种植项目</t>
  </si>
  <si>
    <t>芒东镇翁冷村芒角小组烤烟种植项目</t>
  </si>
  <si>
    <t>芒东镇翁冷村章必组烤烟种植项目</t>
  </si>
  <si>
    <t>章必组</t>
  </si>
  <si>
    <t>芒东镇帮别村帮别三组烤烟种植项目</t>
  </si>
  <si>
    <t>芒东镇帮别村帮别一组烤烟种植项目</t>
  </si>
  <si>
    <t>芒东镇帮别村蚌摆一组烤烟种植项目</t>
  </si>
  <si>
    <t>蚌摆一组</t>
  </si>
  <si>
    <t>芒东镇帮别村等邑二组烤烟种植项目</t>
  </si>
  <si>
    <t>芒东镇帮别村金勐组烤烟种植项目</t>
  </si>
  <si>
    <t>金勐组</t>
  </si>
  <si>
    <t>芒东镇帮别村新寨二组烤烟种植项目</t>
  </si>
  <si>
    <t>芒东镇帮别村新寨一组烤烟种植项目</t>
  </si>
  <si>
    <t>芒东镇罗岗村丙费组烤烟种植项目</t>
  </si>
  <si>
    <t>丙费组</t>
  </si>
  <si>
    <t>芒东镇罗岗村芒满二组烤烟种植项目</t>
  </si>
  <si>
    <t>芒满二组</t>
  </si>
  <si>
    <t>芒东镇罗岗村芒满一组烤烟种植项目</t>
  </si>
  <si>
    <t>芒满一组</t>
  </si>
  <si>
    <t>芒东镇罗岗村那线组烤烟种植项目</t>
  </si>
  <si>
    <t>那线组</t>
  </si>
  <si>
    <t>芒东镇罗岗村罗岗三组烤烟种植项目</t>
  </si>
  <si>
    <t>罗岗三组</t>
  </si>
  <si>
    <t>芒东镇罗岗村罗岗四组烤烟种植项目</t>
  </si>
  <si>
    <t>罗岗四组</t>
  </si>
  <si>
    <t>芒东镇罗岗村杏塘二组烤烟种植项目</t>
  </si>
  <si>
    <t>杏塘二组</t>
  </si>
  <si>
    <t>芒东镇罗岗村杏塘一组烤烟种植项目</t>
  </si>
  <si>
    <t>芒东镇芒东村户东组烤烟种植项目</t>
  </si>
  <si>
    <t>户东组</t>
  </si>
  <si>
    <t>芒东镇芒东村里掌二组烤烟种植项目</t>
  </si>
  <si>
    <t>芒东镇芒东村里掌一组烤烟种植项目</t>
  </si>
  <si>
    <t>芒东镇芒东村芒东七组烤烟种植项目</t>
  </si>
  <si>
    <t>芒东镇芒东村芒东三组烤烟种植项目</t>
  </si>
  <si>
    <t>芒东镇芒东村芒东一组烤烟种植项目</t>
  </si>
  <si>
    <t>芒东镇芒东村汤家屯组烤烟种植项目</t>
  </si>
  <si>
    <t>芒东镇芒东村小碗一组烤烟种植项目</t>
  </si>
  <si>
    <t>芒东镇芒东村遮帽二组烤烟种植项目</t>
  </si>
  <si>
    <t>芒东镇那勐村马家寨组烤烟种植项目</t>
  </si>
  <si>
    <t>马家寨组</t>
  </si>
  <si>
    <t>芒东镇那勐村街子组烤烟种植项目</t>
  </si>
  <si>
    <t>街子组</t>
  </si>
  <si>
    <t>芒东镇那勐村大树寨一组烤烟种植项目</t>
  </si>
  <si>
    <t>大树寨一组</t>
  </si>
  <si>
    <t>芒东镇那勐村鸡头坡烤烟种植项目</t>
  </si>
  <si>
    <t>鸡头坡</t>
  </si>
  <si>
    <t>芒东镇那勐村印盒山烤烟种植项目</t>
  </si>
  <si>
    <t>印盒山</t>
  </si>
  <si>
    <t>芒东镇那勐村地平甸烤烟种植项目</t>
  </si>
  <si>
    <t>地平甸</t>
  </si>
  <si>
    <t>芒东镇那勐村红坡组烤烟种植项目</t>
  </si>
  <si>
    <t>芒东镇帮别村帮别二组烤烟种植项目</t>
  </si>
  <si>
    <t>191-0486</t>
  </si>
  <si>
    <t>191-0487</t>
  </si>
  <si>
    <t>191-0488</t>
  </si>
  <si>
    <t>191-0489</t>
  </si>
  <si>
    <t>191-0490</t>
  </si>
  <si>
    <t>芒东镇帮别村蚌摆二组烤烟种植项目</t>
  </si>
  <si>
    <t>蚌摆二组</t>
  </si>
  <si>
    <t>191-0491</t>
  </si>
  <si>
    <t>191-0492</t>
  </si>
  <si>
    <t>191-0493</t>
  </si>
  <si>
    <t>芒东镇帮别村等邑三组烤烟种植项目</t>
  </si>
  <si>
    <t>191-0494</t>
  </si>
  <si>
    <t>芒东镇帮别村等邑一组烤烟种植项目</t>
  </si>
  <si>
    <t>191-0495</t>
  </si>
  <si>
    <t>芒东镇帮别村金勐烤烟种植项目</t>
  </si>
  <si>
    <t>金勐</t>
  </si>
  <si>
    <t>191-0496</t>
  </si>
  <si>
    <t>芒东镇帮别村芒蒙烤烟种植项目</t>
  </si>
  <si>
    <t>芒蒙</t>
  </si>
  <si>
    <t>191-0497</t>
  </si>
  <si>
    <t>191-0498</t>
  </si>
  <si>
    <t>191-0499</t>
  </si>
  <si>
    <t>191-0500</t>
  </si>
  <si>
    <t>191-0501</t>
  </si>
  <si>
    <t>191-0502</t>
  </si>
  <si>
    <t>芒东镇户那大山田组烤烟种植项目</t>
  </si>
  <si>
    <t>大山田组</t>
  </si>
  <si>
    <t>191-0503</t>
  </si>
  <si>
    <t>芒东镇户那户那二组烤烟种植项目</t>
  </si>
  <si>
    <t>户那二组</t>
  </si>
  <si>
    <t>191-0504</t>
  </si>
  <si>
    <t>芒东镇户那户允组烤烟种植项目</t>
  </si>
  <si>
    <t>191-0505</t>
  </si>
  <si>
    <t>芒东镇户那芒岗组烤烟种植项目</t>
  </si>
  <si>
    <t>191-0506</t>
  </si>
  <si>
    <t>芒东镇户那杨柳河组烤烟种植项目</t>
  </si>
  <si>
    <t>191-0507</t>
  </si>
  <si>
    <t>芒东镇户那永户组烤烟种植项目</t>
  </si>
  <si>
    <t>191-0508</t>
  </si>
  <si>
    <t>芒东镇户那村户那二组烤烟种植项目</t>
  </si>
  <si>
    <t>191-0509</t>
  </si>
  <si>
    <t>芒东镇户那村杨柳河组烤烟种植项目</t>
  </si>
  <si>
    <t>191-0510</t>
  </si>
  <si>
    <t>芒东镇罗岗村丙费烤烟种植项目</t>
  </si>
  <si>
    <t>191-0511</t>
  </si>
  <si>
    <t>芒东镇罗岗村拱母烤烟种植项目</t>
  </si>
  <si>
    <t>191-0512</t>
  </si>
  <si>
    <t>芒东镇罗岗村罗岗二组烤烟种植项目</t>
  </si>
  <si>
    <t>罗岗二组</t>
  </si>
  <si>
    <t>191-0513</t>
  </si>
  <si>
    <t>芒东镇罗岗村罗岗六组烤烟种植项目</t>
  </si>
  <si>
    <t>罗岗六组</t>
  </si>
  <si>
    <t>191-0514</t>
  </si>
  <si>
    <t>191-0515</t>
  </si>
  <si>
    <t>191-0516</t>
  </si>
  <si>
    <t>芒东镇罗岗村罗岗一组烤烟种植项目</t>
  </si>
  <si>
    <t>191-0517</t>
  </si>
  <si>
    <t>芒东镇罗岗村芒令二组烤烟种植项目</t>
  </si>
  <si>
    <t>191-0518</t>
  </si>
  <si>
    <t>芒东镇罗岗村芒令一组烤烟种植项目</t>
  </si>
  <si>
    <t>191-0519</t>
  </si>
  <si>
    <t>191-0520</t>
  </si>
  <si>
    <t>191-0521</t>
  </si>
  <si>
    <t>芒东镇罗岗村那线烤烟种植项目</t>
  </si>
  <si>
    <t>191-0522</t>
  </si>
  <si>
    <t>191-0523</t>
  </si>
  <si>
    <t>191-0524</t>
  </si>
  <si>
    <t>191-0525</t>
  </si>
  <si>
    <t>芒东镇芒东村户东小组烤烟种植项目</t>
  </si>
  <si>
    <t>191-0526</t>
  </si>
  <si>
    <t>191-0527</t>
  </si>
  <si>
    <t>191-0528</t>
  </si>
  <si>
    <t>芒东镇芒东村芒曹小组烤烟种植项目</t>
  </si>
  <si>
    <t>芒曹小组</t>
  </si>
  <si>
    <t>191-0529</t>
  </si>
  <si>
    <t>191-0530</t>
  </si>
  <si>
    <t>芒东镇芒东村芒东八组烤烟种植项目</t>
  </si>
  <si>
    <t>191-0531</t>
  </si>
  <si>
    <t>芒东镇芒东村芒东二组烤烟种植项目</t>
  </si>
  <si>
    <t>191-0532</t>
  </si>
  <si>
    <t>191-0533</t>
  </si>
  <si>
    <t>芒东镇芒东村芒东四组烤烟种植项目</t>
  </si>
  <si>
    <t>191-0534</t>
  </si>
  <si>
    <t>芒东镇芒东村芒东五组烤烟种植项目</t>
  </si>
  <si>
    <t>191-0535</t>
  </si>
  <si>
    <t>191-0536</t>
  </si>
  <si>
    <t>191-0537</t>
  </si>
  <si>
    <t>芒东镇芒东村小碗二组烤烟种植项目</t>
  </si>
  <si>
    <t>191-0538</t>
  </si>
  <si>
    <t>191-0539</t>
  </si>
  <si>
    <t>191-0540</t>
  </si>
  <si>
    <t>芒东镇芒东村遮帽一组烤烟种植项目</t>
  </si>
  <si>
    <t>191-0541</t>
  </si>
  <si>
    <t>191-0542</t>
  </si>
  <si>
    <t>191-0543</t>
  </si>
  <si>
    <t>芒东镇那勐村红坡烤烟种植项目</t>
  </si>
  <si>
    <t>191-0544</t>
  </si>
  <si>
    <t>191-0545</t>
  </si>
  <si>
    <t>芒东镇那勐村街子烤烟种植项目</t>
  </si>
  <si>
    <t>街子</t>
  </si>
  <si>
    <t>191-0546</t>
  </si>
  <si>
    <t>芒东镇那勐村来福烤烟种植项目</t>
  </si>
  <si>
    <t>191-0547</t>
  </si>
  <si>
    <t>芒东镇那勐村朗嘎烤烟种植项目</t>
  </si>
  <si>
    <t>朗嘎</t>
  </si>
  <si>
    <t>191-0548</t>
  </si>
  <si>
    <t>191-0549</t>
  </si>
  <si>
    <t>芒东镇那勐村马家寨烤烟种植项目</t>
  </si>
  <si>
    <t>马家寨</t>
  </si>
  <si>
    <t>191-0550</t>
  </si>
  <si>
    <t>芒东镇那勐村那勐二组烤烟种植项目</t>
  </si>
  <si>
    <t>那勐二组</t>
  </si>
  <si>
    <t>191-0551</t>
  </si>
  <si>
    <t>芒东镇那勐村那勐一组烤烟种植项目</t>
  </si>
  <si>
    <t>那勐一组</t>
  </si>
  <si>
    <t>191-0552</t>
  </si>
  <si>
    <t>191-0553</t>
  </si>
  <si>
    <t>芒东镇那勐村章巴烤烟种植项目</t>
  </si>
  <si>
    <t>章巴</t>
  </si>
  <si>
    <t>191-0554</t>
  </si>
  <si>
    <t>芒东镇清平村茨竹园一组烤烟种植项目</t>
  </si>
  <si>
    <t>191-0555</t>
  </si>
  <si>
    <t>芒东镇清平村清平五组烤烟种植项目</t>
  </si>
  <si>
    <t>191-0556</t>
  </si>
  <si>
    <t>芒东镇洒坞村洒坞二组烤烟种植项目</t>
  </si>
  <si>
    <t>191-0557</t>
  </si>
  <si>
    <t>芒东镇洒坞村洒坞五组烤烟种植项目</t>
  </si>
  <si>
    <t>191-0558</t>
  </si>
  <si>
    <t>芒东镇湾中村湾中二组烤烟种植项目</t>
  </si>
  <si>
    <t>191-0559</t>
  </si>
  <si>
    <t>191-0560</t>
  </si>
  <si>
    <t>芒东镇湾中村湾中一组烤烟种植项目</t>
  </si>
  <si>
    <t>191-0561</t>
  </si>
  <si>
    <t>芒东镇湾中村羊角酸烤烟种植项目</t>
  </si>
  <si>
    <t>191-0562</t>
  </si>
  <si>
    <t>191-0563</t>
  </si>
  <si>
    <t>芒东镇翁冷村丙那小组烤烟种植项目</t>
  </si>
  <si>
    <t>191-0564</t>
  </si>
  <si>
    <t>芒东镇翁冷村丙应小组烤烟种植项目</t>
  </si>
  <si>
    <t>191-0565</t>
  </si>
  <si>
    <t>芒东镇翁冷村和平小组烤烟种植项目</t>
  </si>
  <si>
    <t>191-0566</t>
  </si>
  <si>
    <t>191-0567</t>
  </si>
  <si>
    <t>芒东镇翁冷村芒彦小组烤烟种植项目</t>
  </si>
  <si>
    <t>191-0568</t>
  </si>
  <si>
    <t>芒东镇翁冷村翁冷小组烤烟种植项目</t>
  </si>
  <si>
    <t>191-0569</t>
  </si>
  <si>
    <t>芒东镇翁冷村线滇小组烤烟种植项目</t>
  </si>
  <si>
    <t>191-0570</t>
  </si>
  <si>
    <t>芒东镇翁冷村章必小组烤烟种植项目</t>
  </si>
  <si>
    <t>191-0571</t>
  </si>
  <si>
    <t>2.经济林果种植</t>
  </si>
  <si>
    <t>茶叶、水果、蚕桑等</t>
  </si>
  <si>
    <t>茶叶</t>
  </si>
  <si>
    <t>芒东镇罗岗村等银山一组老茶园改造项目</t>
  </si>
  <si>
    <t>老茶园改造</t>
  </si>
  <si>
    <t>芒东镇笋子洼村芹菜塘一组老茶园改造项目</t>
  </si>
  <si>
    <t>芒东镇笋子洼村上寨一组老茶园改造项目</t>
  </si>
  <si>
    <t>芒东镇笋子洼村上寨二组老茶园改造项目</t>
  </si>
  <si>
    <t>芒东镇平坝村平坝二组茶叶种植项目</t>
  </si>
  <si>
    <t>茶叶种植</t>
  </si>
  <si>
    <t>191-0648</t>
  </si>
  <si>
    <t>芒东镇杞木寨一村二组茶叶种植项目</t>
  </si>
  <si>
    <t>191-0649</t>
  </si>
  <si>
    <t>芒东镇平坝村龙塘组老茶园改造项目</t>
  </si>
  <si>
    <t>191-0712</t>
  </si>
  <si>
    <t>芒东镇平坝村平坝二组老茶园改造项目</t>
  </si>
  <si>
    <t>191-0713</t>
  </si>
  <si>
    <t>芒东镇平坝村平坝三组老茶园改造项目</t>
  </si>
  <si>
    <t>191-0714</t>
  </si>
  <si>
    <t>芒东镇平坝村平坝一组老茶园改造项目</t>
  </si>
  <si>
    <t>191-0715</t>
  </si>
  <si>
    <t>芒东镇杞木寨二村一组老茶园改造项目</t>
  </si>
  <si>
    <t>191-0716</t>
  </si>
  <si>
    <t>芒东镇杞木寨三村三组老茶园改造项目</t>
  </si>
  <si>
    <t>191-0717</t>
  </si>
  <si>
    <t>芒东镇杞木寨一村二组老茶园改造项目</t>
  </si>
  <si>
    <t>191-0718</t>
  </si>
  <si>
    <t>芒东镇杞木寨一村三组老茶园改造项目</t>
  </si>
  <si>
    <t>191-0719</t>
  </si>
  <si>
    <t>芒东镇杞木寨村一村一组老茶园改造项目</t>
  </si>
  <si>
    <t>一村一组</t>
  </si>
  <si>
    <t>191-0720</t>
  </si>
  <si>
    <t>芒东镇清平村茨竹园三组老茶园改造项目</t>
  </si>
  <si>
    <t>191-0721</t>
  </si>
  <si>
    <t>芒东镇清平村清平二组老茶园改造项目</t>
  </si>
  <si>
    <t>191-0722</t>
  </si>
  <si>
    <t>芒东镇清平村清平六组老茶园改造项目</t>
  </si>
  <si>
    <t>191-0723</t>
  </si>
  <si>
    <t>芒东镇清平村清平三组老茶园改造项目</t>
  </si>
  <si>
    <t>191-0724</t>
  </si>
  <si>
    <t>芒东镇清平村清平一组老茶园改造项目</t>
  </si>
  <si>
    <t>191-0725</t>
  </si>
  <si>
    <t>芒东镇洒坞村洒坞一组老茶园改造项目</t>
  </si>
  <si>
    <t>191-0726</t>
  </si>
  <si>
    <t>芒东镇笋子洼村芹菜塘二组老茶园改造项目</t>
  </si>
  <si>
    <t>191-0727</t>
  </si>
  <si>
    <t>191-0728</t>
  </si>
  <si>
    <t>芒东镇笋子洼村芹菜塘三组老茶园改造项目</t>
  </si>
  <si>
    <t>191-0729</t>
  </si>
  <si>
    <t>191-0730</t>
  </si>
  <si>
    <t>191-0731</t>
  </si>
  <si>
    <t>191-0732</t>
  </si>
  <si>
    <t>191-0733</t>
  </si>
  <si>
    <t>芒东镇笋子洼村下寨老茶园改造项目</t>
  </si>
  <si>
    <t>191-0734</t>
  </si>
  <si>
    <t>芒东镇小寨子村陡坡老茶园改造项目</t>
  </si>
  <si>
    <t>陡坡</t>
  </si>
  <si>
    <t>191-0735</t>
  </si>
  <si>
    <t>芒东镇小寨子村小寨子二组老茶园改造项目</t>
  </si>
  <si>
    <t>191-0736</t>
  </si>
  <si>
    <t>芒东镇小寨子村一组老茶园改造项目</t>
  </si>
  <si>
    <t>一组</t>
  </si>
  <si>
    <t>191-0737</t>
  </si>
  <si>
    <t>水果种植</t>
  </si>
  <si>
    <t>芒东镇湾中村大坪子组葡萄种植项目</t>
  </si>
  <si>
    <t>大坪子组</t>
  </si>
  <si>
    <t>葡萄种植</t>
  </si>
  <si>
    <t>芒东镇翁冷村丙那一组葡萄种植项目</t>
  </si>
  <si>
    <t>芒东镇翁冷村芒彦一组葡萄种植项目</t>
  </si>
  <si>
    <t>芒东镇翁冷村翁冷一组砂糖橘种植项目</t>
  </si>
  <si>
    <t>砂糖橘种植</t>
  </si>
  <si>
    <t>芒东镇翁冷村回龙组砂糖橘种植项目</t>
  </si>
  <si>
    <t>芒东镇翁冷村芒角砂糖橘种植项目</t>
  </si>
  <si>
    <t>芒角</t>
  </si>
  <si>
    <t>芒东镇帮别村帮别一组砂糖橘种植项目</t>
  </si>
  <si>
    <t>芒东镇帮别村蚌摆二组砂糖橘种植项目</t>
  </si>
  <si>
    <t>芒东镇帮别村芒蒙组砂糖橘种植项目</t>
  </si>
  <si>
    <t>芒蒙组</t>
  </si>
  <si>
    <t>芒东镇罗岗村罗岗五组砂糖橘种植项目</t>
  </si>
  <si>
    <t>罗岗五组</t>
  </si>
  <si>
    <t>芒东镇罗岗村那线组砂糖橘种植项目</t>
  </si>
  <si>
    <t>芒东镇罗岗村丙费组砂糖橘种植项目</t>
  </si>
  <si>
    <t>芒东镇湾中村一组砂糖橘种植项目</t>
  </si>
  <si>
    <t>芒东镇翁冷村丙那小组葡萄种植项目</t>
  </si>
  <si>
    <t>191-0795</t>
  </si>
  <si>
    <t>芒东镇翁冷村芒彦小组葡萄种植项目</t>
  </si>
  <si>
    <t>191-0796</t>
  </si>
  <si>
    <t>芒东镇翁冷村翁冷小组葡萄种植项目</t>
  </si>
  <si>
    <t>191-0797</t>
  </si>
  <si>
    <t>芒东镇湾中村大窝子西番莲种植项目</t>
  </si>
  <si>
    <t>西番莲种植</t>
  </si>
  <si>
    <t>191-0807</t>
  </si>
  <si>
    <t>芒东镇湾中村湾中二组西番莲种植项目</t>
  </si>
  <si>
    <t>191-0808</t>
  </si>
  <si>
    <t>芒东镇湾中村长坡西番莲种植项目</t>
  </si>
  <si>
    <t>191-0809</t>
  </si>
  <si>
    <t>香料种植</t>
  </si>
  <si>
    <t>坚果种植</t>
  </si>
  <si>
    <t>芒东镇平坝村平坝一组核桃提质增效项目</t>
  </si>
  <si>
    <t>核桃提质增效</t>
  </si>
  <si>
    <t>191-0817</t>
  </si>
  <si>
    <t>芒东镇清平村清平二组核桃提质增效项目</t>
  </si>
  <si>
    <t>191-0818</t>
  </si>
  <si>
    <t>芒东镇平坝村黑叶场核桃种植项目</t>
  </si>
  <si>
    <t>核桃种植</t>
  </si>
  <si>
    <t>191-0821</t>
  </si>
  <si>
    <t>芒东镇清平村清平二组核桃种植项目</t>
  </si>
  <si>
    <t>191-0822</t>
  </si>
  <si>
    <t>芒东镇清平村兴隆寨小组坚果种植项目</t>
  </si>
  <si>
    <t>191-0831</t>
  </si>
  <si>
    <t>蚕桑种植</t>
  </si>
  <si>
    <t>芒东镇罗岗村拱母蚕桑种植项目</t>
  </si>
  <si>
    <t>191-0842</t>
  </si>
  <si>
    <t>芒东镇湾中村湾中三组蚕桑种植项目</t>
  </si>
  <si>
    <t>191-0843</t>
  </si>
  <si>
    <t>芒东镇翁冷村丙那小组蚕桑种植（嫁接）项目</t>
  </si>
  <si>
    <t>蚕桑种植（嫁接）</t>
  </si>
  <si>
    <t>191-0851</t>
  </si>
  <si>
    <t>其它经济林木</t>
  </si>
  <si>
    <t>株/亩</t>
  </si>
  <si>
    <t>芒东镇杞木寨二村四组白花油茶提质增效项目</t>
  </si>
  <si>
    <t>白花油茶提质增效</t>
  </si>
  <si>
    <t>191-0894</t>
  </si>
  <si>
    <t>芒东镇杞木寨三村一组白花油茶提质增效项目</t>
  </si>
  <si>
    <t>191-0895</t>
  </si>
  <si>
    <t>芒东镇清平村清平六组白花油茶种植项目</t>
  </si>
  <si>
    <t>白花油茶种植</t>
  </si>
  <si>
    <t>191-0900</t>
  </si>
  <si>
    <t>芒东镇清平村清平五组白花油茶种植项目</t>
  </si>
  <si>
    <t>191-0901</t>
  </si>
  <si>
    <t>芒东镇清平村清平六组滇皂荚种植项目</t>
  </si>
  <si>
    <t>株</t>
  </si>
  <si>
    <t>滇皂荚种植</t>
  </si>
  <si>
    <t>191-0905</t>
  </si>
  <si>
    <t>芒东镇笋子洼村上寨二组滇皂荚种植项目</t>
  </si>
  <si>
    <t>191-0906</t>
  </si>
  <si>
    <t>芒东镇平坝村平坝一组香椿种植项目</t>
  </si>
  <si>
    <t>香椿种植</t>
  </si>
  <si>
    <t>191-0937</t>
  </si>
  <si>
    <t>芒东镇平坝村龙塘组棕包种植项目</t>
  </si>
  <si>
    <t>棕包种植</t>
  </si>
  <si>
    <t>191-0961</t>
  </si>
  <si>
    <t>芒东镇平坝村平坝一组棕包种植项目</t>
  </si>
  <si>
    <t>191-0962</t>
  </si>
  <si>
    <t>芒东镇清平村清平二组棕包种植项目</t>
  </si>
  <si>
    <t>191-0963</t>
  </si>
  <si>
    <t>3.中草药材种植</t>
  </si>
  <si>
    <t>中药材</t>
  </si>
  <si>
    <t>4.其他作物种植</t>
  </si>
  <si>
    <t>亩/项</t>
  </si>
  <si>
    <t>易地搬迁户后续产业发展</t>
  </si>
  <si>
    <t>水稻种植</t>
  </si>
  <si>
    <t>食用菌种植</t>
  </si>
  <si>
    <t>芒东镇那勐村那勐二组羊肚菌种植项目</t>
  </si>
  <si>
    <t>羊肚菌种植</t>
  </si>
  <si>
    <t>191-0975</t>
  </si>
  <si>
    <t>芒东镇帮别村等邑二组黑木耳种植项目</t>
  </si>
  <si>
    <t>黑木耳种植</t>
  </si>
  <si>
    <t>191-0976</t>
  </si>
  <si>
    <t>芒东镇帮别村等邑一组黑木耳种植项目</t>
  </si>
  <si>
    <t>191-0977</t>
  </si>
  <si>
    <t>芒东镇帮别村芒蒙黑木耳种植项目</t>
  </si>
  <si>
    <t>191-0978</t>
  </si>
  <si>
    <t>芒东镇清平村茨竹园一组黑木耳种植项目</t>
  </si>
  <si>
    <t>191-0979</t>
  </si>
  <si>
    <t>芒东镇洒坞村洒坞四组黑木耳种植项目</t>
  </si>
  <si>
    <t>191-0980</t>
  </si>
  <si>
    <t>芒东镇洒坞村洒坞五组黑木耳种植项目</t>
  </si>
  <si>
    <t>191-0981</t>
  </si>
  <si>
    <t>芒东镇湾中村大坪子黑木耳种植项目</t>
  </si>
  <si>
    <t>191-0982</t>
  </si>
  <si>
    <t>芒东镇翁冷村丙那小组黑木耳种植项目</t>
  </si>
  <si>
    <t>191-0983</t>
  </si>
  <si>
    <t>芒东镇芒东村小碗一组姬松茸种植项目</t>
  </si>
  <si>
    <t>棚</t>
  </si>
  <si>
    <t>姬松茸种植</t>
  </si>
  <si>
    <t>191-0988</t>
  </si>
  <si>
    <t>芒东镇芒东村遮帽二组姬松茸种植项目</t>
  </si>
  <si>
    <t>191-0989</t>
  </si>
  <si>
    <t>芒东镇洒坞村洒坞二组姬松茸种植项目</t>
  </si>
  <si>
    <t>191-0990</t>
  </si>
  <si>
    <t>芒东镇洒坞村洒坞四组姬松茸种植项目</t>
  </si>
  <si>
    <t>191-0991</t>
  </si>
  <si>
    <t>芒东镇笋子洼村芹菜塘三组姬松茸种植项目</t>
  </si>
  <si>
    <t>191-0992</t>
  </si>
  <si>
    <t>芒东镇笋子洼村上寨二组姬松茸种植项目</t>
  </si>
  <si>
    <t>191-0993</t>
  </si>
  <si>
    <t>芒东镇笋子洼村上寨一组姬松茸种植项目</t>
  </si>
  <si>
    <t>191-0994</t>
  </si>
  <si>
    <t>芒东镇湾中村大滚塘姬松茸种植项目</t>
  </si>
  <si>
    <t>191-0995</t>
  </si>
  <si>
    <t>芒东镇湾中村大坪子姬松茸种植项目</t>
  </si>
  <si>
    <t>191-0996</t>
  </si>
  <si>
    <t>芒东镇湾中村大窝子姬松茸种植项目</t>
  </si>
  <si>
    <t>191-0997</t>
  </si>
  <si>
    <t>芒东镇湾中村湾中二组姬松茸种植项目</t>
  </si>
  <si>
    <t>191-0998</t>
  </si>
  <si>
    <t>191-0999</t>
  </si>
  <si>
    <t>芒东镇湾中村湾中一组姬松茸种植项目</t>
  </si>
  <si>
    <t>191-1000</t>
  </si>
  <si>
    <t>芒东镇小寨子村小寨子一组姬松茸种植项目</t>
  </si>
  <si>
    <t>191-1001</t>
  </si>
  <si>
    <t>马铃薯种植</t>
  </si>
  <si>
    <t>蔬菜种植</t>
  </si>
  <si>
    <t>（二）发展特色养殖业</t>
  </si>
  <si>
    <t>贫困户受益4111户</t>
  </si>
  <si>
    <t>1.养猪</t>
  </si>
  <si>
    <t>头</t>
  </si>
  <si>
    <t>养猪</t>
  </si>
  <si>
    <t>芒东镇杞木寨村三村三组能繁母猪养殖项目</t>
  </si>
  <si>
    <t>能繁母猪养殖</t>
  </si>
  <si>
    <t>芒东镇杞木寨村二村三组能繁母猪养殖项目</t>
  </si>
  <si>
    <t>芒东镇杞木寨村三村一组能繁母猪养殖项目</t>
  </si>
  <si>
    <t>芒东镇杞木寨村三村四组能繁母猪养殖项目</t>
  </si>
  <si>
    <t>芒东镇杞木寨村一村二组能繁母猪养殖项目</t>
  </si>
  <si>
    <t>芒东镇杞木寨村一村四组能繁母猪养殖项目</t>
  </si>
  <si>
    <t>一村四组</t>
  </si>
  <si>
    <t>芒东镇杞木寨村三村二组能繁母猪养殖项目</t>
  </si>
  <si>
    <t>三村二组</t>
  </si>
  <si>
    <t>芒东镇笋子洼村上寨自然村仔猪养殖项目</t>
  </si>
  <si>
    <t>上寨自然村</t>
  </si>
  <si>
    <t>仔猪养殖</t>
  </si>
  <si>
    <t>芒东镇笋子洼村芹菜塘一组仔猪养殖项目</t>
  </si>
  <si>
    <t>芒东镇笋子洼村芹菜塘二组仔猪养殖项目</t>
  </si>
  <si>
    <t>芒东镇笋子洼村芹菜塘三组仔猪养殖项目</t>
  </si>
  <si>
    <t>芒东镇笋子洼村下寨自然村仔猪养殖项目</t>
  </si>
  <si>
    <t>下寨自然村</t>
  </si>
  <si>
    <t>芒东镇帮别村帮别二组仔猪养殖项目</t>
  </si>
  <si>
    <t>芒东镇帮别村帮别三组仔猪养殖项目</t>
  </si>
  <si>
    <t>芒东镇帮别村帮别一组仔猪养殖项目</t>
  </si>
  <si>
    <t>芒东镇帮别村蚌摆二组仔猪养殖项目</t>
  </si>
  <si>
    <t>芒东镇帮别村蚌摆一组仔猪养殖项目</t>
  </si>
  <si>
    <t>芒东镇帮别村等邑二组仔猪养殖项目</t>
  </si>
  <si>
    <t>芒东镇帮别村金勐组仔猪养殖项目</t>
  </si>
  <si>
    <t>芒东镇帮别村芒蒙组仔猪养殖项目</t>
  </si>
  <si>
    <t>芒东镇帮别村新寨一组仔猪养殖项目</t>
  </si>
  <si>
    <t>芒东镇户那村大山田组仔猪养殖项目</t>
  </si>
  <si>
    <t>芒东镇户那村户那二组仔猪养殖项目</t>
  </si>
  <si>
    <t>芒东镇户那村永户组仔猪养殖项目</t>
  </si>
  <si>
    <t>芒东镇户那村户允组仔猪养殖项目</t>
  </si>
  <si>
    <t>芒东镇户那村芒岗组仔猪养殖项目</t>
  </si>
  <si>
    <t>芒东镇罗岗村丙费组仔猪养殖项目</t>
  </si>
  <si>
    <t>芒东镇罗岗村等银山一组仔猪养殖项目</t>
  </si>
  <si>
    <t>芒东镇罗岗村罗岗二组仔猪养殖项目</t>
  </si>
  <si>
    <t>芒东镇罗岗村罗岗六组仔猪养殖项目</t>
  </si>
  <si>
    <t>芒东镇罗岗村芒令二组仔猪养殖项目</t>
  </si>
  <si>
    <t>芒东镇罗岗村芒令一组仔猪养殖项目</t>
  </si>
  <si>
    <t>芒东镇罗岗村芒满一组仔猪养殖项目</t>
  </si>
  <si>
    <t>芒东镇罗岗村那线组仔猪养殖项目</t>
  </si>
  <si>
    <t>芒东镇罗岗村罗岗三组仔猪养殖项目</t>
  </si>
  <si>
    <t>芒东镇罗岗村罗岗四组仔猪养殖项目</t>
  </si>
  <si>
    <t>芒东镇罗岗村罗岗五组仔猪养殖项目</t>
  </si>
  <si>
    <t>芒东镇罗岗村小新寨组仔猪养殖项目</t>
  </si>
  <si>
    <t>小新寨组</t>
  </si>
  <si>
    <t>芒东镇罗岗村杏塘一组仔猪养殖项目</t>
  </si>
  <si>
    <t>芒东镇罗岗村罗岗一组仔猪养殖项目</t>
  </si>
  <si>
    <t>芒东镇杞木寨村二村三组仔猪养殖项目</t>
  </si>
  <si>
    <t>芒东镇杞木寨村二村五组仔猪养殖项目</t>
  </si>
  <si>
    <t>芒东镇杞木寨村二村四组仔猪养殖项目</t>
  </si>
  <si>
    <t>芒东镇杞木寨村一村四组仔猪养殖项目</t>
  </si>
  <si>
    <t>芒东镇杞木寨村一村二组仔猪养殖项目</t>
  </si>
  <si>
    <t>芒东镇杞木寨村二村一组仔猪养殖项目</t>
  </si>
  <si>
    <t>芒东镇杞木寨村三村一组仔猪养殖项目</t>
  </si>
  <si>
    <t>芒东镇杞木寨村三村二组仔猪养殖项目</t>
  </si>
  <si>
    <t>芒东镇杞木寨村三村四组仔猪养殖项目</t>
  </si>
  <si>
    <t>芒东镇杞木寨村三村三组仔猪养殖项目</t>
  </si>
  <si>
    <t>芒东镇芒东村户东组仔猪养殖项目</t>
  </si>
  <si>
    <t>芒东镇芒东村里掌二组仔猪养殖项目</t>
  </si>
  <si>
    <t>芒东镇芒东村芒曹组仔猪养殖项目</t>
  </si>
  <si>
    <t>芒曹组</t>
  </si>
  <si>
    <t>芒东镇芒东村芒东八组仔猪养殖项目</t>
  </si>
  <si>
    <t>芒东镇芒东村芒东二组仔猪养殖项目</t>
  </si>
  <si>
    <t>芒东镇芒东村芒东七组仔猪养殖项目</t>
  </si>
  <si>
    <t>芒东镇芒东村芒东五组仔猪养殖项目</t>
  </si>
  <si>
    <t>芒东镇芒东村芒东一组仔猪养殖项目</t>
  </si>
  <si>
    <t>芒东镇芒东村汤家屯组仔猪养殖项目</t>
  </si>
  <si>
    <t>芒东镇芒东村小碗二组仔猪养殖项目</t>
  </si>
  <si>
    <t>芒东镇芒东村小碗一组仔猪养殖项目</t>
  </si>
  <si>
    <t>芒东镇那勐村马家寨组仔猪养殖项目</t>
  </si>
  <si>
    <t>芒东镇那勐村大树寨二组仔猪养殖项目</t>
  </si>
  <si>
    <t>大树寨二组</t>
  </si>
  <si>
    <t>芒东镇那勐村大树寨一组仔猪养殖项目</t>
  </si>
  <si>
    <t>芒东镇那勐村来福仔猪养殖项目</t>
  </si>
  <si>
    <t>芒东镇那勐村鸡头坡仔猪养殖项目</t>
  </si>
  <si>
    <t>芒东镇那勐村红坡组仔猪养殖项目</t>
  </si>
  <si>
    <t>芒东镇翁冷村丙应组仔猪养殖项目</t>
  </si>
  <si>
    <t>芒东镇翁冷村和平组仔猪养殖项目</t>
  </si>
  <si>
    <t>芒东镇翁冷村丙那一组仔猪养殖项目</t>
  </si>
  <si>
    <t>芒东镇翁冷村丙那二组仔猪养殖项目</t>
  </si>
  <si>
    <t>丙那二组</t>
  </si>
  <si>
    <t>芒东镇翁冷村和平仔猪养殖项目</t>
  </si>
  <si>
    <t>和平</t>
  </si>
  <si>
    <t>芒东镇翁冷村线滇仔猪养殖项目</t>
  </si>
  <si>
    <t>芒东镇翁冷村芒彦一组仔猪养殖项目</t>
  </si>
  <si>
    <t>芒东镇翁冷村章必组仔猪养殖项目</t>
  </si>
  <si>
    <t>191-1261</t>
  </si>
  <si>
    <t>191-1262</t>
  </si>
  <si>
    <t>191-1263</t>
  </si>
  <si>
    <t>191-1266</t>
  </si>
  <si>
    <t>芒东镇杞木寨二村五组仔猪养殖项目</t>
  </si>
  <si>
    <t>191-1267</t>
  </si>
  <si>
    <t>芒东镇杞木寨一村三组仔猪养殖项目</t>
  </si>
  <si>
    <t>191-1268</t>
  </si>
  <si>
    <t>芒东镇洒坞村洒坞二组仔猪养殖项目</t>
  </si>
  <si>
    <t>191-1269</t>
  </si>
  <si>
    <t>芒东镇洒坞村洒坞三组仔猪养殖项目</t>
  </si>
  <si>
    <t>191-1270</t>
  </si>
  <si>
    <t>芒东镇洒坞村洒坞五组仔猪养殖项目</t>
  </si>
  <si>
    <t>191-1271</t>
  </si>
  <si>
    <t>芒东镇洒坞村洒坞一组仔猪养殖项目</t>
  </si>
  <si>
    <t>191-1272</t>
  </si>
  <si>
    <t>芒东镇湾中村湾中一组仔猪养殖项目</t>
  </si>
  <si>
    <t>191-1273</t>
  </si>
  <si>
    <t>2.养牛</t>
  </si>
  <si>
    <t>养牛</t>
  </si>
  <si>
    <t>芒东镇笋子洼村上寨二自然村养牛项目</t>
  </si>
  <si>
    <t>上寨二自然村</t>
  </si>
  <si>
    <t>芒东镇笋子洼村上寨一自然村养牛项目</t>
  </si>
  <si>
    <t>上寨一自然村</t>
  </si>
  <si>
    <t>芒东镇笋子洼村芹菜塘二自然村养牛项目</t>
  </si>
  <si>
    <t>芹菜塘二自然村</t>
  </si>
  <si>
    <t>芒东镇笋子洼村芹菜塘一自然村养牛项目</t>
  </si>
  <si>
    <t>芹菜塘一自然村</t>
  </si>
  <si>
    <t>芒东镇笋子洼村下寨自然村养牛项目</t>
  </si>
  <si>
    <t>芒东镇翁冷村丙那二组养牛项目</t>
  </si>
  <si>
    <t>芒东镇翁冷村丙那一组养牛项目</t>
  </si>
  <si>
    <t>芒东镇翁冷村和平组养牛项目</t>
  </si>
  <si>
    <t>芒东镇翁冷村回龙组养牛项目</t>
  </si>
  <si>
    <t>芒东镇翁冷村线滇养牛项目</t>
  </si>
  <si>
    <t>芒东镇帮别村等邑三组养牛项目</t>
  </si>
  <si>
    <t>芒东镇帮别村芒蒙养牛项目</t>
  </si>
  <si>
    <t>芒东镇帮别村新寨二组养牛项目</t>
  </si>
  <si>
    <t>芒东镇户那村户那一组养牛项目</t>
  </si>
  <si>
    <t>户那一组</t>
  </si>
  <si>
    <t>芒东镇户那村户允养牛项目</t>
  </si>
  <si>
    <t>户允</t>
  </si>
  <si>
    <t>芒东镇罗岗村丙费组养牛项目</t>
  </si>
  <si>
    <t>芒东镇罗岗村等银山二组养牛项目</t>
  </si>
  <si>
    <t>芒东镇罗岗村等银山一组养牛项目</t>
  </si>
  <si>
    <t>芒东镇罗岗村拱母养牛项目</t>
  </si>
  <si>
    <t>芒东镇罗岗村罗岗三组养牛项目</t>
  </si>
  <si>
    <t>芒东镇罗岗村芒令二组养牛项目</t>
  </si>
  <si>
    <t>芒东镇罗岗村芒令一组养牛项目</t>
  </si>
  <si>
    <t>芒东镇罗岗村罗岗四组养牛项目</t>
  </si>
  <si>
    <t>芒东镇罗岗村罗岗五组养牛项目</t>
  </si>
  <si>
    <t>芒东镇罗岗村那线组养牛项目</t>
  </si>
  <si>
    <t>芒东镇罗岗村杏塘一组养牛项目</t>
  </si>
  <si>
    <t>芒东镇杞木寨村二村一组养牛项目</t>
  </si>
  <si>
    <t>芒东镇杞木寨村二村四组养牛项目</t>
  </si>
  <si>
    <t>芒东镇杞木寨村一村三组养牛项目</t>
  </si>
  <si>
    <t>芒东镇杞木寨村一村二组养牛项目</t>
  </si>
  <si>
    <t>芒东镇杞木寨村一村一组养牛项目</t>
  </si>
  <si>
    <t>芒东镇芒东村户东组养牛项目</t>
  </si>
  <si>
    <t>芒东镇芒东村里掌二组养牛项目</t>
  </si>
  <si>
    <t>芒东镇芒东村芒东七组养牛项目</t>
  </si>
  <si>
    <t>芒东镇芒东村芒东五组养牛项目</t>
  </si>
  <si>
    <t>芒东镇芒东村汤家屯组养牛项目</t>
  </si>
  <si>
    <t>芒东镇芒东村小碗二组养牛项目</t>
  </si>
  <si>
    <t>芒东镇那勐村朗嘎组养牛项目</t>
  </si>
  <si>
    <t>朗嘎组</t>
  </si>
  <si>
    <t>芒东镇那勐村地平甸组养牛项目</t>
  </si>
  <si>
    <t>地平甸组</t>
  </si>
  <si>
    <t>芒东镇那勐村红坡组养牛项目</t>
  </si>
  <si>
    <t>芒东镇那勐村来福养牛项目</t>
  </si>
  <si>
    <t>芒东镇湾中村大滚塘组养牛项目</t>
  </si>
  <si>
    <t>大滚塘组</t>
  </si>
  <si>
    <t>芒东镇湾中村大坪子组养牛项目</t>
  </si>
  <si>
    <t>芒东镇湾中村大窝子组养牛项目</t>
  </si>
  <si>
    <t>大窝子组</t>
  </si>
  <si>
    <t>芒东镇湾中村湾中二组养牛项目</t>
  </si>
  <si>
    <t>芒东镇湾中村湾中三组养牛项目</t>
  </si>
  <si>
    <t>芒东镇湾中村羊角酸组养牛项目</t>
  </si>
  <si>
    <t>羊角酸组</t>
  </si>
  <si>
    <t>芒东镇湾中村湾中一组养牛项目</t>
  </si>
  <si>
    <t>芒东镇湾中村长坡组养牛项目</t>
  </si>
  <si>
    <t>长坡组</t>
  </si>
  <si>
    <t>191-1490</t>
  </si>
  <si>
    <t>191-1491</t>
  </si>
  <si>
    <t>芒东镇罗岗村罗岗一组养牛项目</t>
  </si>
  <si>
    <t>191-1492</t>
  </si>
  <si>
    <t>芒东镇那勐村鸡头坡养牛项目</t>
  </si>
  <si>
    <t>191-1493</t>
  </si>
  <si>
    <t>芒东镇平坝村黑叶场养牛项目</t>
  </si>
  <si>
    <t>191-1494</t>
  </si>
  <si>
    <t>芒东镇平坝村龙塘组养牛项目</t>
  </si>
  <si>
    <t>191-1495</t>
  </si>
  <si>
    <t>芒东镇杞木寨二村一组养牛项目</t>
  </si>
  <si>
    <t>191-1496</t>
  </si>
  <si>
    <t>芒东镇杞木寨三村四组养牛项目</t>
  </si>
  <si>
    <t>191-1497</t>
  </si>
  <si>
    <t>芒东镇杞木寨三村一组养牛项目</t>
  </si>
  <si>
    <t>191-1498</t>
  </si>
  <si>
    <t>芒东镇杞木寨一村二组养牛项目</t>
  </si>
  <si>
    <t>191-1499</t>
  </si>
  <si>
    <t>191-1500</t>
  </si>
  <si>
    <t>芒东镇杞木寨一村三组养牛项目</t>
  </si>
  <si>
    <t>191-1501</t>
  </si>
  <si>
    <t>芒东镇杞木寨一村一组养牛项目</t>
  </si>
  <si>
    <t>191-1502</t>
  </si>
  <si>
    <t>芒东镇洒坞村洒坞二组养牛项目</t>
  </si>
  <si>
    <t>191-1503</t>
  </si>
  <si>
    <t>芒东镇洒坞村洒坞三组养牛项目</t>
  </si>
  <si>
    <t>191-1504</t>
  </si>
  <si>
    <t>芒东镇洒坞村洒坞四组养牛项目</t>
  </si>
  <si>
    <t>191-1505</t>
  </si>
  <si>
    <t>只</t>
  </si>
  <si>
    <t>191-1506</t>
  </si>
  <si>
    <t>芒东镇洒坞村洒坞一组养牛项目</t>
  </si>
  <si>
    <t>191-1507</t>
  </si>
  <si>
    <t>芒东镇湾中村大滚塘养牛项目</t>
  </si>
  <si>
    <t>191-1508</t>
  </si>
  <si>
    <t>芒东镇湾中村大坪子养牛项目</t>
  </si>
  <si>
    <t>191-1509</t>
  </si>
  <si>
    <t>191-1510</t>
  </si>
  <si>
    <t>191-1511</t>
  </si>
  <si>
    <t>芒东镇湾中村羊角酸养牛项目</t>
  </si>
  <si>
    <t>191-1512</t>
  </si>
  <si>
    <t>芒东镇翁冷村芒彦小组养牛项目</t>
  </si>
  <si>
    <t>191-1513</t>
  </si>
  <si>
    <t>3.养羊</t>
  </si>
  <si>
    <t>养羊</t>
  </si>
  <si>
    <t>芒东镇笋子洼村芹菜塘一组自然村养羊项目</t>
  </si>
  <si>
    <t>芹菜塘一组自然村</t>
  </si>
  <si>
    <t>芒东镇笋子洼村芹菜塘二组自然村养羊项目</t>
  </si>
  <si>
    <t>芹菜塘二组自然村</t>
  </si>
  <si>
    <t>芒东镇笋子洼村芹菜塘三组自然村养羊项目</t>
  </si>
  <si>
    <t>芹菜塘三组自然村</t>
  </si>
  <si>
    <t>芒东镇芒东村一村二组养羊项目</t>
  </si>
  <si>
    <t>芒东镇杞木寨二村三组养羊项目</t>
  </si>
  <si>
    <t>191-1713</t>
  </si>
  <si>
    <t>芒东镇清平村茨竹园三组养羊项目</t>
  </si>
  <si>
    <t>191-1714</t>
  </si>
  <si>
    <t>芒东镇湾中村大窝子养羊项目</t>
  </si>
  <si>
    <t>191-1715</t>
  </si>
  <si>
    <t>4.养禽</t>
  </si>
  <si>
    <t>只/羽</t>
  </si>
  <si>
    <t>养禽</t>
  </si>
  <si>
    <t>5.水产养殖</t>
  </si>
  <si>
    <t>养鱼</t>
  </si>
  <si>
    <t>6.其他养殖</t>
  </si>
  <si>
    <t>养蜂、竹鼠等</t>
  </si>
  <si>
    <t>养蜂</t>
  </si>
  <si>
    <t>群/窝</t>
  </si>
  <si>
    <t>芒东镇帮别村蚌摆一组养蜂项目</t>
  </si>
  <si>
    <t>群</t>
  </si>
  <si>
    <t>蜜蜂</t>
  </si>
  <si>
    <t>芒东镇帮别村芒蒙组养蜂项目</t>
  </si>
  <si>
    <t>芒东镇芒东村小碗一组养蜜蜂项目</t>
  </si>
  <si>
    <t>养蜜蜂</t>
  </si>
  <si>
    <t>191-1819</t>
  </si>
  <si>
    <t>芒东镇平坝村黑叶场养蜜蜂项目</t>
  </si>
  <si>
    <t>191-1820</t>
  </si>
  <si>
    <t>芒东镇平坝村龙塘养蜜蜂项目</t>
  </si>
  <si>
    <t>191-1821</t>
  </si>
  <si>
    <t>芒东镇平坝村平坝三组养蜜蜂项目</t>
  </si>
  <si>
    <t>191-1822</t>
  </si>
  <si>
    <t>芒东镇清平村茨竹园一组养蜜蜂项目</t>
  </si>
  <si>
    <t>191-1823</t>
  </si>
  <si>
    <t>芒东镇清平村清平二组养蜜蜂项目</t>
  </si>
  <si>
    <t>191-1824</t>
  </si>
  <si>
    <t>芒东镇清平村清平六组养蜜蜂项目</t>
  </si>
  <si>
    <t>191-1825</t>
  </si>
  <si>
    <t>芒东镇清平村清平一组养蜜蜂项目</t>
  </si>
  <si>
    <t>191-1826</t>
  </si>
  <si>
    <t>芒东镇清平村兴隆寨小组养蜜蜂项目</t>
  </si>
  <si>
    <t>191-1827</t>
  </si>
  <si>
    <t>芒东镇洒坞村洒坞一组养蜜蜂项目</t>
  </si>
  <si>
    <t>191-1828</t>
  </si>
  <si>
    <t>芒东镇笋子洼村上寨二组养蜜蜂项目</t>
  </si>
  <si>
    <t>191-1829</t>
  </si>
  <si>
    <t>芒东镇笋子洼村上寨一组养蜜蜂项目</t>
  </si>
  <si>
    <t>191-1830</t>
  </si>
  <si>
    <t>芒东镇湾中村大窝子养蜜蜂项目</t>
  </si>
  <si>
    <t>191-1831</t>
  </si>
  <si>
    <t>191-1832</t>
  </si>
  <si>
    <t>芒东镇湾中村羊角酸养蜜蜂项目</t>
  </si>
  <si>
    <t>191-1833</t>
  </si>
  <si>
    <t>芒东镇小寨子村陡坡养蜜蜂项目</t>
  </si>
  <si>
    <t>191-1834</t>
  </si>
  <si>
    <t>芒东镇芒东村里掌一组养葫蜂项目</t>
  </si>
  <si>
    <t>窝</t>
  </si>
  <si>
    <t>养葫蜂</t>
  </si>
  <si>
    <t>191-1848</t>
  </si>
  <si>
    <t>芒东镇芒东村芒曹小组养葫蜂项目</t>
  </si>
  <si>
    <t>191-1849</t>
  </si>
  <si>
    <t>芒东镇平坝村平坝一组养葫蜂项目</t>
  </si>
  <si>
    <t>191-1850</t>
  </si>
  <si>
    <t>芒东镇清平村茨竹园三组养葫蜂项目</t>
  </si>
  <si>
    <t>191-1851</t>
  </si>
  <si>
    <t>芒东镇笋子洼村下寨养葫蜂项目</t>
  </si>
  <si>
    <t>191-1852</t>
  </si>
  <si>
    <t>芒东镇小寨子村陡坡养葫蜂项目</t>
  </si>
  <si>
    <t>191-1853</t>
  </si>
  <si>
    <t>养骡</t>
  </si>
  <si>
    <t>匹</t>
  </si>
  <si>
    <t>养驴</t>
  </si>
  <si>
    <t>竹鼠</t>
  </si>
  <si>
    <t>（三）创新产业发展模式</t>
  </si>
  <si>
    <t>个</t>
  </si>
  <si>
    <t>1.农产品加工储运服务业</t>
  </si>
  <si>
    <t>2.村级集体经济组织</t>
  </si>
  <si>
    <t>村集体经济扶持</t>
  </si>
  <si>
    <t>村集体年收入5万元以上</t>
  </si>
  <si>
    <t>资产收益扶贫</t>
  </si>
  <si>
    <t>芒东镇壮大村集体经济发展项目</t>
  </si>
  <si>
    <t>资金入股到农业龙头企业，产生红利壮大芒东镇贫困村村集体</t>
  </si>
  <si>
    <t>上海帮扶资金</t>
  </si>
  <si>
    <t>芒东镇翁冷村集体经济建设项目</t>
  </si>
  <si>
    <t>扶持村集体发展甘蔗种植200亩</t>
  </si>
  <si>
    <t>芒东镇清平村集体经济建设项目</t>
  </si>
  <si>
    <t>扶持村集体发展甘蔗种植150亩</t>
  </si>
  <si>
    <t>芒东镇罗岗村集体经济建设项目</t>
  </si>
  <si>
    <t>芒东镇湾中村村级集体经济扶持项目</t>
  </si>
  <si>
    <t>扶持村集体发展种植、养殖</t>
  </si>
  <si>
    <t>芒东镇户那村村级集体经济扶持项目</t>
  </si>
  <si>
    <t>芒东镇那勐村村级集体经济扶持项目</t>
  </si>
  <si>
    <t>芒东镇杞木寨村村级集体经济扶持项目</t>
  </si>
  <si>
    <t>芒东镇芒东村村级集体经济扶持项目</t>
  </si>
  <si>
    <t>芒东镇平坝村壮大村集体经济项目</t>
  </si>
  <si>
    <t>以入股形式入股梁河县滇南草果种植专业合作社壮大平坝村集体经济</t>
  </si>
  <si>
    <t>191-1882</t>
  </si>
  <si>
    <t>3.发展乡村旅游</t>
  </si>
  <si>
    <t>4.发展扶贫车间</t>
  </si>
  <si>
    <t>蚕室等</t>
  </si>
  <si>
    <t>5.光伏扶贫</t>
  </si>
  <si>
    <t>贫困村光伏电站</t>
  </si>
  <si>
    <t>梁河县第一批村级光伏电站建设项目</t>
  </si>
  <si>
    <t>小寨子</t>
  </si>
  <si>
    <t>第一批村级光伏电站建设</t>
  </si>
  <si>
    <t>整合涉农资金、社会帮扶资金</t>
  </si>
  <si>
    <t>扶贫、发改</t>
  </si>
  <si>
    <t>洒坞</t>
  </si>
  <si>
    <t>笋子洼</t>
  </si>
  <si>
    <t>梁河县第二批村级光伏电站建设项目</t>
  </si>
  <si>
    <t>第二批100KV村级光伏电站建设</t>
  </si>
  <si>
    <t>6.电商扶贫</t>
  </si>
  <si>
    <t>村级电商平台</t>
  </si>
  <si>
    <t>7.资产收益扶贫</t>
  </si>
  <si>
    <t>铺面、作坊等</t>
  </si>
  <si>
    <t>扶持11户建档立卡户发展第三产业</t>
  </si>
  <si>
    <t>8.其他</t>
  </si>
  <si>
    <t>191-1915</t>
  </si>
  <si>
    <t>（四）参与龙头企业或新型经营主体</t>
  </si>
  <si>
    <t>带贫1347户以上</t>
  </si>
  <si>
    <t>龙头企业或新型经营主体带贫</t>
  </si>
  <si>
    <t>1.龙头企业</t>
  </si>
  <si>
    <t>龙头企业扶持</t>
  </si>
  <si>
    <t>上海市市外蔬菜主供应基地建设项目</t>
  </si>
  <si>
    <t>扶持云南丰农科技有限公司追溯系统建设</t>
  </si>
  <si>
    <t>2.农民专业合作社</t>
  </si>
  <si>
    <t>3.家庭农场</t>
  </si>
  <si>
    <t>（五）转移就业</t>
  </si>
  <si>
    <t>通过转移就业和公益性岗位促进贫困户增收17362户</t>
  </si>
  <si>
    <t>社会扶持脱贫</t>
  </si>
  <si>
    <t>1.省外转移就业</t>
  </si>
  <si>
    <t>劳务输出</t>
  </si>
  <si>
    <t>2.省内县外就业</t>
  </si>
  <si>
    <t>3.县内转移就业</t>
  </si>
  <si>
    <t>4.县内城乡公益岗就业（其他公益岗就业）</t>
  </si>
  <si>
    <t>城乡公益岗位设置</t>
  </si>
  <si>
    <t>（六）产业设施项目</t>
  </si>
  <si>
    <t>条</t>
  </si>
  <si>
    <t>产业基础设施得到改善，促进贫困村、贫困户增收</t>
  </si>
  <si>
    <t>1.产业基地道路建设</t>
  </si>
  <si>
    <t>产业设施</t>
  </si>
  <si>
    <t>2.产业基地灌溉设施</t>
  </si>
  <si>
    <t>3.畜圈建设</t>
  </si>
  <si>
    <t>平方米</t>
  </si>
  <si>
    <t>191-1931</t>
  </si>
  <si>
    <t>（七）其他</t>
  </si>
  <si>
    <t>191-1932</t>
  </si>
  <si>
    <t>三、农村危房改造工程</t>
  </si>
  <si>
    <t>保障3041户贫困户住房达标</t>
  </si>
  <si>
    <t>（一）拆除重建设</t>
  </si>
  <si>
    <t>芒东镇帮别村等邑三组拆除重建项目</t>
  </si>
  <si>
    <t>拆除重建</t>
  </si>
  <si>
    <t>住建</t>
  </si>
  <si>
    <t>芒东镇帮别村新寨二组拆除重建项目</t>
  </si>
  <si>
    <t>芒东镇帮别村新寨一组拆除重建项目</t>
  </si>
  <si>
    <t>芒东镇户那村杨柳河组拆除重建项目</t>
  </si>
  <si>
    <t>芒东镇罗岗村丙费小组拆除重建项目</t>
  </si>
  <si>
    <t>丙费小组</t>
  </si>
  <si>
    <t>芒东镇罗岗村等银山二组拆除重建项目</t>
  </si>
  <si>
    <t>芒东镇罗岗村等银山一组拆除重建项目</t>
  </si>
  <si>
    <t>芒东镇罗岗村罗岗一组拆除重建项目</t>
  </si>
  <si>
    <t>芒东镇罗岗村罗岗三组拆除重建项目</t>
  </si>
  <si>
    <t>芒东镇罗岗村罗岗四组拆除重建项目</t>
  </si>
  <si>
    <t>芒东镇罗岗村罗岗五组拆除重建项目</t>
  </si>
  <si>
    <t>芒东镇罗岗村芒令二组拆除重建项目</t>
  </si>
  <si>
    <t>芒东镇罗岗村芒令一组拆除重建项目</t>
  </si>
  <si>
    <t>芒东镇罗岗村芒满一组拆除重建项目</t>
  </si>
  <si>
    <t>芒东镇罗岗村杏塘二组拆除重建项目</t>
  </si>
  <si>
    <t>芒东镇芒东村户东组拆除重建项目</t>
  </si>
  <si>
    <t>芒东镇芒东村芒东二组拆除重建项目</t>
  </si>
  <si>
    <t>芒东镇芒东村芒东四组拆除重建项目</t>
  </si>
  <si>
    <t>芒东镇芒东村芒东五组拆除重建项目</t>
  </si>
  <si>
    <t>芒东镇芒东村汤家屯组拆除重建项目</t>
  </si>
  <si>
    <t>芒东镇芒东村遮帽一组拆除重建项目</t>
  </si>
  <si>
    <t>芒东镇那勐村大树寨二组拆除重建项目</t>
  </si>
  <si>
    <t>芒东镇那勐村地平甸拆除重建项目</t>
  </si>
  <si>
    <t>芒东镇那勐村红坡拆除重建项目</t>
  </si>
  <si>
    <t>芒东镇那勐村鸡头坡拆除重建项目</t>
  </si>
  <si>
    <t>芒东镇那勐村街子拆除重建项目</t>
  </si>
  <si>
    <t>芒东镇那勐村来福组拆除重建项目</t>
  </si>
  <si>
    <t>来福组</t>
  </si>
  <si>
    <t>芒东镇那勐村朗嘎拆除重建项目</t>
  </si>
  <si>
    <t>芒东镇那勐村那勐二组拆除重建项目</t>
  </si>
  <si>
    <t>芒东镇那勐村那勐一组拆除重建项目</t>
  </si>
  <si>
    <t>芒东镇那勐村印盒山拆除重建项目</t>
  </si>
  <si>
    <t>芒东镇那勐村章巴拆除重建项目</t>
  </si>
  <si>
    <t>芒东镇平坝村龙塘组拆除重建项目</t>
  </si>
  <si>
    <t>龙塘村</t>
  </si>
  <si>
    <t>芒东镇杞木寨村二村二四组拆除重建项目</t>
  </si>
  <si>
    <t>芒东镇杞木寨村三村三组拆除重建项目</t>
  </si>
  <si>
    <t>芒东镇杞木寨村三村四组拆除重建项目</t>
  </si>
  <si>
    <t>芒东镇杞木寨村三村一组拆除重建项目</t>
  </si>
  <si>
    <t>芒东镇杞木寨村一村二组拆除重建项目</t>
  </si>
  <si>
    <t>芒东镇杞木寨村一村三组拆除重建项目</t>
  </si>
  <si>
    <t>芒东镇杞木寨村一村一组拆除重建项目</t>
  </si>
  <si>
    <t>芒东镇清平村茨竹园三组拆除重建项目</t>
  </si>
  <si>
    <t>芒东镇清平村茨竹园一组拆除重建项目</t>
  </si>
  <si>
    <t>芒东镇清平村清平六组拆除重建项目</t>
  </si>
  <si>
    <t>芒东镇清平村清平七组拆除重建项目</t>
  </si>
  <si>
    <t>芒东镇清平村清平五组拆除重建项目</t>
  </si>
  <si>
    <t>芒东镇清平村清平一组拆除重建项目</t>
  </si>
  <si>
    <t>芒东镇清平村兴隆寨拆除重建项目</t>
  </si>
  <si>
    <t>芒东镇洒坞村洒坞三组拆除重建项目</t>
  </si>
  <si>
    <t>芒东镇洒坞村洒坞四组拆除重建项目</t>
  </si>
  <si>
    <t>芒东镇洒坞村洒坞一组拆除重建项目</t>
  </si>
  <si>
    <t>芒东镇笋子洼村芹菜塘二组拆除重建项目</t>
  </si>
  <si>
    <t>芒东镇笋子洼村芹菜塘三组拆除重建项目</t>
  </si>
  <si>
    <t>芒东镇笋子洼村芹菜塘一组拆除重建项目</t>
  </si>
  <si>
    <t>芒东镇笋子洼村上寨二组拆除重建项目</t>
  </si>
  <si>
    <t>芒东镇笋子洼村上寨一组拆除重建项目</t>
  </si>
  <si>
    <t>芒东镇笋子洼村下寨组拆除重建项目</t>
  </si>
  <si>
    <t>芒东镇湾中村大滚塘拆除重建项目</t>
  </si>
  <si>
    <t>芒东镇湾中村二组拆除重建项目</t>
  </si>
  <si>
    <t>芒东镇湾中村三组拆除重建项目</t>
  </si>
  <si>
    <t>芒东镇湾中村羊角酸拆除重建项目</t>
  </si>
  <si>
    <t>芒东镇湾中村长坡拆除重建项目</t>
  </si>
  <si>
    <t>芒东镇翁冷村丙那组拆除重建项目</t>
  </si>
  <si>
    <t>丙那组</t>
  </si>
  <si>
    <t>芒东镇翁冷村丙应组拆除重建项目</t>
  </si>
  <si>
    <t>芒东镇翁冷村和平组拆除重建项目</t>
  </si>
  <si>
    <t>芒东镇翁冷村芒角组拆除重建项目</t>
  </si>
  <si>
    <t>芒角组</t>
  </si>
  <si>
    <t>芒东镇翁冷村芒彦组拆除重建项目</t>
  </si>
  <si>
    <t>芒彦组</t>
  </si>
  <si>
    <t>芒东镇翁冷村翁冷组拆除重建项目</t>
  </si>
  <si>
    <t>翁冷组</t>
  </si>
  <si>
    <t>芒东镇翁冷村线滇组拆除重建项目</t>
  </si>
  <si>
    <t>线滇组</t>
  </si>
  <si>
    <t>芒东镇翁冷村章必组拆除重建项目</t>
  </si>
  <si>
    <t>芒东镇小寨子村小寨子二组拆除重建项目</t>
  </si>
  <si>
    <t>芒东镇小寨子村小寨子一组拆除重建项目</t>
  </si>
  <si>
    <t>芒东镇户那村芒岗组拆除重建项目</t>
  </si>
  <si>
    <t>191-1935</t>
  </si>
  <si>
    <t>芒东镇罗岗村罗岗六组拆除重建项目</t>
  </si>
  <si>
    <t>191-1936</t>
  </si>
  <si>
    <t>芒东镇罗岗村杏塘一组拆除重建项目</t>
  </si>
  <si>
    <t>191-1937</t>
  </si>
  <si>
    <t>191-1938</t>
  </si>
  <si>
    <t>191-1939</t>
  </si>
  <si>
    <t>芒东镇清平村清平三组拆除重建项目</t>
  </si>
  <si>
    <t>191-1940</t>
  </si>
  <si>
    <t>191-1941</t>
  </si>
  <si>
    <t>191-1942</t>
  </si>
  <si>
    <t>191-1943</t>
  </si>
  <si>
    <t>芒东镇清平村茨竹园二组拆除重建项目</t>
  </si>
  <si>
    <t>191-1944</t>
  </si>
  <si>
    <t>191-1945</t>
  </si>
  <si>
    <t>191-1946</t>
  </si>
  <si>
    <t>191-1947</t>
  </si>
  <si>
    <t>芒东镇湾中村湾中一组拆除重建项目</t>
  </si>
  <si>
    <t>191-1948</t>
  </si>
  <si>
    <t>芒东镇湾中村湾中二组拆除重建项目</t>
  </si>
  <si>
    <t>191-1949</t>
  </si>
  <si>
    <t>芒东镇湾中村大坪子组拆除重建项目</t>
  </si>
  <si>
    <t>191-1950</t>
  </si>
  <si>
    <t>芒东镇湾中村羊角酸组拆除重建项目</t>
  </si>
  <si>
    <t>191-1951</t>
  </si>
  <si>
    <t>芒东镇湾中村长坡组拆除重建项目</t>
  </si>
  <si>
    <t>191-1952</t>
  </si>
  <si>
    <t>芒东镇翁冷村翁冷一组拆除重建项目</t>
  </si>
  <si>
    <t>191-1953</t>
  </si>
  <si>
    <t>芒东镇翁冷村丙那二组拆除重建项目</t>
  </si>
  <si>
    <t>191-1954</t>
  </si>
  <si>
    <t>191-1955</t>
  </si>
  <si>
    <t>191-1956</t>
  </si>
  <si>
    <t>（二）加固改造</t>
  </si>
  <si>
    <t>农危改</t>
  </si>
  <si>
    <t>芒东镇帮别村邦别二组危房修缮加固项目</t>
  </si>
  <si>
    <t>邦别二组</t>
  </si>
  <si>
    <t>危房修缮加固</t>
  </si>
  <si>
    <t>芒东镇帮别村邦别一组危房修缮加固项目</t>
  </si>
  <si>
    <t>邦别一组</t>
  </si>
  <si>
    <t>芒东镇帮别村蚌摆一组危房修缮加固项目</t>
  </si>
  <si>
    <t>芒东镇帮别村蚌摆二组危房修缮加固项目</t>
  </si>
  <si>
    <t>芒东镇帮别村等邑二组危房修缮加固项目</t>
  </si>
  <si>
    <t>芒东镇帮别村等邑三组危房修缮加固项目</t>
  </si>
  <si>
    <t>芒东镇帮别村等邑一组危房修缮加固项目</t>
  </si>
  <si>
    <t>芒东镇帮别村金勐组危房修缮加固项目</t>
  </si>
  <si>
    <t>芒东镇帮别村新寨二组危房修缮加固项目</t>
  </si>
  <si>
    <t>芒东镇帮别村新寨一组危房修缮加固项目</t>
  </si>
  <si>
    <t>芒东镇户那村芒岗修缮加固项目</t>
  </si>
  <si>
    <t>芒岗</t>
  </si>
  <si>
    <t>芒东镇户那村那俄修缮加固项目</t>
  </si>
  <si>
    <t>那俄</t>
  </si>
  <si>
    <t>芒东镇户那村户那一组修缮加固项目</t>
  </si>
  <si>
    <t>芒东镇罗岗村丙费小组危房修缮加固项目</t>
  </si>
  <si>
    <t>芒东镇罗岗村罗岗四组修缮加固项目</t>
  </si>
  <si>
    <t>芒东镇罗岗村罗岗五组修缮加固项目</t>
  </si>
  <si>
    <t>芒东镇罗岗村罗岗一组危房修缮加固项目</t>
  </si>
  <si>
    <t>芒东镇罗岗村芒令二组危房修缮加固项目</t>
  </si>
  <si>
    <t>芒东镇罗岗村芒令一组危房修缮加固项目</t>
  </si>
  <si>
    <t>芒东镇罗岗村芒满二组危房修缮加固项目</t>
  </si>
  <si>
    <t>芒东镇罗岗村芒满一组危房修缮加固项目</t>
  </si>
  <si>
    <t>芒东镇罗岗村那线组危房修缮加固项目</t>
  </si>
  <si>
    <t>芒东镇罗岗村小新寨组危房修缮加固项目</t>
  </si>
  <si>
    <t>芒东镇罗岗村杏塘二组危房修缮加固项目</t>
  </si>
  <si>
    <t>芒东镇罗岗村杏塘一组危房修缮加固项目</t>
  </si>
  <si>
    <t>芒东镇芒东村户东组危房修缮加固项目</t>
  </si>
  <si>
    <t>芒东镇芒东村里掌二组危房修缮加固项目</t>
  </si>
  <si>
    <t>芒东镇芒东村芒曹组危房修缮加固项目</t>
  </si>
  <si>
    <t>芒东镇芒东村芒东二组危房修缮加固项目</t>
  </si>
  <si>
    <t>芒东镇芒东村芒东三组危房修缮加固项目</t>
  </si>
  <si>
    <t>芒东镇芒东村芒东五组危房修缮加固项目</t>
  </si>
  <si>
    <t>芒东镇芒东村芒东一组危房修缮加固项目</t>
  </si>
  <si>
    <t>芒东镇芒东村汤家屯组危房修缮加固项目</t>
  </si>
  <si>
    <t>芒东镇芒东村小碗二组危房修缮加固项目</t>
  </si>
  <si>
    <t>芒东镇芒东村小碗一组危房修缮加固项目</t>
  </si>
  <si>
    <t>芒东镇芒东村遮帽二组危房修缮加固项目</t>
  </si>
  <si>
    <t>芒东镇芒东村遮帽一组危房修缮加固项目</t>
  </si>
  <si>
    <t>芒东镇那勐村大树寨二组危房修缮加固项目</t>
  </si>
  <si>
    <t>芒东镇那勐村地平甸危房修缮加固项目</t>
  </si>
  <si>
    <t>芒东镇那勐村红坡危房修缮加固项目</t>
  </si>
  <si>
    <t>芒东镇那勐村鸡头坡危房修缮加固项目</t>
  </si>
  <si>
    <t>芒东镇那勐村来福危房修缮加固项目</t>
  </si>
  <si>
    <t>芒东镇那勐村朗嘎组危房修缮加固项目</t>
  </si>
  <si>
    <t>芒东镇那勐村章巴危房修缮加固项目</t>
  </si>
  <si>
    <t>章巴组</t>
  </si>
  <si>
    <t>芒东镇那勐村印盒山危房修缮加固项目</t>
  </si>
  <si>
    <t>芒东镇平坝村龙塘小组危房修缮加固项目</t>
  </si>
  <si>
    <t>龙塘小组</t>
  </si>
  <si>
    <t>芒东镇平坝村黑叶场组危房修缮加固项目</t>
  </si>
  <si>
    <t>芒东镇平坝村平坝三组危房修缮加固项目</t>
  </si>
  <si>
    <t>芒东镇平坝村平坝二组危房修缮加固项目</t>
  </si>
  <si>
    <t>芒东镇平坝村平坝一组危房修缮加固项目</t>
  </si>
  <si>
    <t>芒东镇杞木寨村二村二组危房修缮加固项目</t>
  </si>
  <si>
    <t>芒东镇杞木寨村二村三组危房修缮加固项目</t>
  </si>
  <si>
    <t>芒东镇杞木寨村二村四组危房修缮加固项目</t>
  </si>
  <si>
    <t>芒东镇杞木寨村二村五组危房修缮加固项目</t>
  </si>
  <si>
    <t>芒东镇杞木寨村二村一组危房修缮加固项目</t>
  </si>
  <si>
    <t>芒东镇杞木寨村三村二组危房修缮加固项目</t>
  </si>
  <si>
    <t>芒东镇杞木寨村三村三组危房修缮加固项目</t>
  </si>
  <si>
    <t>芒东镇杞木寨村三村四组危房修缮加固项目</t>
  </si>
  <si>
    <t>芒东镇杞木寨村三村一组危房修缮加固项目</t>
  </si>
  <si>
    <t>芒东镇杞木寨村一村二组危房修缮加固项目</t>
  </si>
  <si>
    <t>芒东镇杞木寨村一村三组危房修缮加固项目</t>
  </si>
  <si>
    <t>芒东镇杞木寨村一村四组危房修缮加固项目</t>
  </si>
  <si>
    <t>芒东镇杞木寨村一村一组危房修缮加固项目</t>
  </si>
  <si>
    <t>芒东镇洒坞村洒坞二组危房修缮加固项目</t>
  </si>
  <si>
    <t>芒东镇洒坞村洒坞三组危房修缮加固项目</t>
  </si>
  <si>
    <t>芒东镇洒坞村洒坞四组危房修缮加固项目</t>
  </si>
  <si>
    <t>芒东镇洒坞村洒坞五组危房修缮加固项目</t>
  </si>
  <si>
    <t>芒东镇洒坞村洒坞一组危房修缮加固项目</t>
  </si>
  <si>
    <t>芒东镇笋子洼村芹菜塘一组危房修缮加固项目</t>
  </si>
  <si>
    <t>芒东镇笋子洼村上寨二组危房修缮加固项目</t>
  </si>
  <si>
    <t>芒东镇笋子洼村上寨一组危房修缮加固项目</t>
  </si>
  <si>
    <t>芒东镇湾中村大滚塘危房修缮加固项目</t>
  </si>
  <si>
    <t>芒东镇湾中村大坪子危房修缮加固项目</t>
  </si>
  <si>
    <t>芒东镇湾中村大窝子危房修缮加固项目</t>
  </si>
  <si>
    <t>芒东镇湾中村二组危房修缮加固项目</t>
  </si>
  <si>
    <t>芒东镇湾中村三组危房修缮加固项目</t>
  </si>
  <si>
    <t>芒东镇湾中村湾中一组危房修缮加固项目</t>
  </si>
  <si>
    <t>芒东镇湾中村羊角酸危房修缮加固项目</t>
  </si>
  <si>
    <t>芒东镇翁冷村丙那组危房修缮加固项目</t>
  </si>
  <si>
    <t>芒东镇翁冷村丙应组危房修缮加固项目</t>
  </si>
  <si>
    <t>芒东镇翁冷村和平组危房修缮加固项目</t>
  </si>
  <si>
    <t>芒东镇翁冷村回龙组危房修缮加固项目</t>
  </si>
  <si>
    <t>芒东镇翁冷村芒角组危房修缮加固项目</t>
  </si>
  <si>
    <t>芒东镇翁冷村芒彦组危房修缮加固项目</t>
  </si>
  <si>
    <t>芒东镇翁冷村翁冷组危房修缮加固项目</t>
  </si>
  <si>
    <t>芒东镇翁冷村线滇组危房修缮加固项目</t>
  </si>
  <si>
    <t>芒东镇翁冷村章必组危房修缮加固项目</t>
  </si>
  <si>
    <t>芒东镇小寨子村陡坡组危房修缮加固项目</t>
  </si>
  <si>
    <t>芒东镇小寨子村小寨子二组危房修缮加固项目</t>
  </si>
  <si>
    <t>芒东镇芒东村里掌一组危房修缮加固项目</t>
  </si>
  <si>
    <t>191-2129</t>
  </si>
  <si>
    <t>芒东镇帮别村帮别一组危房修缮加固项目</t>
  </si>
  <si>
    <t>191-2218</t>
  </si>
  <si>
    <t>芒东镇帮别村帮别二组危房修缮加固项目</t>
  </si>
  <si>
    <t>191-2219</t>
  </si>
  <si>
    <t>芒东镇帮别村帮别三组危房修缮加固项目</t>
  </si>
  <si>
    <t>191-2220</t>
  </si>
  <si>
    <t>191-2221</t>
  </si>
  <si>
    <t>芒东镇帮别村芒蒙组危房修缮加固项目</t>
  </si>
  <si>
    <t>191-2222</t>
  </si>
  <si>
    <t>191-2223</t>
  </si>
  <si>
    <t>芒东镇户那村芒岗组危房修缮加固项目</t>
  </si>
  <si>
    <t>191-2224</t>
  </si>
  <si>
    <t>芒东镇户那村户允组危房修缮加固项目</t>
  </si>
  <si>
    <t>191-2225</t>
  </si>
  <si>
    <t>芒东镇罗岗村罗岗五组危房修缮加固项目</t>
  </si>
  <si>
    <t>191-2226</t>
  </si>
  <si>
    <t>191-2227</t>
  </si>
  <si>
    <t>191-2228</t>
  </si>
  <si>
    <t>芒东镇芒东村芒东四组危房修缮加固项目</t>
  </si>
  <si>
    <t>191-2229</t>
  </si>
  <si>
    <t>191-2230</t>
  </si>
  <si>
    <t>191-2231</t>
  </si>
  <si>
    <t>191-2232</t>
  </si>
  <si>
    <t>191-2233</t>
  </si>
  <si>
    <t>191-2234</t>
  </si>
  <si>
    <t>芒东镇那勐村那勐二组危房修缮加固项目</t>
  </si>
  <si>
    <t>191-2235</t>
  </si>
  <si>
    <t>芒东镇那勐村章巴组危房修缮加固项目</t>
  </si>
  <si>
    <t>191-2236</t>
  </si>
  <si>
    <t>191-2237</t>
  </si>
  <si>
    <t>191-2238</t>
  </si>
  <si>
    <t>191-2239</t>
  </si>
  <si>
    <t>191-2240</t>
  </si>
  <si>
    <t>191-2241</t>
  </si>
  <si>
    <t>191-2242</t>
  </si>
  <si>
    <t>191-2243</t>
  </si>
  <si>
    <t>191-2244</t>
  </si>
  <si>
    <t>芒东镇清平村清平一组危房修缮加固项目</t>
  </si>
  <si>
    <t>191-2245</t>
  </si>
  <si>
    <t>芒东镇清平村清平五组危房修缮加固项目</t>
  </si>
  <si>
    <t>191-2246</t>
  </si>
  <si>
    <t>芒东镇清平村清平六组危房修缮加固项目</t>
  </si>
  <si>
    <t>191-2247</t>
  </si>
  <si>
    <t>芒东镇清平村清平七组危房修缮加固项目</t>
  </si>
  <si>
    <t>191-2248</t>
  </si>
  <si>
    <t>芒东镇清平村茨竹园一组危房修缮加固项目</t>
  </si>
  <si>
    <t>191-2249</t>
  </si>
  <si>
    <t>芒东镇清平村茨竹园二组危房修缮加固项目</t>
  </si>
  <si>
    <t>191-2250</t>
  </si>
  <si>
    <t>芒东镇清平村茨竹园三组危房修缮加固项目</t>
  </si>
  <si>
    <t>191-2251</t>
  </si>
  <si>
    <t>191-2252</t>
  </si>
  <si>
    <t>191-2253</t>
  </si>
  <si>
    <t>191-2254</t>
  </si>
  <si>
    <t>191-2255</t>
  </si>
  <si>
    <t>191-2256</t>
  </si>
  <si>
    <t>芒东镇湾中村湾中二组危房修缮加固项目</t>
  </si>
  <si>
    <t>191-2257</t>
  </si>
  <si>
    <t>芒东镇湾中村大坪子组危房修缮加固项目</t>
  </si>
  <si>
    <t>191-2258</t>
  </si>
  <si>
    <t>芒东镇翁冷村翁冷二组危房修缮加固项目</t>
  </si>
  <si>
    <t>翁冷二组</t>
  </si>
  <si>
    <t>191-2259</t>
  </si>
  <si>
    <t>191-2260</t>
  </si>
  <si>
    <t>191-2261</t>
  </si>
  <si>
    <t>191-2262</t>
  </si>
  <si>
    <t>191-2263</t>
  </si>
  <si>
    <t>（三）无房户建房补助</t>
  </si>
  <si>
    <t>芒东镇帮别村邦别三组新建房屋项目</t>
  </si>
  <si>
    <t>邦别三组</t>
  </si>
  <si>
    <t>无房户建房补助</t>
  </si>
  <si>
    <t>芒东镇帮别村等邑一组新建房屋项目</t>
  </si>
  <si>
    <t>芒东镇帮别村新寨二组新建房屋项目</t>
  </si>
  <si>
    <t>芒东镇帮别村新寨一组新建房屋项目</t>
  </si>
  <si>
    <t>芒东镇户那村户允组新建房屋项目</t>
  </si>
  <si>
    <t>芒东镇户那村永户组新建房屋项目</t>
  </si>
  <si>
    <t>芒东镇罗岗村等银山一组新建房屋项目</t>
  </si>
  <si>
    <t>芒东镇罗岗村丙费组新建房屋项目</t>
  </si>
  <si>
    <t>丙费祖</t>
  </si>
  <si>
    <t>芒东镇芒东村芒东一组新建房屋项目</t>
  </si>
  <si>
    <t>芒东镇芒东村遮帽二组新建房屋项目</t>
  </si>
  <si>
    <t>芒东镇那勐村来福组新建房屋项目</t>
  </si>
  <si>
    <t>芒东镇平坝村平坝二组新建房屋项目</t>
  </si>
  <si>
    <t>芒东镇平坝村平坝三组新建房屋项目</t>
  </si>
  <si>
    <t>芒东镇平坝村平坝一组新建房屋项目</t>
  </si>
  <si>
    <t>芒东镇杞木寨村一村三组新建房屋项目</t>
  </si>
  <si>
    <t>芒东镇杞木寨村一村四组新建房屋项目</t>
  </si>
  <si>
    <t>芒东镇杞木寨村二村四组新建房屋项目</t>
  </si>
  <si>
    <t>芒东镇清平村茨竹园二组新建房屋项目</t>
  </si>
  <si>
    <t>芒东镇洒坞村洒坞一组新建房屋项目</t>
  </si>
  <si>
    <t>芒东镇湾中村大窝子组新建房屋项目</t>
  </si>
  <si>
    <t>芒东镇翁冷村回龙小组新建房屋项目</t>
  </si>
  <si>
    <t>芒东镇翁冷村芒角组新建房屋项目</t>
  </si>
  <si>
    <t>芒东镇翁冷村翁冷一组新建房屋项目</t>
  </si>
  <si>
    <t>芒东镇帮别村新寨一组无房户建房补助项目</t>
  </si>
  <si>
    <t>191-2285</t>
  </si>
  <si>
    <t>芒东镇芒东村芒东四组无房户建房补助项目</t>
  </si>
  <si>
    <t>191-2286</t>
  </si>
  <si>
    <t>芒东镇杞木寨村一村二组无房户建房补助项目</t>
  </si>
  <si>
    <t>191-2287</t>
  </si>
  <si>
    <t>芒东镇杞木寨村一村三组无房户建房补助项目</t>
  </si>
  <si>
    <t>191-2288</t>
  </si>
  <si>
    <t>芒东镇杞木寨村二村一组无房户建房补助项目</t>
  </si>
  <si>
    <t>191-2289</t>
  </si>
  <si>
    <t>芒东镇杞木寨村二村三组无房户建房补助项目</t>
  </si>
  <si>
    <t>191-2290</t>
  </si>
  <si>
    <t>芒东镇清平村清平六组无房户建房补助项目</t>
  </si>
  <si>
    <t>191-2291</t>
  </si>
  <si>
    <t>（四）避雨不遮风改造</t>
  </si>
  <si>
    <t>改善入住条件</t>
  </si>
  <si>
    <t>芒东镇那勐村章巴组住房避雨不遮风改造项目</t>
  </si>
  <si>
    <t>住房避雨不遮风改造</t>
  </si>
  <si>
    <t>按一户一方案补助</t>
  </si>
  <si>
    <t>191-2343</t>
  </si>
  <si>
    <t>芒东镇那勐村红坡组住房避雨不遮风改造项目</t>
  </si>
  <si>
    <t>191-2344</t>
  </si>
  <si>
    <t>芒东镇那勐村鸡头坡住房避雨不遮风改造项目</t>
  </si>
  <si>
    <t>191-2345</t>
  </si>
  <si>
    <t>芒东镇小寨子村小寨子二组住房避雨不遮风改造项目</t>
  </si>
  <si>
    <t>191-2346</t>
  </si>
  <si>
    <t>芒东镇翁冷村丙那二组住房避雨不遮风改造项目</t>
  </si>
  <si>
    <t>191-2347</t>
  </si>
  <si>
    <t>芒东镇翁冷村和平住房避雨不遮风改造项目</t>
  </si>
  <si>
    <t>191-2348</t>
  </si>
  <si>
    <t>芒东镇翁冷村芒角组住房避雨不遮风改造项目</t>
  </si>
  <si>
    <t>191-2349</t>
  </si>
  <si>
    <t>芒东镇翁冷村芒彦一组住房避雨不遮风改造项目</t>
  </si>
  <si>
    <t>191-2350</t>
  </si>
  <si>
    <t>芒东镇翁冷村章必组住房避雨不遮风改造项目</t>
  </si>
  <si>
    <t>191-2351</t>
  </si>
  <si>
    <t>芒东镇翁冷村翁冷一组住房避雨不遮风改造项目</t>
  </si>
  <si>
    <t>191-2352</t>
  </si>
  <si>
    <t>芒东镇洒坞村洒坞二组住房避雨不遮风改造项目</t>
  </si>
  <si>
    <t>191-2353</t>
  </si>
  <si>
    <t>芒东镇洒坞村洒坞三组住房避雨不遮风改造项目</t>
  </si>
  <si>
    <t>191-2354</t>
  </si>
  <si>
    <t>芒东镇洒坞村洒坞五组住房避雨不遮风改造项目</t>
  </si>
  <si>
    <t>191-2355</t>
  </si>
  <si>
    <t>芒东镇杞木寨村一村三组住房避雨不遮风改造项目</t>
  </si>
  <si>
    <t>191-2356</t>
  </si>
  <si>
    <t>芒东镇芒东村户东组住房避雨不遮风改造项目</t>
  </si>
  <si>
    <t>191-2357</t>
  </si>
  <si>
    <t>芒东镇芒东村小碗一组住房避雨不遮风改造项目</t>
  </si>
  <si>
    <t>191-2358</t>
  </si>
  <si>
    <t>芒东镇芒东村小碗二组住房避雨不遮风改造项目</t>
  </si>
  <si>
    <t>191-2359</t>
  </si>
  <si>
    <t>芒东镇罗岗村等银山一组住房避雨不遮风改造项目</t>
  </si>
  <si>
    <t>191-2360</t>
  </si>
  <si>
    <t>芒东镇罗岗村罗岗六组住房避雨不遮风改造项目</t>
  </si>
  <si>
    <t>191-2361</t>
  </si>
  <si>
    <t>芒东镇罗岗村罗岗二组住房避雨不遮风改造项目</t>
  </si>
  <si>
    <t>191-2362</t>
  </si>
  <si>
    <t>芒东镇罗岗村那线组住房避雨不遮风改造项目</t>
  </si>
  <si>
    <t>191-2363</t>
  </si>
  <si>
    <t>芒东镇湾中村湾中二组住房避雨不遮风改造项目</t>
  </si>
  <si>
    <t>191-2364</t>
  </si>
  <si>
    <t>芒东镇湾中村羊角酸组住房避雨不遮风改造项目</t>
  </si>
  <si>
    <t>191-2365</t>
  </si>
  <si>
    <t>芒东镇湾中村大坪子组住房避雨不遮风改造项目</t>
  </si>
  <si>
    <t>191-2366</t>
  </si>
  <si>
    <t>芒东镇户那村杨柳河组住房避雨不遮风改造项目</t>
  </si>
  <si>
    <t>191-2367</t>
  </si>
  <si>
    <t>芒东镇户那村户允组住房避雨不遮风改造项目</t>
  </si>
  <si>
    <t>191-2368</t>
  </si>
  <si>
    <t>芒东镇帮别村帮别一组住房避雨不遮风改造项目</t>
  </si>
  <si>
    <t>191-2369</t>
  </si>
  <si>
    <t>芒东镇帮别村等邑一组住房避雨不遮风改造项目</t>
  </si>
  <si>
    <t>191-2370</t>
  </si>
  <si>
    <t>芒东镇帮别村芒蒙组住房避雨不遮风改造项目</t>
  </si>
  <si>
    <t>191-2371</t>
  </si>
  <si>
    <t>芒东镇帮别村新寨二组住房避雨不遮风改造项目</t>
  </si>
  <si>
    <t>191-2372</t>
  </si>
  <si>
    <t>芒东镇帮别村新寨一组住房避雨不遮风改造项目</t>
  </si>
  <si>
    <t>191-2373</t>
  </si>
  <si>
    <t>芒东镇清平村茨竹园三组住房避雨不遮风改造项目</t>
  </si>
  <si>
    <t>191-2374</t>
  </si>
  <si>
    <t>（五）非“四类”对象建房</t>
  </si>
  <si>
    <t>（六）安居房建设</t>
  </si>
  <si>
    <t>191-2429</t>
  </si>
  <si>
    <t>191-2430</t>
  </si>
  <si>
    <t>1.因地质灾害搬迁避让（国土）</t>
  </si>
  <si>
    <t>安置房建设</t>
  </si>
  <si>
    <t>2017年因地质灾害搬迁避让项目</t>
  </si>
  <si>
    <t>小寨子、罗岗村、平坝村等</t>
  </si>
  <si>
    <t>园新村、团圆子、幸福村等</t>
  </si>
  <si>
    <t>因地质灾害搬迁避让民房建设</t>
  </si>
  <si>
    <t>2万元/户</t>
  </si>
  <si>
    <t>国土</t>
  </si>
  <si>
    <t>2.未落实“补四”政策搬迁户补助</t>
  </si>
  <si>
    <t>兑付搬迁户补助</t>
  </si>
  <si>
    <t>未落实补四政策搬迁户补助</t>
  </si>
  <si>
    <t>园新村</t>
  </si>
  <si>
    <t>补未享受到“补四”政策的易地搬迁户建房补助</t>
  </si>
  <si>
    <t>按差补助</t>
  </si>
  <si>
    <t>幸福村</t>
  </si>
  <si>
    <t>团园子</t>
  </si>
  <si>
    <t>红兴村</t>
  </si>
  <si>
    <t>章必</t>
  </si>
  <si>
    <t>四、教育扶贫工程</t>
  </si>
  <si>
    <t>教学条件得到改善，学前教育有保障</t>
  </si>
  <si>
    <t>教育保障</t>
  </si>
  <si>
    <t>（一）村级学前教育</t>
  </si>
  <si>
    <t>教育基础设施</t>
  </si>
  <si>
    <t>（二）村级义务教育</t>
  </si>
  <si>
    <t>教学条件得到改善，义务教育有保障</t>
  </si>
  <si>
    <t>芒东镇第二小学建设项目</t>
  </si>
  <si>
    <t>校舍及配套附属工程</t>
  </si>
  <si>
    <t>申请中色集团帮扶资金</t>
  </si>
  <si>
    <t>教育</t>
  </si>
  <si>
    <t>191-2435</t>
  </si>
  <si>
    <t xml:space="preserve"> 附属工程及设备</t>
  </si>
  <si>
    <t>191-2436</t>
  </si>
  <si>
    <t>（三）教育均衡发展</t>
  </si>
  <si>
    <t>教学条件得到改善</t>
  </si>
  <si>
    <t>（四）职业教育</t>
  </si>
  <si>
    <t>雨露计划补助</t>
  </si>
  <si>
    <t>资助贫困学生2496人次</t>
  </si>
  <si>
    <t>1.雨露计划</t>
  </si>
  <si>
    <t>191-2438</t>
  </si>
  <si>
    <t>2.东西协作</t>
  </si>
  <si>
    <t>人次</t>
  </si>
  <si>
    <t>191-2439</t>
  </si>
  <si>
    <t>（五）师资培训</t>
  </si>
  <si>
    <t>191-2440</t>
  </si>
  <si>
    <t>（六）推普教育</t>
  </si>
  <si>
    <t>教师培训</t>
  </si>
  <si>
    <t>提高普通话普及程度</t>
  </si>
  <si>
    <t>（七）贫困户救助资助</t>
  </si>
  <si>
    <t>资助贫困学生200人次</t>
  </si>
  <si>
    <t>教育扶持脱贫</t>
  </si>
  <si>
    <t>1.学前教育救助资助</t>
  </si>
  <si>
    <t>2.高中教育救助资助</t>
  </si>
  <si>
    <t>3.中等职业教育救助资助</t>
  </si>
  <si>
    <t>4.高等教育救助资助</t>
  </si>
  <si>
    <t>贫困大学生资助</t>
  </si>
  <si>
    <t>（八）其他</t>
  </si>
  <si>
    <t>191-2443</t>
  </si>
  <si>
    <t>五、健康扶贫工程</t>
  </si>
  <si>
    <t>提高医疗服务条件</t>
  </si>
  <si>
    <t>医疗保障</t>
  </si>
  <si>
    <t>（一）村级卫生室建设</t>
  </si>
  <si>
    <t>医疗设施、设备</t>
  </si>
  <si>
    <t>梁河县芒东镇笋子洼贫困村卫生室建设项目</t>
  </si>
  <si>
    <t>建设笋子洼贫困村卫生室业务用房及设备配置，建筑面积150平方米。</t>
  </si>
  <si>
    <t>卫计</t>
  </si>
  <si>
    <t>梁河县芒东镇清平村卫生室建设项目</t>
  </si>
  <si>
    <t>建设清平贫困村卫生室业务用房及设备配置，建筑面积150平方米。</t>
  </si>
  <si>
    <t>梁河县芒东小寨子村卫生室建设项目</t>
  </si>
  <si>
    <t>建设小寨子贫困村卫生室业务用房及设备配置，建筑面积150平方米。</t>
  </si>
  <si>
    <t>（二）乡级卫生院建设</t>
  </si>
  <si>
    <t>所/个</t>
  </si>
  <si>
    <t>（三）县级医院达标建设</t>
  </si>
  <si>
    <t>（四）医技人员培训</t>
  </si>
  <si>
    <t>（五）家庭医生签约服务</t>
  </si>
  <si>
    <t>（六）贫困户重大疾病救治</t>
  </si>
  <si>
    <t>1.9类15种重大疾病集中救治</t>
  </si>
  <si>
    <t>2.慢性病及地方特殊病救治</t>
  </si>
  <si>
    <t>3.其他重大疾病救治</t>
  </si>
  <si>
    <t>191-2446</t>
  </si>
  <si>
    <t>六、生态扶贫工程</t>
  </si>
  <si>
    <t>建档立卡户受益14479户</t>
  </si>
  <si>
    <t>转移性增收脱贫</t>
  </si>
  <si>
    <t>（一）生态环境保护</t>
  </si>
  <si>
    <t>1.生态公益林保护</t>
  </si>
  <si>
    <t>2.其他生态保护</t>
  </si>
  <si>
    <t>贫困林场厂房</t>
  </si>
  <si>
    <t>污染得到治理</t>
  </si>
  <si>
    <t>环境治理</t>
  </si>
  <si>
    <t>（二）生态植被修复</t>
  </si>
  <si>
    <t>1.退耕还林还草</t>
  </si>
  <si>
    <t>2.清洁能源替代</t>
  </si>
  <si>
    <t>台/户</t>
  </si>
  <si>
    <t>节柴灶、太阳能等</t>
  </si>
  <si>
    <t>省柴节煤炉灶</t>
  </si>
  <si>
    <t>台</t>
  </si>
  <si>
    <t>太阳能热水器</t>
  </si>
  <si>
    <t>芒东镇清平村清平太阳能热水器建设项目</t>
  </si>
  <si>
    <t>清平</t>
  </si>
  <si>
    <t>太阳能热水器建设</t>
  </si>
  <si>
    <t>林业</t>
  </si>
  <si>
    <t>191-2474</t>
  </si>
  <si>
    <t>芒东镇罗岗村罗岗一组太阳能热水器建设项目</t>
  </si>
  <si>
    <t>191-2475</t>
  </si>
  <si>
    <t>芒东镇罗岗村罗岗二组太阳能热水器建设项目</t>
  </si>
  <si>
    <t>191-2476</t>
  </si>
  <si>
    <t>芒东镇罗岗村罗岗三组太阳能热水器建设项目</t>
  </si>
  <si>
    <t>191-2477</t>
  </si>
  <si>
    <t>芒东镇罗岗村罗岗四组太阳能热水器建设项目</t>
  </si>
  <si>
    <t>191-2478</t>
  </si>
  <si>
    <t>芒东镇罗岗村罗岗五组太阳能热水器建设项目</t>
  </si>
  <si>
    <t>191-2479</t>
  </si>
  <si>
    <t>芒东镇罗岗村罗岗六组太阳能热水器建设项目</t>
  </si>
  <si>
    <t>191-2480</t>
  </si>
  <si>
    <t>芒东镇平坝村龙塘组太阳能热水器建设项目</t>
  </si>
  <si>
    <t>191-2481</t>
  </si>
  <si>
    <t>空气能热水器</t>
  </si>
  <si>
    <t>以电代柴（电磁炉）</t>
  </si>
  <si>
    <t>3.组建扶贫造林合作社</t>
  </si>
  <si>
    <t>（三）生态公益岗位</t>
  </si>
  <si>
    <t>1.生态护林员</t>
  </si>
  <si>
    <t>护林员岗位设置</t>
  </si>
  <si>
    <t>生态护林员岗位补助</t>
  </si>
  <si>
    <t>朗嘎村</t>
  </si>
  <si>
    <t>聘请建档立卡贫困人口为生态护林员</t>
  </si>
  <si>
    <t>1万元·人/年</t>
  </si>
  <si>
    <t>芒勐小组</t>
  </si>
  <si>
    <t>那俄小组</t>
  </si>
  <si>
    <t>2.河道管理员</t>
  </si>
  <si>
    <t>3.地质灾害监测员</t>
  </si>
  <si>
    <t>地质灾害监测员岗位设置</t>
  </si>
  <si>
    <t>地质灾害监测员岗位补助</t>
  </si>
  <si>
    <t>小寨寨脚</t>
  </si>
  <si>
    <t>地质灾害监测员</t>
  </si>
  <si>
    <t>松树洼</t>
  </si>
  <si>
    <t>水井洼</t>
  </si>
  <si>
    <t>黑坡</t>
  </si>
  <si>
    <t>大黑坡</t>
  </si>
  <si>
    <t>二组（老电站）</t>
  </si>
  <si>
    <t>大窝子（桐油厂附近）</t>
  </si>
  <si>
    <t>小园脚</t>
  </si>
  <si>
    <t>大坡头</t>
  </si>
  <si>
    <t>马家园</t>
  </si>
  <si>
    <t>坪子寨</t>
  </si>
  <si>
    <t>新寨窝子</t>
  </si>
  <si>
    <t>坡岭干</t>
  </si>
  <si>
    <t>三家村</t>
  </si>
  <si>
    <t>雷家洼</t>
  </si>
  <si>
    <t>檀香坡</t>
  </si>
  <si>
    <t>三村一、四组
(中学一带)</t>
  </si>
  <si>
    <t>冯家窝</t>
  </si>
  <si>
    <t>小洼子</t>
  </si>
  <si>
    <t>平坝</t>
  </si>
  <si>
    <t>放马场</t>
  </si>
  <si>
    <t>里掌</t>
  </si>
  <si>
    <t>小碗</t>
  </si>
  <si>
    <t>罗岗后山金家地一带</t>
  </si>
  <si>
    <t>等银山寨脚</t>
  </si>
  <si>
    <t>芒蒙小河</t>
  </si>
  <si>
    <t>清平七组老田</t>
  </si>
  <si>
    <t>茅草岭干（五组）</t>
  </si>
  <si>
    <t xml:space="preserve">旱坝寨（六组）  </t>
  </si>
  <si>
    <t>章巴小河泥石流</t>
  </si>
  <si>
    <t>芒曹滑坡</t>
  </si>
  <si>
    <t>清平小学周边一带滑坡</t>
  </si>
  <si>
    <t>湾中二、三组一带</t>
  </si>
  <si>
    <t>大坪子、大滚塘一带</t>
  </si>
  <si>
    <t>官家坟和封家寨一带</t>
  </si>
  <si>
    <t>朗嘎小河</t>
  </si>
  <si>
    <t>芒满组</t>
  </si>
  <si>
    <t>4.其他生态公益岗</t>
  </si>
  <si>
    <t>（四）其他</t>
  </si>
  <si>
    <t>191-2600</t>
  </si>
  <si>
    <t>七、素质提升工程</t>
  </si>
  <si>
    <t>提高贫困户素质4296人次</t>
  </si>
  <si>
    <t>素质提升脱贫</t>
  </si>
  <si>
    <t>（一）职业技能培训</t>
  </si>
  <si>
    <t>职业技能培训</t>
  </si>
  <si>
    <t>（二）转移就业培训</t>
  </si>
  <si>
    <t>转移就业培训</t>
  </si>
  <si>
    <t>（三）实用技术培训</t>
  </si>
  <si>
    <t>实用技术培训</t>
  </si>
  <si>
    <t>（四）致富带头人创业培训</t>
  </si>
  <si>
    <t>致富带头人创业培训</t>
  </si>
  <si>
    <t>（五）引导性技能培训</t>
  </si>
  <si>
    <t>（六）通用语言培训</t>
  </si>
  <si>
    <t>八、贫困村振兴工程</t>
  </si>
  <si>
    <t>实现贫困村退出目标</t>
  </si>
  <si>
    <t>基础设施扶贫</t>
  </si>
  <si>
    <t>（一）村组道路建设</t>
  </si>
  <si>
    <t>公里</t>
  </si>
  <si>
    <t>通村路桥、生命防护工程等</t>
  </si>
  <si>
    <t>杨笋线</t>
  </si>
  <si>
    <t>该路涉及户那村、笋子洼村，危险路段设置警示墙、警示墩</t>
  </si>
  <si>
    <t>交通</t>
  </si>
  <si>
    <t>小寨子线</t>
  </si>
  <si>
    <t>危险路段设置警示墙、警示墩</t>
  </si>
  <si>
    <t>印洒线</t>
  </si>
  <si>
    <t>梁河县直过民族地区杏塘自然村公路</t>
  </si>
  <si>
    <t>杏塘</t>
  </si>
  <si>
    <t>路基宽4.5m，路面宽3.5m，水泥混凝土预制块路面。</t>
  </si>
  <si>
    <t>梁河县直过民族地区回龙自然村公路</t>
  </si>
  <si>
    <t>回龙</t>
  </si>
  <si>
    <t>梁河县兴隆村民委员会通畅工程</t>
  </si>
  <si>
    <t>兴隆</t>
  </si>
  <si>
    <t>路基宽4.5m，路面宽4.5m，水泥混凝土预制块路面。</t>
  </si>
  <si>
    <t>梁河县直过民族地区丙费自然村公路</t>
  </si>
  <si>
    <t>路基宽4.5m，路面宽4.5m，水泥混凝土路面。</t>
  </si>
  <si>
    <t>梁河县直过民族地区芒令寨头自然村公路</t>
  </si>
  <si>
    <t>芒令</t>
  </si>
  <si>
    <t>梁河县直过民族地区羊角酸自然村公路</t>
  </si>
  <si>
    <t>梁河县芒东镇平坝村龙塘村通畅工程</t>
  </si>
  <si>
    <t>芒彦桥</t>
  </si>
  <si>
    <t>翁冷</t>
  </si>
  <si>
    <t>桥长50m，宽8.0m，钢筋混凝土预应力空心板桥梁。</t>
  </si>
  <si>
    <t>梁河县直过民族地区大滚塘自然村公路</t>
  </si>
  <si>
    <t>梁河县直过民族地区长坡自然村公路</t>
  </si>
  <si>
    <t>梁河县直过民族地区派来田自然村公路</t>
  </si>
  <si>
    <t>湾中</t>
  </si>
  <si>
    <t>梁河县直过民族地区汗坝洼自然村公路</t>
  </si>
  <si>
    <t>梁河县直过民族地区小营盘自然村公路</t>
  </si>
  <si>
    <t>小营盘</t>
  </si>
  <si>
    <t>梁河县直过民族地区三家村自然村公路</t>
  </si>
  <si>
    <t>梁河县直过民族地区洼子田自然村公路</t>
  </si>
  <si>
    <t>梁河县直过民族地区水井洼自然村公路</t>
  </si>
  <si>
    <t>梁河县直过民族地区板桥洼自然村公路</t>
  </si>
  <si>
    <t>梁河县直过民族地区粪箕弯自然村公路</t>
  </si>
  <si>
    <t>梁河县直过民族地区埋港田自然村公路</t>
  </si>
  <si>
    <t>梁河县直过民族地区小新寨自然村公路</t>
  </si>
  <si>
    <t>小新寨</t>
  </si>
  <si>
    <t>梁河县直过民族地区大坪子自然村公路</t>
  </si>
  <si>
    <t>梁河县汉坝寨村民委员会通畅工程</t>
  </si>
  <si>
    <t>梁河县上寨村民委员会通畅工程</t>
  </si>
  <si>
    <t>上寨</t>
  </si>
  <si>
    <t>梁河县拱拇村民委员会通畅工程</t>
  </si>
  <si>
    <t>拱拇</t>
  </si>
  <si>
    <t>户引桥</t>
  </si>
  <si>
    <t>桥长32m，宽8.0m，钢筋混凝土预应力空心板桥梁。</t>
  </si>
  <si>
    <t>洒大线</t>
  </si>
  <si>
    <t>该路涉及户那村、芒岗村、湾中村、大坪子村，危险路段设置警示墙、警示墩</t>
  </si>
  <si>
    <t>191-2609</t>
  </si>
  <si>
    <t>大杞线</t>
  </si>
  <si>
    <t>杞木寨</t>
  </si>
  <si>
    <t>该路涉及杞木寨村，危险路段设置警示墙、警示墩。</t>
  </si>
  <si>
    <t>191-2621</t>
  </si>
  <si>
    <t>梁河县清平至小寨子公路</t>
  </si>
  <si>
    <t>该路涉及清平村、小寨子村，路基宽4.5m，路面宽4.5m，沥青混凝土路面。</t>
  </si>
  <si>
    <t>191-2624</t>
  </si>
  <si>
    <t>旱坝寨桥</t>
  </si>
  <si>
    <t>跨径1-1*13，桥面宽6.5米</t>
  </si>
  <si>
    <t>191-2625</t>
  </si>
  <si>
    <t>综合服务区</t>
  </si>
  <si>
    <t>三通一平</t>
  </si>
  <si>
    <t>191-2626</t>
  </si>
  <si>
    <t>（二）村组动力电改造</t>
  </si>
  <si>
    <t>（三）饮水安全巩固提升</t>
  </si>
  <si>
    <t>饮水安全</t>
  </si>
  <si>
    <t>芒东镇杞木寨农村饮水工程</t>
  </si>
  <si>
    <t>农村饮水安全巩固提升资金</t>
  </si>
  <si>
    <t>芒东镇杞木寨村杞木寨一二三村饮水安全巩固提升工程</t>
  </si>
  <si>
    <t>杞木寨一二三村</t>
  </si>
  <si>
    <t>净水处理</t>
  </si>
  <si>
    <t>水利</t>
  </si>
  <si>
    <t>芒东镇杞木寨村八七新村饮水安全巩固提升工程</t>
  </si>
  <si>
    <t>八七新村</t>
  </si>
  <si>
    <t>输、配水管道</t>
  </si>
  <si>
    <t>芒东镇平坝村平坝村饮水安全巩固提升工程</t>
  </si>
  <si>
    <t>芒东镇平坝村龙塘饮水安全巩固提升工程</t>
  </si>
  <si>
    <t>芒东镇湾中村大窝子饮水安全巩固提升工程</t>
  </si>
  <si>
    <t>输水管道</t>
  </si>
  <si>
    <t>芒东镇小寨子村年枣岭干饮水安全巩固提升工程</t>
  </si>
  <si>
    <t>年枣岭干</t>
  </si>
  <si>
    <t>取水池，输、配水管道</t>
  </si>
  <si>
    <t>芒东镇小寨子村小寨子一二组饮水安全巩固提升工程</t>
  </si>
  <si>
    <t>小寨子一二组</t>
  </si>
  <si>
    <t>芒东镇那勐村红坡小组饮水安全巩固提升工程</t>
  </si>
  <si>
    <t>红坡小组</t>
  </si>
  <si>
    <t>取水池，输水管道</t>
  </si>
  <si>
    <t>芒东镇户那村户允饮水安全巩固提升工程</t>
  </si>
  <si>
    <t>芒东镇户那村杨柳河饮水安全巩固提升工程</t>
  </si>
  <si>
    <t>输水管道，净水处理</t>
  </si>
  <si>
    <t>芒东镇户那村芒岗饮水安全巩固提升工程</t>
  </si>
  <si>
    <t>配水管道</t>
  </si>
  <si>
    <t>芒东镇清平村老罐窝饮水安全巩固提升工程</t>
  </si>
  <si>
    <t>老罐窝</t>
  </si>
  <si>
    <t>芒东镇清平村怀窝田饮水安全巩固提升工程</t>
  </si>
  <si>
    <t>怀窝田</t>
  </si>
  <si>
    <t>芒东镇清平村明和村搬迁点（那勐村傍）饮水安全巩固提升工程</t>
  </si>
  <si>
    <t>明和村搬迁点（那勐村傍）</t>
  </si>
  <si>
    <t>取水池，输水管道、蓄水池</t>
  </si>
  <si>
    <t>芒东镇那勐村那勐小学饮水安全巩固提升工程</t>
  </si>
  <si>
    <t>那勐小学</t>
  </si>
  <si>
    <t>芒东镇那勐村来福饮水安全巩固提升工程</t>
  </si>
  <si>
    <t>芒东镇那勐村那勐街饮水安全巩固提升工程</t>
  </si>
  <si>
    <t>那勐街</t>
  </si>
  <si>
    <t>芒东镇那勐村印盒山饮水安全巩固提升工程</t>
  </si>
  <si>
    <t>芒东镇那勐村大树寨饮水安全巩固提升工程</t>
  </si>
  <si>
    <t>大树寨</t>
  </si>
  <si>
    <t>取水池，输、配水管道，蓄水池</t>
  </si>
  <si>
    <t>芒东镇那勐村大树寨岔路口饮水安全巩固提升工程</t>
  </si>
  <si>
    <t>大树寨岔路口</t>
  </si>
  <si>
    <t>芒东镇洒坞村洒坞村坡脚 饮水安全巩固提升工程</t>
  </si>
  <si>
    <t xml:space="preserve">洒坞村坡脚 </t>
  </si>
  <si>
    <t>芒东镇洒坞村新寨大坡头饮水安全巩固提升工程</t>
  </si>
  <si>
    <t>新寨大坡头</t>
  </si>
  <si>
    <t>芒东镇洒坞村洒坞小寨子饮水安全巩固提升工程</t>
  </si>
  <si>
    <t>洒坞小寨子</t>
  </si>
  <si>
    <t>芒东镇芒东村里掌饮水安全巩固提升工程</t>
  </si>
  <si>
    <t>芒东镇芒东村汤家屯饮水安全巩固提升工程</t>
  </si>
  <si>
    <t>汤家屯</t>
  </si>
  <si>
    <t>芒东镇帮别村蚌摆饮水安全巩固提升工程</t>
  </si>
  <si>
    <t>蚌摆</t>
  </si>
  <si>
    <t>取水池，净水处理</t>
  </si>
  <si>
    <t>芒东镇罗岗村等银山、团圆子饮水安全巩固提升工程</t>
  </si>
  <si>
    <t>等银山、团圆子</t>
  </si>
  <si>
    <t>芒东镇罗岗村罗岗自然村饮水安全巩固提升工程</t>
  </si>
  <si>
    <t>罗岗自然村</t>
  </si>
  <si>
    <t>芒东镇罗岗村罗岗小学饮水安全巩固提升工程</t>
  </si>
  <si>
    <t>罗岗小学</t>
  </si>
  <si>
    <t>芒东镇罗岗村丙费饮水安全巩固提升工程</t>
  </si>
  <si>
    <t>芒东镇罗岗村杏塘饮水安全巩固提升工程</t>
  </si>
  <si>
    <t>芒东镇翁冷村翁冷村饮水安全巩固提升工程</t>
  </si>
  <si>
    <t>芒东镇翁冷村翁冷小学饮水安全巩固提升工程</t>
  </si>
  <si>
    <t>翁冷小学</t>
  </si>
  <si>
    <t>芒东镇翁冷村丙那饮水安全巩固提升工程</t>
  </si>
  <si>
    <t>丙那</t>
  </si>
  <si>
    <t>芒东镇翁冷村芒角饮水安全巩固提升工程</t>
  </si>
  <si>
    <t>芒东镇翁冷村章必新村（搬迁点）饮水安全巩固提升工程</t>
  </si>
  <si>
    <t>章必新村（搬迁点）</t>
  </si>
  <si>
    <t>芒东镇笋子洼村聚福村搬迁点农村饮水安全巩固提升工程</t>
  </si>
  <si>
    <t>聚福村搬迁点</t>
  </si>
  <si>
    <t>新建蓄水池</t>
  </si>
  <si>
    <t>191-2636</t>
  </si>
  <si>
    <t>芒东镇清平村兴隆寨农村饮水安全巩固提升工程</t>
  </si>
  <si>
    <t>配水管网改造</t>
  </si>
  <si>
    <t>191-2637</t>
  </si>
  <si>
    <t>芒东镇清平村聚和村搬迁点农村饮水安全巩固提升工程</t>
  </si>
  <si>
    <t>聚和村搬迁点</t>
  </si>
  <si>
    <t>取水工程、输水主管、蓄水池、配水管网</t>
  </si>
  <si>
    <t>191-2638</t>
  </si>
  <si>
    <t>芒东镇罗岗村拱母组农村饮水安全巩固提升工程</t>
  </si>
  <si>
    <t>拱母组</t>
  </si>
  <si>
    <t>取水工程、输水主管</t>
  </si>
  <si>
    <t>整合涉农资金、帮扶资金</t>
  </si>
  <si>
    <t>191-2639</t>
  </si>
  <si>
    <t>（四）小型农田水利设施</t>
  </si>
  <si>
    <t>1.高标准农田建设</t>
  </si>
  <si>
    <t>高标准农田建设</t>
  </si>
  <si>
    <t>德宏州梁河县芒东镇洒坞村土地整治（提质改造）项目</t>
  </si>
  <si>
    <t>土地平整、机耕路及沟渠建设</t>
  </si>
  <si>
    <t>2.农业灌溉设施建设</t>
  </si>
  <si>
    <t>件</t>
  </si>
  <si>
    <t>农业灌溉设施建设</t>
  </si>
  <si>
    <t>灌溉沟渠</t>
  </si>
  <si>
    <t>2018年高效节水灌溉工程（芒东勐养集中连片高效节水灌溉工程）</t>
  </si>
  <si>
    <t>翁冷村、罗岗村</t>
  </si>
  <si>
    <t>翁冷村、罗岗</t>
  </si>
  <si>
    <t>输配水管道配套</t>
  </si>
  <si>
    <t>坝塘</t>
  </si>
  <si>
    <t>其他</t>
  </si>
  <si>
    <t>3.中小河流治理</t>
  </si>
  <si>
    <t>191-2655</t>
  </si>
  <si>
    <t>4.山洪灾害防治</t>
  </si>
  <si>
    <t>191-2656</t>
  </si>
  <si>
    <t>芒东小河山洪沟治理工程</t>
  </si>
  <si>
    <t>渠道配套</t>
  </si>
  <si>
    <t>（五）村组通讯及网络建设</t>
  </si>
  <si>
    <t>（六）村庄人居环境整治</t>
  </si>
  <si>
    <t>1.村内道路硬化</t>
  </si>
  <si>
    <t>村内道路硬化</t>
  </si>
  <si>
    <t>芒东镇罗岗村团圆子搬迁点附属工程</t>
  </si>
  <si>
    <t>团圆子搬迁点</t>
  </si>
  <si>
    <t>地面硬化662.7平方米，活动室300平方米、公厕、太阳能路灯</t>
  </si>
  <si>
    <t>整合涉农、帮扶资金</t>
  </si>
  <si>
    <t>财政</t>
  </si>
  <si>
    <t>芒东镇小寨子村幸福村搬迁点（联缘村）附属工程</t>
  </si>
  <si>
    <t>幸福村搬迁点（联缘村）</t>
  </si>
  <si>
    <t>地面硬化248平方米，活动室280平方米、大门</t>
  </si>
  <si>
    <t>芒东镇小寨子村幸福村搬迁点（清水河）附属工程</t>
  </si>
  <si>
    <t>幸福村搬迁点（清水河）</t>
  </si>
  <si>
    <t>太阳能灯27盏，地面硬化265.32平方米,活动室220平方米、河底硬化、挡墙石方。</t>
  </si>
  <si>
    <t>芒东镇线滇自然村村内道路硬化</t>
  </si>
  <si>
    <t>线滇自然村</t>
  </si>
  <si>
    <t>地面硬化、石挡墙、开挖土方、埋设管涵</t>
  </si>
  <si>
    <t>芒东镇洒乌一组村内道路建设，小寨子马家园村内道路建设</t>
  </si>
  <si>
    <t>洒乌自然村，小寨、马家园自然村</t>
  </si>
  <si>
    <t>地面硬化、挡土、开挖土方、路面平整、砂粒垫层、涵管、块石路面。</t>
  </si>
  <si>
    <t>芒东镇清平红兴村一组美丽宜居乡村项目</t>
  </si>
  <si>
    <t>红兴村一组自然村</t>
  </si>
  <si>
    <t>块石路面、排水沟、挡土墙、护栏、示警墩、路面平整。</t>
  </si>
  <si>
    <t>芒东镇清平红兴村二组美丽宜居乡村项目</t>
  </si>
  <si>
    <t>红兴村二组自然村</t>
  </si>
  <si>
    <t>路面硬化涵管、排水沟、挡土墙、护栏、路面平整。</t>
  </si>
  <si>
    <t>芒东镇清平村委会茨竹园园新村美丽宜居乡村项目</t>
  </si>
  <si>
    <t>茨竹园园新村</t>
  </si>
  <si>
    <t>块石路面、示警墩、排水沟、挡土墙、护栏、路面平整。</t>
  </si>
  <si>
    <t>芒东镇罗岗村村内道路硬化及附属设施建设</t>
  </si>
  <si>
    <t>村内道路硬化及附属设施建设</t>
  </si>
  <si>
    <t>民宗</t>
  </si>
  <si>
    <t>芒东镇翁冷村村内道路硬化及附属设施建设</t>
  </si>
  <si>
    <t>芒东镇翁冷村芒角村内道路硬化建设</t>
  </si>
  <si>
    <t>20cm厚C25混凝土地坪硬化3704平方米</t>
  </si>
  <si>
    <t>芒东镇清坪村红兴村一组村内道路建设项目</t>
  </si>
  <si>
    <t>红兴村一组</t>
  </si>
  <si>
    <t>村内道路硬化6条及相关附属设施</t>
  </si>
  <si>
    <t>农办</t>
  </si>
  <si>
    <t>芒东镇清坪村红兴村二组村内道路建设项目</t>
  </si>
  <si>
    <t>红兴村二组</t>
  </si>
  <si>
    <t>芒东镇清坪村园新村村内道路建设项目</t>
  </si>
  <si>
    <t>村内道路硬化2条及相关附属设施</t>
  </si>
  <si>
    <t>芒东镇平坝村老龙塘道路整修改造工程</t>
  </si>
  <si>
    <t>老龙塘自然村</t>
  </si>
  <si>
    <t>整修改造道路一段，支砌挡墙一道</t>
  </si>
  <si>
    <t>芒东镇垃圾厂道路建设项目</t>
  </si>
  <si>
    <t>水泥硬化道路800㎡，125元/㎡，</t>
  </si>
  <si>
    <t>芒东镇罗岗村丙费村活动室完善及村内道路建设项目</t>
  </si>
  <si>
    <t>丙费自然村</t>
  </si>
  <si>
    <t>活动室场地硬化，围墙建设；村内道路硬化</t>
  </si>
  <si>
    <t>芒东镇道路建设和村级为民服务站建设项目</t>
  </si>
  <si>
    <t>芒东镇芒东村道路建设，4个村级为民服务站建设</t>
  </si>
  <si>
    <t>芒东镇翁冷村丙应自然村村内道路工程</t>
  </si>
  <si>
    <t>丙应自然村</t>
  </si>
  <si>
    <t>芒东镇翁冷村翁冷自然村村内道路工程</t>
  </si>
  <si>
    <t>翁冷自然村</t>
  </si>
  <si>
    <t>芒东镇芒东村芒东自然村（路发食馆旁）村内道路工程</t>
  </si>
  <si>
    <t>芒东自然村</t>
  </si>
  <si>
    <t>地面硬化、开挖土方</t>
  </si>
  <si>
    <t>芒东镇罗岗村罗岗四组村内道路工程</t>
  </si>
  <si>
    <t>芒东镇罗岗村罗岗新寨村内道路工程</t>
  </si>
  <si>
    <t>罗岗小新寨</t>
  </si>
  <si>
    <t>芒东镇帮别村新寨村内道路工程</t>
  </si>
  <si>
    <t>新寨自然村</t>
  </si>
  <si>
    <t>芒东镇帮别村金勐村内道路工程</t>
  </si>
  <si>
    <t>金勐自然村</t>
  </si>
  <si>
    <t>芒东镇芒东村汤家屯村内道路建设项目</t>
  </si>
  <si>
    <t>芒东镇芒东村户东村内道路建设项目</t>
  </si>
  <si>
    <t>户东</t>
  </si>
  <si>
    <t>芒东镇杞木寨村一、二、三村村内道路建设项目</t>
  </si>
  <si>
    <t>二村</t>
  </si>
  <si>
    <t>芒东镇杞木寨村八七新村道路建设项目</t>
  </si>
  <si>
    <t>芒东镇平坝村塘村内道路建设</t>
  </si>
  <si>
    <t>芒东镇洒坞村一组内道路建设项目</t>
  </si>
  <si>
    <t>芒东镇洒坞村小寨村内道路建设项目</t>
  </si>
  <si>
    <t>小寨、马家园</t>
  </si>
  <si>
    <t>一、二、三村</t>
  </si>
  <si>
    <t>芒东镇罗岗村村内道路建设项目</t>
  </si>
  <si>
    <t>罗岗</t>
  </si>
  <si>
    <t>计划建设村内道路建设工程：河边新路长200米，宽6米，面积1200平方米；罗回丫里路，长800米，宽6米面积4800平方米；棒干路长300米，宽6米，面积1800平方米及附属工程</t>
  </si>
  <si>
    <t>芒东镇芒满村村内道路建设项目</t>
  </si>
  <si>
    <t>芒满</t>
  </si>
  <si>
    <t>计划建设村内道路长748米，宽3.5米，面积2618平方米及附属工程。</t>
  </si>
  <si>
    <t>芒东镇罗岗村芒令村内道路建设项目</t>
  </si>
  <si>
    <t>计划建设村内道路建设工程：小新寨岔路口至回贺洼路，长150米，宽3.5米，面积525平方米；入户路800米，宽2.5米及附属工程，面积2000平方米；芒令寨内主干道，长650米，宽3米及附属工程，面积1950平方米</t>
  </si>
  <si>
    <t>芒东镇罗岗村杏塘村内道路建设项目</t>
  </si>
  <si>
    <t>计划建设村内道路建设工程：长447米，宽3米及附属工程，面积1341平方米</t>
  </si>
  <si>
    <t>芒东镇罗岗村那线村内道路建设项目</t>
  </si>
  <si>
    <t>村内道路建设工程：长530米，宽3米，面积1590平方米及附属工程</t>
  </si>
  <si>
    <t>芒东镇帮别村帮别村内道路建设项目</t>
  </si>
  <si>
    <t>村内道路建设工程：长 1425m，宽4米，面积5700平方米。</t>
  </si>
  <si>
    <t>芒东镇帮别村等邑村内道路建设项目</t>
  </si>
  <si>
    <t>等邑</t>
  </si>
  <si>
    <t>村内道路建设工程：长 1700m，宽4米，面积6800平方米及附属工程.</t>
  </si>
  <si>
    <t>芒东镇帮别村芒蒙村内道路建设项目</t>
  </si>
  <si>
    <t>村内道路建设工程：长 600m，宽4米，面积2400平方米及附属工程。</t>
  </si>
  <si>
    <t>芒东镇帮别村新寨村内道路建设项目</t>
  </si>
  <si>
    <t>新寨</t>
  </si>
  <si>
    <t>村内道路建设工程：长1500米，宽4米，面积6000平方米及附属工程.</t>
  </si>
  <si>
    <t>芒东镇翁冷村村内道路建设项目</t>
  </si>
  <si>
    <t>村内道路建设工程：长1500米，宽4米，面积6000平方米及附属工程。</t>
  </si>
  <si>
    <t>芒东镇翁冷村丙应村内道路建设项目</t>
  </si>
  <si>
    <t>丙应</t>
  </si>
  <si>
    <t>村内道路建设工程：长1500米，宽3.6米，面积5400平方米及附属工程。</t>
  </si>
  <si>
    <t>芒东镇翁冷村和平村内道路建设项目</t>
  </si>
  <si>
    <t>村内道路建设工程：长1000米，宽4米，面积4000米及附属工程.</t>
  </si>
  <si>
    <t>芒东镇翁冷村芒彦村内道路建设项目</t>
  </si>
  <si>
    <t>芒彦</t>
  </si>
  <si>
    <t>村内道路建设工程：长900米，宽3.5米，面积3150平方米及附属工程。</t>
  </si>
  <si>
    <t>芒东镇翁冷村丙那村内道路建设项目</t>
  </si>
  <si>
    <t>村内道路建设工程：长500米，宽4米，面积2000平方米及附属工程。</t>
  </si>
  <si>
    <t>芒东镇翁冷村芒角村内道路建设项目</t>
  </si>
  <si>
    <t>芒东镇清平村红兴村村内道路建设项目</t>
  </si>
  <si>
    <t>村内道路建设工程长2200米，宽4米，面积8800平方米及附属工程。</t>
  </si>
  <si>
    <t>芒东镇洒坞村一组村内道路建设项目</t>
  </si>
  <si>
    <t>计划建设村内道路建设长1500米，宽 4米，面积6000平方米 ，及附属工程。</t>
  </si>
  <si>
    <t>芒东镇芒东村里掌村内道路建设项目</t>
  </si>
  <si>
    <t>计划建设村内道路建设长200米，宽3米，面积600平方米，及附属工程.</t>
  </si>
  <si>
    <t>芒东镇芒东村七组村内道路建设项目</t>
  </si>
  <si>
    <t>七组</t>
  </si>
  <si>
    <t>计划建设村内道路建设长80米，宽4米，面积320平方米，及附属工程。</t>
  </si>
  <si>
    <t>芒东镇笋子洼龙翔村村内道路建设项目</t>
  </si>
  <si>
    <t>龙翔村</t>
  </si>
  <si>
    <t>计划建设村内道路建设长 200  米，宽4  米，面积800平方米，及附属工程。</t>
  </si>
  <si>
    <t>芒东镇洒坞村洒异背后搬迁点村内道路建设项目</t>
  </si>
  <si>
    <t>洒异背后搬迁点</t>
  </si>
  <si>
    <t>计划建设村内道路建设长 250米，宽4 米，面积1000平方米。</t>
  </si>
  <si>
    <t>芒东镇杞木寨村平坝村内道路建设项目</t>
  </si>
  <si>
    <t>计划建设村内道路建设长 250米，宽4米，面积1000平方米及附属工程。</t>
  </si>
  <si>
    <t>梁河县芒东镇湾中村村内道路建设项目</t>
  </si>
  <si>
    <t>湾中、羊角酸、长坡组</t>
  </si>
  <si>
    <t>改扩建湾中村3个小组村内道路，长9000米，宽3.5米，混凝土路面及附属工程</t>
  </si>
  <si>
    <t>烟草帮扶结余资金</t>
  </si>
  <si>
    <t>芒东镇帮别村帮别自然村村内道路工程</t>
  </si>
  <si>
    <t>帮别自然村</t>
  </si>
  <si>
    <t>芒东镇翁冷村芒角小组村内道路建设项目</t>
  </si>
  <si>
    <t>芒东镇户那村户那一组村内道路建设项目</t>
  </si>
  <si>
    <t>芒东镇户那村永户组村内道路建设项目</t>
  </si>
  <si>
    <t>芒东镇芒东村芒东七、八组村内道路建设项目</t>
  </si>
  <si>
    <t>芒东七、八组</t>
  </si>
  <si>
    <t>芒东镇芒东村遮帽一、二组村内道路建设项目</t>
  </si>
  <si>
    <t>遮帽一、二组</t>
  </si>
  <si>
    <t>芒东镇芒东村小碗村内道路建设项目</t>
  </si>
  <si>
    <t>芒东镇芒东村芒曹村内道路建设项目</t>
  </si>
  <si>
    <t>芒曹</t>
  </si>
  <si>
    <t>芒东镇湾中二、三组村内道路建设项目</t>
  </si>
  <si>
    <t>二、三组</t>
  </si>
  <si>
    <t>芒东镇罗岗村芒令组村内道路建设项目</t>
  </si>
  <si>
    <t>芒令组</t>
  </si>
  <si>
    <t>芒东那勐村来福村内道路硬化项目</t>
  </si>
  <si>
    <t>路面长300米、宽4米，面积1200平方米及附属工程。</t>
  </si>
  <si>
    <t>191-2856</t>
  </si>
  <si>
    <t>芒东那勐村朗嘎村内道路硬化项目</t>
  </si>
  <si>
    <t>路面长800米、3米，面积2400平方米及附属工程。</t>
  </si>
  <si>
    <t>191-2857</t>
  </si>
  <si>
    <t>芒东那勐村章巴村内道路硬化项目</t>
  </si>
  <si>
    <t>路面长1000米、宽4米，4000平方米及附属工程</t>
  </si>
  <si>
    <t>191-2858</t>
  </si>
  <si>
    <t>芒东那勐村那勐村内道路硬化项目</t>
  </si>
  <si>
    <t>那勐</t>
  </si>
  <si>
    <t>路面长400米、宽4米，面积1600平方米及附属工程。</t>
  </si>
  <si>
    <t>191-2859</t>
  </si>
  <si>
    <t>芒东那勐村地平甸村内道路硬化项目</t>
  </si>
  <si>
    <t>路面长1200米、宽4米，面积4800平方米及附属工程。</t>
  </si>
  <si>
    <t>191-2860</t>
  </si>
  <si>
    <t>芒东那勐村马家寨村内道路硬化项目</t>
  </si>
  <si>
    <t>191-2861</t>
  </si>
  <si>
    <t>芒东那勐村街子组村内道路硬化项目</t>
  </si>
  <si>
    <t>路面长800米、宽4米，面积3200平方米及附属工程。</t>
  </si>
  <si>
    <t>191-2862</t>
  </si>
  <si>
    <t>芒东那勐村印盒山村内道路硬化项目</t>
  </si>
  <si>
    <t>191-2863</t>
  </si>
  <si>
    <t>芒东那勐村红坡村内道路硬化项目</t>
  </si>
  <si>
    <t>191-2864</t>
  </si>
  <si>
    <t>芒东小寨子村陡坡村内道路硬化项目</t>
  </si>
  <si>
    <t>路面长800米，宽4米，面积3200平方米及附属工程。</t>
  </si>
  <si>
    <t>191-2865</t>
  </si>
  <si>
    <t>芒东清平村园隆村村内道路硬化项目</t>
  </si>
  <si>
    <t>园隆村</t>
  </si>
  <si>
    <t>路面长1500米，宽4米，面积6000平方米及附属工程。</t>
  </si>
  <si>
    <t>191-2866</t>
  </si>
  <si>
    <t>芒东清平村园新村村内道路硬化项目</t>
  </si>
  <si>
    <t>路面长1600米，宽4米，面积8000平方米及附属工程。</t>
  </si>
  <si>
    <t>191-2867</t>
  </si>
  <si>
    <t>路面长1900米，宽3米，面积5880平方米及附属工程。</t>
  </si>
  <si>
    <t>191-2868</t>
  </si>
  <si>
    <t>芒东清平村联缘村村内道路硬化项目</t>
  </si>
  <si>
    <t>联缘村</t>
  </si>
  <si>
    <t>路面长1300米，宽4米，面积5200平方米及附属工程。</t>
  </si>
  <si>
    <t>191-2869</t>
  </si>
  <si>
    <t>芒东清平村磨石河村内道路硬化项目</t>
  </si>
  <si>
    <t>磨石河</t>
  </si>
  <si>
    <t>村内道路长1000米，宽4.5米及附属工程</t>
  </si>
  <si>
    <t>191-2870</t>
  </si>
  <si>
    <t>芒东清平村清平村村内道路硬化项目</t>
  </si>
  <si>
    <t>路面长1373米，宽3米，面积4100平方米及附属工程。</t>
  </si>
  <si>
    <t>191-2871</t>
  </si>
  <si>
    <t>芒东清平民和（地平甸搬迁点）村村内道路硬化项目</t>
  </si>
  <si>
    <t>民和村</t>
  </si>
  <si>
    <t>路面长1600米，宽3米，面积8000平方米及附属工程。</t>
  </si>
  <si>
    <t>191-2872</t>
  </si>
  <si>
    <t>芒东清平村集和村村内道路硬化项目</t>
  </si>
  <si>
    <t>集和村</t>
  </si>
  <si>
    <t>191-2873</t>
  </si>
  <si>
    <t>村内道路长1500米，宽4米及附属工程</t>
  </si>
  <si>
    <t>191-2874</t>
  </si>
  <si>
    <t>路面长1120米，宽3米，面积3500平方米及附属工程。</t>
  </si>
  <si>
    <t>191-2875</t>
  </si>
  <si>
    <t>芒东清平村清平村文新村村内道路硬化项目</t>
  </si>
  <si>
    <t>芒东杞木寨村一村三组村内道路硬化项目</t>
  </si>
  <si>
    <t>191-2876</t>
  </si>
  <si>
    <t>芒东杞木寨村二村村内道路硬化项目</t>
  </si>
  <si>
    <t>路面长1200米，宽4米，面积4800平方米及附属工程。</t>
  </si>
  <si>
    <t>191-2877</t>
  </si>
  <si>
    <t>芒东户那村户允组村内道路硬化项目</t>
  </si>
  <si>
    <t>路面长2200米，宽4米，面积8800平方米及附属工程。</t>
  </si>
  <si>
    <t>191-2878</t>
  </si>
  <si>
    <t>芒东户那村户允村内道路硬化项目</t>
  </si>
  <si>
    <t>191-2879</t>
  </si>
  <si>
    <t>芒东户那村芒岗组村内道路硬化项目</t>
  </si>
  <si>
    <t>路面长1600米，宽4米，面积6400平方米及附属工程。</t>
  </si>
  <si>
    <t>191-2880</t>
  </si>
  <si>
    <t>路面长1120米，宽4米，面积3500平方米及附属工程。</t>
  </si>
  <si>
    <t>191-2881</t>
  </si>
  <si>
    <t>芒东户那村那俄组村内道路硬化项目</t>
  </si>
  <si>
    <t>路面长900米，宽4米，面积3600平方米及附属工程。</t>
  </si>
  <si>
    <t>191-2882</t>
  </si>
  <si>
    <t>芒东户那村那俄村内道路硬化项目</t>
  </si>
  <si>
    <t>路面长780米，宽4米，面积2300平方米及附属工程。</t>
  </si>
  <si>
    <t>191-2883</t>
  </si>
  <si>
    <t>芒东户那村大山田组村内道路硬化项目</t>
  </si>
  <si>
    <t>191-2884</t>
  </si>
  <si>
    <t>芒东户那村杨柳河组村内道路硬化项目</t>
  </si>
  <si>
    <t>路面长1000米，宽4米，面积400平方米及附属工程。</t>
  </si>
  <si>
    <t>191-2885</t>
  </si>
  <si>
    <t>芒东芒东村户东村内道路硬化项目</t>
  </si>
  <si>
    <t>路面600米，宽4米，面积2400平方米及附属工程。</t>
  </si>
  <si>
    <t>191-2886</t>
  </si>
  <si>
    <t>芒东芒东村里掌村内道路硬化项目</t>
  </si>
  <si>
    <t>路面长600米，宽4米，面积2400平方米及附属工程。</t>
  </si>
  <si>
    <t>191-2887</t>
  </si>
  <si>
    <t>芒东洒坞村四组村内道路硬化项目</t>
  </si>
  <si>
    <t>四组</t>
  </si>
  <si>
    <t>191-2888</t>
  </si>
  <si>
    <t>芒东洒坞村一组村内道路硬化项目</t>
  </si>
  <si>
    <t>191-2889</t>
  </si>
  <si>
    <t>芒东洒坞村洒异新村村内道路硬化项目</t>
  </si>
  <si>
    <t>洒异新村</t>
  </si>
  <si>
    <t>路面长1170米，宽3米，面积3500平方米及附属工程。</t>
  </si>
  <si>
    <t>191-2890</t>
  </si>
  <si>
    <t>芒东洒坞村洒坞二、三组村内道路硬化项目</t>
  </si>
  <si>
    <t>洒坞二、三组</t>
  </si>
  <si>
    <t>路面长2500米，宽4米，面积10000平方米及附属工程。</t>
  </si>
  <si>
    <t>191-2891</t>
  </si>
  <si>
    <t>芒东洒坞村洒坞坡脚村内道路硬化项目</t>
  </si>
  <si>
    <t>洒坞坡脚</t>
  </si>
  <si>
    <t>191-2892</t>
  </si>
  <si>
    <t>芒东洒坞村洒坞小寨村内道路硬化项目</t>
  </si>
  <si>
    <t>洒坞小寨</t>
  </si>
  <si>
    <t>191-2893</t>
  </si>
  <si>
    <t>191-2894</t>
  </si>
  <si>
    <t>芒东罗岗村罗岗自然村村内道路硬化项目</t>
  </si>
  <si>
    <t>路面长2400米，宽4米，面积9600平方米及附属工程。</t>
  </si>
  <si>
    <t xml:space="preserve"> </t>
  </si>
  <si>
    <t>191-2895</t>
  </si>
  <si>
    <t>芒东罗岗村那线村内道路硬化项目</t>
  </si>
  <si>
    <t>路面长120米，宽4米，面积480平方米及附属工程。</t>
  </si>
  <si>
    <t>191-2896</t>
  </si>
  <si>
    <t>芒东罗岗村芒满村内道路硬化项目</t>
  </si>
  <si>
    <t>路面长250米，宽4米，面积1000平方米及附属工程。</t>
  </si>
  <si>
    <t>191-2897</t>
  </si>
  <si>
    <t>芒东罗岗村小新寨村内道路硬化项目</t>
  </si>
  <si>
    <t>路面长280米，宽3米，面积830平方米及附属工程。</t>
  </si>
  <si>
    <t>191-2898</t>
  </si>
  <si>
    <t>芒东罗岗村团园子村内道路硬化项目</t>
  </si>
  <si>
    <t>路面长210米，宽6米，面积1260平方米及附属工程。</t>
  </si>
  <si>
    <t>191-2899</t>
  </si>
  <si>
    <t>芒东小寨子村幸福村村内道路硬化项目</t>
  </si>
  <si>
    <t>村内道路硬化及附属工程</t>
  </si>
  <si>
    <t>191-2900</t>
  </si>
  <si>
    <t>芒东小寨子村清水河村内道路硬化项目</t>
  </si>
  <si>
    <t>清水河</t>
  </si>
  <si>
    <t>路面长580米，宽3米，面积1700平方米及附属工程。</t>
  </si>
  <si>
    <t>191-2901</t>
  </si>
  <si>
    <t>芒东翁冷村章必村内道路硬化项目</t>
  </si>
  <si>
    <t>路面长2500米，宽4米，面积10001平方米及附属工程。</t>
  </si>
  <si>
    <t>191-2902</t>
  </si>
  <si>
    <t>湾中村羊角酸村道路建设硬化项目硬化项目</t>
  </si>
  <si>
    <t>水泥路面2729平方米，块石路面550平房内及附属工程。</t>
  </si>
  <si>
    <t>191-2903</t>
  </si>
  <si>
    <t>湾中村大窝子村内道路</t>
  </si>
  <si>
    <t>块石路面552平方米，水泥路面867平方米</t>
  </si>
  <si>
    <t>191-2904</t>
  </si>
  <si>
    <t>湾中村长坡村内道路硬化项目</t>
  </si>
  <si>
    <t>水泥路面478平方米，块石路202平方米</t>
  </si>
  <si>
    <t>191-2905</t>
  </si>
  <si>
    <t>帮别村蚌摆村内道路硬化</t>
  </si>
  <si>
    <t>水泥路硬化300平方米</t>
  </si>
  <si>
    <t>191-2906</t>
  </si>
  <si>
    <t>帮别村金勐村内道路硬化</t>
  </si>
  <si>
    <t>水泥路585平方米</t>
  </si>
  <si>
    <t>191-2907</t>
  </si>
  <si>
    <t>湾中村二、三组村道路硬化</t>
  </si>
  <si>
    <t>湾中二、三组</t>
  </si>
  <si>
    <t>长800米，宽3米</t>
  </si>
  <si>
    <t>191-2908</t>
  </si>
  <si>
    <t>湾中村大坪子道路硬化</t>
  </si>
  <si>
    <t>长600米，宽2.5米</t>
  </si>
  <si>
    <t>191-2909</t>
  </si>
  <si>
    <t>湾中村大滚塘道路硬化</t>
  </si>
  <si>
    <t>长150米，宽2.5米</t>
  </si>
  <si>
    <t>191-2910</t>
  </si>
  <si>
    <t>2.垃圾处理</t>
  </si>
  <si>
    <t>垃圾处理设施</t>
  </si>
  <si>
    <t>3.雨污设施</t>
  </si>
  <si>
    <t>排污沟等</t>
  </si>
  <si>
    <t>4.公厕建设</t>
  </si>
  <si>
    <t>公厕</t>
  </si>
  <si>
    <t>芒东镇罗岗村拉线自然村公厕建设项目</t>
  </si>
  <si>
    <t>拉线自然村</t>
  </si>
  <si>
    <t>公厕建设</t>
  </si>
  <si>
    <t>芒东镇平坝村平坝组公厕建设项目</t>
  </si>
  <si>
    <t>平坝组</t>
  </si>
  <si>
    <t>公厕建设1个</t>
  </si>
  <si>
    <t>芒东镇平坝村龙塘自然村公厕建设项目</t>
  </si>
  <si>
    <t>章巴公厕建设项目</t>
  </si>
  <si>
    <t>新建公厕一座</t>
  </si>
  <si>
    <t>191-2981</t>
  </si>
  <si>
    <t>5.太阳能路灯</t>
  </si>
  <si>
    <t>盏</t>
  </si>
  <si>
    <t>太阳能路灯</t>
  </si>
  <si>
    <t>6.贫困户人居环境综合整治</t>
  </si>
  <si>
    <t>芒东镇翁冷村丙应人居环境综合整治项目</t>
  </si>
  <si>
    <t>贫困户人居环境综合提升</t>
  </si>
  <si>
    <t>191-3109</t>
  </si>
  <si>
    <t>芒东镇翁冷村丙那人居环境综合整治项目</t>
  </si>
  <si>
    <t>191-3110</t>
  </si>
  <si>
    <t>芒东镇翁冷村翁冷人居环境综合整治项目</t>
  </si>
  <si>
    <t>191-3111</t>
  </si>
  <si>
    <t>芒东镇翁冷村芒彦人居环境综合整治项目</t>
  </si>
  <si>
    <t>191-3112</t>
  </si>
  <si>
    <t>芒东镇翁冷村和平人居环境综合整治项目</t>
  </si>
  <si>
    <t>191-3113</t>
  </si>
  <si>
    <t>芒东镇翁冷村芒角人居环境综合整治项目</t>
  </si>
  <si>
    <t>191-3114</t>
  </si>
  <si>
    <t>芒东镇翁冷村线滇人居环境综合整治项目</t>
  </si>
  <si>
    <t>191-3115</t>
  </si>
  <si>
    <t>芒东镇翁冷村章必人居环境综合整治项目</t>
  </si>
  <si>
    <t>191-3116</t>
  </si>
  <si>
    <t>芒东镇翁冷村回龙人居环境综合整治项目</t>
  </si>
  <si>
    <t>191-3117</t>
  </si>
  <si>
    <t>芒东镇罗岗村等银山二组人居环境综合整治项目</t>
  </si>
  <si>
    <t>191-3118</t>
  </si>
  <si>
    <t>芒东镇罗岗村等银山一组人居环境综合整治项目</t>
  </si>
  <si>
    <t>191-3119</t>
  </si>
  <si>
    <t>芒东镇罗岗村罗岗二组人居环境综合整治项目</t>
  </si>
  <si>
    <t>191-3120</t>
  </si>
  <si>
    <t>芒东镇罗岗村罗岗六组人居环境综合整治项目</t>
  </si>
  <si>
    <t>191-3121</t>
  </si>
  <si>
    <t>芒东镇罗岗村罗岗三组人居环境综合整治项目</t>
  </si>
  <si>
    <t>191-3122</t>
  </si>
  <si>
    <t>芒东镇罗岗村罗岗五组人居环境综合整治项目</t>
  </si>
  <si>
    <t>191-3123</t>
  </si>
  <si>
    <t>芒东镇罗岗村芒令一组人居环境综合整治项目</t>
  </si>
  <si>
    <t>191-3124</t>
  </si>
  <si>
    <t>芒东镇罗岗村芒满一组人居环境综合整治项目</t>
  </si>
  <si>
    <t>191-3125</t>
  </si>
  <si>
    <t>芒东镇罗岗村那线人居环境综合整治项目</t>
  </si>
  <si>
    <t>191-3126</t>
  </si>
  <si>
    <t>芒东镇罗岗村小新寨人居环境综合整治项目</t>
  </si>
  <si>
    <t>191-3127</t>
  </si>
  <si>
    <t>芒东镇罗岗村杏塘二组人居环境综合整治项目</t>
  </si>
  <si>
    <t>191-3128</t>
  </si>
  <si>
    <t>芒东镇罗岗村杏塘一组人居环境综合整治项目</t>
  </si>
  <si>
    <t>191-3129</t>
  </si>
  <si>
    <t>芒东镇罗岗村丙费人居环境综合整治项目</t>
  </si>
  <si>
    <t>191-3130</t>
  </si>
  <si>
    <t>芒东镇芒东村户东人居环境综合整治项目</t>
  </si>
  <si>
    <t>191-3131</t>
  </si>
  <si>
    <t>芒东镇芒东村里掌二组人居环境综合整治项目</t>
  </si>
  <si>
    <t>191-3132</t>
  </si>
  <si>
    <t>芒东镇芒东村里掌一组人居环境综合整治项目</t>
  </si>
  <si>
    <t>191-3133</t>
  </si>
  <si>
    <t>芒东镇芒东村芒曹人居环境综合整治项目</t>
  </si>
  <si>
    <t>191-3134</t>
  </si>
  <si>
    <t>芒东镇芒东村芒东八组人居环境综合整治项目</t>
  </si>
  <si>
    <t>191-3135</t>
  </si>
  <si>
    <t>芒东镇芒东村芒东二组人居环境综合整治项目</t>
  </si>
  <si>
    <t>191-3136</t>
  </si>
  <si>
    <t>芒东镇芒东村芒东六组人居环境综合整治项目</t>
  </si>
  <si>
    <t>芒东六组</t>
  </si>
  <si>
    <t>191-3137</t>
  </si>
  <si>
    <t>芒东镇芒东村芒东七组人居环境综合整治项目</t>
  </si>
  <si>
    <t>191-3138</t>
  </si>
  <si>
    <t>芒东镇芒东村芒东三组人居环境综合整治项目</t>
  </si>
  <si>
    <t>191-3139</t>
  </si>
  <si>
    <t>芒东镇芒东村芒东四组人居环境综合整治项目</t>
  </si>
  <si>
    <t>191-3140</t>
  </si>
  <si>
    <t>芒东镇芒东村芒东五组人居环境综合整治项目</t>
  </si>
  <si>
    <t>191-3141</t>
  </si>
  <si>
    <t>芒东镇芒东村芒东一组人居环境综合整治项目</t>
  </si>
  <si>
    <t>191-3142</t>
  </si>
  <si>
    <t>芒东镇芒东村汤加屯人居环境综合整治项目</t>
  </si>
  <si>
    <t>汤加屯</t>
  </si>
  <si>
    <t>191-3143</t>
  </si>
  <si>
    <t>芒东镇芒东村小碗二组人居环境综合整治项目</t>
  </si>
  <si>
    <t>191-3144</t>
  </si>
  <si>
    <t>芒东镇芒东村小碗一组人居环境综合整治项目</t>
  </si>
  <si>
    <t>191-3145</t>
  </si>
  <si>
    <t>芒东镇芒东村遮冒二组人居环境综合整治项目</t>
  </si>
  <si>
    <t>遮冒二组</t>
  </si>
  <si>
    <t>191-3146</t>
  </si>
  <si>
    <t>芒东镇芒东村遮冒一组人居环境综合整治项目</t>
  </si>
  <si>
    <t>遮冒一组</t>
  </si>
  <si>
    <t>191-3147</t>
  </si>
  <si>
    <t>芒东镇平坝村联缘村人居环境综合整治项目</t>
  </si>
  <si>
    <t>191-3148</t>
  </si>
  <si>
    <t>芒东镇平坝村龙塘人居环境综合整治项目</t>
  </si>
  <si>
    <t>191-3149</t>
  </si>
  <si>
    <t>芒东镇平坝村平坝三组人居环境综合整治项目</t>
  </si>
  <si>
    <t>191-3150</t>
  </si>
  <si>
    <t>芒东镇平坝村平坝一组人居环境综合整治项目</t>
  </si>
  <si>
    <t>191-3151</t>
  </si>
  <si>
    <t>芒东镇杞木寨村二村二组人居环境综合整治项目</t>
  </si>
  <si>
    <t>191-3152</t>
  </si>
  <si>
    <t>芒东镇杞木寨村二村三组人居环境综合整治项目</t>
  </si>
  <si>
    <t>191-3153</t>
  </si>
  <si>
    <t>芒东镇杞木寨村二村五组人居环境综合整治项目</t>
  </si>
  <si>
    <t>191-3154</t>
  </si>
  <si>
    <t>芒东镇杞木寨村二村一组人居环境综合整治项目</t>
  </si>
  <si>
    <t>191-3155</t>
  </si>
  <si>
    <t>芒东镇杞木寨村三村二组人居环境综合整治项目</t>
  </si>
  <si>
    <t>191-3156</t>
  </si>
  <si>
    <t>芒东镇杞木寨村三村三组人居环境综合整治项目</t>
  </si>
  <si>
    <t>191-3157</t>
  </si>
  <si>
    <t>芒东镇杞木寨村三村四组人居环境综合整治项目</t>
  </si>
  <si>
    <t>191-3158</t>
  </si>
  <si>
    <t>芒东镇杞木寨村三村一组人居环境综合整治项目</t>
  </si>
  <si>
    <t>191-3159</t>
  </si>
  <si>
    <t>芒东镇杞木寨村一村二组人居环境综合整治项目</t>
  </si>
  <si>
    <t>191-3160</t>
  </si>
  <si>
    <t>芒东镇杞木寨村一村三组人居环境综合整治项目</t>
  </si>
  <si>
    <t>191-3161</t>
  </si>
  <si>
    <t>芒东镇杞木寨村一村四组人居环境综合整治项目</t>
  </si>
  <si>
    <t>191-3162</t>
  </si>
  <si>
    <t>芒东镇杞木寨村一村一组人居环境综合整治项目</t>
  </si>
  <si>
    <t>191-3163</t>
  </si>
  <si>
    <t>芒东镇清平村茨竹园二组人居环境综合整治项目</t>
  </si>
  <si>
    <t>191-3164</t>
  </si>
  <si>
    <t>芒东镇清平村茨竹园三组人居环境综合整治项目</t>
  </si>
  <si>
    <t>191-3165</t>
  </si>
  <si>
    <t>芒东镇清平村茨竹园一组人居环境综合整治项目</t>
  </si>
  <si>
    <t>191-3166</t>
  </si>
  <si>
    <t>芒东镇清平村清平二组人居环境综合整治项目</t>
  </si>
  <si>
    <t>191-3167</t>
  </si>
  <si>
    <t>芒东镇清平村清平七组人居环境综合整治项目</t>
  </si>
  <si>
    <t>191-3168</t>
  </si>
  <si>
    <t>芒东镇清平村清平三组人居环境综合整治项目</t>
  </si>
  <si>
    <t>191-3169</t>
  </si>
  <si>
    <t>芒东镇清平村清平五组人居环境综合整治项目</t>
  </si>
  <si>
    <t>191-3170</t>
  </si>
  <si>
    <t>芒东镇清平村清平一组人居环境综合整治项目</t>
  </si>
  <si>
    <t>191-3171</t>
  </si>
  <si>
    <t>芒东镇清平村兴隆寨人居环境综合整治项目</t>
  </si>
  <si>
    <t>191-3172</t>
  </si>
  <si>
    <t>芒东镇洒坞村洒坞一组人居环境综合整治项目</t>
  </si>
  <si>
    <t>191-3173</t>
  </si>
  <si>
    <t>芒东镇洒坞村洒坞二组人居环境综合整治项目</t>
  </si>
  <si>
    <t>191-3174</t>
  </si>
  <si>
    <t>芒东镇洒坞村洒坞三组人居环境综合整治项目</t>
  </si>
  <si>
    <t>191-3175</t>
  </si>
  <si>
    <t>芒东镇洒坞村洒坞四组人居环境综合整治项目</t>
  </si>
  <si>
    <t>191-3176</t>
  </si>
  <si>
    <t>芒东镇洒坞村洒坞五组人居环境综合整治项目</t>
  </si>
  <si>
    <t>191-3177</t>
  </si>
  <si>
    <t>芒东镇笋子洼村上寨二组人居环境综合整治项目</t>
  </si>
  <si>
    <t>191-3178</t>
  </si>
  <si>
    <t>芒东镇笋子洼村芹菜塘一组人居环境综合整治项目</t>
  </si>
  <si>
    <t>191-3179</t>
  </si>
  <si>
    <t>芒东镇湾中村大滚塘人居环境综合整治项目</t>
  </si>
  <si>
    <t>191-3180</t>
  </si>
  <si>
    <t>芒东镇湾中村羊角酸人居环境综合整治项目</t>
  </si>
  <si>
    <t>191-3181</t>
  </si>
  <si>
    <t>芒东镇湾中村大窝子人居环境综合整治项目</t>
  </si>
  <si>
    <t>191-3182</t>
  </si>
  <si>
    <t>芒东镇湾中村湾中一组人居环境综合整治项目</t>
  </si>
  <si>
    <t>191-3183</t>
  </si>
  <si>
    <t>芒东镇湾中村湾中二组人居环境综合整治项目</t>
  </si>
  <si>
    <t>191-3184</t>
  </si>
  <si>
    <t>芒东镇湾中村湾中三组人居环境综合整治项目</t>
  </si>
  <si>
    <t>191-3185</t>
  </si>
  <si>
    <t>芒东镇湾中村大坪子人居环境综合整治项目</t>
  </si>
  <si>
    <t>191-3186</t>
  </si>
  <si>
    <t>芒东镇湾中村长坡人居环境综合整治项目</t>
  </si>
  <si>
    <t>191-3187</t>
  </si>
  <si>
    <t>芒东镇小寨子村联缘村人居环境综合整治项目</t>
  </si>
  <si>
    <t>191-3188</t>
  </si>
  <si>
    <t>芒东镇小寨子村清水河人居环境综合整治项目</t>
  </si>
  <si>
    <t>191-3189</t>
  </si>
  <si>
    <t>芒东镇小寨子村小寨子二组人居环境综合整治项目</t>
  </si>
  <si>
    <t>191-3190</t>
  </si>
  <si>
    <t>芒东镇小寨子村幸福村人居环境综合整治项目</t>
  </si>
  <si>
    <t>191-3191</t>
  </si>
  <si>
    <t>芒东镇户那村芒岗组人居环境综合整治项目</t>
  </si>
  <si>
    <t>191-3192</t>
  </si>
  <si>
    <t>芒东镇户那村户允人居环境综合整治项目</t>
  </si>
  <si>
    <t>191-3193</t>
  </si>
  <si>
    <t>芒东镇户那村户那人居环境综合整治项目</t>
  </si>
  <si>
    <t>户那</t>
  </si>
  <si>
    <t>191-3194</t>
  </si>
  <si>
    <t>芒东镇户那村杨柳河组人居环境综合整治项目</t>
  </si>
  <si>
    <t>191-3195</t>
  </si>
  <si>
    <t>芒东镇户那村户那二组人居环境综合整治项目</t>
  </si>
  <si>
    <t>191-3196</t>
  </si>
  <si>
    <t>芒东镇户那村那俄人居环境综合整治项目</t>
  </si>
  <si>
    <t>191-3197</t>
  </si>
  <si>
    <t>芒东镇户那村大山田组人居环境综合整治项目</t>
  </si>
  <si>
    <t>191-3198</t>
  </si>
  <si>
    <t>芒东镇户那村户那一组人居环境综合整治项目</t>
  </si>
  <si>
    <t>191-3199</t>
  </si>
  <si>
    <t>芒东镇那勐村大树寨人居环境综合整治项目</t>
  </si>
  <si>
    <t>191-3200</t>
  </si>
  <si>
    <t>芒东镇那勐村地平甸人居环境综合整治项目</t>
  </si>
  <si>
    <t>191-3201</t>
  </si>
  <si>
    <t>芒东镇那勐村红坡人居环境综合整治项目</t>
  </si>
  <si>
    <t>191-3202</t>
  </si>
  <si>
    <t>芒东镇那勐村鸡头坡人居环境综合整治项目</t>
  </si>
  <si>
    <t>191-3203</t>
  </si>
  <si>
    <t>芒东镇那勐村街子组人居环境综合整治项目</t>
  </si>
  <si>
    <t>191-3204</t>
  </si>
  <si>
    <t>芒东镇那勐村来福人居环境综合整治项目</t>
  </si>
  <si>
    <t>191-3205</t>
  </si>
  <si>
    <t>芒东镇那勐村朗噶人居环境综合整治项目</t>
  </si>
  <si>
    <t>朗噶</t>
  </si>
  <si>
    <t>191-3206</t>
  </si>
  <si>
    <t>芒东镇那勐村印盒山人居环境综合整治项目</t>
  </si>
  <si>
    <t>191-3207</t>
  </si>
  <si>
    <t>芒东镇那勐村章巴人居环境综合整治项目</t>
  </si>
  <si>
    <t>191-3208</t>
  </si>
  <si>
    <t>（七）广播电视村村通</t>
  </si>
  <si>
    <t>（八）党群科技文化场所建设</t>
  </si>
  <si>
    <t>芒东镇平坝村平坝自然村活动室建设项目</t>
  </si>
  <si>
    <t>新建平坝村平坝自然村活动室1幢150平方米。</t>
  </si>
  <si>
    <t>芒东镇平坝村惠民自然村活动室建设项目</t>
  </si>
  <si>
    <t>惠民</t>
  </si>
  <si>
    <t>新建平坝惠民村活动室1幢150平方米。</t>
  </si>
  <si>
    <t>芒东镇清平村红兴村活动室建设项目</t>
  </si>
  <si>
    <t>新建清平红兴村活动室一幢200平方米。</t>
  </si>
  <si>
    <t>梁河县芒东镇湾中村文化场所及附属设施建设项目</t>
  </si>
  <si>
    <t>改扩建及维修文化活动室</t>
  </si>
  <si>
    <t>（九）其它</t>
  </si>
  <si>
    <t>1.体育设施</t>
  </si>
  <si>
    <t>2.农村书屋</t>
  </si>
  <si>
    <t>扩改建</t>
  </si>
  <si>
    <t>3.滑坡治理</t>
  </si>
  <si>
    <t>滑坡治理</t>
  </si>
  <si>
    <t>4.美化亮化</t>
  </si>
  <si>
    <t>村庄美化</t>
  </si>
  <si>
    <t>九、守边强基工程</t>
  </si>
  <si>
    <t>（一）抵边自然村道路建设</t>
  </si>
  <si>
    <t>（二）低边村组综合整治</t>
  </si>
  <si>
    <t>（三）边民互市贸易设施建设</t>
  </si>
  <si>
    <t>（四）护边员公益岗位</t>
  </si>
  <si>
    <t>十、兜底保障工程</t>
  </si>
  <si>
    <t>提升贫困人口社会保障条件</t>
  </si>
  <si>
    <t>兜底保障脱贫</t>
  </si>
  <si>
    <t>（一）五保养老残疾人设施建设</t>
  </si>
  <si>
    <t>疗养院建设</t>
  </si>
  <si>
    <t>芒东镇杞木寨自然村互助养老站建设项目</t>
  </si>
  <si>
    <t>功能用房1栋2层</t>
  </si>
  <si>
    <t>民政</t>
  </si>
  <si>
    <t>（二）妇女儿童保护设施建设</t>
  </si>
  <si>
    <t>（三）无劳力兜底保障</t>
  </si>
  <si>
    <t>1.五保户及孤寡老人救助</t>
  </si>
  <si>
    <t>2.重度残疾人救助</t>
  </si>
  <si>
    <t>3.重大疾病救助</t>
  </si>
  <si>
    <t>十一、金融扶贫</t>
  </si>
  <si>
    <t>扶持贫困户发展产业，龙头企业带贫</t>
  </si>
  <si>
    <t>金融扶持脱贫</t>
  </si>
  <si>
    <t>（一）小额信贷贴息</t>
  </si>
  <si>
    <t>小额信贷财政贴息</t>
  </si>
  <si>
    <t>（二）扶贫龙头企业贴息</t>
  </si>
  <si>
    <t>扶贫龙头企业贴息</t>
  </si>
  <si>
    <t>（三）农业保险（产业保险）</t>
  </si>
  <si>
    <t>（四）合作社贴息</t>
  </si>
  <si>
    <t>（五）其他</t>
  </si>
  <si>
    <t>十二、社会帮扶</t>
  </si>
  <si>
    <t>（一）上海对口帮扶项目</t>
  </si>
  <si>
    <t>（二）企业帮扶项目（中色）</t>
  </si>
  <si>
    <t>（三）烟草集团帮扶阿昌族项目</t>
  </si>
  <si>
    <t>（四）长江三峡集团对口帮扶项目</t>
  </si>
  <si>
    <t>梁河县芒东镇帮别村精准脱贫攻坚三年实施方案（2018—2020年）“村级施工图”项目清单——2019年第一次动态调整</t>
  </si>
  <si>
    <t xml:space="preserve">       填报单位：梁河县扶贫办    分管副书记：              分管副县（市）长：陈绍攀      扶贫办主任：杨清旺      审核：孙玉廷      填表人：罗仁宾      电话：13578269342      时间：2019年6月26日              单位：万元              </t>
  </si>
  <si>
    <t>姓名</t>
  </si>
  <si>
    <t>管能盖</t>
  </si>
  <si>
    <t>克福玉</t>
  </si>
  <si>
    <t>曹世先</t>
  </si>
  <si>
    <t>杨恩远</t>
  </si>
  <si>
    <t>张小老</t>
  </si>
  <si>
    <t>蚌小召</t>
  </si>
  <si>
    <t>钱文珍</t>
  </si>
  <si>
    <t>管能忠</t>
  </si>
  <si>
    <t>管立所</t>
  </si>
  <si>
    <t>管福寿</t>
  </si>
  <si>
    <t>许小秀</t>
  </si>
  <si>
    <t>张细友</t>
  </si>
  <si>
    <t>张世塘</t>
  </si>
  <si>
    <t>杨恩会</t>
  </si>
  <si>
    <t>杨天寿</t>
  </si>
  <si>
    <t>亢小伴</t>
  </si>
  <si>
    <t>管贞贵</t>
  </si>
  <si>
    <t>克禄元</t>
  </si>
  <si>
    <t>克兴亮</t>
  </si>
  <si>
    <t>管能益</t>
  </si>
  <si>
    <t>克广元</t>
  </si>
  <si>
    <t>李贺石</t>
  </si>
  <si>
    <t>管召英</t>
  </si>
  <si>
    <t>管应发</t>
  </si>
  <si>
    <t>管小应</t>
  </si>
  <si>
    <t>管贞正</t>
  </si>
  <si>
    <t>管能斌</t>
  </si>
  <si>
    <t>杨世丙</t>
  </si>
  <si>
    <t>蚌有方</t>
  </si>
  <si>
    <t>蚌有光</t>
  </si>
  <si>
    <t>王加亮</t>
  </si>
  <si>
    <t>殷玉位</t>
  </si>
  <si>
    <t>称天茂</t>
  </si>
  <si>
    <t>多永茂</t>
  </si>
  <si>
    <t>杨恩得</t>
  </si>
  <si>
    <t>杨世祥</t>
  </si>
  <si>
    <t>龚荣付</t>
  </si>
  <si>
    <t>龚茂源</t>
  </si>
  <si>
    <t>龚兴邦</t>
  </si>
  <si>
    <t>张小岳</t>
  </si>
  <si>
    <t>杨绍新</t>
  </si>
  <si>
    <t>孔自全</t>
  </si>
  <si>
    <t>孔自有</t>
  </si>
  <si>
    <t>杨世周</t>
  </si>
  <si>
    <t>蚌有金</t>
  </si>
  <si>
    <t>克成云</t>
  </si>
  <si>
    <t>管阶顺</t>
  </si>
  <si>
    <t>管国武</t>
  </si>
  <si>
    <t>龚茂邦</t>
  </si>
  <si>
    <t>管国丙</t>
  </si>
  <si>
    <t>管能文</t>
  </si>
  <si>
    <t>管国祥</t>
  </si>
  <si>
    <t>管国林</t>
  </si>
  <si>
    <t>管姜玲</t>
  </si>
  <si>
    <t>管能荣</t>
  </si>
  <si>
    <t>龚杏和</t>
  </si>
  <si>
    <t>龚所茂</t>
  </si>
  <si>
    <t>管国信</t>
  </si>
  <si>
    <t>郗成茂</t>
  </si>
  <si>
    <t>龚加荣</t>
  </si>
  <si>
    <t>管贞才</t>
  </si>
  <si>
    <t>通过转移就业和公益岗位促进贫困户增收17362户</t>
  </si>
  <si>
    <t>芒东镇帮别村帮别一组人居环境综合提升项目</t>
  </si>
  <si>
    <t>芒东</t>
  </si>
  <si>
    <t>芒东镇帮别村金勐人居环境综合提升项目</t>
  </si>
  <si>
    <t>龚保仙</t>
  </si>
  <si>
    <t>梁河县芒东镇户那村精准脱贫攻坚三年实施方案（2018—2020年）“村级施工图”项目清单——2019年第一次动态调整</t>
  </si>
  <si>
    <t>石小得</t>
  </si>
  <si>
    <t>亢发贵</t>
  </si>
  <si>
    <t>孟小培</t>
  </si>
  <si>
    <t>管有发</t>
  </si>
  <si>
    <t>龚顶汉</t>
  </si>
  <si>
    <t>龚小红</t>
  </si>
  <si>
    <t>雷小路</t>
  </si>
  <si>
    <t>冯长元</t>
  </si>
  <si>
    <t>冯德云</t>
  </si>
  <si>
    <t>陶自生</t>
  </si>
  <si>
    <t>谢金福</t>
  </si>
  <si>
    <t>龚元和</t>
  </si>
  <si>
    <t>龚小凤</t>
  </si>
  <si>
    <t>亢永得</t>
  </si>
  <si>
    <t>龚元美</t>
  </si>
  <si>
    <t>杨恩洪</t>
  </si>
  <si>
    <t>蚌小亮</t>
  </si>
  <si>
    <t>大山田</t>
  </si>
  <si>
    <t>龚自碧</t>
  </si>
  <si>
    <t>梁河县芒东镇罗岗村精准脱贫攻坚三年实施方案（2018—2020年）“村级施工图”项目清单——2019年第一次动态调整</t>
  </si>
  <si>
    <t>马小林</t>
  </si>
  <si>
    <t>钱小萍</t>
  </si>
  <si>
    <t>蔺相玉</t>
  </si>
  <si>
    <t>岳太丙</t>
  </si>
  <si>
    <t>常安福</t>
  </si>
  <si>
    <t>杨恩茂</t>
  </si>
  <si>
    <t>杨恩所</t>
  </si>
  <si>
    <t>仁思孝</t>
  </si>
  <si>
    <t>杨恩田</t>
  </si>
  <si>
    <t>寸麻波</t>
  </si>
  <si>
    <t>张恩贵</t>
  </si>
  <si>
    <t>孔云才</t>
  </si>
  <si>
    <t>钱有庄</t>
  </si>
  <si>
    <t>杨洪道</t>
  </si>
  <si>
    <t>钱小腊</t>
  </si>
  <si>
    <t>杨小马</t>
  </si>
  <si>
    <t>杨小保</t>
  </si>
  <si>
    <t>杨小板</t>
  </si>
  <si>
    <t>常安庄</t>
  </si>
  <si>
    <t>岳太跃</t>
  </si>
  <si>
    <t>仁思庄</t>
  </si>
  <si>
    <t>仁思跃</t>
  </si>
  <si>
    <t>仁思怀</t>
  </si>
  <si>
    <t>仁元才</t>
  </si>
  <si>
    <t>钏向明</t>
  </si>
  <si>
    <t>杨世生</t>
  </si>
  <si>
    <t>莫自达</t>
  </si>
  <si>
    <t>杨世进</t>
  </si>
  <si>
    <t>冯小娣</t>
  </si>
  <si>
    <t>杨恩农</t>
  </si>
  <si>
    <t>向明福</t>
  </si>
  <si>
    <t>景小存</t>
  </si>
  <si>
    <t>钱正旭</t>
  </si>
  <si>
    <t>向小保</t>
  </si>
  <si>
    <t>杨明道</t>
  </si>
  <si>
    <t>马明道</t>
  </si>
  <si>
    <t>杨小发</t>
  </si>
  <si>
    <t>金小换</t>
  </si>
  <si>
    <t>向所连</t>
  </si>
  <si>
    <t>杨小福</t>
  </si>
  <si>
    <t>尚立平</t>
  </si>
  <si>
    <t>钱文昌</t>
  </si>
  <si>
    <t>郭子富</t>
  </si>
  <si>
    <t>向自进</t>
  </si>
  <si>
    <t>寸小三</t>
  </si>
  <si>
    <t>雷逢生</t>
  </si>
  <si>
    <t>杨其炳</t>
  </si>
  <si>
    <t>杨小相</t>
  </si>
  <si>
    <t>钱有朋</t>
  </si>
  <si>
    <t>熊周卫</t>
  </si>
  <si>
    <t>熊艳昌</t>
  </si>
  <si>
    <t>钱正培</t>
  </si>
  <si>
    <t>雷春富</t>
  </si>
  <si>
    <t>向明辉</t>
  </si>
  <si>
    <t>钏向茂</t>
  </si>
  <si>
    <t>线朝胜</t>
  </si>
  <si>
    <t>线朝云</t>
  </si>
  <si>
    <t>刀在进</t>
  </si>
  <si>
    <t>万德祥</t>
  </si>
  <si>
    <t>万德文</t>
  </si>
  <si>
    <t>岳太贵</t>
  </si>
  <si>
    <t>万德明</t>
  </si>
  <si>
    <t>晚太永</t>
  </si>
  <si>
    <t>李文英</t>
  </si>
  <si>
    <t>郗安明</t>
  </si>
  <si>
    <t>熊正祥</t>
  </si>
  <si>
    <t>岳元胜</t>
  </si>
  <si>
    <t>克成芬</t>
  </si>
  <si>
    <t>李自安</t>
  </si>
  <si>
    <t>晚太四</t>
  </si>
  <si>
    <t>莫自祥</t>
  </si>
  <si>
    <t>李文荣</t>
  </si>
  <si>
    <t>曩正昌</t>
  </si>
  <si>
    <t>曩正安</t>
  </si>
  <si>
    <t>马明英</t>
  </si>
  <si>
    <t>许生会</t>
  </si>
  <si>
    <t>龚加福</t>
  </si>
  <si>
    <t>钱有双</t>
  </si>
  <si>
    <t>向明盛</t>
  </si>
  <si>
    <t>钱文帮</t>
  </si>
  <si>
    <t>李后福</t>
  </si>
  <si>
    <t>钱有光</t>
  </si>
  <si>
    <t>囊国胜</t>
  </si>
  <si>
    <t>李作得</t>
  </si>
  <si>
    <t>钱文政</t>
  </si>
  <si>
    <t>龚庆益</t>
  </si>
  <si>
    <t>杨洪兴</t>
  </si>
  <si>
    <t>钱文寸</t>
  </si>
  <si>
    <t>寸时春</t>
  </si>
  <si>
    <t>常安志</t>
  </si>
  <si>
    <t>钱文彪</t>
  </si>
  <si>
    <t>岳太济</t>
  </si>
  <si>
    <t>瞿生文</t>
  </si>
  <si>
    <t>岳太金</t>
  </si>
  <si>
    <t>张如家</t>
  </si>
  <si>
    <t>郭子荣</t>
  </si>
  <si>
    <t>放祖顺</t>
  </si>
  <si>
    <t>钱文周</t>
  </si>
  <si>
    <t>钱买德</t>
  </si>
  <si>
    <t>金德志</t>
  </si>
  <si>
    <t>钱学科</t>
  </si>
  <si>
    <t>钱有文</t>
  </si>
  <si>
    <t>孔云成</t>
  </si>
  <si>
    <t>曩正毅</t>
  </si>
  <si>
    <t>杨小培</t>
  </si>
  <si>
    <t>称贸晃</t>
  </si>
  <si>
    <t>梁河县芒东镇芒东村精准脱贫攻坚三年实施方案（2018—2020年）“村级施工图”项目清单——2019年第一次动态调整</t>
  </si>
  <si>
    <t>龚继鸾</t>
  </si>
  <si>
    <t>赛文成</t>
  </si>
  <si>
    <t>孔小尚</t>
  </si>
  <si>
    <t>孔明光</t>
  </si>
  <si>
    <t>沙玉刚</t>
  </si>
  <si>
    <t>孔开清</t>
  </si>
  <si>
    <t>孔小发</t>
  </si>
  <si>
    <t>孔小培</t>
  </si>
  <si>
    <t>孔云关</t>
  </si>
  <si>
    <t>赛绍宽</t>
  </si>
  <si>
    <t>孔小亮</t>
  </si>
  <si>
    <t>黄德勇</t>
  </si>
  <si>
    <t>曾启才</t>
  </si>
  <si>
    <t>冯怀茂</t>
  </si>
  <si>
    <t>蔺应柱</t>
  </si>
  <si>
    <t>蔺斯益</t>
  </si>
  <si>
    <t>莫自生</t>
  </si>
  <si>
    <t>杨世昌</t>
  </si>
  <si>
    <t>曹明芝</t>
  </si>
  <si>
    <t>王艳芬</t>
  </si>
  <si>
    <t>蚌货界</t>
  </si>
  <si>
    <t>蚌有义</t>
  </si>
  <si>
    <t>孟有先</t>
  </si>
  <si>
    <t>蚌德顺</t>
  </si>
  <si>
    <t>蚌有旺</t>
  </si>
  <si>
    <t>蚌有济</t>
  </si>
  <si>
    <t>石文凤</t>
  </si>
  <si>
    <t>钱文林</t>
  </si>
  <si>
    <t>方永位</t>
  </si>
  <si>
    <t>聂根美</t>
  </si>
  <si>
    <t>曾付能</t>
  </si>
  <si>
    <t>自文华</t>
  </si>
  <si>
    <t>蚌有明</t>
  </si>
  <si>
    <t>孟小成</t>
  </si>
  <si>
    <t>蚌有万</t>
  </si>
  <si>
    <t>亢有明</t>
  </si>
  <si>
    <t>景玉凤</t>
  </si>
  <si>
    <t>范朝启</t>
  </si>
  <si>
    <t>蚌绍荣</t>
  </si>
  <si>
    <t>蚌绍茂</t>
  </si>
  <si>
    <t>白兴洪</t>
  </si>
  <si>
    <t>赛小成</t>
  </si>
  <si>
    <t>白兴维</t>
  </si>
  <si>
    <t>白兴宽</t>
  </si>
  <si>
    <t>范朝亮</t>
  </si>
  <si>
    <t>钱小和</t>
  </si>
  <si>
    <t>范小购</t>
  </si>
  <si>
    <t>孔明政</t>
  </si>
  <si>
    <t>范朝根</t>
  </si>
  <si>
    <t>孔明斌</t>
  </si>
  <si>
    <t>孔小荣</t>
  </si>
  <si>
    <t>孔连政</t>
  </si>
  <si>
    <t>孔明成</t>
  </si>
  <si>
    <t>克凤莲</t>
  </si>
  <si>
    <t>郭小弟</t>
  </si>
  <si>
    <t>蚌有志</t>
  </si>
  <si>
    <t>张自和</t>
  </si>
  <si>
    <t>蚌德春</t>
  </si>
  <si>
    <t>线有忠</t>
  </si>
  <si>
    <t>蚌绍金</t>
  </si>
  <si>
    <t>殷阶友</t>
  </si>
  <si>
    <t>何元仕</t>
  </si>
  <si>
    <t>冯绍荣</t>
  </si>
  <si>
    <t>杨世勇</t>
  </si>
  <si>
    <t>线加珍</t>
  </si>
  <si>
    <t>李文助</t>
  </si>
  <si>
    <t>线加其</t>
  </si>
  <si>
    <t>廖昌雄</t>
  </si>
  <si>
    <t>廖昌柱</t>
  </si>
  <si>
    <t>廖昌贵</t>
  </si>
  <si>
    <t>张洪宽</t>
  </si>
  <si>
    <t>莫立解</t>
  </si>
  <si>
    <t>杨荣解</t>
  </si>
  <si>
    <t>龙正安</t>
  </si>
  <si>
    <t>刀必昌</t>
  </si>
  <si>
    <t>杨世同</t>
  </si>
  <si>
    <t>克立红</t>
  </si>
  <si>
    <t>克成国</t>
  </si>
  <si>
    <t>蚌德富</t>
  </si>
  <si>
    <t>孟成明</t>
  </si>
  <si>
    <t>蚌绍旺</t>
  </si>
  <si>
    <t>蚌绍政</t>
  </si>
  <si>
    <t>蚌有芳</t>
  </si>
  <si>
    <t>罗有金</t>
  </si>
  <si>
    <t>孟有林</t>
  </si>
  <si>
    <t>曹安保</t>
  </si>
  <si>
    <t>蚌有斌</t>
  </si>
  <si>
    <t>钱文连</t>
  </si>
  <si>
    <t>李文知</t>
  </si>
  <si>
    <t>管小晃</t>
  </si>
  <si>
    <t>蚌有线</t>
  </si>
  <si>
    <t>蚌绍和</t>
  </si>
  <si>
    <t>李文辉</t>
  </si>
  <si>
    <t>线有发</t>
  </si>
  <si>
    <t>方永明</t>
  </si>
  <si>
    <t>钱学义</t>
  </si>
  <si>
    <t>钱文仙</t>
  </si>
  <si>
    <t>亢春林</t>
  </si>
  <si>
    <t>方晓才</t>
  </si>
  <si>
    <t>杨开永(户主:钱小和)</t>
  </si>
  <si>
    <t>赛玉维</t>
  </si>
  <si>
    <t>范朝明</t>
  </si>
  <si>
    <t>线全保</t>
  </si>
  <si>
    <t>段生伟</t>
  </si>
  <si>
    <t>冯绍文</t>
  </si>
  <si>
    <t>段生留</t>
  </si>
  <si>
    <t>杨常能</t>
  </si>
  <si>
    <t>钱正芳</t>
  </si>
  <si>
    <t>杨成芳</t>
  </si>
  <si>
    <t>周平昌</t>
  </si>
  <si>
    <t>李文秀</t>
  </si>
  <si>
    <t>李天寿</t>
  </si>
  <si>
    <t>段生柱</t>
  </si>
  <si>
    <t>钱正财</t>
  </si>
  <si>
    <t>钱文富</t>
  </si>
  <si>
    <t>蚌绍全</t>
  </si>
  <si>
    <t>莫正富</t>
  </si>
  <si>
    <t>叶超寿</t>
  </si>
  <si>
    <t>谢金明</t>
  </si>
  <si>
    <t>龙正元</t>
  </si>
  <si>
    <t>们发宽</t>
  </si>
  <si>
    <t>马保兴</t>
  </si>
  <si>
    <t>李凹晃</t>
  </si>
  <si>
    <t>孟必昌</t>
  </si>
  <si>
    <t>陶小焕</t>
  </si>
  <si>
    <t>板杏晃</t>
  </si>
  <si>
    <t>钱文玉</t>
  </si>
  <si>
    <t>梁河县芒东镇那勐村精准脱贫攻坚三年实施方案（2018—2020年）“村级施工图”项目清单——2019年第一次动态调整</t>
  </si>
  <si>
    <t>梁本明</t>
  </si>
  <si>
    <t>梁本仙</t>
  </si>
  <si>
    <t>曹明旺</t>
  </si>
  <si>
    <t>蚌德来</t>
  </si>
  <si>
    <t>李左兰</t>
  </si>
  <si>
    <t>郭金福</t>
  </si>
  <si>
    <t>克良元</t>
  </si>
  <si>
    <t>龚和政</t>
  </si>
  <si>
    <t>龚放顺</t>
  </si>
  <si>
    <t>龚普政</t>
  </si>
  <si>
    <t>黄云旭</t>
  </si>
  <si>
    <t>李庆明</t>
  </si>
  <si>
    <t>管能明</t>
  </si>
  <si>
    <t>蔺九芹</t>
  </si>
  <si>
    <t>张天福</t>
  </si>
  <si>
    <t>蔺以金</t>
  </si>
  <si>
    <t>金炳文</t>
  </si>
  <si>
    <t>张应发</t>
  </si>
  <si>
    <t>孙永明</t>
  </si>
  <si>
    <t>李恩生</t>
  </si>
  <si>
    <t>李仲祥</t>
  </si>
  <si>
    <t>龚兴政</t>
  </si>
  <si>
    <t>杨恩应</t>
  </si>
  <si>
    <t>龚忠邦</t>
  </si>
  <si>
    <t>龚济发</t>
  </si>
  <si>
    <t>龚壮政</t>
  </si>
  <si>
    <t>李小福</t>
  </si>
  <si>
    <t>景德贵</t>
  </si>
  <si>
    <t>称天秀</t>
  </si>
  <si>
    <t>梁河县芒东镇平坝村精准脱贫攻坚三年实施方案（2018—2020年）“村级施工图”项目清单——2019年第一次动态调整</t>
  </si>
  <si>
    <t>杨恩专</t>
  </si>
  <si>
    <t>董保山</t>
  </si>
  <si>
    <t>董保铁</t>
  </si>
  <si>
    <t>杨世敬</t>
  </si>
  <si>
    <t>杨恩树</t>
  </si>
  <si>
    <t>段正乐</t>
  </si>
  <si>
    <t>董诗恩</t>
  </si>
  <si>
    <t>李仲万</t>
  </si>
  <si>
    <t>董保树</t>
  </si>
  <si>
    <t>董保志</t>
  </si>
  <si>
    <t>董保茂</t>
  </si>
  <si>
    <t>董保线</t>
  </si>
  <si>
    <t>董书信</t>
  </si>
  <si>
    <t>董生早</t>
  </si>
  <si>
    <t>董诗杜</t>
  </si>
  <si>
    <t>董保团</t>
  </si>
  <si>
    <t>董诗然</t>
  </si>
  <si>
    <t>杨世胜</t>
  </si>
  <si>
    <t>杨恩新</t>
  </si>
  <si>
    <t>姚永信</t>
  </si>
  <si>
    <t>杨世来</t>
  </si>
  <si>
    <t>邹明瑶</t>
  </si>
  <si>
    <t>杨从山</t>
  </si>
  <si>
    <t>董诗洪</t>
  </si>
  <si>
    <t>杨从学</t>
  </si>
  <si>
    <t>杨从国</t>
  </si>
  <si>
    <t>寸德传</t>
  </si>
  <si>
    <t>董保石</t>
  </si>
  <si>
    <t>董诗凡</t>
  </si>
  <si>
    <t>董保纯</t>
  </si>
  <si>
    <t>杨荣庭</t>
  </si>
  <si>
    <t>董诗长</t>
  </si>
  <si>
    <t>董保平</t>
  </si>
  <si>
    <t>董保荣</t>
  </si>
  <si>
    <t>董生康</t>
  </si>
  <si>
    <t>董保川</t>
  </si>
  <si>
    <t>杨荣钏</t>
  </si>
  <si>
    <t>芒东镇平坝村黑叶场组人居环境综合整治项目</t>
  </si>
  <si>
    <t>梁河县芒东镇杞木寨村精准脱贫攻坚三年实施方案（2018—2020年）“村级施工图”项目清单——2019年第一次动态调整</t>
  </si>
  <si>
    <t>杨绍忠</t>
  </si>
  <si>
    <t>杨双发</t>
  </si>
  <si>
    <t>廖昌国</t>
  </si>
  <si>
    <t>李仲壁</t>
  </si>
  <si>
    <t>杨世达</t>
  </si>
  <si>
    <t>李仲达</t>
  </si>
  <si>
    <t>杨世宽</t>
  </si>
  <si>
    <t>廖文学</t>
  </si>
  <si>
    <t>杨世健</t>
  </si>
  <si>
    <t>李仲新</t>
  </si>
  <si>
    <t>董保然</t>
  </si>
  <si>
    <t>秦兴刚</t>
  </si>
  <si>
    <t>董保孝</t>
  </si>
  <si>
    <t>王万林</t>
  </si>
  <si>
    <t>董诗团</t>
  </si>
  <si>
    <t>杨荣爱</t>
  </si>
  <si>
    <t>杨进时</t>
  </si>
  <si>
    <t>董松芹</t>
  </si>
  <si>
    <t>姚永树</t>
  </si>
  <si>
    <t>杨世湘</t>
  </si>
  <si>
    <t>许助廷</t>
  </si>
  <si>
    <t>杨恩灿</t>
  </si>
  <si>
    <t>蔺以芳</t>
  </si>
  <si>
    <t>李加孔</t>
  </si>
  <si>
    <t>杨绍灿</t>
  </si>
  <si>
    <t>张之学</t>
  </si>
  <si>
    <t>刘尚凯</t>
  </si>
  <si>
    <t>杨发兴</t>
  </si>
  <si>
    <t>丁麻宽</t>
  </si>
  <si>
    <t>唐发茂</t>
  </si>
  <si>
    <t>冯怀孝</t>
  </si>
  <si>
    <t>廖文让</t>
  </si>
  <si>
    <t>冯牙厅</t>
  </si>
  <si>
    <t>冯怀芬</t>
  </si>
  <si>
    <t>李继有</t>
  </si>
  <si>
    <t>李仲习</t>
  </si>
  <si>
    <t>杨世华</t>
  </si>
  <si>
    <t>李加所</t>
  </si>
  <si>
    <t>王云芝</t>
  </si>
  <si>
    <t>杨荣澳</t>
  </si>
  <si>
    <t>廖昌实</t>
  </si>
  <si>
    <t>董诗田</t>
  </si>
  <si>
    <t>董从顺</t>
  </si>
  <si>
    <t>张之灿</t>
  </si>
  <si>
    <t>姚苏莲</t>
  </si>
  <si>
    <t>杨美林</t>
  </si>
  <si>
    <t>廖昌定</t>
  </si>
  <si>
    <t>梁河县芒东镇清平村精准脱贫攻坚三年实施方案（2018—2020年）“村级施工图”项目清单——2019年第一次动态调整</t>
  </si>
  <si>
    <t>何常应</t>
  </si>
  <si>
    <t>何忠良</t>
  </si>
  <si>
    <t>李文万</t>
  </si>
  <si>
    <t>罗啟良</t>
  </si>
  <si>
    <t>何开云</t>
  </si>
  <si>
    <t>尹可助</t>
  </si>
  <si>
    <t>李生福</t>
  </si>
  <si>
    <t>许申顺</t>
  </si>
  <si>
    <t>李生串</t>
  </si>
  <si>
    <t>李洪存</t>
  </si>
  <si>
    <t>李自金</t>
  </si>
  <si>
    <t>段中啟</t>
  </si>
  <si>
    <t>李自荣</t>
  </si>
  <si>
    <t>杨从香</t>
  </si>
  <si>
    <t>杨从相</t>
  </si>
  <si>
    <t>张帮兴</t>
  </si>
  <si>
    <t>李恩能</t>
  </si>
  <si>
    <t>番胜荣</t>
  </si>
  <si>
    <t>张安钦</t>
  </si>
  <si>
    <t>罗祥生</t>
  </si>
  <si>
    <t>杨双留</t>
  </si>
  <si>
    <t>杨从选</t>
  </si>
  <si>
    <t>杨品元</t>
  </si>
  <si>
    <t>卢富平</t>
  </si>
  <si>
    <t>杨清尧</t>
  </si>
  <si>
    <t>杨泽元</t>
  </si>
  <si>
    <t>杨清留</t>
  </si>
  <si>
    <t>杨艳发</t>
  </si>
  <si>
    <t>杨荣记</t>
  </si>
  <si>
    <t>杨世艳</t>
  </si>
  <si>
    <t>杨连芬</t>
  </si>
  <si>
    <t>黄永顺</t>
  </si>
  <si>
    <t>杨荣发</t>
  </si>
  <si>
    <t>杨荣相</t>
  </si>
  <si>
    <t>何理太</t>
  </si>
  <si>
    <t>杨世全</t>
  </si>
  <si>
    <t>尹可留</t>
  </si>
  <si>
    <t>黄所传</t>
  </si>
  <si>
    <t>杨荣来</t>
  </si>
  <si>
    <t>陈菊杏</t>
  </si>
  <si>
    <t>罗啟亮</t>
  </si>
  <si>
    <t>何中怀</t>
  </si>
  <si>
    <t>李文见</t>
  </si>
  <si>
    <t>张有山</t>
  </si>
  <si>
    <t>李成所</t>
  </si>
  <si>
    <t>张有清</t>
  </si>
  <si>
    <t>李成留</t>
  </si>
  <si>
    <t>杨菊聪</t>
  </si>
  <si>
    <t>卢富长</t>
  </si>
  <si>
    <t>许申云</t>
  </si>
  <si>
    <t>杨荣周</t>
  </si>
  <si>
    <t>何东会</t>
  </si>
  <si>
    <t>杨清川</t>
  </si>
  <si>
    <t>杨荣远</t>
  </si>
  <si>
    <t>杨加荣</t>
  </si>
  <si>
    <t>窦德春</t>
  </si>
  <si>
    <t>杨金达</t>
  </si>
  <si>
    <t>李生陆</t>
  </si>
  <si>
    <t>杨荣占</t>
  </si>
  <si>
    <t>余新和</t>
  </si>
  <si>
    <t>杨荣浩</t>
  </si>
  <si>
    <t>核桃树提质增效</t>
  </si>
  <si>
    <t>新种</t>
  </si>
  <si>
    <t>新中</t>
  </si>
  <si>
    <t>李成跃</t>
  </si>
  <si>
    <t>村道路</t>
  </si>
  <si>
    <t>张有富</t>
  </si>
  <si>
    <t>许申稳</t>
  </si>
  <si>
    <t>许连昌</t>
  </si>
  <si>
    <t>许三良</t>
  </si>
  <si>
    <t>李生贵</t>
  </si>
  <si>
    <t>罗咪林</t>
  </si>
  <si>
    <t>清平二在</t>
  </si>
  <si>
    <t>何自听</t>
  </si>
  <si>
    <t>何从来</t>
  </si>
  <si>
    <t>杨可欢</t>
  </si>
  <si>
    <t>杨世俊</t>
  </si>
  <si>
    <t>蔡顺保</t>
  </si>
  <si>
    <t>梁河县芒东镇洒坞村精准脱贫攻坚三年实施方案（2018—2020年）“村级施工图”项目清单——2019年第一次动态调整</t>
  </si>
  <si>
    <t>刘安满</t>
  </si>
  <si>
    <t>杨恩怀</t>
  </si>
  <si>
    <t>何元邦</t>
  </si>
  <si>
    <t>杨世发</t>
  </si>
  <si>
    <t>杨恩胜</t>
  </si>
  <si>
    <t>杨恩寿</t>
  </si>
  <si>
    <t>何元正</t>
  </si>
  <si>
    <t>何元寿</t>
  </si>
  <si>
    <t>杨明安</t>
  </si>
  <si>
    <t>刘永情</t>
  </si>
  <si>
    <t>刘安荣</t>
  </si>
  <si>
    <t>刘安杏</t>
  </si>
  <si>
    <t>周茂刚</t>
  </si>
  <si>
    <t>廖中兴</t>
  </si>
  <si>
    <t>杨世林</t>
  </si>
  <si>
    <t>杨世所</t>
  </si>
  <si>
    <t>杨恩岩</t>
  </si>
  <si>
    <t>杨恩塘</t>
  </si>
  <si>
    <t>刘安章</t>
  </si>
  <si>
    <t>杨恩辉</t>
  </si>
  <si>
    <t>何元传</t>
  </si>
  <si>
    <t>段明富</t>
  </si>
  <si>
    <t>杨恩购</t>
  </si>
  <si>
    <t>廖然昌</t>
  </si>
  <si>
    <t>刘正宗</t>
  </si>
  <si>
    <t>刘永罗</t>
  </si>
  <si>
    <t>刘安亮</t>
  </si>
  <si>
    <t>罗有传</t>
  </si>
  <si>
    <t>杨恩满</t>
  </si>
  <si>
    <t>罗有然</t>
  </si>
  <si>
    <t>洒坞一组养羊项目</t>
  </si>
  <si>
    <t>刘正然</t>
  </si>
  <si>
    <t>洒坞四组养羊项目</t>
  </si>
  <si>
    <t>尹用山</t>
  </si>
  <si>
    <t>梁河县芒东镇笋子洼村精准脱贫攻坚三年实施方案（2018—2020年）“村级施工图”项目清单——2019年第一次动态调整</t>
  </si>
  <si>
    <t>杨世年</t>
  </si>
  <si>
    <t>王昌仁</t>
  </si>
  <si>
    <t>杨恩皆</t>
  </si>
  <si>
    <t>王维庆</t>
  </si>
  <si>
    <t>黄占亮</t>
  </si>
  <si>
    <t>黄占雄</t>
  </si>
  <si>
    <t>朱德海</t>
  </si>
  <si>
    <t>黄春孝</t>
  </si>
  <si>
    <t>朱祖茂</t>
  </si>
  <si>
    <t>朱德信</t>
  </si>
  <si>
    <t>王维毕</t>
  </si>
  <si>
    <t>廖昌保</t>
  </si>
  <si>
    <t>黄春广</t>
  </si>
  <si>
    <t>董保福</t>
  </si>
  <si>
    <t>黄永宽</t>
  </si>
  <si>
    <t>董保维</t>
  </si>
  <si>
    <t>董保用</t>
  </si>
  <si>
    <t>董宝存</t>
  </si>
  <si>
    <t>董生宏</t>
  </si>
  <si>
    <t>朱德进</t>
  </si>
  <si>
    <t>王昌周</t>
  </si>
  <si>
    <t>段明成</t>
  </si>
  <si>
    <t>段朝望</t>
  </si>
  <si>
    <t>杨世政</t>
  </si>
  <si>
    <t>封应昌</t>
  </si>
  <si>
    <t>王树长</t>
  </si>
  <si>
    <t>王安德</t>
  </si>
  <si>
    <t>董生元</t>
  </si>
  <si>
    <t>董保在</t>
  </si>
  <si>
    <t>董保耀</t>
  </si>
  <si>
    <t>杨荣乐</t>
  </si>
  <si>
    <t>董保顺</t>
  </si>
  <si>
    <t>黄占志</t>
  </si>
  <si>
    <t>罗芽会</t>
  </si>
  <si>
    <t>朱德亮</t>
  </si>
  <si>
    <t>朱得昌</t>
  </si>
  <si>
    <t>黄春荣</t>
  </si>
  <si>
    <t>董诗平</t>
  </si>
  <si>
    <t>梁河县芒东镇湾中村精准脱贫攻坚三年实施方案（2018—2020年）“村级施工图”项目清单——2019年第一次动态调整</t>
  </si>
  <si>
    <t>郭云万</t>
  </si>
  <si>
    <t>孙广宗</t>
  </si>
  <si>
    <t>杨恩龙</t>
  </si>
  <si>
    <t>梁文建</t>
  </si>
  <si>
    <t>李仲传</t>
  </si>
  <si>
    <t>杨恩文</t>
  </si>
  <si>
    <t>赵仁达</t>
  </si>
  <si>
    <t>赵仁进</t>
  </si>
  <si>
    <t>寸守双</t>
  </si>
  <si>
    <t>赵仁万</t>
  </si>
  <si>
    <t>杨恩周</t>
  </si>
  <si>
    <t>郭荣所</t>
  </si>
  <si>
    <t>番顺德</t>
  </si>
  <si>
    <t>郭云田</t>
  </si>
  <si>
    <t>杨恩省</t>
  </si>
  <si>
    <t>郭自龙</t>
  </si>
  <si>
    <t>郭自云</t>
  </si>
  <si>
    <t>郭自开</t>
  </si>
  <si>
    <t>陈正德</t>
  </si>
  <si>
    <t>番顺强</t>
  </si>
  <si>
    <t>段正强</t>
  </si>
  <si>
    <t>梁兆鼎</t>
  </si>
  <si>
    <t>张富玲</t>
  </si>
  <si>
    <t>杨世隆</t>
  </si>
  <si>
    <t>梁超</t>
  </si>
  <si>
    <t>董保万</t>
  </si>
  <si>
    <t>李挺</t>
  </si>
  <si>
    <t>赵留芬</t>
  </si>
  <si>
    <t>李仲良</t>
  </si>
  <si>
    <t>孙家传</t>
  </si>
  <si>
    <t>李祖明</t>
  </si>
  <si>
    <t>杨世和</t>
  </si>
  <si>
    <t>杨根满</t>
  </si>
  <si>
    <t>杨荣道</t>
  </si>
  <si>
    <t>马自禄</t>
  </si>
  <si>
    <t>杨根享</t>
  </si>
  <si>
    <t>杨荣海</t>
  </si>
  <si>
    <t>杨所元</t>
  </si>
  <si>
    <t>杨定元</t>
  </si>
  <si>
    <t>孙广志</t>
  </si>
  <si>
    <t>孙招娣</t>
  </si>
  <si>
    <t>孙家亮</t>
  </si>
  <si>
    <t>孙广安</t>
  </si>
  <si>
    <t>梁文胜</t>
  </si>
  <si>
    <t>杨恩考</t>
  </si>
  <si>
    <t>杨绍荣</t>
  </si>
  <si>
    <t>杨荣杏</t>
  </si>
  <si>
    <t>梁凉</t>
  </si>
  <si>
    <t>赵家禄</t>
  </si>
  <si>
    <t>李兴甲</t>
  </si>
  <si>
    <t>杨世东</t>
  </si>
  <si>
    <t>李枝学</t>
  </si>
  <si>
    <t>孙宽廷</t>
  </si>
  <si>
    <t>李文兰</t>
  </si>
  <si>
    <t>孙廷显</t>
  </si>
  <si>
    <t>杨荣斌</t>
  </si>
  <si>
    <t>寸永信</t>
  </si>
  <si>
    <t>郭荣能</t>
  </si>
  <si>
    <t>郭自芳</t>
  </si>
  <si>
    <t>杨荣早</t>
  </si>
  <si>
    <t>仔猪</t>
  </si>
  <si>
    <t>芒东镇湾中村湾中一组养仔猪项目</t>
  </si>
  <si>
    <t>董保云</t>
  </si>
  <si>
    <t>梁河县芒东镇翁冷村精准脱贫攻坚三年实施方案（2018—2020年）“村级施工图”项目清单——2019年第一次动态调整</t>
  </si>
  <si>
    <t>曹小笑</t>
  </si>
  <si>
    <t>王金和</t>
  </si>
  <si>
    <t>张仕宏</t>
  </si>
  <si>
    <t>岳元宽</t>
  </si>
  <si>
    <t>岳太光</t>
  </si>
  <si>
    <t>张世科</t>
  </si>
  <si>
    <t>杨小和</t>
  </si>
  <si>
    <t>蚌有鸾</t>
  </si>
  <si>
    <t>杨所连</t>
  </si>
  <si>
    <t>张关发</t>
  </si>
  <si>
    <t>岳小顺</t>
  </si>
  <si>
    <t>孙永和</t>
  </si>
  <si>
    <t>曹先发</t>
  </si>
  <si>
    <t>岳太兴</t>
  </si>
  <si>
    <t>曹先宏</t>
  </si>
  <si>
    <t>曹先德</t>
  </si>
  <si>
    <t>向开和</t>
  </si>
  <si>
    <t>钱正东</t>
  </si>
  <si>
    <t>龚小景</t>
  </si>
  <si>
    <t>穆自鸾</t>
  </si>
  <si>
    <t>雷逢恩</t>
  </si>
  <si>
    <t>杨世高</t>
  </si>
  <si>
    <t>杨恩志</t>
  </si>
  <si>
    <t>向买德</t>
  </si>
  <si>
    <t>钱关保</t>
  </si>
  <si>
    <t>冯怀榜</t>
  </si>
  <si>
    <t>曩国富</t>
  </si>
  <si>
    <t>岳元清</t>
  </si>
  <si>
    <t>板生庆</t>
  </si>
  <si>
    <t>许连春</t>
  </si>
  <si>
    <t>钱有凤</t>
  </si>
  <si>
    <t>穆加荣</t>
  </si>
  <si>
    <t>龚咩所伴</t>
  </si>
  <si>
    <t>李仲高</t>
  </si>
  <si>
    <t>杨恩发</t>
  </si>
  <si>
    <t>冯尚板</t>
  </si>
  <si>
    <t>哏小亮</t>
  </si>
  <si>
    <t>张世林</t>
  </si>
  <si>
    <t>万小见</t>
  </si>
  <si>
    <t>钱小时</t>
  </si>
  <si>
    <t>万小召</t>
  </si>
  <si>
    <t>孙小晃</t>
  </si>
  <si>
    <t>孙庭金</t>
  </si>
  <si>
    <t>孙廷玉</t>
  </si>
  <si>
    <t>孔玉连</t>
  </si>
  <si>
    <t>雷小八</t>
  </si>
  <si>
    <t>杨世荣</t>
  </si>
  <si>
    <t>哏咩向畔</t>
  </si>
  <si>
    <t>李自芬</t>
  </si>
  <si>
    <t>向明东</t>
  </si>
  <si>
    <t>向自贵</t>
  </si>
  <si>
    <t>冯如德</t>
  </si>
  <si>
    <t>钱文宽</t>
  </si>
  <si>
    <t>曩小管</t>
  </si>
  <si>
    <t>李昌才</t>
  </si>
  <si>
    <t>钱后保</t>
  </si>
  <si>
    <t>钱咩翁</t>
  </si>
  <si>
    <t>曩焕德</t>
  </si>
  <si>
    <t>穆自光</t>
  </si>
  <si>
    <t>冯怀祥</t>
  </si>
  <si>
    <t>钱有丽</t>
  </si>
  <si>
    <t>穆自宽</t>
  </si>
  <si>
    <t>许玉秋</t>
  </si>
  <si>
    <t>郭云峰</t>
  </si>
  <si>
    <t>穆自生</t>
  </si>
  <si>
    <t>龚咩佩</t>
  </si>
  <si>
    <t>景德院</t>
  </si>
  <si>
    <t>龚庆帮</t>
  </si>
  <si>
    <t>龚进帮</t>
  </si>
  <si>
    <t>蚌金凤</t>
  </si>
  <si>
    <t>杨小换</t>
  </si>
  <si>
    <t>冯怀永</t>
  </si>
  <si>
    <t>李德胜</t>
  </si>
  <si>
    <t>们学纪</t>
  </si>
  <si>
    <t>景芝和</t>
  </si>
  <si>
    <t>李德玉</t>
  </si>
  <si>
    <t>曹根美</t>
  </si>
  <si>
    <t>们从厚</t>
  </si>
  <si>
    <t>景明香</t>
  </si>
  <si>
    <t>李文才</t>
  </si>
  <si>
    <t>冯咩国</t>
  </si>
  <si>
    <t>景芝富</t>
  </si>
  <si>
    <t>景芝昌</t>
  </si>
  <si>
    <t>冯咩菊</t>
  </si>
  <si>
    <t>景小芳</t>
  </si>
  <si>
    <t>钱小算</t>
  </si>
  <si>
    <t>张仕朝</t>
  </si>
  <si>
    <t>蔡荣兴</t>
  </si>
  <si>
    <t>蔡荣康</t>
  </si>
  <si>
    <t>雷逢高</t>
  </si>
  <si>
    <t>郭荣广</t>
  </si>
  <si>
    <t>蔡荣茂</t>
  </si>
  <si>
    <t>殷小发</t>
  </si>
  <si>
    <t>管珍亮</t>
  </si>
  <si>
    <t>管子金</t>
  </si>
  <si>
    <t>杨世春</t>
  </si>
  <si>
    <t>李自亮</t>
  </si>
  <si>
    <t>郭云才</t>
  </si>
  <si>
    <t>尹可应</t>
  </si>
  <si>
    <t>钱有阶</t>
  </si>
  <si>
    <t>张自才</t>
  </si>
  <si>
    <t>陈德发</t>
  </si>
  <si>
    <t>钱有发</t>
  </si>
  <si>
    <t>尹培林</t>
  </si>
  <si>
    <t>杨恩贵</t>
  </si>
  <si>
    <t>岳元富</t>
  </si>
  <si>
    <t>钱品宽</t>
  </si>
  <si>
    <t>板昌林</t>
  </si>
  <si>
    <t>许荣连</t>
  </si>
  <si>
    <t>梁河县芒东镇小寨子村精准脱贫攻坚三年实施方案（2018—2020年）“村级施工图”项目清单——2019年第一次动态调整</t>
  </si>
  <si>
    <t>小寨子二组宿根蔗种植项目</t>
  </si>
  <si>
    <t>雷时清</t>
  </si>
  <si>
    <t>杨荣满</t>
  </si>
  <si>
    <t>杨普元</t>
  </si>
  <si>
    <t>杨连省</t>
  </si>
  <si>
    <t>杨宗荣</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</si>
</sst>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Red]0"/>
    <numFmt numFmtId="179" formatCode="0.00_);[Red]\(0.00\)"/>
    <numFmt numFmtId="180" formatCode="0_);[Red]\(0\)"/>
    <numFmt numFmtId="181" formatCode="#,##0.000_ "/>
    <numFmt numFmtId="182" formatCode="#,##0.00_ "/>
    <numFmt numFmtId="183" formatCode="0_);\(0\)"/>
  </numFmts>
  <fonts count="43">
    <font>
      <sz val="11"/>
      <color theme="1"/>
      <name val="宋体"/>
      <charset val="134"/>
      <scheme val="minor"/>
    </font>
    <font>
      <sz val="10"/>
      <color theme="1"/>
      <name val="宋体"/>
      <charset val="134"/>
      <scheme val="minor"/>
    </font>
    <font>
      <sz val="10"/>
      <color theme="1"/>
      <name val="宋体"/>
      <charset val="134"/>
    </font>
    <font>
      <b/>
      <sz val="10"/>
      <color theme="1"/>
      <name val="宋体"/>
      <charset val="134"/>
      <scheme val="minor"/>
    </font>
    <font>
      <b/>
      <sz val="18"/>
      <color theme="1"/>
      <name val="宋体"/>
      <charset val="134"/>
      <scheme val="minor"/>
    </font>
    <font>
      <b/>
      <sz val="11"/>
      <color theme="1"/>
      <name val="宋体"/>
      <charset val="134"/>
      <scheme val="minor"/>
    </font>
    <font>
      <sz val="11"/>
      <color theme="1"/>
      <name val="宋体"/>
      <charset val="134"/>
    </font>
    <font>
      <sz val="9"/>
      <color theme="1"/>
      <name val="宋体"/>
      <charset val="134"/>
      <scheme val="minor"/>
    </font>
    <font>
      <sz val="10"/>
      <color theme="1"/>
      <name val="仿宋_GB2312"/>
      <charset val="134"/>
    </font>
    <font>
      <sz val="11"/>
      <color theme="1"/>
      <name val="宋体"/>
      <charset val="0"/>
    </font>
    <font>
      <sz val="11"/>
      <color rgb="FFFF0000"/>
      <name val="宋体"/>
      <charset val="134"/>
    </font>
    <font>
      <sz val="14"/>
      <color indexed="8"/>
      <name val="宋体"/>
      <charset val="134"/>
    </font>
    <font>
      <sz val="14"/>
      <color theme="1"/>
      <name val="宋体"/>
      <charset val="134"/>
      <scheme val="minor"/>
    </font>
    <font>
      <sz val="12"/>
      <color indexed="8"/>
      <name val="宋体"/>
      <charset val="134"/>
    </font>
    <font>
      <sz val="14"/>
      <color theme="1"/>
      <name val="宋体"/>
      <charset val="134"/>
    </font>
    <font>
      <sz val="9"/>
      <color theme="1"/>
      <name val="Times New Roman"/>
      <charset val="134"/>
    </font>
    <font>
      <sz val="10"/>
      <color theme="1"/>
      <name val="Times New Roman"/>
      <charset val="134"/>
    </font>
    <font>
      <sz val="9"/>
      <color theme="1"/>
      <name val="宋体"/>
      <charset val="134"/>
    </font>
    <font>
      <sz val="14"/>
      <color rgb="FF000000"/>
      <name val="宋体"/>
      <charset val="134"/>
      <scheme val="major"/>
    </font>
    <font>
      <sz val="14"/>
      <name val="宋体"/>
      <charset val="134"/>
      <scheme val="minor"/>
    </font>
    <font>
      <sz val="14"/>
      <name val="宋体"/>
      <charset val="134"/>
    </font>
    <font>
      <sz val="11"/>
      <color theme="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indexed="8"/>
      <name val="宋体"/>
      <charset val="134"/>
    </font>
    <font>
      <sz val="12"/>
      <name val="宋体"/>
      <charset val="134"/>
    </font>
    <font>
      <sz val="9"/>
      <name val="宋体"/>
      <charset val="134"/>
    </font>
  </fonts>
  <fills count="42">
    <fill>
      <patternFill patternType="none"/>
    </fill>
    <fill>
      <patternFill patternType="gray125"/>
    </fill>
    <fill>
      <patternFill patternType="solid">
        <fgColor theme="0" tint="-0.25"/>
        <bgColor indexed="64"/>
      </patternFill>
    </fill>
    <fill>
      <patternFill patternType="solid">
        <fgColor theme="5" tint="0.6"/>
        <bgColor indexed="64"/>
      </patternFill>
    </fill>
    <fill>
      <patternFill patternType="solid">
        <fgColor theme="4" tint="0.4"/>
        <bgColor indexed="64"/>
      </patternFill>
    </fill>
    <fill>
      <patternFill patternType="solid">
        <fgColor rgb="FFFFFF00"/>
        <bgColor indexed="64"/>
      </patternFill>
    </fill>
    <fill>
      <patternFill patternType="solid">
        <fgColor theme="0"/>
        <bgColor indexed="64"/>
      </patternFill>
    </fill>
    <fill>
      <patternFill patternType="solid">
        <fgColor theme="4" tint="0.4"/>
        <bgColor rgb="FF000000"/>
      </patternFill>
    </fill>
    <fill>
      <patternFill patternType="solid">
        <fgColor theme="0" tint="-0.249977111117893"/>
        <bgColor indexed="64"/>
      </patternFill>
    </fill>
    <fill>
      <patternFill patternType="solid">
        <fgColor theme="9" tint="0.6"/>
        <bgColor indexed="64"/>
      </patternFill>
    </fill>
    <fill>
      <patternFill patternType="solid">
        <fgColor rgb="FFFFC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11" borderId="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5" applyNumberFormat="0" applyFill="0" applyAlignment="0" applyProtection="0">
      <alignment vertical="center"/>
    </xf>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29" fillId="0" borderId="0" applyNumberFormat="0" applyFill="0" applyBorder="0" applyAlignment="0" applyProtection="0">
      <alignment vertical="center"/>
    </xf>
    <xf numFmtId="0" fontId="30" fillId="12" borderId="7" applyNumberFormat="0" applyAlignment="0" applyProtection="0">
      <alignment vertical="center"/>
    </xf>
    <xf numFmtId="0" fontId="31" fillId="13" borderId="8" applyNumberFormat="0" applyAlignment="0" applyProtection="0">
      <alignment vertical="center"/>
    </xf>
    <xf numFmtId="0" fontId="32" fillId="13" borderId="7" applyNumberFormat="0" applyAlignment="0" applyProtection="0">
      <alignment vertical="center"/>
    </xf>
    <xf numFmtId="0" fontId="33" fillId="14" borderId="9" applyNumberFormat="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6"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21" fillId="31" borderId="0" applyNumberFormat="0" applyBorder="0" applyAlignment="0" applyProtection="0">
      <alignment vertical="center"/>
    </xf>
    <xf numFmtId="0" fontId="21" fillId="32" borderId="0" applyNumberFormat="0" applyBorder="0" applyAlignment="0" applyProtection="0">
      <alignment vertical="center"/>
    </xf>
    <xf numFmtId="0" fontId="39" fillId="33" borderId="0" applyNumberFormat="0" applyBorder="0" applyAlignment="0" applyProtection="0">
      <alignment vertical="center"/>
    </xf>
    <xf numFmtId="0" fontId="39" fillId="34" borderId="0" applyNumberFormat="0" applyBorder="0" applyAlignment="0" applyProtection="0">
      <alignment vertical="center"/>
    </xf>
    <xf numFmtId="0" fontId="21" fillId="35" borderId="0" applyNumberFormat="0" applyBorder="0" applyAlignment="0" applyProtection="0">
      <alignment vertical="center"/>
    </xf>
    <xf numFmtId="0" fontId="21" fillId="36" borderId="0" applyNumberFormat="0" applyBorder="0" applyAlignment="0" applyProtection="0">
      <alignment vertical="center"/>
    </xf>
    <xf numFmtId="0" fontId="39" fillId="37" borderId="0" applyNumberFormat="0" applyBorder="0" applyAlignment="0" applyProtection="0">
      <alignment vertical="center"/>
    </xf>
    <xf numFmtId="0" fontId="39" fillId="38" borderId="0" applyNumberFormat="0" applyBorder="0" applyAlignment="0" applyProtection="0">
      <alignment vertical="center"/>
    </xf>
    <xf numFmtId="0" fontId="21" fillId="39" borderId="0" applyNumberFormat="0" applyBorder="0" applyAlignment="0" applyProtection="0">
      <alignment vertical="center"/>
    </xf>
    <xf numFmtId="0" fontId="21" fillId="40" borderId="0" applyNumberFormat="0" applyBorder="0" applyAlignment="0" applyProtection="0">
      <alignment vertical="center"/>
    </xf>
    <xf numFmtId="0" fontId="39" fillId="41" borderId="0" applyNumberFormat="0" applyBorder="0" applyAlignment="0" applyProtection="0">
      <alignment vertical="center"/>
    </xf>
    <xf numFmtId="0" fontId="40" fillId="0" borderId="0">
      <alignment vertical="center"/>
    </xf>
    <xf numFmtId="0" fontId="41" fillId="0" borderId="0">
      <alignment vertical="center"/>
    </xf>
    <xf numFmtId="0" fontId="42" fillId="0" borderId="0">
      <alignment vertical="top"/>
      <protection locked="0"/>
    </xf>
    <xf numFmtId="0" fontId="0" fillId="0" borderId="0">
      <alignment vertical="center"/>
    </xf>
  </cellStyleXfs>
  <cellXfs count="168">
    <xf numFmtId="0" fontId="0" fillId="0" borderId="0" xfId="0"/>
    <xf numFmtId="0" fontId="0" fillId="0" borderId="0" xfId="0" applyFont="1" applyFill="1" applyAlignment="1">
      <alignment vertical="center" wrapText="1"/>
    </xf>
    <xf numFmtId="0" fontId="1" fillId="0" borderId="0" xfId="0" applyFont="1" applyFill="1" applyAlignment="1">
      <alignment horizontal="center" vertical="center" wrapText="1"/>
    </xf>
    <xf numFmtId="0" fontId="1" fillId="0" borderId="0" xfId="0" applyFont="1" applyFill="1" applyAlignment="1">
      <alignment vertical="center" wrapText="1"/>
    </xf>
    <xf numFmtId="0" fontId="1" fillId="2" borderId="0" xfId="0" applyFont="1" applyFill="1" applyAlignment="1">
      <alignment vertical="center" wrapText="1"/>
    </xf>
    <xf numFmtId="0" fontId="1" fillId="3" borderId="0" xfId="0" applyFont="1" applyFill="1" applyAlignment="1">
      <alignment vertical="center" wrapText="1"/>
    </xf>
    <xf numFmtId="0" fontId="1" fillId="4" borderId="0" xfId="0" applyFont="1" applyFill="1" applyAlignment="1">
      <alignment vertical="center" wrapText="1"/>
    </xf>
    <xf numFmtId="0" fontId="2" fillId="0" borderId="0" xfId="0" applyFont="1" applyFill="1" applyBorder="1" applyAlignment="1">
      <alignment vertical="center" wrapText="1"/>
    </xf>
    <xf numFmtId="0" fontId="1" fillId="3" borderId="0" xfId="0" applyFont="1" applyFill="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vertical="center" wrapText="1"/>
    </xf>
    <xf numFmtId="176" fontId="1" fillId="0" borderId="0" xfId="0" applyNumberFormat="1" applyFont="1" applyAlignment="1">
      <alignment horizontal="center" vertical="center" wrapText="1"/>
    </xf>
    <xf numFmtId="0" fontId="1"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3" fillId="0"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1" fillId="3" borderId="1" xfId="0" applyFont="1" applyFill="1" applyBorder="1" applyAlignment="1">
      <alignment horizontal="center" vertical="center" wrapText="1"/>
    </xf>
    <xf numFmtId="0" fontId="1" fillId="3" borderId="1" xfId="0" applyFont="1" applyFill="1" applyBorder="1" applyAlignment="1">
      <alignment vertical="center" wrapText="1"/>
    </xf>
    <xf numFmtId="0" fontId="1" fillId="4" borderId="1" xfId="0" applyFont="1" applyFill="1" applyBorder="1" applyAlignment="1">
      <alignment horizontal="center" vertical="center" wrapText="1"/>
    </xf>
    <xf numFmtId="0" fontId="1" fillId="4" borderId="1" xfId="0" applyFont="1" applyFill="1" applyBorder="1" applyAlignment="1">
      <alignment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6" borderId="1" xfId="0" applyFont="1" applyFill="1" applyBorder="1" applyAlignment="1">
      <alignment horizontal="center" vertical="center"/>
    </xf>
    <xf numFmtId="0" fontId="6" fillId="6" borderId="1" xfId="0" applyFont="1" applyFill="1" applyBorder="1" applyAlignment="1">
      <alignment horizontal="center" vertical="center" wrapText="1"/>
    </xf>
    <xf numFmtId="49" fontId="6" fillId="6" borderId="1" xfId="0" applyNumberFormat="1" applyFont="1" applyFill="1" applyBorder="1" applyAlignment="1">
      <alignment horizontal="center" vertical="center" wrapText="1"/>
    </xf>
    <xf numFmtId="0" fontId="1" fillId="6"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6" fontId="1" fillId="5" borderId="1" xfId="0" applyNumberFormat="1" applyFont="1" applyFill="1" applyBorder="1" applyAlignment="1">
      <alignment horizontal="center" vertical="center" wrapText="1"/>
    </xf>
    <xf numFmtId="0" fontId="1" fillId="5" borderId="1" xfId="0" applyFont="1" applyFill="1" applyBorder="1" applyAlignment="1">
      <alignment vertical="center" wrapText="1"/>
    </xf>
    <xf numFmtId="2" fontId="1" fillId="5"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2" fontId="1" fillId="2" borderId="1" xfId="0" applyNumberFormat="1" applyFont="1" applyFill="1" applyBorder="1" applyAlignment="1">
      <alignment horizontal="center" vertical="center" wrapText="1"/>
    </xf>
    <xf numFmtId="177" fontId="1" fillId="3" borderId="1" xfId="0" applyNumberFormat="1" applyFont="1" applyFill="1" applyBorder="1" applyAlignment="1">
      <alignment horizontal="center" vertical="center" wrapText="1"/>
    </xf>
    <xf numFmtId="176" fontId="1" fillId="3" borderId="1" xfId="0" applyNumberFormat="1" applyFont="1" applyFill="1" applyBorder="1" applyAlignment="1">
      <alignment horizontal="center" vertical="center" wrapText="1"/>
    </xf>
    <xf numFmtId="177" fontId="1" fillId="4" borderId="1" xfId="0" applyNumberFormat="1" applyFont="1" applyFill="1" applyBorder="1" applyAlignment="1">
      <alignment horizontal="center" vertical="center" wrapText="1"/>
    </xf>
    <xf numFmtId="176" fontId="1" fillId="4"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2" fontId="1" fillId="0" borderId="1" xfId="0" applyNumberFormat="1" applyFont="1" applyFill="1" applyBorder="1" applyAlignment="1">
      <alignment horizontal="center" vertical="center" wrapText="1"/>
    </xf>
    <xf numFmtId="2" fontId="1" fillId="3" borderId="1" xfId="0" applyNumberFormat="1" applyFont="1" applyFill="1" applyBorder="1" applyAlignment="1">
      <alignment horizontal="center" vertical="center" wrapText="1"/>
    </xf>
    <xf numFmtId="2" fontId="1" fillId="4" borderId="1" xfId="0" applyNumberFormat="1" applyFont="1" applyFill="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0" applyFont="1" applyBorder="1" applyAlignment="1">
      <alignment vertical="center" wrapText="1"/>
    </xf>
    <xf numFmtId="2" fontId="1" fillId="0" borderId="1" xfId="0" applyNumberFormat="1" applyFont="1" applyBorder="1" applyAlignment="1">
      <alignment horizontal="center" vertical="center" wrapText="1"/>
    </xf>
    <xf numFmtId="0" fontId="1" fillId="6" borderId="1" xfId="0" applyFont="1" applyFill="1" applyBorder="1" applyAlignment="1">
      <alignment vertical="center" wrapText="1"/>
    </xf>
    <xf numFmtId="176" fontId="1" fillId="0" borderId="1" xfId="0" applyNumberFormat="1" applyFont="1" applyFill="1" applyBorder="1" applyAlignment="1">
      <alignment horizontal="center" vertical="center" wrapText="1"/>
    </xf>
    <xf numFmtId="177" fontId="1" fillId="0" borderId="1" xfId="0" applyNumberFormat="1" applyFont="1" applyBorder="1" applyAlignment="1">
      <alignment horizontal="center" vertical="center" wrapText="1"/>
    </xf>
    <xf numFmtId="1" fontId="1" fillId="2" borderId="1" xfId="0" applyNumberFormat="1" applyFont="1" applyFill="1" applyBorder="1" applyAlignment="1">
      <alignment horizontal="center" vertical="center" wrapText="1"/>
    </xf>
    <xf numFmtId="1" fontId="1" fillId="3" borderId="1" xfId="0" applyNumberFormat="1" applyFont="1" applyFill="1" applyBorder="1" applyAlignment="1">
      <alignment horizontal="center" vertical="center" wrapText="1"/>
    </xf>
    <xf numFmtId="1" fontId="1" fillId="4" borderId="1" xfId="0" applyNumberFormat="1" applyFont="1" applyFill="1" applyBorder="1" applyAlignment="1">
      <alignment horizontal="center" vertical="center" wrapText="1"/>
    </xf>
    <xf numFmtId="1" fontId="1" fillId="0" borderId="1" xfId="0" applyNumberFormat="1" applyFont="1" applyBorder="1" applyAlignment="1">
      <alignment horizontal="center" vertical="center" wrapText="1"/>
    </xf>
    <xf numFmtId="1"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180" fontId="1" fillId="0" borderId="1" xfId="0" applyNumberFormat="1" applyFont="1" applyFill="1" applyBorder="1" applyAlignment="1">
      <alignment horizontal="center" vertical="center" wrapText="1"/>
    </xf>
    <xf numFmtId="0" fontId="2" fillId="7" borderId="2" xfId="0" applyFont="1" applyFill="1" applyBorder="1" applyAlignment="1">
      <alignment horizontal="center" vertical="center" wrapText="1"/>
    </xf>
    <xf numFmtId="0" fontId="1" fillId="0" borderId="1" xfId="0" applyFont="1" applyBorder="1" applyAlignment="1">
      <alignment horizontal="left" vertical="center" wrapText="1"/>
    </xf>
    <xf numFmtId="0" fontId="2" fillId="0" borderId="1" xfId="0" applyFont="1" applyFill="1" applyBorder="1" applyAlignment="1">
      <alignment vertical="center" wrapText="1"/>
    </xf>
    <xf numFmtId="0" fontId="2" fillId="7" borderId="1" xfId="0" applyFont="1" applyFill="1" applyBorder="1" applyAlignment="1">
      <alignment vertical="center" wrapText="1"/>
    </xf>
    <xf numFmtId="177"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2" fontId="2" fillId="3" borderId="1" xfId="0" applyNumberFormat="1" applyFont="1" applyFill="1" applyBorder="1" applyAlignment="1">
      <alignment horizontal="center" vertical="center" wrapText="1"/>
    </xf>
    <xf numFmtId="2" fontId="2" fillId="4" borderId="1" xfId="0" applyNumberFormat="1" applyFont="1" applyFill="1" applyBorder="1" applyAlignment="1">
      <alignment horizontal="center" vertical="center" wrapText="1"/>
    </xf>
    <xf numFmtId="176" fontId="2" fillId="0" borderId="1" xfId="0" applyNumberFormat="1" applyFont="1" applyBorder="1" applyAlignment="1">
      <alignment horizontal="center" vertical="center" wrapText="1"/>
    </xf>
    <xf numFmtId="0" fontId="1" fillId="3" borderId="1" xfId="0" applyFont="1" applyFill="1" applyBorder="1" applyAlignment="1">
      <alignment horizontal="left" vertical="center" wrapText="1"/>
    </xf>
    <xf numFmtId="0" fontId="7" fillId="0" borderId="0" xfId="0" applyFont="1" applyFill="1" applyAlignment="1">
      <alignment vertical="center"/>
    </xf>
    <xf numFmtId="0" fontId="2" fillId="0" borderId="0" xfId="0" applyFont="1" applyFill="1" applyAlignment="1">
      <alignment vertical="center" wrapText="1"/>
    </xf>
    <xf numFmtId="0" fontId="1" fillId="6" borderId="1" xfId="0" applyFont="1" applyFill="1" applyBorder="1" applyAlignment="1">
      <alignment horizontal="left" vertical="center" wrapText="1"/>
    </xf>
    <xf numFmtId="176" fontId="1" fillId="6" borderId="1" xfId="0" applyNumberFormat="1" applyFont="1" applyFill="1" applyBorder="1" applyAlignment="1">
      <alignment horizontal="center" vertical="center" wrapText="1"/>
    </xf>
    <xf numFmtId="2" fontId="1" fillId="6" borderId="1" xfId="0" applyNumberFormat="1" applyFont="1" applyFill="1" applyBorder="1" applyAlignment="1">
      <alignment horizontal="center" vertical="center" wrapText="1"/>
    </xf>
    <xf numFmtId="177" fontId="1" fillId="6" borderId="1" xfId="0" applyNumberFormat="1" applyFont="1" applyFill="1" applyBorder="1" applyAlignment="1">
      <alignment horizontal="center" vertical="center" wrapText="1"/>
    </xf>
    <xf numFmtId="1" fontId="1" fillId="6" borderId="1" xfId="0" applyNumberFormat="1" applyFont="1" applyFill="1" applyBorder="1" applyAlignment="1">
      <alignment horizontal="center" vertical="center" wrapText="1"/>
    </xf>
    <xf numFmtId="0" fontId="6" fillId="6" borderId="1" xfId="0" applyNumberFormat="1" applyFont="1" applyFill="1" applyBorder="1" applyAlignment="1">
      <alignment horizontal="center" vertical="center"/>
    </xf>
    <xf numFmtId="49" fontId="6" fillId="6"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2" fillId="0" borderId="3"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177" fontId="2"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1" fillId="6" borderId="0" xfId="0" applyFont="1" applyFill="1" applyAlignment="1">
      <alignment vertical="center" wrapText="1"/>
    </xf>
    <xf numFmtId="0" fontId="0" fillId="6" borderId="0" xfId="0" applyFill="1"/>
    <xf numFmtId="0" fontId="0" fillId="0" borderId="0" xfId="0" applyFont="1" applyFill="1"/>
    <xf numFmtId="0" fontId="2" fillId="6" borderId="1"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0" borderId="1" xfId="0" applyFont="1" applyBorder="1" applyAlignment="1">
      <alignment horizontal="left" vertical="center" wrapText="1"/>
    </xf>
    <xf numFmtId="1" fontId="2" fillId="0" borderId="1" xfId="0" applyNumberFormat="1" applyFont="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8" borderId="0" xfId="0" applyFont="1" applyFill="1" applyAlignment="1">
      <alignment vertical="center" wrapText="1"/>
    </xf>
    <xf numFmtId="0" fontId="1" fillId="8" borderId="1" xfId="0" applyFont="1" applyFill="1" applyBorder="1" applyAlignment="1">
      <alignment horizontal="center" vertical="center" wrapText="1"/>
    </xf>
    <xf numFmtId="0" fontId="1" fillId="8" borderId="1" xfId="0" applyFont="1" applyFill="1" applyBorder="1" applyAlignment="1">
      <alignmen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6" borderId="1" xfId="0" applyFont="1" applyFill="1" applyBorder="1" applyAlignment="1">
      <alignment horizontal="center" vertical="center" wrapText="1"/>
    </xf>
    <xf numFmtId="0" fontId="9" fillId="6" borderId="1" xfId="0" applyFont="1" applyFill="1" applyBorder="1" applyAlignment="1">
      <alignment horizontal="center" vertical="center"/>
    </xf>
    <xf numFmtId="176" fontId="1" fillId="8" borderId="1" xfId="0" applyNumberFormat="1" applyFont="1" applyFill="1" applyBorder="1" applyAlignment="1">
      <alignment horizontal="center" vertical="center" wrapText="1"/>
    </xf>
    <xf numFmtId="2" fontId="1" fillId="8" borderId="1" xfId="0" applyNumberFormat="1" applyFont="1" applyFill="1" applyBorder="1" applyAlignment="1">
      <alignment horizontal="center" vertical="center" wrapText="1"/>
    </xf>
    <xf numFmtId="0" fontId="6" fillId="6" borderId="1" xfId="0" applyNumberFormat="1" applyFont="1" applyFill="1" applyBorder="1" applyAlignment="1">
      <alignment horizontal="center" vertical="center" wrapText="1"/>
    </xf>
    <xf numFmtId="1" fontId="1" fillId="8" borderId="1" xfId="0" applyNumberFormat="1" applyFont="1" applyFill="1" applyBorder="1" applyAlignment="1">
      <alignment horizontal="center" vertical="center" wrapText="1"/>
    </xf>
    <xf numFmtId="177" fontId="1" fillId="8" borderId="1" xfId="0" applyNumberFormat="1" applyFont="1" applyFill="1" applyBorder="1" applyAlignment="1">
      <alignment horizontal="center" vertical="center" wrapText="1"/>
    </xf>
    <xf numFmtId="0" fontId="10" fillId="6" borderId="1" xfId="0" applyFont="1" applyFill="1" applyBorder="1" applyAlignment="1">
      <alignment horizontal="center" vertical="center"/>
    </xf>
    <xf numFmtId="0" fontId="10" fillId="6" borderId="1" xfId="0" applyFont="1" applyFill="1" applyBorder="1" applyAlignment="1">
      <alignment horizontal="center" vertical="center" wrapText="1"/>
    </xf>
    <xf numFmtId="0" fontId="1" fillId="6" borderId="0" xfId="0" applyFont="1" applyFill="1" applyAlignment="1">
      <alignment horizontal="center" vertical="center" wrapText="1"/>
    </xf>
    <xf numFmtId="0" fontId="6" fillId="6" borderId="1" xfId="52" applyFont="1" applyFill="1" applyBorder="1" applyAlignment="1">
      <alignment horizontal="center" vertical="center"/>
    </xf>
    <xf numFmtId="0" fontId="1" fillId="0" borderId="1" xfId="0" applyFont="1" applyBorder="1" applyAlignment="1">
      <alignment horizontal="center" vertical="center"/>
    </xf>
    <xf numFmtId="181" fontId="1" fillId="0" borderId="1" xfId="0" applyNumberFormat="1" applyFont="1" applyBorder="1" applyAlignment="1">
      <alignment horizontal="left"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3" fillId="0" borderId="0" xfId="0" applyFont="1" applyFill="1" applyBorder="1" applyAlignment="1">
      <alignment vertical="center"/>
    </xf>
    <xf numFmtId="0" fontId="13" fillId="0" borderId="0" xfId="0" applyFont="1" applyFill="1" applyBorder="1" applyAlignment="1">
      <alignment horizontal="center" vertical="center"/>
    </xf>
    <xf numFmtId="0" fontId="14" fillId="0" borderId="1" xfId="0" applyFont="1" applyFill="1" applyBorder="1" applyAlignment="1">
      <alignment horizontal="center" vertical="center"/>
    </xf>
    <xf numFmtId="0" fontId="6" fillId="9" borderId="1" xfId="0" applyFont="1" applyFill="1" applyBorder="1" applyAlignment="1">
      <alignment horizontal="center" vertical="center"/>
    </xf>
    <xf numFmtId="49" fontId="2"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xf>
    <xf numFmtId="177" fontId="16" fillId="0" borderId="1" xfId="0" applyNumberFormat="1" applyFont="1" applyFill="1" applyBorder="1" applyAlignment="1">
      <alignment horizontal="center" vertical="center" wrapText="1"/>
    </xf>
    <xf numFmtId="179" fontId="16"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180" fontId="16" fillId="0" borderId="1" xfId="0" applyNumberFormat="1" applyFont="1" applyFill="1" applyBorder="1" applyAlignment="1">
      <alignment horizontal="center" vertical="center" wrapText="1"/>
    </xf>
    <xf numFmtId="0" fontId="9" fillId="6"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12"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6" fillId="0" borderId="1" xfId="0" applyFont="1" applyFill="1" applyBorder="1" applyAlignment="1" applyProtection="1">
      <alignment horizontal="center" vertical="center" wrapText="1"/>
    </xf>
    <xf numFmtId="0" fontId="9" fillId="9" borderId="1" xfId="0" applyFont="1" applyFill="1" applyBorder="1" applyAlignment="1">
      <alignment horizontal="center" vertical="center" wrapText="1"/>
    </xf>
    <xf numFmtId="181" fontId="1" fillId="0" borderId="1" xfId="0" applyNumberFormat="1" applyFont="1" applyBorder="1" applyAlignment="1">
      <alignment horizontal="left" vertical="center"/>
    </xf>
    <xf numFmtId="182" fontId="1" fillId="0" borderId="1" xfId="0" applyNumberFormat="1" applyFont="1" applyBorder="1" applyAlignment="1">
      <alignment horizontal="center" vertical="center"/>
    </xf>
    <xf numFmtId="4" fontId="1" fillId="0" borderId="1" xfId="0" applyNumberFormat="1" applyFont="1" applyBorder="1" applyAlignment="1">
      <alignment horizontal="center" vertical="center"/>
    </xf>
    <xf numFmtId="0" fontId="18" fillId="0" borderId="1" xfId="0" applyFont="1" applyFill="1" applyBorder="1" applyAlignment="1">
      <alignment horizontal="center" vertical="center" wrapText="1"/>
    </xf>
    <xf numFmtId="0" fontId="19" fillId="0" borderId="1" xfId="0" applyNumberFormat="1" applyFont="1" applyFill="1" applyBorder="1" applyAlignment="1">
      <alignment horizontal="center" vertical="center"/>
    </xf>
    <xf numFmtId="0" fontId="1" fillId="0" borderId="0" xfId="0" applyFont="1" applyFill="1" applyBorder="1" applyAlignment="1">
      <alignment vertical="center" wrapText="1"/>
    </xf>
    <xf numFmtId="0" fontId="6" fillId="10" borderId="1" xfId="0" applyFont="1" applyFill="1" applyBorder="1" applyAlignment="1">
      <alignment horizontal="center" vertical="center"/>
    </xf>
    <xf numFmtId="183" fontId="6" fillId="6" borderId="1" xfId="0" applyNumberFormat="1" applyFont="1" applyFill="1" applyBorder="1" applyAlignment="1">
      <alignment horizontal="center" vertical="center" wrapText="1"/>
    </xf>
    <xf numFmtId="183" fontId="6" fillId="6" borderId="1" xfId="0" applyNumberFormat="1" applyFont="1" applyFill="1" applyBorder="1" applyAlignment="1" applyProtection="1">
      <alignment horizontal="center" vertical="center"/>
      <protection locked="0"/>
    </xf>
    <xf numFmtId="183" fontId="6" fillId="0" borderId="1" xfId="0" applyNumberFormat="1" applyFont="1" applyFill="1" applyBorder="1" applyAlignment="1">
      <alignment horizontal="center" vertical="center" wrapText="1"/>
    </xf>
    <xf numFmtId="183" fontId="6" fillId="0" borderId="1" xfId="0" applyNumberFormat="1" applyFont="1" applyFill="1" applyBorder="1" applyAlignment="1" applyProtection="1">
      <alignment horizontal="center" vertical="center"/>
      <protection locked="0"/>
    </xf>
    <xf numFmtId="0" fontId="6" fillId="9" borderId="1" xfId="0" applyFont="1" applyFill="1" applyBorder="1" applyAlignment="1">
      <alignment horizontal="center" vertical="center" wrapText="1"/>
    </xf>
    <xf numFmtId="0" fontId="6" fillId="9" borderId="1" xfId="0" applyNumberFormat="1" applyFont="1" applyFill="1" applyBorder="1" applyAlignment="1">
      <alignment horizontal="center" vertical="center"/>
    </xf>
    <xf numFmtId="0" fontId="20" fillId="0" borderId="1" xfId="0" applyFont="1" applyFill="1" applyBorder="1" applyAlignment="1">
      <alignment horizontal="center" vertical="center"/>
    </xf>
    <xf numFmtId="0" fontId="0" fillId="6" borderId="1" xfId="0" applyFont="1" applyFill="1" applyBorder="1" applyAlignment="1">
      <alignment horizontal="center" vertical="center"/>
    </xf>
    <xf numFmtId="49" fontId="0" fillId="6" borderId="1" xfId="0" applyNumberFormat="1"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6" borderId="1" xfId="0" applyNumberFormat="1" applyFont="1" applyFill="1" applyBorder="1" applyAlignment="1">
      <alignment horizontal="center" vertical="center"/>
    </xf>
    <xf numFmtId="0" fontId="21" fillId="6" borderId="1" xfId="0" applyNumberFormat="1" applyFont="1" applyFill="1" applyBorder="1" applyAlignment="1">
      <alignment horizontal="center" vertical="center"/>
    </xf>
    <xf numFmtId="0" fontId="19"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1" fillId="0" borderId="1" xfId="0" applyNumberFormat="1" applyFont="1" applyBorder="1" applyAlignment="1">
      <alignment horizontal="center" vertical="center" wrapText="1"/>
    </xf>
    <xf numFmtId="0" fontId="5" fillId="0" borderId="0" xfId="0" applyFont="1" applyFill="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3" xfId="49"/>
    <cellStyle name="常规 2 2" xfId="50"/>
    <cellStyle name="Normal" xfId="51"/>
    <cellStyle name="常规 5" xf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X1566"/>
  <sheetViews>
    <sheetView showZeros="0" tabSelected="1" view="pageBreakPreview" zoomScale="90" zoomScaleNormal="90" topLeftCell="A689" workbookViewId="0">
      <selection activeCell="T693" sqref="T693"/>
    </sheetView>
  </sheetViews>
  <sheetFormatPr defaultColWidth="9" defaultRowHeight="12"/>
  <cols>
    <col min="1" max="1" width="6.12962962962963" style="9" customWidth="1"/>
    <col min="2" max="2" width="22" style="10" customWidth="1"/>
    <col min="3" max="3" width="6.87962962962963" style="9" customWidth="1"/>
    <col min="4" max="5" width="9" style="9" customWidth="1"/>
    <col min="6" max="6" width="10.6296296296296" style="9" customWidth="1"/>
    <col min="7" max="7" width="5" style="9" customWidth="1"/>
    <col min="8" max="8" width="4.62962962962963" style="9" customWidth="1"/>
    <col min="9" max="9" width="12.3796296296296" style="11" customWidth="1"/>
    <col min="10" max="10" width="14.25" style="10" customWidth="1"/>
    <col min="11" max="11" width="8.37962962962963" style="9" customWidth="1"/>
    <col min="12" max="12" width="10.6296296296296" style="9" customWidth="1"/>
    <col min="13" max="15" width="9" style="11" customWidth="1"/>
    <col min="16" max="16" width="13.25" style="12" customWidth="1"/>
    <col min="17" max="17" width="9" style="9" customWidth="1"/>
    <col min="18" max="19" width="6.12962962962963" style="9" customWidth="1"/>
    <col min="20" max="21" width="11.75" style="9" customWidth="1"/>
    <col min="22" max="22" width="9.12962962962963" style="9" customWidth="1"/>
    <col min="23" max="24" width="6.12962962962963" style="9" customWidth="1"/>
    <col min="25" max="16384" width="9" style="10"/>
  </cols>
  <sheetData>
    <row r="1" ht="24.95" customHeight="1" spans="1:1">
      <c r="A1" s="13" t="s">
        <v>0</v>
      </c>
    </row>
    <row r="2" ht="22.5" customHeight="1" spans="1:24">
      <c r="A2" s="14" t="s">
        <v>1</v>
      </c>
      <c r="B2" s="14"/>
      <c r="C2" s="14"/>
      <c r="D2" s="14"/>
      <c r="E2" s="14"/>
      <c r="F2" s="14"/>
      <c r="G2" s="14"/>
      <c r="H2" s="14"/>
      <c r="I2" s="14"/>
      <c r="J2" s="14"/>
      <c r="K2" s="14"/>
      <c r="L2" s="14"/>
      <c r="M2" s="14"/>
      <c r="N2" s="14"/>
      <c r="O2" s="14"/>
      <c r="P2" s="14"/>
      <c r="Q2" s="14"/>
      <c r="R2" s="14"/>
      <c r="S2" s="14"/>
      <c r="T2" s="14"/>
      <c r="U2" s="14"/>
      <c r="V2" s="14"/>
      <c r="W2" s="14"/>
      <c r="X2" s="14"/>
    </row>
    <row r="3" s="1" customFormat="1" ht="22.5" customHeight="1" spans="1:24">
      <c r="A3" s="167" t="s">
        <v>2</v>
      </c>
      <c r="B3" s="167"/>
      <c r="C3" s="167"/>
      <c r="D3" s="167"/>
      <c r="E3" s="167"/>
      <c r="F3" s="167"/>
      <c r="G3" s="167"/>
      <c r="H3" s="167"/>
      <c r="I3" s="167"/>
      <c r="J3" s="167"/>
      <c r="K3" s="167"/>
      <c r="L3" s="167"/>
      <c r="M3" s="167"/>
      <c r="N3" s="167"/>
      <c r="O3" s="167"/>
      <c r="P3" s="167"/>
      <c r="Q3" s="167"/>
      <c r="R3" s="167"/>
      <c r="S3" s="167"/>
      <c r="T3" s="167"/>
      <c r="U3" s="167"/>
      <c r="V3" s="167"/>
      <c r="W3" s="167"/>
      <c r="X3" s="167"/>
    </row>
    <row r="4" s="2" customFormat="1" ht="24" customHeight="1" spans="1:24">
      <c r="A4" s="16" t="s">
        <v>3</v>
      </c>
      <c r="B4" s="16" t="s">
        <v>4</v>
      </c>
      <c r="C4" s="16" t="s">
        <v>5</v>
      </c>
      <c r="D4" s="16"/>
      <c r="E4" s="16"/>
      <c r="F4" s="16" t="s">
        <v>6</v>
      </c>
      <c r="G4" s="16" t="s">
        <v>7</v>
      </c>
      <c r="H4" s="16" t="s">
        <v>8</v>
      </c>
      <c r="I4" s="16"/>
      <c r="J4" s="16"/>
      <c r="K4" s="16"/>
      <c r="L4" s="16" t="s">
        <v>9</v>
      </c>
      <c r="M4" s="16"/>
      <c r="N4" s="16"/>
      <c r="O4" s="16"/>
      <c r="P4" s="16" t="s">
        <v>10</v>
      </c>
      <c r="Q4" s="16" t="s">
        <v>11</v>
      </c>
      <c r="R4" s="16" t="s">
        <v>12</v>
      </c>
      <c r="S4" s="16"/>
      <c r="T4" s="16" t="s">
        <v>13</v>
      </c>
      <c r="U4" s="16" t="s">
        <v>14</v>
      </c>
      <c r="V4" s="16" t="s">
        <v>15</v>
      </c>
      <c r="W4" s="16" t="s">
        <v>16</v>
      </c>
      <c r="X4" s="16"/>
    </row>
    <row r="5" s="2" customFormat="1" ht="24" customHeight="1" spans="1:24">
      <c r="A5" s="16"/>
      <c r="B5" s="16"/>
      <c r="C5" s="16" t="s">
        <v>17</v>
      </c>
      <c r="D5" s="16" t="s">
        <v>18</v>
      </c>
      <c r="E5" s="16" t="s">
        <v>19</v>
      </c>
      <c r="F5" s="16"/>
      <c r="G5" s="16"/>
      <c r="H5" s="16" t="s">
        <v>20</v>
      </c>
      <c r="I5" s="34" t="s">
        <v>21</v>
      </c>
      <c r="J5" s="16" t="s">
        <v>22</v>
      </c>
      <c r="K5" s="16" t="s">
        <v>23</v>
      </c>
      <c r="L5" s="16" t="s">
        <v>24</v>
      </c>
      <c r="M5" s="34" t="s">
        <v>25</v>
      </c>
      <c r="N5" s="34"/>
      <c r="O5" s="34"/>
      <c r="P5" s="16"/>
      <c r="Q5" s="16"/>
      <c r="R5" s="16" t="s">
        <v>26</v>
      </c>
      <c r="S5" s="16" t="s">
        <v>27</v>
      </c>
      <c r="T5" s="16"/>
      <c r="U5" s="16"/>
      <c r="V5" s="16"/>
      <c r="W5" s="16" t="s">
        <v>28</v>
      </c>
      <c r="X5" s="16" t="s">
        <v>29</v>
      </c>
    </row>
    <row r="6" s="2" customFormat="1" ht="24" customHeight="1" spans="1:24">
      <c r="A6" s="16"/>
      <c r="B6" s="16"/>
      <c r="C6" s="16"/>
      <c r="D6" s="16"/>
      <c r="E6" s="16"/>
      <c r="F6" s="16"/>
      <c r="G6" s="16"/>
      <c r="H6" s="16"/>
      <c r="I6" s="34"/>
      <c r="J6" s="16"/>
      <c r="K6" s="16"/>
      <c r="L6" s="16"/>
      <c r="M6" s="35" t="s">
        <v>30</v>
      </c>
      <c r="N6" s="35" t="s">
        <v>31</v>
      </c>
      <c r="O6" s="35" t="s">
        <v>32</v>
      </c>
      <c r="P6" s="16"/>
      <c r="Q6" s="16"/>
      <c r="R6" s="16"/>
      <c r="S6" s="16"/>
      <c r="T6" s="16"/>
      <c r="U6" s="16"/>
      <c r="V6" s="16"/>
      <c r="W6" s="16"/>
      <c r="X6" s="16"/>
    </row>
    <row r="7" s="3" customFormat="1" ht="24.95" customHeight="1" spans="1:24">
      <c r="A7" s="17"/>
      <c r="B7" s="17" t="s">
        <v>33</v>
      </c>
      <c r="C7" s="17"/>
      <c r="D7" s="17"/>
      <c r="E7" s="17"/>
      <c r="F7" s="17" t="s">
        <v>34</v>
      </c>
      <c r="G7" s="17" t="s">
        <v>34</v>
      </c>
      <c r="H7" s="17" t="s">
        <v>34</v>
      </c>
      <c r="I7" s="36" t="s">
        <v>34</v>
      </c>
      <c r="J7" s="37"/>
      <c r="K7" s="17"/>
      <c r="L7" s="38">
        <f t="shared" ref="L7:O7" si="0">L8+L64+L703+L1022+L1039+L1053+L1202+L1209+L1543+L1548+L1556+L1562</f>
        <v>25840.587753</v>
      </c>
      <c r="M7" s="38">
        <f t="shared" si="0"/>
        <v>12542.7126</v>
      </c>
      <c r="N7" s="38">
        <f t="shared" si="0"/>
        <v>4955.740153</v>
      </c>
      <c r="O7" s="38">
        <f t="shared" si="0"/>
        <v>8342.135</v>
      </c>
      <c r="P7" s="17"/>
      <c r="Q7" s="17" t="s">
        <v>34</v>
      </c>
      <c r="R7" s="17" t="s">
        <v>34</v>
      </c>
      <c r="S7" s="17" t="s">
        <v>34</v>
      </c>
      <c r="T7" s="17"/>
      <c r="U7" s="17"/>
      <c r="V7" s="17" t="s">
        <v>34</v>
      </c>
      <c r="W7" s="17">
        <v>1</v>
      </c>
      <c r="X7" s="17"/>
    </row>
    <row r="8" s="4" customFormat="1" ht="24.95" customHeight="1" spans="1:24">
      <c r="A8" s="18">
        <v>1</v>
      </c>
      <c r="B8" s="19" t="s">
        <v>35</v>
      </c>
      <c r="C8" s="18"/>
      <c r="D8" s="18"/>
      <c r="E8" s="18"/>
      <c r="F8" s="18" t="s">
        <v>34</v>
      </c>
      <c r="G8" s="18" t="s">
        <v>34</v>
      </c>
      <c r="H8" s="18" t="s">
        <v>34</v>
      </c>
      <c r="I8" s="39" t="s">
        <v>34</v>
      </c>
      <c r="J8" s="19"/>
      <c r="K8" s="18"/>
      <c r="L8" s="40">
        <f t="shared" ref="L8:O8" si="1">L9+L58+L59</f>
        <v>5272.44</v>
      </c>
      <c r="M8" s="40">
        <f t="shared" si="1"/>
        <v>5158.04</v>
      </c>
      <c r="N8" s="40">
        <f t="shared" si="1"/>
        <v>114.4</v>
      </c>
      <c r="O8" s="40">
        <f t="shared" si="1"/>
        <v>0</v>
      </c>
      <c r="P8" s="18"/>
      <c r="Q8" s="18" t="s">
        <v>34</v>
      </c>
      <c r="R8" s="56">
        <f>R9+R58+R59</f>
        <v>256</v>
      </c>
      <c r="S8" s="56">
        <f>S9+S58+S59</f>
        <v>1049</v>
      </c>
      <c r="T8" s="56"/>
      <c r="U8" s="56"/>
      <c r="V8" s="18" t="s">
        <v>34</v>
      </c>
      <c r="W8" s="18">
        <v>2</v>
      </c>
      <c r="X8" s="18"/>
    </row>
    <row r="9" s="5" customFormat="1" ht="24.95" customHeight="1" spans="1:24">
      <c r="A9" s="20">
        <v>2</v>
      </c>
      <c r="B9" s="21" t="s">
        <v>36</v>
      </c>
      <c r="C9" s="20"/>
      <c r="D9" s="20"/>
      <c r="E9" s="20"/>
      <c r="F9" s="20" t="s">
        <v>37</v>
      </c>
      <c r="G9" s="20" t="s">
        <v>34</v>
      </c>
      <c r="H9" s="20" t="s">
        <v>38</v>
      </c>
      <c r="I9" s="41">
        <f>I10+I31</f>
        <v>550</v>
      </c>
      <c r="J9" s="21"/>
      <c r="K9" s="20"/>
      <c r="L9" s="42">
        <f t="shared" ref="L9:N9" si="2">L10+L31</f>
        <v>1430</v>
      </c>
      <c r="M9" s="42">
        <f t="shared" si="2"/>
        <v>1315.6</v>
      </c>
      <c r="N9" s="42">
        <f t="shared" si="2"/>
        <v>114.4</v>
      </c>
      <c r="O9" s="41">
        <f>SUBTOTAL(9,O10,O31)</f>
        <v>0</v>
      </c>
      <c r="P9" s="20"/>
      <c r="Q9" s="20" t="s">
        <v>39</v>
      </c>
      <c r="R9" s="41">
        <f>R10+R31</f>
        <v>133</v>
      </c>
      <c r="S9" s="41">
        <f>S10+S31</f>
        <v>550</v>
      </c>
      <c r="T9" s="57" t="s">
        <v>40</v>
      </c>
      <c r="U9" s="57" t="s">
        <v>41</v>
      </c>
      <c r="V9" s="20" t="s">
        <v>34</v>
      </c>
      <c r="W9" s="20">
        <v>3</v>
      </c>
      <c r="X9" s="20"/>
    </row>
    <row r="10" s="6" customFormat="1" ht="24.95" customHeight="1" spans="1:24">
      <c r="A10" s="22">
        <v>3</v>
      </c>
      <c r="B10" s="23" t="s">
        <v>42</v>
      </c>
      <c r="C10" s="22"/>
      <c r="D10" s="22"/>
      <c r="E10" s="22"/>
      <c r="F10" s="22" t="s">
        <v>37</v>
      </c>
      <c r="G10" s="22" t="s">
        <v>34</v>
      </c>
      <c r="H10" s="22" t="s">
        <v>38</v>
      </c>
      <c r="I10" s="43">
        <f>SUM(I11:I30)</f>
        <v>206</v>
      </c>
      <c r="J10" s="23" t="s">
        <v>43</v>
      </c>
      <c r="K10" s="22"/>
      <c r="L10" s="44">
        <f>SUM(L11:L30)</f>
        <v>535.6</v>
      </c>
      <c r="M10" s="44">
        <f>SUM(M11:M30)</f>
        <v>535.6</v>
      </c>
      <c r="N10" s="44">
        <f>SUM(N11:N30)</f>
        <v>0</v>
      </c>
      <c r="O10" s="44">
        <f>SUM(O11:O30)</f>
        <v>0</v>
      </c>
      <c r="P10" s="22"/>
      <c r="Q10" s="22" t="s">
        <v>39</v>
      </c>
      <c r="R10" s="43">
        <f>SUM(R11:R30)</f>
        <v>48</v>
      </c>
      <c r="S10" s="43">
        <f>SUM(S11:S30)</f>
        <v>206</v>
      </c>
      <c r="T10" s="58"/>
      <c r="U10" s="58"/>
      <c r="V10" s="22" t="s">
        <v>34</v>
      </c>
      <c r="W10" s="22">
        <v>4</v>
      </c>
      <c r="X10" s="22"/>
    </row>
    <row r="11" s="3" customFormat="1" ht="24.95" customHeight="1" spans="1:24">
      <c r="A11" s="24">
        <v>4</v>
      </c>
      <c r="B11" s="25" t="s">
        <v>44</v>
      </c>
      <c r="C11" s="26" t="s">
        <v>45</v>
      </c>
      <c r="D11" s="26" t="s">
        <v>46</v>
      </c>
      <c r="E11" s="26" t="s">
        <v>47</v>
      </c>
      <c r="F11" s="26" t="s">
        <v>37</v>
      </c>
      <c r="G11" s="26">
        <v>2018</v>
      </c>
      <c r="H11" s="26" t="s">
        <v>38</v>
      </c>
      <c r="I11" s="45">
        <v>21</v>
      </c>
      <c r="J11" s="46" t="s">
        <v>48</v>
      </c>
      <c r="K11" s="26">
        <v>2.6</v>
      </c>
      <c r="L11" s="47">
        <f t="shared" ref="L11:L30" si="3">M11+N11+O11</f>
        <v>54.6</v>
      </c>
      <c r="M11" s="47">
        <v>54.6</v>
      </c>
      <c r="N11" s="47"/>
      <c r="O11" s="47"/>
      <c r="P11" s="26" t="s">
        <v>49</v>
      </c>
      <c r="Q11" s="26" t="s">
        <v>39</v>
      </c>
      <c r="R11" s="45">
        <v>4</v>
      </c>
      <c r="S11" s="45">
        <v>21</v>
      </c>
      <c r="T11" s="45"/>
      <c r="U11" s="45"/>
      <c r="V11" s="26" t="s">
        <v>50</v>
      </c>
      <c r="W11" s="24">
        <v>38</v>
      </c>
      <c r="X11" s="24"/>
    </row>
    <row r="12" s="3" customFormat="1" ht="24.95" customHeight="1" spans="1:24">
      <c r="A12" s="24">
        <v>5</v>
      </c>
      <c r="B12" s="25" t="s">
        <v>44</v>
      </c>
      <c r="C12" s="26" t="s">
        <v>45</v>
      </c>
      <c r="D12" s="26" t="s">
        <v>51</v>
      </c>
      <c r="E12" s="26" t="s">
        <v>52</v>
      </c>
      <c r="F12" s="26" t="s">
        <v>37</v>
      </c>
      <c r="G12" s="26">
        <v>2018</v>
      </c>
      <c r="H12" s="26" t="s">
        <v>38</v>
      </c>
      <c r="I12" s="45">
        <v>19</v>
      </c>
      <c r="J12" s="46" t="s">
        <v>48</v>
      </c>
      <c r="K12" s="26">
        <v>2.6</v>
      </c>
      <c r="L12" s="47">
        <f t="shared" si="3"/>
        <v>49.4</v>
      </c>
      <c r="M12" s="47">
        <v>49.4</v>
      </c>
      <c r="N12" s="47"/>
      <c r="O12" s="47"/>
      <c r="P12" s="26" t="s">
        <v>49</v>
      </c>
      <c r="Q12" s="26" t="s">
        <v>39</v>
      </c>
      <c r="R12" s="45">
        <v>5</v>
      </c>
      <c r="S12" s="45">
        <v>19</v>
      </c>
      <c r="T12" s="45"/>
      <c r="U12" s="45"/>
      <c r="V12" s="26" t="s">
        <v>50</v>
      </c>
      <c r="W12" s="24">
        <v>39</v>
      </c>
      <c r="X12" s="24"/>
    </row>
    <row r="13" s="3" customFormat="1" ht="24.95" customHeight="1" spans="1:24">
      <c r="A13" s="24">
        <v>6</v>
      </c>
      <c r="B13" s="25" t="s">
        <v>44</v>
      </c>
      <c r="C13" s="26" t="s">
        <v>45</v>
      </c>
      <c r="D13" s="26" t="s">
        <v>53</v>
      </c>
      <c r="E13" s="26" t="s">
        <v>54</v>
      </c>
      <c r="F13" s="26" t="s">
        <v>37</v>
      </c>
      <c r="G13" s="26">
        <v>2018</v>
      </c>
      <c r="H13" s="26" t="s">
        <v>38</v>
      </c>
      <c r="I13" s="45">
        <v>15</v>
      </c>
      <c r="J13" s="46" t="s">
        <v>48</v>
      </c>
      <c r="K13" s="26">
        <v>2.6</v>
      </c>
      <c r="L13" s="47">
        <f t="shared" si="3"/>
        <v>39</v>
      </c>
      <c r="M13" s="47">
        <v>39</v>
      </c>
      <c r="N13" s="47"/>
      <c r="O13" s="47"/>
      <c r="P13" s="26" t="s">
        <v>49</v>
      </c>
      <c r="Q13" s="26" t="s">
        <v>39</v>
      </c>
      <c r="R13" s="45">
        <v>4</v>
      </c>
      <c r="S13" s="45">
        <v>15</v>
      </c>
      <c r="T13" s="45"/>
      <c r="U13" s="45"/>
      <c r="V13" s="26" t="s">
        <v>50</v>
      </c>
      <c r="W13" s="24">
        <v>40</v>
      </c>
      <c r="X13" s="24"/>
    </row>
    <row r="14" s="3" customFormat="1" ht="24.95" customHeight="1" spans="1:24">
      <c r="A14" s="24">
        <v>7</v>
      </c>
      <c r="B14" s="25" t="s">
        <v>44</v>
      </c>
      <c r="C14" s="26" t="s">
        <v>45</v>
      </c>
      <c r="D14" s="26" t="s">
        <v>53</v>
      </c>
      <c r="E14" s="26" t="s">
        <v>55</v>
      </c>
      <c r="F14" s="26" t="s">
        <v>37</v>
      </c>
      <c r="G14" s="26">
        <v>2018</v>
      </c>
      <c r="H14" s="26" t="s">
        <v>38</v>
      </c>
      <c r="I14" s="45">
        <v>6</v>
      </c>
      <c r="J14" s="46" t="s">
        <v>48</v>
      </c>
      <c r="K14" s="26">
        <v>2.6</v>
      </c>
      <c r="L14" s="47">
        <f t="shared" si="3"/>
        <v>15.6</v>
      </c>
      <c r="M14" s="47">
        <v>15.6</v>
      </c>
      <c r="N14" s="47"/>
      <c r="O14" s="47"/>
      <c r="P14" s="26" t="s">
        <v>49</v>
      </c>
      <c r="Q14" s="26" t="s">
        <v>39</v>
      </c>
      <c r="R14" s="45">
        <v>1</v>
      </c>
      <c r="S14" s="45">
        <v>6</v>
      </c>
      <c r="T14" s="45"/>
      <c r="U14" s="45"/>
      <c r="V14" s="26" t="s">
        <v>50</v>
      </c>
      <c r="W14" s="24">
        <v>41</v>
      </c>
      <c r="X14" s="24"/>
    </row>
    <row r="15" s="3" customFormat="1" ht="24.95" customHeight="1" spans="1:24">
      <c r="A15" s="24">
        <v>8</v>
      </c>
      <c r="B15" s="25" t="s">
        <v>44</v>
      </c>
      <c r="C15" s="26" t="s">
        <v>45</v>
      </c>
      <c r="D15" s="26" t="s">
        <v>56</v>
      </c>
      <c r="E15" s="26" t="s">
        <v>57</v>
      </c>
      <c r="F15" s="26" t="s">
        <v>37</v>
      </c>
      <c r="G15" s="26">
        <v>2018</v>
      </c>
      <c r="H15" s="26" t="s">
        <v>38</v>
      </c>
      <c r="I15" s="45">
        <v>6</v>
      </c>
      <c r="J15" s="46" t="s">
        <v>48</v>
      </c>
      <c r="K15" s="26">
        <v>2.6</v>
      </c>
      <c r="L15" s="47">
        <f t="shared" si="3"/>
        <v>15.6</v>
      </c>
      <c r="M15" s="47">
        <v>15.6</v>
      </c>
      <c r="N15" s="47"/>
      <c r="O15" s="47"/>
      <c r="P15" s="26" t="s">
        <v>49</v>
      </c>
      <c r="Q15" s="26" t="s">
        <v>39</v>
      </c>
      <c r="R15" s="45">
        <v>2</v>
      </c>
      <c r="S15" s="45">
        <v>6</v>
      </c>
      <c r="T15" s="45"/>
      <c r="U15" s="45"/>
      <c r="V15" s="26" t="s">
        <v>50</v>
      </c>
      <c r="W15" s="24">
        <v>42</v>
      </c>
      <c r="X15" s="24"/>
    </row>
    <row r="16" s="3" customFormat="1" ht="24.95" customHeight="1" spans="1:24">
      <c r="A16" s="24">
        <v>9</v>
      </c>
      <c r="B16" s="25" t="s">
        <v>44</v>
      </c>
      <c r="C16" s="26" t="s">
        <v>45</v>
      </c>
      <c r="D16" s="26" t="s">
        <v>56</v>
      </c>
      <c r="E16" s="26" t="s">
        <v>58</v>
      </c>
      <c r="F16" s="26" t="s">
        <v>37</v>
      </c>
      <c r="G16" s="26">
        <v>2018</v>
      </c>
      <c r="H16" s="26" t="s">
        <v>38</v>
      </c>
      <c r="I16" s="45">
        <v>3</v>
      </c>
      <c r="J16" s="46" t="s">
        <v>48</v>
      </c>
      <c r="K16" s="26">
        <v>2.6</v>
      </c>
      <c r="L16" s="47">
        <f t="shared" si="3"/>
        <v>7.8</v>
      </c>
      <c r="M16" s="47">
        <v>7.8</v>
      </c>
      <c r="N16" s="47"/>
      <c r="O16" s="47"/>
      <c r="P16" s="26" t="s">
        <v>49</v>
      </c>
      <c r="Q16" s="26" t="s">
        <v>39</v>
      </c>
      <c r="R16" s="45">
        <v>1</v>
      </c>
      <c r="S16" s="45">
        <v>3</v>
      </c>
      <c r="T16" s="45"/>
      <c r="U16" s="45"/>
      <c r="V16" s="26" t="s">
        <v>50</v>
      </c>
      <c r="W16" s="24">
        <v>43</v>
      </c>
      <c r="X16" s="24"/>
    </row>
    <row r="17" s="3" customFormat="1" ht="24.95" customHeight="1" spans="1:24">
      <c r="A17" s="24">
        <v>10</v>
      </c>
      <c r="B17" s="25" t="s">
        <v>44</v>
      </c>
      <c r="C17" s="26" t="s">
        <v>45</v>
      </c>
      <c r="D17" s="26" t="s">
        <v>56</v>
      </c>
      <c r="E17" s="26" t="s">
        <v>59</v>
      </c>
      <c r="F17" s="26" t="s">
        <v>37</v>
      </c>
      <c r="G17" s="26">
        <v>2018</v>
      </c>
      <c r="H17" s="26" t="s">
        <v>38</v>
      </c>
      <c r="I17" s="45">
        <v>17</v>
      </c>
      <c r="J17" s="46" t="s">
        <v>48</v>
      </c>
      <c r="K17" s="26">
        <v>2.6</v>
      </c>
      <c r="L17" s="47">
        <f t="shared" si="3"/>
        <v>44.2</v>
      </c>
      <c r="M17" s="47">
        <v>44.2</v>
      </c>
      <c r="N17" s="47"/>
      <c r="O17" s="47"/>
      <c r="P17" s="26" t="s">
        <v>49</v>
      </c>
      <c r="Q17" s="26" t="s">
        <v>39</v>
      </c>
      <c r="R17" s="45">
        <v>4</v>
      </c>
      <c r="S17" s="45">
        <v>17</v>
      </c>
      <c r="T17" s="45"/>
      <c r="U17" s="45"/>
      <c r="V17" s="26" t="s">
        <v>50</v>
      </c>
      <c r="W17" s="24">
        <v>44</v>
      </c>
      <c r="X17" s="24"/>
    </row>
    <row r="18" s="3" customFormat="1" ht="24.95" customHeight="1" spans="1:24">
      <c r="A18" s="24">
        <v>11</v>
      </c>
      <c r="B18" s="25" t="s">
        <v>44</v>
      </c>
      <c r="C18" s="26" t="s">
        <v>45</v>
      </c>
      <c r="D18" s="26" t="s">
        <v>56</v>
      </c>
      <c r="E18" s="26" t="s">
        <v>60</v>
      </c>
      <c r="F18" s="26" t="s">
        <v>37</v>
      </c>
      <c r="G18" s="26">
        <v>2018</v>
      </c>
      <c r="H18" s="26" t="s">
        <v>38</v>
      </c>
      <c r="I18" s="45">
        <v>20</v>
      </c>
      <c r="J18" s="46" t="s">
        <v>48</v>
      </c>
      <c r="K18" s="26">
        <v>2.6</v>
      </c>
      <c r="L18" s="47">
        <f t="shared" si="3"/>
        <v>52</v>
      </c>
      <c r="M18" s="47">
        <v>52</v>
      </c>
      <c r="N18" s="47"/>
      <c r="O18" s="47"/>
      <c r="P18" s="26" t="s">
        <v>49</v>
      </c>
      <c r="Q18" s="26" t="s">
        <v>39</v>
      </c>
      <c r="R18" s="45">
        <v>4</v>
      </c>
      <c r="S18" s="45">
        <v>20</v>
      </c>
      <c r="T18" s="45"/>
      <c r="U18" s="45"/>
      <c r="V18" s="26" t="s">
        <v>50</v>
      </c>
      <c r="W18" s="24">
        <v>45</v>
      </c>
      <c r="X18" s="24"/>
    </row>
    <row r="19" s="3" customFormat="1" ht="24.95" customHeight="1" spans="1:24">
      <c r="A19" s="24">
        <v>12</v>
      </c>
      <c r="B19" s="25" t="s">
        <v>44</v>
      </c>
      <c r="C19" s="26" t="s">
        <v>45</v>
      </c>
      <c r="D19" s="26" t="s">
        <v>56</v>
      </c>
      <c r="E19" s="26" t="s">
        <v>61</v>
      </c>
      <c r="F19" s="26" t="s">
        <v>37</v>
      </c>
      <c r="G19" s="26">
        <v>2018</v>
      </c>
      <c r="H19" s="26" t="s">
        <v>38</v>
      </c>
      <c r="I19" s="45">
        <v>5</v>
      </c>
      <c r="J19" s="46" t="s">
        <v>48</v>
      </c>
      <c r="K19" s="26">
        <v>2.6</v>
      </c>
      <c r="L19" s="47">
        <f t="shared" si="3"/>
        <v>13</v>
      </c>
      <c r="M19" s="47">
        <v>13</v>
      </c>
      <c r="N19" s="47"/>
      <c r="O19" s="47"/>
      <c r="P19" s="26" t="s">
        <v>49</v>
      </c>
      <c r="Q19" s="26" t="s">
        <v>39</v>
      </c>
      <c r="R19" s="45">
        <v>1</v>
      </c>
      <c r="S19" s="45">
        <v>5</v>
      </c>
      <c r="T19" s="45"/>
      <c r="U19" s="45"/>
      <c r="V19" s="26" t="s">
        <v>50</v>
      </c>
      <c r="W19" s="24">
        <v>46</v>
      </c>
      <c r="X19" s="24"/>
    </row>
    <row r="20" s="3" customFormat="1" ht="24.95" customHeight="1" spans="1:24">
      <c r="A20" s="24">
        <v>13</v>
      </c>
      <c r="B20" s="25" t="s">
        <v>44</v>
      </c>
      <c r="C20" s="26" t="s">
        <v>45</v>
      </c>
      <c r="D20" s="26" t="s">
        <v>56</v>
      </c>
      <c r="E20" s="26" t="s">
        <v>62</v>
      </c>
      <c r="F20" s="26" t="s">
        <v>37</v>
      </c>
      <c r="G20" s="26">
        <v>2018</v>
      </c>
      <c r="H20" s="26" t="s">
        <v>38</v>
      </c>
      <c r="I20" s="45">
        <v>8</v>
      </c>
      <c r="J20" s="46" t="s">
        <v>48</v>
      </c>
      <c r="K20" s="26">
        <v>2.6</v>
      </c>
      <c r="L20" s="47">
        <f t="shared" si="3"/>
        <v>20.8</v>
      </c>
      <c r="M20" s="47">
        <v>20.8</v>
      </c>
      <c r="N20" s="47"/>
      <c r="O20" s="47"/>
      <c r="P20" s="26" t="s">
        <v>49</v>
      </c>
      <c r="Q20" s="26" t="s">
        <v>39</v>
      </c>
      <c r="R20" s="45">
        <v>2</v>
      </c>
      <c r="S20" s="45">
        <v>8</v>
      </c>
      <c r="T20" s="45"/>
      <c r="U20" s="45"/>
      <c r="V20" s="26" t="s">
        <v>50</v>
      </c>
      <c r="W20" s="24">
        <v>47</v>
      </c>
      <c r="X20" s="24"/>
    </row>
    <row r="21" s="3" customFormat="1" ht="24.95" customHeight="1" spans="1:24">
      <c r="A21" s="24">
        <v>14</v>
      </c>
      <c r="B21" s="25" t="s">
        <v>44</v>
      </c>
      <c r="C21" s="26" t="s">
        <v>45</v>
      </c>
      <c r="D21" s="26" t="s">
        <v>56</v>
      </c>
      <c r="E21" s="26" t="s">
        <v>63</v>
      </c>
      <c r="F21" s="26" t="s">
        <v>37</v>
      </c>
      <c r="G21" s="26">
        <v>2018</v>
      </c>
      <c r="H21" s="26" t="s">
        <v>38</v>
      </c>
      <c r="I21" s="45">
        <v>11</v>
      </c>
      <c r="J21" s="46" t="s">
        <v>48</v>
      </c>
      <c r="K21" s="26">
        <v>2.6</v>
      </c>
      <c r="L21" s="47">
        <f t="shared" si="3"/>
        <v>28.6</v>
      </c>
      <c r="M21" s="47">
        <v>28.6</v>
      </c>
      <c r="N21" s="47"/>
      <c r="O21" s="47"/>
      <c r="P21" s="26" t="s">
        <v>49</v>
      </c>
      <c r="Q21" s="26" t="s">
        <v>39</v>
      </c>
      <c r="R21" s="45">
        <v>3</v>
      </c>
      <c r="S21" s="45">
        <v>11</v>
      </c>
      <c r="T21" s="45"/>
      <c r="U21" s="45"/>
      <c r="V21" s="26" t="s">
        <v>50</v>
      </c>
      <c r="W21" s="24">
        <v>48</v>
      </c>
      <c r="X21" s="24"/>
    </row>
    <row r="22" s="3" customFormat="1" ht="24.95" customHeight="1" spans="1:24">
      <c r="A22" s="24">
        <v>15</v>
      </c>
      <c r="B22" s="25" t="s">
        <v>44</v>
      </c>
      <c r="C22" s="26" t="s">
        <v>45</v>
      </c>
      <c r="D22" s="26" t="s">
        <v>64</v>
      </c>
      <c r="E22" s="26" t="s">
        <v>65</v>
      </c>
      <c r="F22" s="26" t="s">
        <v>37</v>
      </c>
      <c r="G22" s="26">
        <v>2018</v>
      </c>
      <c r="H22" s="26" t="s">
        <v>38</v>
      </c>
      <c r="I22" s="45">
        <v>4</v>
      </c>
      <c r="J22" s="46" t="s">
        <v>48</v>
      </c>
      <c r="K22" s="26">
        <v>2.6</v>
      </c>
      <c r="L22" s="47">
        <f t="shared" si="3"/>
        <v>10.4</v>
      </c>
      <c r="M22" s="47">
        <v>10.4</v>
      </c>
      <c r="N22" s="47"/>
      <c r="O22" s="47"/>
      <c r="P22" s="26" t="s">
        <v>49</v>
      </c>
      <c r="Q22" s="26" t="s">
        <v>39</v>
      </c>
      <c r="R22" s="45">
        <v>1</v>
      </c>
      <c r="S22" s="45">
        <v>4</v>
      </c>
      <c r="T22" s="45"/>
      <c r="U22" s="45"/>
      <c r="V22" s="26" t="s">
        <v>50</v>
      </c>
      <c r="W22" s="24">
        <v>49</v>
      </c>
      <c r="X22" s="24"/>
    </row>
    <row r="23" s="3" customFormat="1" ht="24.95" customHeight="1" spans="1:24">
      <c r="A23" s="24">
        <v>16</v>
      </c>
      <c r="B23" s="25" t="s">
        <v>44</v>
      </c>
      <c r="C23" s="26" t="s">
        <v>45</v>
      </c>
      <c r="D23" s="26" t="s">
        <v>56</v>
      </c>
      <c r="E23" s="26" t="s">
        <v>66</v>
      </c>
      <c r="F23" s="26" t="s">
        <v>37</v>
      </c>
      <c r="G23" s="26">
        <v>2018</v>
      </c>
      <c r="H23" s="26" t="s">
        <v>38</v>
      </c>
      <c r="I23" s="45">
        <v>5</v>
      </c>
      <c r="J23" s="46" t="s">
        <v>48</v>
      </c>
      <c r="K23" s="26">
        <v>2.6</v>
      </c>
      <c r="L23" s="47">
        <f t="shared" si="3"/>
        <v>13</v>
      </c>
      <c r="M23" s="47">
        <v>13</v>
      </c>
      <c r="N23" s="47"/>
      <c r="O23" s="47"/>
      <c r="P23" s="26" t="s">
        <v>49</v>
      </c>
      <c r="Q23" s="26" t="s">
        <v>39</v>
      </c>
      <c r="R23" s="45">
        <v>1</v>
      </c>
      <c r="S23" s="45">
        <v>5</v>
      </c>
      <c r="T23" s="45"/>
      <c r="U23" s="45"/>
      <c r="V23" s="26" t="s">
        <v>50</v>
      </c>
      <c r="W23" s="24">
        <v>50</v>
      </c>
      <c r="X23" s="24"/>
    </row>
    <row r="24" s="3" customFormat="1" ht="24.95" customHeight="1" spans="1:24">
      <c r="A24" s="24">
        <v>17</v>
      </c>
      <c r="B24" s="25" t="s">
        <v>44</v>
      </c>
      <c r="C24" s="26" t="s">
        <v>45</v>
      </c>
      <c r="D24" s="26" t="s">
        <v>46</v>
      </c>
      <c r="E24" s="26" t="s">
        <v>67</v>
      </c>
      <c r="F24" s="26" t="s">
        <v>37</v>
      </c>
      <c r="G24" s="26">
        <v>2018</v>
      </c>
      <c r="H24" s="26" t="s">
        <v>38</v>
      </c>
      <c r="I24" s="45">
        <v>15</v>
      </c>
      <c r="J24" s="46" t="s">
        <v>48</v>
      </c>
      <c r="K24" s="26">
        <v>2.6</v>
      </c>
      <c r="L24" s="47">
        <f t="shared" si="3"/>
        <v>39</v>
      </c>
      <c r="M24" s="47">
        <v>39</v>
      </c>
      <c r="N24" s="47"/>
      <c r="O24" s="47"/>
      <c r="P24" s="26" t="s">
        <v>49</v>
      </c>
      <c r="Q24" s="26" t="s">
        <v>39</v>
      </c>
      <c r="R24" s="45">
        <v>3</v>
      </c>
      <c r="S24" s="45">
        <v>15</v>
      </c>
      <c r="T24" s="45"/>
      <c r="U24" s="45"/>
      <c r="V24" s="26" t="s">
        <v>50</v>
      </c>
      <c r="W24" s="24">
        <v>51</v>
      </c>
      <c r="X24" s="24"/>
    </row>
    <row r="25" s="3" customFormat="1" ht="24.95" customHeight="1" spans="1:24">
      <c r="A25" s="24">
        <v>18</v>
      </c>
      <c r="B25" s="25" t="s">
        <v>44</v>
      </c>
      <c r="C25" s="26" t="s">
        <v>45</v>
      </c>
      <c r="D25" s="26" t="s">
        <v>64</v>
      </c>
      <c r="E25" s="26" t="s">
        <v>68</v>
      </c>
      <c r="F25" s="26" t="s">
        <v>37</v>
      </c>
      <c r="G25" s="26">
        <v>2018</v>
      </c>
      <c r="H25" s="26" t="s">
        <v>38</v>
      </c>
      <c r="I25" s="45">
        <v>12</v>
      </c>
      <c r="J25" s="46" t="s">
        <v>48</v>
      </c>
      <c r="K25" s="26">
        <v>2.6</v>
      </c>
      <c r="L25" s="47">
        <f t="shared" si="3"/>
        <v>31.2</v>
      </c>
      <c r="M25" s="47">
        <v>31.2</v>
      </c>
      <c r="N25" s="47"/>
      <c r="O25" s="47"/>
      <c r="P25" s="26" t="s">
        <v>49</v>
      </c>
      <c r="Q25" s="26" t="s">
        <v>39</v>
      </c>
      <c r="R25" s="45">
        <v>3</v>
      </c>
      <c r="S25" s="45">
        <v>12</v>
      </c>
      <c r="T25" s="45"/>
      <c r="U25" s="45"/>
      <c r="V25" s="26" t="s">
        <v>50</v>
      </c>
      <c r="W25" s="24">
        <v>52</v>
      </c>
      <c r="X25" s="24"/>
    </row>
    <row r="26" s="3" customFormat="1" ht="24.95" customHeight="1" spans="1:24">
      <c r="A26" s="24">
        <v>19</v>
      </c>
      <c r="B26" s="25" t="s">
        <v>44</v>
      </c>
      <c r="C26" s="26" t="s">
        <v>45</v>
      </c>
      <c r="D26" s="26" t="s">
        <v>56</v>
      </c>
      <c r="E26" s="26" t="s">
        <v>69</v>
      </c>
      <c r="F26" s="26" t="s">
        <v>37</v>
      </c>
      <c r="G26" s="26">
        <v>2018</v>
      </c>
      <c r="H26" s="26" t="s">
        <v>38</v>
      </c>
      <c r="I26" s="45">
        <v>9</v>
      </c>
      <c r="J26" s="46" t="s">
        <v>48</v>
      </c>
      <c r="K26" s="26">
        <v>2.6</v>
      </c>
      <c r="L26" s="47">
        <f t="shared" si="3"/>
        <v>23.4</v>
      </c>
      <c r="M26" s="47">
        <v>23.4</v>
      </c>
      <c r="N26" s="47"/>
      <c r="O26" s="47"/>
      <c r="P26" s="26" t="s">
        <v>49</v>
      </c>
      <c r="Q26" s="26" t="s">
        <v>39</v>
      </c>
      <c r="R26" s="45">
        <v>3</v>
      </c>
      <c r="S26" s="45">
        <v>9</v>
      </c>
      <c r="T26" s="45"/>
      <c r="U26" s="45"/>
      <c r="V26" s="26" t="s">
        <v>50</v>
      </c>
      <c r="W26" s="24">
        <v>53</v>
      </c>
      <c r="X26" s="24"/>
    </row>
    <row r="27" s="3" customFormat="1" ht="24.95" customHeight="1" spans="1:24">
      <c r="A27" s="24">
        <v>20</v>
      </c>
      <c r="B27" s="25" t="s">
        <v>44</v>
      </c>
      <c r="C27" s="26" t="s">
        <v>45</v>
      </c>
      <c r="D27" s="26" t="s">
        <v>46</v>
      </c>
      <c r="E27" s="26" t="s">
        <v>70</v>
      </c>
      <c r="F27" s="26" t="s">
        <v>37</v>
      </c>
      <c r="G27" s="26">
        <v>2018</v>
      </c>
      <c r="H27" s="26" t="s">
        <v>38</v>
      </c>
      <c r="I27" s="45">
        <v>4</v>
      </c>
      <c r="J27" s="46" t="s">
        <v>48</v>
      </c>
      <c r="K27" s="26">
        <v>2.6</v>
      </c>
      <c r="L27" s="47">
        <f t="shared" si="3"/>
        <v>10.4</v>
      </c>
      <c r="M27" s="47">
        <v>10.4</v>
      </c>
      <c r="N27" s="47"/>
      <c r="O27" s="47"/>
      <c r="P27" s="26" t="s">
        <v>49</v>
      </c>
      <c r="Q27" s="26" t="s">
        <v>39</v>
      </c>
      <c r="R27" s="45">
        <v>1</v>
      </c>
      <c r="S27" s="45">
        <v>4</v>
      </c>
      <c r="T27" s="45"/>
      <c r="U27" s="45"/>
      <c r="V27" s="26" t="s">
        <v>50</v>
      </c>
      <c r="W27" s="24">
        <v>54</v>
      </c>
      <c r="X27" s="24"/>
    </row>
    <row r="28" s="3" customFormat="1" ht="24.95" customHeight="1" spans="1:24">
      <c r="A28" s="24">
        <v>21</v>
      </c>
      <c r="B28" s="25" t="s">
        <v>44</v>
      </c>
      <c r="C28" s="26" t="s">
        <v>45</v>
      </c>
      <c r="D28" s="26" t="s">
        <v>46</v>
      </c>
      <c r="E28" s="26" t="s">
        <v>71</v>
      </c>
      <c r="F28" s="26" t="s">
        <v>37</v>
      </c>
      <c r="G28" s="26">
        <v>2018</v>
      </c>
      <c r="H28" s="26" t="s">
        <v>38</v>
      </c>
      <c r="I28" s="45">
        <v>16</v>
      </c>
      <c r="J28" s="46" t="s">
        <v>48</v>
      </c>
      <c r="K28" s="26">
        <v>2.6</v>
      </c>
      <c r="L28" s="47">
        <f t="shared" si="3"/>
        <v>41.6</v>
      </c>
      <c r="M28" s="47">
        <v>41.6</v>
      </c>
      <c r="N28" s="47"/>
      <c r="O28" s="47"/>
      <c r="P28" s="26" t="s">
        <v>49</v>
      </c>
      <c r="Q28" s="26" t="s">
        <v>39</v>
      </c>
      <c r="R28" s="45">
        <v>3</v>
      </c>
      <c r="S28" s="45">
        <v>16</v>
      </c>
      <c r="T28" s="45"/>
      <c r="U28" s="45"/>
      <c r="V28" s="26" t="s">
        <v>50</v>
      </c>
      <c r="W28" s="24">
        <v>55</v>
      </c>
      <c r="X28" s="24"/>
    </row>
    <row r="29" ht="24.95" customHeight="1" spans="1:24">
      <c r="A29" s="24">
        <v>22</v>
      </c>
      <c r="B29" s="25" t="s">
        <v>44</v>
      </c>
      <c r="C29" s="26" t="s">
        <v>45</v>
      </c>
      <c r="D29" s="26" t="s">
        <v>53</v>
      </c>
      <c r="E29" s="26" t="s">
        <v>72</v>
      </c>
      <c r="F29" s="26" t="s">
        <v>37</v>
      </c>
      <c r="G29" s="26">
        <v>2018</v>
      </c>
      <c r="H29" s="26" t="s">
        <v>38</v>
      </c>
      <c r="I29" s="45">
        <v>6</v>
      </c>
      <c r="J29" s="46" t="s">
        <v>48</v>
      </c>
      <c r="K29" s="26">
        <v>2.6</v>
      </c>
      <c r="L29" s="47">
        <f t="shared" si="3"/>
        <v>15.6</v>
      </c>
      <c r="M29" s="47">
        <f>I29*K29</f>
        <v>15.6</v>
      </c>
      <c r="N29" s="47"/>
      <c r="O29" s="47"/>
      <c r="P29" s="26" t="s">
        <v>49</v>
      </c>
      <c r="Q29" s="26" t="s">
        <v>39</v>
      </c>
      <c r="R29" s="60">
        <v>1</v>
      </c>
      <c r="S29" s="60">
        <v>6</v>
      </c>
      <c r="T29" s="60"/>
      <c r="U29" s="60"/>
      <c r="V29" s="26" t="s">
        <v>50</v>
      </c>
      <c r="W29" s="26"/>
      <c r="X29" s="26" t="s">
        <v>73</v>
      </c>
    </row>
    <row r="30" ht="24.95" customHeight="1" spans="1:24">
      <c r="A30" s="24">
        <v>23</v>
      </c>
      <c r="B30" s="25" t="s">
        <v>44</v>
      </c>
      <c r="C30" s="26" t="s">
        <v>45</v>
      </c>
      <c r="D30" s="26" t="s">
        <v>56</v>
      </c>
      <c r="E30" s="26" t="s">
        <v>74</v>
      </c>
      <c r="F30" s="26" t="s">
        <v>37</v>
      </c>
      <c r="G30" s="26">
        <v>2018</v>
      </c>
      <c r="H30" s="26" t="s">
        <v>38</v>
      </c>
      <c r="I30" s="45">
        <v>4</v>
      </c>
      <c r="J30" s="46" t="s">
        <v>48</v>
      </c>
      <c r="K30" s="26">
        <v>2.6</v>
      </c>
      <c r="L30" s="47">
        <f t="shared" si="3"/>
        <v>10.4</v>
      </c>
      <c r="M30" s="47">
        <f>I30*K30</f>
        <v>10.4</v>
      </c>
      <c r="N30" s="47"/>
      <c r="O30" s="47"/>
      <c r="P30" s="26" t="s">
        <v>49</v>
      </c>
      <c r="Q30" s="26" t="s">
        <v>39</v>
      </c>
      <c r="R30" s="60">
        <v>1</v>
      </c>
      <c r="S30" s="60">
        <v>4</v>
      </c>
      <c r="T30" s="60"/>
      <c r="U30" s="60"/>
      <c r="V30" s="26" t="s">
        <v>50</v>
      </c>
      <c r="W30" s="26"/>
      <c r="X30" s="26" t="s">
        <v>75</v>
      </c>
    </row>
    <row r="31" s="6" customFormat="1" ht="24.95" customHeight="1" spans="1:24">
      <c r="A31" s="22">
        <v>24</v>
      </c>
      <c r="B31" s="23" t="s">
        <v>76</v>
      </c>
      <c r="C31" s="22"/>
      <c r="D31" s="22"/>
      <c r="E31" s="22"/>
      <c r="F31" s="22" t="s">
        <v>37</v>
      </c>
      <c r="G31" s="22" t="s">
        <v>34</v>
      </c>
      <c r="H31" s="22" t="s">
        <v>38</v>
      </c>
      <c r="I31" s="43">
        <f>SUM(I32:I57)</f>
        <v>344</v>
      </c>
      <c r="J31" s="23" t="s">
        <v>77</v>
      </c>
      <c r="K31" s="22"/>
      <c r="L31" s="44">
        <f>SUM(L32:L57)</f>
        <v>894.4</v>
      </c>
      <c r="M31" s="44">
        <f>SUM(M32:M57)</f>
        <v>780</v>
      </c>
      <c r="N31" s="44">
        <f>SUM(N32:N57)</f>
        <v>114.4</v>
      </c>
      <c r="O31" s="44">
        <f>SUM(O32:O57)</f>
        <v>0</v>
      </c>
      <c r="P31" s="22"/>
      <c r="Q31" s="22" t="s">
        <v>39</v>
      </c>
      <c r="R31" s="43">
        <f>SUM(R32:R57)</f>
        <v>85</v>
      </c>
      <c r="S31" s="43">
        <f>SUM(S32:S57)</f>
        <v>344</v>
      </c>
      <c r="T31" s="58"/>
      <c r="U31" s="58"/>
      <c r="V31" s="22" t="s">
        <v>34</v>
      </c>
      <c r="W31" s="22">
        <v>58</v>
      </c>
      <c r="X31" s="22"/>
    </row>
    <row r="32" s="3" customFormat="1" ht="24.95" customHeight="1" spans="1:24">
      <c r="A32" s="24">
        <v>25</v>
      </c>
      <c r="B32" s="25" t="s">
        <v>78</v>
      </c>
      <c r="C32" s="26" t="s">
        <v>45</v>
      </c>
      <c r="D32" s="26" t="s">
        <v>56</v>
      </c>
      <c r="E32" s="26" t="s">
        <v>79</v>
      </c>
      <c r="F32" s="26" t="s">
        <v>37</v>
      </c>
      <c r="G32" s="26">
        <v>2018</v>
      </c>
      <c r="H32" s="26" t="s">
        <v>38</v>
      </c>
      <c r="I32" s="45">
        <v>7</v>
      </c>
      <c r="J32" s="46" t="s">
        <v>48</v>
      </c>
      <c r="K32" s="26">
        <v>2.6</v>
      </c>
      <c r="L32" s="47">
        <f t="shared" ref="L32:L50" si="4">M32+N32+O32</f>
        <v>18.2</v>
      </c>
      <c r="M32" s="47">
        <v>18.2</v>
      </c>
      <c r="N32" s="47"/>
      <c r="O32" s="47"/>
      <c r="P32" s="26" t="s">
        <v>49</v>
      </c>
      <c r="Q32" s="26" t="s">
        <v>39</v>
      </c>
      <c r="R32" s="45">
        <v>1</v>
      </c>
      <c r="S32" s="45">
        <v>7</v>
      </c>
      <c r="T32" s="45"/>
      <c r="U32" s="45"/>
      <c r="V32" s="26" t="s">
        <v>50</v>
      </c>
      <c r="W32" s="24">
        <v>60</v>
      </c>
      <c r="X32" s="26"/>
    </row>
    <row r="33" s="3" customFormat="1" ht="24.95" customHeight="1" spans="1:24">
      <c r="A33" s="24">
        <v>26</v>
      </c>
      <c r="B33" s="25" t="s">
        <v>80</v>
      </c>
      <c r="C33" s="26" t="s">
        <v>45</v>
      </c>
      <c r="D33" s="26" t="s">
        <v>51</v>
      </c>
      <c r="E33" s="26" t="s">
        <v>81</v>
      </c>
      <c r="F33" s="26" t="s">
        <v>37</v>
      </c>
      <c r="G33" s="26">
        <v>2018</v>
      </c>
      <c r="H33" s="26" t="s">
        <v>38</v>
      </c>
      <c r="I33" s="45">
        <v>24</v>
      </c>
      <c r="J33" s="46" t="s">
        <v>48</v>
      </c>
      <c r="K33" s="26">
        <v>2.6</v>
      </c>
      <c r="L33" s="47">
        <f t="shared" si="4"/>
        <v>62.4</v>
      </c>
      <c r="M33" s="47">
        <v>62.4</v>
      </c>
      <c r="N33" s="47"/>
      <c r="O33" s="47"/>
      <c r="P33" s="26" t="s">
        <v>49</v>
      </c>
      <c r="Q33" s="26" t="s">
        <v>39</v>
      </c>
      <c r="R33" s="45">
        <v>8</v>
      </c>
      <c r="S33" s="45">
        <v>24</v>
      </c>
      <c r="T33" s="45"/>
      <c r="U33" s="45"/>
      <c r="V33" s="26" t="s">
        <v>50</v>
      </c>
      <c r="W33" s="24">
        <v>61</v>
      </c>
      <c r="X33" s="24"/>
    </row>
    <row r="34" s="3" customFormat="1" ht="24.95" customHeight="1" spans="1:24">
      <c r="A34" s="24">
        <v>27</v>
      </c>
      <c r="B34" s="25" t="s">
        <v>80</v>
      </c>
      <c r="C34" s="26" t="s">
        <v>45</v>
      </c>
      <c r="D34" s="26" t="s">
        <v>51</v>
      </c>
      <c r="E34" s="26" t="s">
        <v>82</v>
      </c>
      <c r="F34" s="26" t="s">
        <v>37</v>
      </c>
      <c r="G34" s="26">
        <v>2018</v>
      </c>
      <c r="H34" s="26" t="s">
        <v>38</v>
      </c>
      <c r="I34" s="45">
        <v>29</v>
      </c>
      <c r="J34" s="46" t="s">
        <v>48</v>
      </c>
      <c r="K34" s="26">
        <v>2.6</v>
      </c>
      <c r="L34" s="47">
        <f t="shared" si="4"/>
        <v>75.4</v>
      </c>
      <c r="M34" s="47">
        <v>75.4</v>
      </c>
      <c r="N34" s="47"/>
      <c r="O34" s="47"/>
      <c r="P34" s="26" t="s">
        <v>49</v>
      </c>
      <c r="Q34" s="26" t="s">
        <v>39</v>
      </c>
      <c r="R34" s="45">
        <v>7</v>
      </c>
      <c r="S34" s="45">
        <v>29</v>
      </c>
      <c r="T34" s="45"/>
      <c r="U34" s="45"/>
      <c r="V34" s="26" t="s">
        <v>50</v>
      </c>
      <c r="W34" s="24">
        <v>62</v>
      </c>
      <c r="X34" s="24"/>
    </row>
    <row r="35" s="3" customFormat="1" ht="24.95" customHeight="1" spans="1:24">
      <c r="A35" s="24">
        <v>28</v>
      </c>
      <c r="B35" s="25" t="s">
        <v>80</v>
      </c>
      <c r="C35" s="26" t="s">
        <v>45</v>
      </c>
      <c r="D35" s="26" t="s">
        <v>51</v>
      </c>
      <c r="E35" s="26" t="s">
        <v>83</v>
      </c>
      <c r="F35" s="26" t="s">
        <v>37</v>
      </c>
      <c r="G35" s="26">
        <v>2018</v>
      </c>
      <c r="H35" s="26" t="s">
        <v>38</v>
      </c>
      <c r="I35" s="45">
        <v>25</v>
      </c>
      <c r="J35" s="46" t="s">
        <v>48</v>
      </c>
      <c r="K35" s="26">
        <v>2.6</v>
      </c>
      <c r="L35" s="47">
        <f t="shared" si="4"/>
        <v>65</v>
      </c>
      <c r="M35" s="47">
        <v>65</v>
      </c>
      <c r="N35" s="47"/>
      <c r="O35" s="47"/>
      <c r="P35" s="26" t="s">
        <v>49</v>
      </c>
      <c r="Q35" s="26" t="s">
        <v>39</v>
      </c>
      <c r="R35" s="45">
        <v>7</v>
      </c>
      <c r="S35" s="45">
        <v>25</v>
      </c>
      <c r="T35" s="45"/>
      <c r="U35" s="45"/>
      <c r="V35" s="26" t="s">
        <v>50</v>
      </c>
      <c r="W35" s="24">
        <v>63</v>
      </c>
      <c r="X35" s="24"/>
    </row>
    <row r="36" s="3" customFormat="1" ht="24.95" customHeight="1" spans="1:24">
      <c r="A36" s="24">
        <v>29</v>
      </c>
      <c r="B36" s="25" t="s">
        <v>80</v>
      </c>
      <c r="C36" s="26" t="s">
        <v>45</v>
      </c>
      <c r="D36" s="26" t="s">
        <v>51</v>
      </c>
      <c r="E36" s="26" t="s">
        <v>74</v>
      </c>
      <c r="F36" s="26" t="s">
        <v>37</v>
      </c>
      <c r="G36" s="26">
        <v>2018</v>
      </c>
      <c r="H36" s="26" t="s">
        <v>38</v>
      </c>
      <c r="I36" s="45">
        <v>27</v>
      </c>
      <c r="J36" s="46" t="s">
        <v>48</v>
      </c>
      <c r="K36" s="26">
        <v>2.6</v>
      </c>
      <c r="L36" s="47">
        <f t="shared" si="4"/>
        <v>70.2</v>
      </c>
      <c r="M36" s="47">
        <v>70.2</v>
      </c>
      <c r="N36" s="47"/>
      <c r="O36" s="47"/>
      <c r="P36" s="26" t="s">
        <v>49</v>
      </c>
      <c r="Q36" s="26" t="s">
        <v>39</v>
      </c>
      <c r="R36" s="45">
        <v>7</v>
      </c>
      <c r="S36" s="45">
        <v>27</v>
      </c>
      <c r="T36" s="45"/>
      <c r="U36" s="45"/>
      <c r="V36" s="26" t="s">
        <v>50</v>
      </c>
      <c r="W36" s="24">
        <v>64</v>
      </c>
      <c r="X36" s="24"/>
    </row>
    <row r="37" s="3" customFormat="1" ht="24.95" customHeight="1" spans="1:24">
      <c r="A37" s="24">
        <v>30</v>
      </c>
      <c r="B37" s="25" t="s">
        <v>80</v>
      </c>
      <c r="C37" s="26" t="s">
        <v>45</v>
      </c>
      <c r="D37" s="26" t="s">
        <v>56</v>
      </c>
      <c r="E37" s="26" t="s">
        <v>84</v>
      </c>
      <c r="F37" s="26" t="s">
        <v>37</v>
      </c>
      <c r="G37" s="26">
        <v>2018</v>
      </c>
      <c r="H37" s="26" t="s">
        <v>38</v>
      </c>
      <c r="I37" s="45">
        <v>5</v>
      </c>
      <c r="J37" s="46" t="s">
        <v>48</v>
      </c>
      <c r="K37" s="26">
        <v>2.6</v>
      </c>
      <c r="L37" s="47">
        <f t="shared" si="4"/>
        <v>13</v>
      </c>
      <c r="M37" s="47">
        <v>13</v>
      </c>
      <c r="N37" s="47"/>
      <c r="O37" s="47"/>
      <c r="P37" s="26" t="s">
        <v>49</v>
      </c>
      <c r="Q37" s="26" t="s">
        <v>39</v>
      </c>
      <c r="R37" s="45">
        <v>1</v>
      </c>
      <c r="S37" s="45">
        <v>5</v>
      </c>
      <c r="T37" s="45"/>
      <c r="U37" s="45"/>
      <c r="V37" s="26" t="s">
        <v>50</v>
      </c>
      <c r="W37" s="24">
        <v>65</v>
      </c>
      <c r="X37" s="24"/>
    </row>
    <row r="38" s="3" customFormat="1" ht="24.95" customHeight="1" spans="1:24">
      <c r="A38" s="24">
        <v>31</v>
      </c>
      <c r="B38" s="25" t="s">
        <v>80</v>
      </c>
      <c r="C38" s="26" t="s">
        <v>45</v>
      </c>
      <c r="D38" s="26" t="s">
        <v>56</v>
      </c>
      <c r="E38" s="26" t="s">
        <v>85</v>
      </c>
      <c r="F38" s="26" t="s">
        <v>37</v>
      </c>
      <c r="G38" s="26">
        <v>2018</v>
      </c>
      <c r="H38" s="26" t="s">
        <v>38</v>
      </c>
      <c r="I38" s="45">
        <v>4</v>
      </c>
      <c r="J38" s="46" t="s">
        <v>48</v>
      </c>
      <c r="K38" s="26">
        <v>2.6</v>
      </c>
      <c r="L38" s="47">
        <f t="shared" si="4"/>
        <v>10.4</v>
      </c>
      <c r="M38" s="47">
        <v>10.4</v>
      </c>
      <c r="N38" s="47"/>
      <c r="O38" s="47"/>
      <c r="P38" s="26" t="s">
        <v>49</v>
      </c>
      <c r="Q38" s="26" t="s">
        <v>39</v>
      </c>
      <c r="R38" s="45">
        <v>1</v>
      </c>
      <c r="S38" s="45">
        <v>4</v>
      </c>
      <c r="T38" s="45"/>
      <c r="U38" s="45"/>
      <c r="V38" s="26" t="s">
        <v>50</v>
      </c>
      <c r="W38" s="24">
        <v>66</v>
      </c>
      <c r="X38" s="24"/>
    </row>
    <row r="39" s="3" customFormat="1" ht="24.95" customHeight="1" spans="1:24">
      <c r="A39" s="24">
        <v>32</v>
      </c>
      <c r="B39" s="25" t="s">
        <v>80</v>
      </c>
      <c r="C39" s="26" t="s">
        <v>45</v>
      </c>
      <c r="D39" s="26" t="s">
        <v>53</v>
      </c>
      <c r="E39" s="26" t="s">
        <v>86</v>
      </c>
      <c r="F39" s="26" t="s">
        <v>37</v>
      </c>
      <c r="G39" s="26">
        <v>2018</v>
      </c>
      <c r="H39" s="26" t="s">
        <v>38</v>
      </c>
      <c r="I39" s="45">
        <v>12</v>
      </c>
      <c r="J39" s="46" t="s">
        <v>48</v>
      </c>
      <c r="K39" s="26">
        <v>2.6</v>
      </c>
      <c r="L39" s="47">
        <f t="shared" si="4"/>
        <v>31.2</v>
      </c>
      <c r="M39" s="47">
        <v>31.2</v>
      </c>
      <c r="N39" s="47"/>
      <c r="O39" s="47"/>
      <c r="P39" s="26" t="s">
        <v>49</v>
      </c>
      <c r="Q39" s="26" t="s">
        <v>39</v>
      </c>
      <c r="R39" s="45">
        <v>3</v>
      </c>
      <c r="S39" s="45">
        <v>12</v>
      </c>
      <c r="T39" s="45"/>
      <c r="U39" s="45"/>
      <c r="V39" s="26" t="s">
        <v>50</v>
      </c>
      <c r="W39" s="24">
        <v>67</v>
      </c>
      <c r="X39" s="24"/>
    </row>
    <row r="40" s="3" customFormat="1" ht="24.95" customHeight="1" spans="1:24">
      <c r="A40" s="24">
        <v>33</v>
      </c>
      <c r="B40" s="25" t="s">
        <v>80</v>
      </c>
      <c r="C40" s="26" t="s">
        <v>45</v>
      </c>
      <c r="D40" s="26" t="s">
        <v>53</v>
      </c>
      <c r="E40" s="26" t="s">
        <v>87</v>
      </c>
      <c r="F40" s="26" t="s">
        <v>37</v>
      </c>
      <c r="G40" s="26">
        <v>2018</v>
      </c>
      <c r="H40" s="26" t="s">
        <v>38</v>
      </c>
      <c r="I40" s="45">
        <v>6</v>
      </c>
      <c r="J40" s="46" t="s">
        <v>48</v>
      </c>
      <c r="K40" s="26">
        <v>2.6</v>
      </c>
      <c r="L40" s="47">
        <f t="shared" si="4"/>
        <v>15.6</v>
      </c>
      <c r="M40" s="47">
        <v>15.6</v>
      </c>
      <c r="N40" s="47"/>
      <c r="O40" s="47"/>
      <c r="P40" s="26" t="s">
        <v>49</v>
      </c>
      <c r="Q40" s="26" t="s">
        <v>39</v>
      </c>
      <c r="R40" s="45">
        <v>1</v>
      </c>
      <c r="S40" s="45">
        <v>6</v>
      </c>
      <c r="T40" s="45"/>
      <c r="U40" s="45"/>
      <c r="V40" s="26" t="s">
        <v>50</v>
      </c>
      <c r="W40" s="24">
        <v>68</v>
      </c>
      <c r="X40" s="24"/>
    </row>
    <row r="41" s="3" customFormat="1" ht="24.95" customHeight="1" spans="1:24">
      <c r="A41" s="24">
        <v>34</v>
      </c>
      <c r="B41" s="25" t="s">
        <v>80</v>
      </c>
      <c r="C41" s="26" t="s">
        <v>45</v>
      </c>
      <c r="D41" s="26" t="s">
        <v>53</v>
      </c>
      <c r="E41" s="26" t="s">
        <v>88</v>
      </c>
      <c r="F41" s="26" t="s">
        <v>37</v>
      </c>
      <c r="G41" s="26">
        <v>2018</v>
      </c>
      <c r="H41" s="26" t="s">
        <v>38</v>
      </c>
      <c r="I41" s="45">
        <v>4</v>
      </c>
      <c r="J41" s="46" t="s">
        <v>48</v>
      </c>
      <c r="K41" s="26">
        <v>2.6</v>
      </c>
      <c r="L41" s="47">
        <f t="shared" si="4"/>
        <v>10.4</v>
      </c>
      <c r="M41" s="47">
        <v>10.4</v>
      </c>
      <c r="N41" s="47"/>
      <c r="O41" s="47"/>
      <c r="P41" s="26" t="s">
        <v>49</v>
      </c>
      <c r="Q41" s="26" t="s">
        <v>39</v>
      </c>
      <c r="R41" s="45">
        <v>1</v>
      </c>
      <c r="S41" s="45">
        <v>4</v>
      </c>
      <c r="T41" s="45"/>
      <c r="U41" s="45"/>
      <c r="V41" s="26" t="s">
        <v>50</v>
      </c>
      <c r="W41" s="24">
        <v>69</v>
      </c>
      <c r="X41" s="24"/>
    </row>
    <row r="42" s="3" customFormat="1" ht="24.95" customHeight="1" spans="1:24">
      <c r="A42" s="24">
        <v>35</v>
      </c>
      <c r="B42" s="25" t="s">
        <v>89</v>
      </c>
      <c r="C42" s="26" t="s">
        <v>45</v>
      </c>
      <c r="D42" s="26" t="s">
        <v>51</v>
      </c>
      <c r="E42" s="26" t="s">
        <v>81</v>
      </c>
      <c r="F42" s="26" t="s">
        <v>37</v>
      </c>
      <c r="G42" s="26">
        <v>2018</v>
      </c>
      <c r="H42" s="26" t="s">
        <v>38</v>
      </c>
      <c r="I42" s="45">
        <v>8</v>
      </c>
      <c r="J42" s="46" t="s">
        <v>48</v>
      </c>
      <c r="K42" s="26">
        <v>2.6</v>
      </c>
      <c r="L42" s="47">
        <f t="shared" si="4"/>
        <v>20.8</v>
      </c>
      <c r="M42" s="47">
        <v>20.8</v>
      </c>
      <c r="N42" s="47"/>
      <c r="O42" s="47"/>
      <c r="P42" s="26" t="s">
        <v>49</v>
      </c>
      <c r="Q42" s="26" t="s">
        <v>39</v>
      </c>
      <c r="R42" s="45">
        <v>2</v>
      </c>
      <c r="S42" s="45">
        <v>8</v>
      </c>
      <c r="T42" s="45"/>
      <c r="U42" s="45"/>
      <c r="V42" s="26" t="s">
        <v>50</v>
      </c>
      <c r="W42" s="24">
        <v>70</v>
      </c>
      <c r="X42" s="24"/>
    </row>
    <row r="43" s="3" customFormat="1" ht="24.95" customHeight="1" spans="1:24">
      <c r="A43" s="24">
        <v>36</v>
      </c>
      <c r="B43" s="25" t="s">
        <v>89</v>
      </c>
      <c r="C43" s="26" t="s">
        <v>45</v>
      </c>
      <c r="D43" s="26" t="s">
        <v>51</v>
      </c>
      <c r="E43" s="26" t="s">
        <v>90</v>
      </c>
      <c r="F43" s="26" t="s">
        <v>37</v>
      </c>
      <c r="G43" s="26">
        <v>2018</v>
      </c>
      <c r="H43" s="26" t="s">
        <v>38</v>
      </c>
      <c r="I43" s="45">
        <v>41</v>
      </c>
      <c r="J43" s="46" t="s">
        <v>48</v>
      </c>
      <c r="K43" s="26">
        <v>2.6</v>
      </c>
      <c r="L43" s="47">
        <f t="shared" si="4"/>
        <v>106.6</v>
      </c>
      <c r="M43" s="47">
        <v>106.6</v>
      </c>
      <c r="N43" s="47"/>
      <c r="O43" s="47"/>
      <c r="P43" s="26" t="s">
        <v>49</v>
      </c>
      <c r="Q43" s="26" t="s">
        <v>39</v>
      </c>
      <c r="R43" s="45">
        <v>11</v>
      </c>
      <c r="S43" s="45">
        <v>41</v>
      </c>
      <c r="T43" s="45"/>
      <c r="U43" s="45"/>
      <c r="V43" s="26" t="s">
        <v>50</v>
      </c>
      <c r="W43" s="24">
        <v>71</v>
      </c>
      <c r="X43" s="24"/>
    </row>
    <row r="44" s="3" customFormat="1" ht="24.95" customHeight="1" spans="1:24">
      <c r="A44" s="24">
        <v>37</v>
      </c>
      <c r="B44" s="25" t="s">
        <v>89</v>
      </c>
      <c r="C44" s="26" t="s">
        <v>45</v>
      </c>
      <c r="D44" s="26" t="s">
        <v>51</v>
      </c>
      <c r="E44" s="26" t="s">
        <v>74</v>
      </c>
      <c r="F44" s="26" t="s">
        <v>37</v>
      </c>
      <c r="G44" s="26">
        <v>2018</v>
      </c>
      <c r="H44" s="26" t="s">
        <v>38</v>
      </c>
      <c r="I44" s="45">
        <v>8</v>
      </c>
      <c r="J44" s="46" t="s">
        <v>48</v>
      </c>
      <c r="K44" s="26">
        <v>2.6</v>
      </c>
      <c r="L44" s="47">
        <f t="shared" si="4"/>
        <v>20.8</v>
      </c>
      <c r="M44" s="47">
        <v>20.8</v>
      </c>
      <c r="N44" s="47"/>
      <c r="O44" s="47"/>
      <c r="P44" s="26" t="s">
        <v>49</v>
      </c>
      <c r="Q44" s="26" t="s">
        <v>39</v>
      </c>
      <c r="R44" s="45">
        <v>2</v>
      </c>
      <c r="S44" s="45">
        <v>8</v>
      </c>
      <c r="T44" s="45"/>
      <c r="U44" s="45"/>
      <c r="V44" s="26" t="s">
        <v>50</v>
      </c>
      <c r="W44" s="24">
        <v>72</v>
      </c>
      <c r="X44" s="24"/>
    </row>
    <row r="45" s="3" customFormat="1" ht="24.95" customHeight="1" spans="1:24">
      <c r="A45" s="24">
        <v>38</v>
      </c>
      <c r="B45" s="25" t="s">
        <v>89</v>
      </c>
      <c r="C45" s="26" t="s">
        <v>45</v>
      </c>
      <c r="D45" s="26" t="s">
        <v>51</v>
      </c>
      <c r="E45" s="26" t="s">
        <v>83</v>
      </c>
      <c r="F45" s="26" t="s">
        <v>37</v>
      </c>
      <c r="G45" s="26">
        <v>2018</v>
      </c>
      <c r="H45" s="26" t="s">
        <v>38</v>
      </c>
      <c r="I45" s="45">
        <v>37</v>
      </c>
      <c r="J45" s="46" t="s">
        <v>48</v>
      </c>
      <c r="K45" s="26">
        <v>2.6</v>
      </c>
      <c r="L45" s="47">
        <f t="shared" si="4"/>
        <v>96.2</v>
      </c>
      <c r="M45" s="47">
        <v>96.2</v>
      </c>
      <c r="N45" s="47"/>
      <c r="O45" s="47"/>
      <c r="P45" s="26" t="s">
        <v>49</v>
      </c>
      <c r="Q45" s="26" t="s">
        <v>39</v>
      </c>
      <c r="R45" s="45">
        <v>9</v>
      </c>
      <c r="S45" s="45">
        <v>37</v>
      </c>
      <c r="T45" s="45"/>
      <c r="U45" s="45"/>
      <c r="V45" s="26" t="s">
        <v>50</v>
      </c>
      <c r="W45" s="24">
        <v>73</v>
      </c>
      <c r="X45" s="24"/>
    </row>
    <row r="46" s="3" customFormat="1" ht="24.95" customHeight="1" spans="1:24">
      <c r="A46" s="24">
        <v>39</v>
      </c>
      <c r="B46" s="25" t="s">
        <v>91</v>
      </c>
      <c r="C46" s="26" t="s">
        <v>45</v>
      </c>
      <c r="D46" s="26" t="s">
        <v>51</v>
      </c>
      <c r="E46" s="26" t="s">
        <v>81</v>
      </c>
      <c r="F46" s="26" t="s">
        <v>37</v>
      </c>
      <c r="G46" s="26">
        <v>2018</v>
      </c>
      <c r="H46" s="26" t="s">
        <v>38</v>
      </c>
      <c r="I46" s="45">
        <v>22</v>
      </c>
      <c r="J46" s="46" t="s">
        <v>48</v>
      </c>
      <c r="K46" s="26">
        <v>2.6</v>
      </c>
      <c r="L46" s="47">
        <f t="shared" si="4"/>
        <v>57.2</v>
      </c>
      <c r="M46" s="47">
        <v>57.2</v>
      </c>
      <c r="N46" s="47"/>
      <c r="O46" s="47"/>
      <c r="P46" s="26" t="s">
        <v>49</v>
      </c>
      <c r="Q46" s="26" t="s">
        <v>39</v>
      </c>
      <c r="R46" s="45">
        <v>6</v>
      </c>
      <c r="S46" s="45">
        <v>22</v>
      </c>
      <c r="T46" s="45"/>
      <c r="U46" s="45"/>
      <c r="V46" s="26" t="s">
        <v>50</v>
      </c>
      <c r="W46" s="24">
        <v>105</v>
      </c>
      <c r="X46" s="24"/>
    </row>
    <row r="47" s="3" customFormat="1" ht="24.95" customHeight="1" spans="1:24">
      <c r="A47" s="24">
        <v>40</v>
      </c>
      <c r="B47" s="25" t="s">
        <v>91</v>
      </c>
      <c r="C47" s="26" t="s">
        <v>45</v>
      </c>
      <c r="D47" s="26" t="s">
        <v>51</v>
      </c>
      <c r="E47" s="26" t="s">
        <v>82</v>
      </c>
      <c r="F47" s="26" t="s">
        <v>37</v>
      </c>
      <c r="G47" s="26">
        <v>2018</v>
      </c>
      <c r="H47" s="26" t="s">
        <v>38</v>
      </c>
      <c r="I47" s="45">
        <v>6</v>
      </c>
      <c r="J47" s="46" t="s">
        <v>48</v>
      </c>
      <c r="K47" s="26">
        <v>2.6</v>
      </c>
      <c r="L47" s="47">
        <f t="shared" si="4"/>
        <v>15.6</v>
      </c>
      <c r="M47" s="47">
        <v>15.6</v>
      </c>
      <c r="N47" s="47"/>
      <c r="O47" s="47"/>
      <c r="P47" s="26" t="s">
        <v>49</v>
      </c>
      <c r="Q47" s="26" t="s">
        <v>39</v>
      </c>
      <c r="R47" s="45">
        <v>2</v>
      </c>
      <c r="S47" s="45">
        <v>6</v>
      </c>
      <c r="T47" s="45"/>
      <c r="U47" s="45"/>
      <c r="V47" s="26" t="s">
        <v>50</v>
      </c>
      <c r="W47" s="24">
        <v>106</v>
      </c>
      <c r="X47" s="24"/>
    </row>
    <row r="48" s="3" customFormat="1" ht="24.95" customHeight="1" spans="1:24">
      <c r="A48" s="24">
        <v>41</v>
      </c>
      <c r="B48" s="25" t="s">
        <v>91</v>
      </c>
      <c r="C48" s="26" t="s">
        <v>45</v>
      </c>
      <c r="D48" s="26" t="s">
        <v>51</v>
      </c>
      <c r="E48" s="26" t="s">
        <v>74</v>
      </c>
      <c r="F48" s="26" t="s">
        <v>37</v>
      </c>
      <c r="G48" s="26">
        <v>2018</v>
      </c>
      <c r="H48" s="26" t="s">
        <v>38</v>
      </c>
      <c r="I48" s="45">
        <v>10</v>
      </c>
      <c r="J48" s="46" t="s">
        <v>48</v>
      </c>
      <c r="K48" s="26">
        <v>2.6</v>
      </c>
      <c r="L48" s="47">
        <f t="shared" si="4"/>
        <v>26</v>
      </c>
      <c r="M48" s="47">
        <v>26</v>
      </c>
      <c r="N48" s="47"/>
      <c r="O48" s="47"/>
      <c r="P48" s="26" t="s">
        <v>49</v>
      </c>
      <c r="Q48" s="26" t="s">
        <v>39</v>
      </c>
      <c r="R48" s="45">
        <v>2</v>
      </c>
      <c r="S48" s="45">
        <v>10</v>
      </c>
      <c r="T48" s="45"/>
      <c r="U48" s="45"/>
      <c r="V48" s="26" t="s">
        <v>50</v>
      </c>
      <c r="W48" s="24">
        <v>107</v>
      </c>
      <c r="X48" s="24"/>
    </row>
    <row r="49" s="3" customFormat="1" ht="24.95" customHeight="1" spans="1:24">
      <c r="A49" s="24">
        <v>42</v>
      </c>
      <c r="B49" s="25" t="s">
        <v>91</v>
      </c>
      <c r="C49" s="26" t="s">
        <v>45</v>
      </c>
      <c r="D49" s="26" t="s">
        <v>51</v>
      </c>
      <c r="E49" s="26" t="s">
        <v>83</v>
      </c>
      <c r="F49" s="26" t="s">
        <v>37</v>
      </c>
      <c r="G49" s="26">
        <v>2018</v>
      </c>
      <c r="H49" s="26" t="s">
        <v>38</v>
      </c>
      <c r="I49" s="45">
        <v>19</v>
      </c>
      <c r="J49" s="46" t="s">
        <v>48</v>
      </c>
      <c r="K49" s="26">
        <v>2.6</v>
      </c>
      <c r="L49" s="47">
        <f t="shared" si="4"/>
        <v>49.4</v>
      </c>
      <c r="M49" s="47">
        <v>49.4</v>
      </c>
      <c r="N49" s="47"/>
      <c r="O49" s="47"/>
      <c r="P49" s="26" t="s">
        <v>49</v>
      </c>
      <c r="Q49" s="26" t="s">
        <v>39</v>
      </c>
      <c r="R49" s="45">
        <v>4</v>
      </c>
      <c r="S49" s="45">
        <v>19</v>
      </c>
      <c r="T49" s="45"/>
      <c r="U49" s="45"/>
      <c r="V49" s="26" t="s">
        <v>50</v>
      </c>
      <c r="W49" s="24">
        <v>108</v>
      </c>
      <c r="X49" s="24"/>
    </row>
    <row r="50" s="3" customFormat="1" ht="24.95" customHeight="1" spans="1:24">
      <c r="A50" s="24">
        <v>43</v>
      </c>
      <c r="B50" s="25" t="s">
        <v>92</v>
      </c>
      <c r="C50" s="26" t="s">
        <v>45</v>
      </c>
      <c r="D50" s="26" t="s">
        <v>56</v>
      </c>
      <c r="E50" s="26" t="s">
        <v>60</v>
      </c>
      <c r="F50" s="26" t="s">
        <v>37</v>
      </c>
      <c r="G50" s="26">
        <v>2018</v>
      </c>
      <c r="H50" s="26" t="s">
        <v>38</v>
      </c>
      <c r="I50" s="45">
        <v>6</v>
      </c>
      <c r="J50" s="46" t="s">
        <v>48</v>
      </c>
      <c r="K50" s="26">
        <v>2.6</v>
      </c>
      <c r="L50" s="47">
        <f t="shared" si="4"/>
        <v>15.6</v>
      </c>
      <c r="M50" s="47">
        <v>15.6</v>
      </c>
      <c r="N50" s="47"/>
      <c r="O50" s="47"/>
      <c r="P50" s="26" t="s">
        <v>49</v>
      </c>
      <c r="Q50" s="26" t="s">
        <v>39</v>
      </c>
      <c r="R50" s="45">
        <v>1</v>
      </c>
      <c r="S50" s="45">
        <v>6</v>
      </c>
      <c r="T50" s="45"/>
      <c r="U50" s="45"/>
      <c r="V50" s="26" t="s">
        <v>50</v>
      </c>
      <c r="W50" s="24">
        <v>125</v>
      </c>
      <c r="X50" s="24"/>
    </row>
    <row r="51" ht="24.95" customHeight="1" spans="1:24">
      <c r="A51" s="24">
        <v>44</v>
      </c>
      <c r="B51" s="25" t="s">
        <v>93</v>
      </c>
      <c r="C51" s="26" t="s">
        <v>45</v>
      </c>
      <c r="D51" s="26" t="s">
        <v>53</v>
      </c>
      <c r="E51" s="26" t="s">
        <v>94</v>
      </c>
      <c r="F51" s="26" t="s">
        <v>37</v>
      </c>
      <c r="G51" s="26">
        <v>2019</v>
      </c>
      <c r="H51" s="26" t="s">
        <v>38</v>
      </c>
      <c r="I51" s="45">
        <v>5</v>
      </c>
      <c r="J51" s="46" t="s">
        <v>48</v>
      </c>
      <c r="K51" s="26">
        <v>2.6</v>
      </c>
      <c r="L51" s="47">
        <f t="shared" ref="L51:L57" si="5">M51+N51+O51</f>
        <v>13</v>
      </c>
      <c r="M51" s="47"/>
      <c r="N51" s="47">
        <v>13</v>
      </c>
      <c r="O51" s="47"/>
      <c r="P51" s="26" t="s">
        <v>49</v>
      </c>
      <c r="Q51" s="26" t="s">
        <v>39</v>
      </c>
      <c r="R51" s="60">
        <v>1</v>
      </c>
      <c r="S51" s="60">
        <v>5</v>
      </c>
      <c r="T51" s="60"/>
      <c r="U51" s="60"/>
      <c r="V51" s="26" t="s">
        <v>50</v>
      </c>
      <c r="W51" s="26"/>
      <c r="X51" s="26" t="s">
        <v>95</v>
      </c>
    </row>
    <row r="52" ht="24.95" customHeight="1" spans="1:24">
      <c r="A52" s="24">
        <v>45</v>
      </c>
      <c r="B52" s="25" t="s">
        <v>93</v>
      </c>
      <c r="C52" s="26" t="s">
        <v>45</v>
      </c>
      <c r="D52" s="26" t="s">
        <v>56</v>
      </c>
      <c r="E52" s="26" t="s">
        <v>60</v>
      </c>
      <c r="F52" s="26" t="s">
        <v>37</v>
      </c>
      <c r="G52" s="26">
        <v>2019</v>
      </c>
      <c r="H52" s="26" t="s">
        <v>38</v>
      </c>
      <c r="I52" s="45">
        <v>2</v>
      </c>
      <c r="J52" s="46" t="s">
        <v>48</v>
      </c>
      <c r="K52" s="26">
        <v>2.6</v>
      </c>
      <c r="L52" s="47">
        <f t="shared" si="5"/>
        <v>5.2</v>
      </c>
      <c r="M52" s="47"/>
      <c r="N52" s="47">
        <v>5.2</v>
      </c>
      <c r="O52" s="47"/>
      <c r="P52" s="26" t="s">
        <v>49</v>
      </c>
      <c r="Q52" s="26" t="s">
        <v>39</v>
      </c>
      <c r="R52" s="60">
        <v>1</v>
      </c>
      <c r="S52" s="60">
        <v>2</v>
      </c>
      <c r="T52" s="60"/>
      <c r="U52" s="60"/>
      <c r="V52" s="26" t="s">
        <v>50</v>
      </c>
      <c r="W52" s="26"/>
      <c r="X52" s="26" t="s">
        <v>96</v>
      </c>
    </row>
    <row r="53" ht="24.95" customHeight="1" spans="1:24">
      <c r="A53" s="24">
        <v>46</v>
      </c>
      <c r="B53" s="25" t="s">
        <v>93</v>
      </c>
      <c r="C53" s="26" t="s">
        <v>45</v>
      </c>
      <c r="D53" s="26" t="s">
        <v>56</v>
      </c>
      <c r="E53" s="26" t="s">
        <v>97</v>
      </c>
      <c r="F53" s="26" t="s">
        <v>37</v>
      </c>
      <c r="G53" s="26">
        <v>2019</v>
      </c>
      <c r="H53" s="26" t="s">
        <v>38</v>
      </c>
      <c r="I53" s="45">
        <v>4</v>
      </c>
      <c r="J53" s="46" t="s">
        <v>48</v>
      </c>
      <c r="K53" s="26">
        <v>2.6</v>
      </c>
      <c r="L53" s="47">
        <f t="shared" si="5"/>
        <v>10.4</v>
      </c>
      <c r="M53" s="47"/>
      <c r="N53" s="47">
        <v>10.4</v>
      </c>
      <c r="O53" s="47"/>
      <c r="P53" s="26" t="s">
        <v>49</v>
      </c>
      <c r="Q53" s="26" t="s">
        <v>39</v>
      </c>
      <c r="R53" s="60">
        <v>1</v>
      </c>
      <c r="S53" s="60">
        <v>4</v>
      </c>
      <c r="T53" s="60"/>
      <c r="U53" s="60"/>
      <c r="V53" s="26" t="s">
        <v>50</v>
      </c>
      <c r="W53" s="26"/>
      <c r="X53" s="26" t="s">
        <v>98</v>
      </c>
    </row>
    <row r="54" ht="24.95" customHeight="1" spans="1:24">
      <c r="A54" s="24">
        <v>47</v>
      </c>
      <c r="B54" s="25" t="s">
        <v>93</v>
      </c>
      <c r="C54" s="26" t="s">
        <v>45</v>
      </c>
      <c r="D54" s="26" t="s">
        <v>56</v>
      </c>
      <c r="E54" s="26" t="s">
        <v>69</v>
      </c>
      <c r="F54" s="26" t="s">
        <v>37</v>
      </c>
      <c r="G54" s="26">
        <v>2019</v>
      </c>
      <c r="H54" s="26" t="s">
        <v>38</v>
      </c>
      <c r="I54" s="45">
        <v>6</v>
      </c>
      <c r="J54" s="46" t="s">
        <v>48</v>
      </c>
      <c r="K54" s="26">
        <v>2.6</v>
      </c>
      <c r="L54" s="47">
        <f t="shared" si="5"/>
        <v>15.6</v>
      </c>
      <c r="M54" s="47"/>
      <c r="N54" s="47">
        <v>15.6</v>
      </c>
      <c r="O54" s="47"/>
      <c r="P54" s="26" t="s">
        <v>49</v>
      </c>
      <c r="Q54" s="26" t="s">
        <v>39</v>
      </c>
      <c r="R54" s="60">
        <v>1</v>
      </c>
      <c r="S54" s="60">
        <v>6</v>
      </c>
      <c r="T54" s="60"/>
      <c r="U54" s="60"/>
      <c r="V54" s="26" t="s">
        <v>50</v>
      </c>
      <c r="W54" s="26"/>
      <c r="X54" s="26" t="s">
        <v>99</v>
      </c>
    </row>
    <row r="55" ht="24.95" customHeight="1" spans="1:24">
      <c r="A55" s="24">
        <v>48</v>
      </c>
      <c r="B55" s="25" t="s">
        <v>93</v>
      </c>
      <c r="C55" s="26" t="s">
        <v>45</v>
      </c>
      <c r="D55" s="26" t="s">
        <v>46</v>
      </c>
      <c r="E55" s="26" t="s">
        <v>100</v>
      </c>
      <c r="F55" s="26" t="s">
        <v>37</v>
      </c>
      <c r="G55" s="26">
        <v>2019</v>
      </c>
      <c r="H55" s="26" t="s">
        <v>38</v>
      </c>
      <c r="I55" s="45">
        <v>6</v>
      </c>
      <c r="J55" s="46" t="s">
        <v>48</v>
      </c>
      <c r="K55" s="26">
        <v>2.6</v>
      </c>
      <c r="L55" s="47">
        <f t="shared" si="5"/>
        <v>15.6</v>
      </c>
      <c r="M55" s="47"/>
      <c r="N55" s="47">
        <v>15.6</v>
      </c>
      <c r="O55" s="47"/>
      <c r="P55" s="26" t="s">
        <v>49</v>
      </c>
      <c r="Q55" s="26" t="s">
        <v>39</v>
      </c>
      <c r="R55" s="60">
        <v>1</v>
      </c>
      <c r="S55" s="60">
        <v>6</v>
      </c>
      <c r="T55" s="60"/>
      <c r="U55" s="60"/>
      <c r="V55" s="26" t="s">
        <v>50</v>
      </c>
      <c r="W55" s="26"/>
      <c r="X55" s="26" t="s">
        <v>101</v>
      </c>
    </row>
    <row r="56" ht="24.95" customHeight="1" spans="1:24">
      <c r="A56" s="24">
        <v>49</v>
      </c>
      <c r="B56" s="25" t="s">
        <v>93</v>
      </c>
      <c r="C56" s="26" t="s">
        <v>45</v>
      </c>
      <c r="D56" s="26" t="s">
        <v>46</v>
      </c>
      <c r="E56" s="26" t="s">
        <v>71</v>
      </c>
      <c r="F56" s="26" t="s">
        <v>37</v>
      </c>
      <c r="G56" s="26">
        <v>2019</v>
      </c>
      <c r="H56" s="26" t="s">
        <v>38</v>
      </c>
      <c r="I56" s="45">
        <v>7</v>
      </c>
      <c r="J56" s="46" t="s">
        <v>48</v>
      </c>
      <c r="K56" s="26">
        <v>2.6</v>
      </c>
      <c r="L56" s="47">
        <f t="shared" si="5"/>
        <v>18.2</v>
      </c>
      <c r="M56" s="47"/>
      <c r="N56" s="47">
        <v>18.2</v>
      </c>
      <c r="O56" s="47"/>
      <c r="P56" s="26" t="s">
        <v>49</v>
      </c>
      <c r="Q56" s="26" t="s">
        <v>39</v>
      </c>
      <c r="R56" s="60">
        <v>1</v>
      </c>
      <c r="S56" s="60">
        <v>7</v>
      </c>
      <c r="T56" s="60"/>
      <c r="U56" s="60"/>
      <c r="V56" s="26" t="s">
        <v>50</v>
      </c>
      <c r="W56" s="26"/>
      <c r="X56" s="26" t="s">
        <v>102</v>
      </c>
    </row>
    <row r="57" ht="24.95" customHeight="1" spans="1:24">
      <c r="A57" s="24">
        <v>50</v>
      </c>
      <c r="B57" s="25" t="s">
        <v>93</v>
      </c>
      <c r="C57" s="26" t="s">
        <v>45</v>
      </c>
      <c r="D57" s="26" t="s">
        <v>46</v>
      </c>
      <c r="E57" s="26" t="s">
        <v>103</v>
      </c>
      <c r="F57" s="26" t="s">
        <v>37</v>
      </c>
      <c r="G57" s="26">
        <v>2019</v>
      </c>
      <c r="H57" s="26" t="s">
        <v>38</v>
      </c>
      <c r="I57" s="45">
        <v>14</v>
      </c>
      <c r="J57" s="46" t="s">
        <v>48</v>
      </c>
      <c r="K57" s="26">
        <v>2.6</v>
      </c>
      <c r="L57" s="47">
        <f t="shared" si="5"/>
        <v>36.4</v>
      </c>
      <c r="M57" s="47"/>
      <c r="N57" s="47">
        <v>36.4</v>
      </c>
      <c r="O57" s="47"/>
      <c r="P57" s="26" t="s">
        <v>49</v>
      </c>
      <c r="Q57" s="26" t="s">
        <v>39</v>
      </c>
      <c r="R57" s="60">
        <v>3</v>
      </c>
      <c r="S57" s="60">
        <v>14</v>
      </c>
      <c r="T57" s="60"/>
      <c r="U57" s="60"/>
      <c r="V57" s="26" t="s">
        <v>50</v>
      </c>
      <c r="W57" s="26"/>
      <c r="X57" s="26" t="s">
        <v>104</v>
      </c>
    </row>
    <row r="58" s="5" customFormat="1" ht="24.95" customHeight="1" spans="1:24">
      <c r="A58" s="20">
        <v>51</v>
      </c>
      <c r="B58" s="21" t="s">
        <v>105</v>
      </c>
      <c r="C58" s="20"/>
      <c r="D58" s="20"/>
      <c r="E58" s="20"/>
      <c r="F58" s="20" t="s">
        <v>37</v>
      </c>
      <c r="G58" s="20" t="s">
        <v>34</v>
      </c>
      <c r="H58" s="20" t="s">
        <v>106</v>
      </c>
      <c r="I58" s="41"/>
      <c r="J58" s="21"/>
      <c r="K58" s="20"/>
      <c r="L58" s="48"/>
      <c r="M58" s="48"/>
      <c r="N58" s="48"/>
      <c r="O58" s="48"/>
      <c r="P58" s="20"/>
      <c r="Q58" s="20"/>
      <c r="R58" s="57"/>
      <c r="S58" s="57"/>
      <c r="T58" s="57"/>
      <c r="U58" s="57"/>
      <c r="V58" s="20" t="s">
        <v>34</v>
      </c>
      <c r="W58" s="20">
        <v>162</v>
      </c>
      <c r="X58" s="20"/>
    </row>
    <row r="59" s="5" customFormat="1" ht="24.95" customHeight="1" spans="1:24">
      <c r="A59" s="20">
        <v>52</v>
      </c>
      <c r="B59" s="21" t="s">
        <v>107</v>
      </c>
      <c r="C59" s="20"/>
      <c r="D59" s="20"/>
      <c r="E59" s="20"/>
      <c r="F59" s="20" t="s">
        <v>37</v>
      </c>
      <c r="G59" s="20" t="s">
        <v>34</v>
      </c>
      <c r="H59" s="20" t="s">
        <v>108</v>
      </c>
      <c r="I59" s="41">
        <f>SUM(I60:I63)</f>
        <v>4</v>
      </c>
      <c r="J59" s="21" t="s">
        <v>109</v>
      </c>
      <c r="K59" s="20"/>
      <c r="L59" s="48">
        <f>SUM(L60:L63)</f>
        <v>3842.44</v>
      </c>
      <c r="M59" s="48">
        <f>SUM(M60:M63)</f>
        <v>3842.44</v>
      </c>
      <c r="N59" s="48">
        <f>SUM(N60:N63)</f>
        <v>0</v>
      </c>
      <c r="O59" s="48">
        <f>SUM(O60:O63)</f>
        <v>0</v>
      </c>
      <c r="P59" s="20"/>
      <c r="Q59" s="20" t="s">
        <v>110</v>
      </c>
      <c r="R59" s="57">
        <f>SUM(R60:R63)</f>
        <v>123</v>
      </c>
      <c r="S59" s="57">
        <f>SUM(S60:S63)</f>
        <v>499</v>
      </c>
      <c r="T59" s="57" t="s">
        <v>40</v>
      </c>
      <c r="U59" s="57" t="s">
        <v>41</v>
      </c>
      <c r="V59" s="20" t="s">
        <v>34</v>
      </c>
      <c r="W59" s="20">
        <v>163</v>
      </c>
      <c r="X59" s="20"/>
    </row>
    <row r="60" s="3" customFormat="1" ht="24.95" customHeight="1" spans="1:24">
      <c r="A60" s="24">
        <v>53</v>
      </c>
      <c r="B60" s="25" t="s">
        <v>111</v>
      </c>
      <c r="C60" s="26" t="s">
        <v>45</v>
      </c>
      <c r="D60" s="26" t="s">
        <v>112</v>
      </c>
      <c r="E60" s="26" t="s">
        <v>113</v>
      </c>
      <c r="F60" s="26" t="s">
        <v>37</v>
      </c>
      <c r="G60" s="26">
        <v>2018</v>
      </c>
      <c r="H60" s="26" t="s">
        <v>108</v>
      </c>
      <c r="I60" s="45">
        <v>1</v>
      </c>
      <c r="J60" s="46" t="s">
        <v>114</v>
      </c>
      <c r="K60" s="26" t="s">
        <v>115</v>
      </c>
      <c r="L60" s="47">
        <f>M60+N60+O60</f>
        <v>700.4</v>
      </c>
      <c r="M60" s="47">
        <v>700.4</v>
      </c>
      <c r="N60" s="47"/>
      <c r="O60" s="47"/>
      <c r="P60" s="26" t="s">
        <v>49</v>
      </c>
      <c r="Q60" s="26" t="s">
        <v>110</v>
      </c>
      <c r="R60" s="45">
        <v>26</v>
      </c>
      <c r="S60" s="45">
        <v>123</v>
      </c>
      <c r="T60" s="45"/>
      <c r="U60" s="45"/>
      <c r="V60" s="26" t="s">
        <v>50</v>
      </c>
      <c r="W60" s="24">
        <v>167</v>
      </c>
      <c r="X60" s="24"/>
    </row>
    <row r="61" s="3" customFormat="1" ht="24.95" customHeight="1" spans="1:24">
      <c r="A61" s="24">
        <v>54</v>
      </c>
      <c r="B61" s="25" t="s">
        <v>116</v>
      </c>
      <c r="C61" s="26" t="s">
        <v>45</v>
      </c>
      <c r="D61" s="26" t="s">
        <v>117</v>
      </c>
      <c r="E61" s="26" t="s">
        <v>118</v>
      </c>
      <c r="F61" s="26" t="s">
        <v>37</v>
      </c>
      <c r="G61" s="26">
        <v>2018</v>
      </c>
      <c r="H61" s="26" t="s">
        <v>108</v>
      </c>
      <c r="I61" s="45">
        <v>1</v>
      </c>
      <c r="J61" s="46" t="s">
        <v>114</v>
      </c>
      <c r="K61" s="26" t="s">
        <v>115</v>
      </c>
      <c r="L61" s="47">
        <f>M61+N61+O61</f>
        <v>1267.73</v>
      </c>
      <c r="M61" s="47">
        <v>1267.73</v>
      </c>
      <c r="N61" s="47"/>
      <c r="O61" s="47"/>
      <c r="P61" s="26" t="s">
        <v>49</v>
      </c>
      <c r="Q61" s="26" t="s">
        <v>110</v>
      </c>
      <c r="R61" s="45">
        <v>48</v>
      </c>
      <c r="S61" s="45">
        <v>183</v>
      </c>
      <c r="T61" s="45"/>
      <c r="U61" s="45"/>
      <c r="V61" s="26" t="s">
        <v>50</v>
      </c>
      <c r="W61" s="24">
        <v>176</v>
      </c>
      <c r="X61" s="24"/>
    </row>
    <row r="62" s="3" customFormat="1" ht="24.95" customHeight="1" spans="1:24">
      <c r="A62" s="24">
        <v>55</v>
      </c>
      <c r="B62" s="25" t="s">
        <v>119</v>
      </c>
      <c r="C62" s="26" t="s">
        <v>45</v>
      </c>
      <c r="D62" s="26" t="s">
        <v>120</v>
      </c>
      <c r="E62" s="26" t="s">
        <v>121</v>
      </c>
      <c r="F62" s="26" t="s">
        <v>37</v>
      </c>
      <c r="G62" s="26">
        <v>2018</v>
      </c>
      <c r="H62" s="26" t="s">
        <v>108</v>
      </c>
      <c r="I62" s="45">
        <v>1</v>
      </c>
      <c r="J62" s="46" t="s">
        <v>114</v>
      </c>
      <c r="K62" s="26" t="s">
        <v>115</v>
      </c>
      <c r="L62" s="47">
        <f>M62+N62+O62</f>
        <v>1056.38</v>
      </c>
      <c r="M62" s="47">
        <v>1056.38</v>
      </c>
      <c r="N62" s="47"/>
      <c r="O62" s="47"/>
      <c r="P62" s="26" t="s">
        <v>49</v>
      </c>
      <c r="Q62" s="26" t="s">
        <v>110</v>
      </c>
      <c r="R62" s="45">
        <v>26</v>
      </c>
      <c r="S62" s="45">
        <v>102</v>
      </c>
      <c r="T62" s="45"/>
      <c r="U62" s="45"/>
      <c r="V62" s="26" t="s">
        <v>50</v>
      </c>
      <c r="W62" s="24">
        <v>177</v>
      </c>
      <c r="X62" s="24"/>
    </row>
    <row r="63" s="3" customFormat="1" ht="24.95" customHeight="1" spans="1:24">
      <c r="A63" s="24">
        <v>56</v>
      </c>
      <c r="B63" s="25" t="s">
        <v>122</v>
      </c>
      <c r="C63" s="26" t="s">
        <v>45</v>
      </c>
      <c r="D63" s="26" t="s">
        <v>120</v>
      </c>
      <c r="E63" s="26" t="s">
        <v>121</v>
      </c>
      <c r="F63" s="26" t="s">
        <v>37</v>
      </c>
      <c r="G63" s="26">
        <v>2018</v>
      </c>
      <c r="H63" s="26" t="s">
        <v>108</v>
      </c>
      <c r="I63" s="45">
        <v>1</v>
      </c>
      <c r="J63" s="46" t="s">
        <v>114</v>
      </c>
      <c r="K63" s="26" t="s">
        <v>115</v>
      </c>
      <c r="L63" s="47">
        <f>M63+N63+O63</f>
        <v>817.93</v>
      </c>
      <c r="M63" s="47">
        <v>817.93</v>
      </c>
      <c r="N63" s="47"/>
      <c r="O63" s="47"/>
      <c r="P63" s="26" t="s">
        <v>49</v>
      </c>
      <c r="Q63" s="26" t="s">
        <v>110</v>
      </c>
      <c r="R63" s="45">
        <v>23</v>
      </c>
      <c r="S63" s="45">
        <v>91</v>
      </c>
      <c r="T63" s="45"/>
      <c r="U63" s="45"/>
      <c r="V63" s="26" t="s">
        <v>50</v>
      </c>
      <c r="W63" s="24">
        <v>179</v>
      </c>
      <c r="X63" s="24"/>
    </row>
    <row r="64" s="4" customFormat="1" ht="24.95" customHeight="1" spans="1:24">
      <c r="A64" s="18">
        <v>57</v>
      </c>
      <c r="B64" s="19" t="s">
        <v>123</v>
      </c>
      <c r="C64" s="18"/>
      <c r="D64" s="18"/>
      <c r="E64" s="18"/>
      <c r="F64" s="18" t="s">
        <v>34</v>
      </c>
      <c r="G64" s="18" t="s">
        <v>34</v>
      </c>
      <c r="H64" s="18" t="s">
        <v>34</v>
      </c>
      <c r="I64" s="39" t="s">
        <v>34</v>
      </c>
      <c r="J64" s="19"/>
      <c r="K64" s="18"/>
      <c r="L64" s="40">
        <f t="shared" ref="L64:O64" si="6">L65+L459+L661+L688+L693+L698</f>
        <v>2408.0766</v>
      </c>
      <c r="M64" s="40">
        <f t="shared" si="6"/>
        <v>1230.0726</v>
      </c>
      <c r="N64" s="40">
        <f t="shared" si="6"/>
        <v>1178.004</v>
      </c>
      <c r="O64" s="40">
        <f t="shared" si="6"/>
        <v>0</v>
      </c>
      <c r="P64" s="18"/>
      <c r="Q64" s="18" t="s">
        <v>34</v>
      </c>
      <c r="R64" s="56">
        <f>R65+R459+R661+R688+R693+R698</f>
        <v>1629</v>
      </c>
      <c r="S64" s="56">
        <f>S65+S459+S661+S688+S693+S698</f>
        <v>5908</v>
      </c>
      <c r="T64" s="56"/>
      <c r="U64" s="56"/>
      <c r="V64" s="18" t="s">
        <v>34</v>
      </c>
      <c r="W64" s="18">
        <v>182</v>
      </c>
      <c r="X64" s="18"/>
    </row>
    <row r="65" s="5" customFormat="1" ht="24.95" customHeight="1" spans="1:24">
      <c r="A65" s="20">
        <v>58</v>
      </c>
      <c r="B65" s="21" t="s">
        <v>124</v>
      </c>
      <c r="C65" s="20"/>
      <c r="D65" s="20"/>
      <c r="E65" s="20"/>
      <c r="F65" s="20" t="s">
        <v>125</v>
      </c>
      <c r="G65" s="20" t="s">
        <v>34</v>
      </c>
      <c r="H65" s="20" t="s">
        <v>126</v>
      </c>
      <c r="I65" s="42" t="s">
        <v>34</v>
      </c>
      <c r="J65" s="21"/>
      <c r="K65" s="20"/>
      <c r="L65" s="48">
        <f t="shared" ref="L65:O65" si="7">L66+L353+L429+L430</f>
        <v>292.2166</v>
      </c>
      <c r="M65" s="48">
        <f t="shared" si="7"/>
        <v>105.7126</v>
      </c>
      <c r="N65" s="48">
        <f t="shared" si="7"/>
        <v>186.504</v>
      </c>
      <c r="O65" s="48">
        <f t="shared" si="7"/>
        <v>0</v>
      </c>
      <c r="P65" s="20"/>
      <c r="Q65" s="20" t="s">
        <v>39</v>
      </c>
      <c r="R65" s="57">
        <f>R66+R353+R429+R430</f>
        <v>1024</v>
      </c>
      <c r="S65" s="57">
        <f>S66+S353+S429+S430</f>
        <v>4371</v>
      </c>
      <c r="T65" s="57" t="s">
        <v>127</v>
      </c>
      <c r="U65" s="57" t="s">
        <v>128</v>
      </c>
      <c r="V65" s="20" t="s">
        <v>34</v>
      </c>
      <c r="W65" s="20">
        <v>183</v>
      </c>
      <c r="X65" s="20"/>
    </row>
    <row r="66" s="6" customFormat="1" ht="24.95" customHeight="1" spans="1:24">
      <c r="A66" s="22">
        <v>59</v>
      </c>
      <c r="B66" s="23" t="s">
        <v>129</v>
      </c>
      <c r="C66" s="22"/>
      <c r="D66" s="22"/>
      <c r="E66" s="22"/>
      <c r="F66" s="22" t="s">
        <v>125</v>
      </c>
      <c r="G66" s="22" t="s">
        <v>34</v>
      </c>
      <c r="H66" s="22" t="s">
        <v>126</v>
      </c>
      <c r="I66" s="44">
        <f>I67+I68+I230</f>
        <v>9697.6</v>
      </c>
      <c r="J66" s="23" t="s">
        <v>130</v>
      </c>
      <c r="K66" s="22"/>
      <c r="L66" s="49">
        <f t="shared" ref="L66:O66" si="8">L67+L68+L230</f>
        <v>246.764</v>
      </c>
      <c r="M66" s="49">
        <f t="shared" si="8"/>
        <v>96.895</v>
      </c>
      <c r="N66" s="49">
        <f t="shared" si="8"/>
        <v>149.869</v>
      </c>
      <c r="O66" s="49">
        <f t="shared" si="8"/>
        <v>0</v>
      </c>
      <c r="P66" s="22"/>
      <c r="Q66" s="22" t="s">
        <v>39</v>
      </c>
      <c r="R66" s="58">
        <f>R67+R68+R230</f>
        <v>873</v>
      </c>
      <c r="S66" s="58">
        <f>S67+S68+S230</f>
        <v>3751</v>
      </c>
      <c r="T66" s="58"/>
      <c r="U66" s="58"/>
      <c r="V66" s="22" t="s">
        <v>34</v>
      </c>
      <c r="W66" s="22">
        <v>184</v>
      </c>
      <c r="X66" s="22"/>
    </row>
    <row r="67" ht="24.95" customHeight="1" spans="1:24">
      <c r="A67" s="24">
        <v>60</v>
      </c>
      <c r="B67" s="26" t="s">
        <v>131</v>
      </c>
      <c r="C67" s="24"/>
      <c r="D67" s="24"/>
      <c r="E67" s="24"/>
      <c r="F67" s="24" t="s">
        <v>37</v>
      </c>
      <c r="G67" s="24" t="s">
        <v>34</v>
      </c>
      <c r="H67" s="24" t="s">
        <v>126</v>
      </c>
      <c r="I67" s="50">
        <f>SUM(0)</f>
        <v>0</v>
      </c>
      <c r="J67" s="51"/>
      <c r="K67" s="24"/>
      <c r="L67" s="52">
        <f>SUM(0)</f>
        <v>0</v>
      </c>
      <c r="M67" s="52">
        <f>SUM(0)</f>
        <v>0</v>
      </c>
      <c r="N67" s="52">
        <f>SUM(0)</f>
        <v>0</v>
      </c>
      <c r="O67" s="52">
        <f>SUM(0)</f>
        <v>0</v>
      </c>
      <c r="P67" s="24"/>
      <c r="Q67" s="24" t="s">
        <v>39</v>
      </c>
      <c r="R67" s="59">
        <f>SUM(0)</f>
        <v>0</v>
      </c>
      <c r="S67" s="59">
        <f>SUM(0)</f>
        <v>0</v>
      </c>
      <c r="T67" s="59"/>
      <c r="U67" s="59"/>
      <c r="V67" s="24" t="s">
        <v>34</v>
      </c>
      <c r="W67" s="24">
        <v>185</v>
      </c>
      <c r="X67" s="24"/>
    </row>
    <row r="68" ht="24.95" customHeight="1" spans="1:24">
      <c r="A68" s="24">
        <v>61</v>
      </c>
      <c r="B68" s="26" t="s">
        <v>132</v>
      </c>
      <c r="C68" s="24"/>
      <c r="D68" s="24"/>
      <c r="E68" s="24"/>
      <c r="F68" s="24" t="s">
        <v>125</v>
      </c>
      <c r="G68" s="24" t="s">
        <v>34</v>
      </c>
      <c r="H68" s="24" t="s">
        <v>126</v>
      </c>
      <c r="I68" s="50">
        <f>SUM(I69:I229)</f>
        <v>7850.7</v>
      </c>
      <c r="J68" s="51"/>
      <c r="K68" s="24"/>
      <c r="L68" s="52">
        <f>SUM(L69:L229)</f>
        <v>154.419</v>
      </c>
      <c r="M68" s="52">
        <f>SUM(M69:M229)</f>
        <v>88.61</v>
      </c>
      <c r="N68" s="52">
        <f>SUM(N69:N229)</f>
        <v>65.809</v>
      </c>
      <c r="O68" s="52">
        <f>SUM(O69:O229)</f>
        <v>0</v>
      </c>
      <c r="P68" s="24"/>
      <c r="Q68" s="24" t="s">
        <v>39</v>
      </c>
      <c r="R68" s="59">
        <f>SUM(R69:R229)</f>
        <v>480</v>
      </c>
      <c r="S68" s="59">
        <f>SUM(S69:S229)</f>
        <v>2022</v>
      </c>
      <c r="T68" s="59"/>
      <c r="U68" s="59"/>
      <c r="V68" s="24" t="s">
        <v>34</v>
      </c>
      <c r="W68" s="24">
        <v>202</v>
      </c>
      <c r="X68" s="24"/>
    </row>
    <row r="69" s="3" customFormat="1" ht="24.95" customHeight="1" spans="1:24">
      <c r="A69" s="24">
        <v>62</v>
      </c>
      <c r="B69" s="25" t="s">
        <v>133</v>
      </c>
      <c r="C69" s="26" t="s">
        <v>45</v>
      </c>
      <c r="D69" s="26"/>
      <c r="E69" s="26"/>
      <c r="F69" s="26" t="s">
        <v>37</v>
      </c>
      <c r="G69" s="26">
        <v>2018</v>
      </c>
      <c r="H69" s="26" t="s">
        <v>126</v>
      </c>
      <c r="I69" s="54">
        <v>5000</v>
      </c>
      <c r="J69" s="46" t="s">
        <v>134</v>
      </c>
      <c r="K69" s="26">
        <v>53.21</v>
      </c>
      <c r="L69" s="47">
        <v>53.21</v>
      </c>
      <c r="M69" s="47">
        <v>53.21</v>
      </c>
      <c r="N69" s="47"/>
      <c r="O69" s="47"/>
      <c r="P69" s="26" t="s">
        <v>135</v>
      </c>
      <c r="Q69" s="24" t="s">
        <v>136</v>
      </c>
      <c r="R69" s="45"/>
      <c r="S69" s="45"/>
      <c r="T69" s="45"/>
      <c r="U69" s="45"/>
      <c r="V69" s="26" t="s">
        <v>137</v>
      </c>
      <c r="W69" s="24">
        <v>203</v>
      </c>
      <c r="X69" s="24"/>
    </row>
    <row r="70" s="3" customFormat="1" ht="24.95" customHeight="1" spans="1:24">
      <c r="A70" s="24">
        <v>63</v>
      </c>
      <c r="B70" s="25" t="s">
        <v>138</v>
      </c>
      <c r="C70" s="26" t="s">
        <v>45</v>
      </c>
      <c r="D70" s="26" t="s">
        <v>117</v>
      </c>
      <c r="E70" s="26"/>
      <c r="F70" s="26" t="s">
        <v>37</v>
      </c>
      <c r="G70" s="26">
        <v>2018</v>
      </c>
      <c r="H70" s="26" t="s">
        <v>126</v>
      </c>
      <c r="I70" s="54">
        <v>500</v>
      </c>
      <c r="J70" s="46" t="s">
        <v>139</v>
      </c>
      <c r="K70" s="25" t="s">
        <v>140</v>
      </c>
      <c r="L70" s="47">
        <f>M70+N70+O70</f>
        <v>30</v>
      </c>
      <c r="M70" s="47">
        <v>30</v>
      </c>
      <c r="N70" s="47"/>
      <c r="O70" s="47"/>
      <c r="P70" s="26" t="s">
        <v>135</v>
      </c>
      <c r="Q70" s="24" t="s">
        <v>39</v>
      </c>
      <c r="R70" s="45">
        <v>35</v>
      </c>
      <c r="S70" s="45">
        <v>149</v>
      </c>
      <c r="T70" s="45"/>
      <c r="U70" s="45"/>
      <c r="V70" s="26" t="s">
        <v>137</v>
      </c>
      <c r="W70" s="24">
        <v>204</v>
      </c>
      <c r="X70" s="24"/>
    </row>
    <row r="71" s="3" customFormat="1" ht="24.95" customHeight="1" spans="1:24">
      <c r="A71" s="24">
        <v>64</v>
      </c>
      <c r="B71" s="25" t="s">
        <v>141</v>
      </c>
      <c r="C71" s="26" t="s">
        <v>45</v>
      </c>
      <c r="D71" s="26" t="s">
        <v>142</v>
      </c>
      <c r="E71" s="26" t="s">
        <v>143</v>
      </c>
      <c r="F71" s="26" t="s">
        <v>37</v>
      </c>
      <c r="G71" s="26">
        <v>2018</v>
      </c>
      <c r="H71" s="26" t="s">
        <v>126</v>
      </c>
      <c r="I71" s="54">
        <v>1</v>
      </c>
      <c r="J71" s="46" t="s">
        <v>144</v>
      </c>
      <c r="K71" s="47">
        <v>0.05</v>
      </c>
      <c r="L71" s="47">
        <f t="shared" ref="L71:L86" si="9">M71+N71+O71</f>
        <v>0.05</v>
      </c>
      <c r="M71" s="47">
        <v>0.05</v>
      </c>
      <c r="N71" s="47"/>
      <c r="O71" s="47"/>
      <c r="P71" s="26" t="s">
        <v>135</v>
      </c>
      <c r="Q71" s="26" t="s">
        <v>39</v>
      </c>
      <c r="R71" s="45">
        <v>1</v>
      </c>
      <c r="S71" s="45">
        <v>5</v>
      </c>
      <c r="T71" s="45"/>
      <c r="U71" s="45"/>
      <c r="V71" s="26" t="s">
        <v>17</v>
      </c>
      <c r="W71" s="24">
        <v>246</v>
      </c>
      <c r="X71" s="24"/>
    </row>
    <row r="72" s="3" customFormat="1" ht="24.95" customHeight="1" spans="1:24">
      <c r="A72" s="24">
        <v>65</v>
      </c>
      <c r="B72" s="25" t="s">
        <v>145</v>
      </c>
      <c r="C72" s="26" t="s">
        <v>45</v>
      </c>
      <c r="D72" s="26" t="s">
        <v>142</v>
      </c>
      <c r="E72" s="26" t="s">
        <v>146</v>
      </c>
      <c r="F72" s="26" t="s">
        <v>37</v>
      </c>
      <c r="G72" s="26">
        <v>2018</v>
      </c>
      <c r="H72" s="26" t="s">
        <v>126</v>
      </c>
      <c r="I72" s="54">
        <v>19.5</v>
      </c>
      <c r="J72" s="46" t="s">
        <v>144</v>
      </c>
      <c r="K72" s="47">
        <v>0.05</v>
      </c>
      <c r="L72" s="47">
        <f t="shared" si="9"/>
        <v>0.975</v>
      </c>
      <c r="M72" s="47">
        <v>0.975</v>
      </c>
      <c r="N72" s="47"/>
      <c r="O72" s="47"/>
      <c r="P72" s="26" t="s">
        <v>135</v>
      </c>
      <c r="Q72" s="26" t="s">
        <v>39</v>
      </c>
      <c r="R72" s="45">
        <v>4</v>
      </c>
      <c r="S72" s="45">
        <v>13</v>
      </c>
      <c r="T72" s="45"/>
      <c r="U72" s="45"/>
      <c r="V72" s="26" t="s">
        <v>17</v>
      </c>
      <c r="W72" s="24">
        <v>247</v>
      </c>
      <c r="X72" s="24"/>
    </row>
    <row r="73" s="3" customFormat="1" ht="24.95" customHeight="1" spans="1:24">
      <c r="A73" s="24">
        <v>66</v>
      </c>
      <c r="B73" s="25" t="s">
        <v>147</v>
      </c>
      <c r="C73" s="26" t="s">
        <v>45</v>
      </c>
      <c r="D73" s="26" t="s">
        <v>142</v>
      </c>
      <c r="E73" s="26" t="s">
        <v>148</v>
      </c>
      <c r="F73" s="26" t="s">
        <v>37</v>
      </c>
      <c r="G73" s="26">
        <v>2018</v>
      </c>
      <c r="H73" s="26" t="s">
        <v>126</v>
      </c>
      <c r="I73" s="54">
        <v>14</v>
      </c>
      <c r="J73" s="46" t="s">
        <v>144</v>
      </c>
      <c r="K73" s="47">
        <v>0.05</v>
      </c>
      <c r="L73" s="47">
        <f t="shared" si="9"/>
        <v>0.7</v>
      </c>
      <c r="M73" s="47">
        <v>0.7</v>
      </c>
      <c r="N73" s="47"/>
      <c r="O73" s="47"/>
      <c r="P73" s="26" t="s">
        <v>135</v>
      </c>
      <c r="Q73" s="26" t="s">
        <v>39</v>
      </c>
      <c r="R73" s="45">
        <v>3</v>
      </c>
      <c r="S73" s="45">
        <v>12</v>
      </c>
      <c r="T73" s="45"/>
      <c r="U73" s="45"/>
      <c r="V73" s="26" t="s">
        <v>17</v>
      </c>
      <c r="W73" s="24">
        <v>248</v>
      </c>
      <c r="X73" s="24"/>
    </row>
    <row r="74" s="3" customFormat="1" ht="24.95" customHeight="1" spans="1:24">
      <c r="A74" s="24">
        <v>67</v>
      </c>
      <c r="B74" s="25" t="s">
        <v>149</v>
      </c>
      <c r="C74" s="26" t="s">
        <v>45</v>
      </c>
      <c r="D74" s="26" t="s">
        <v>142</v>
      </c>
      <c r="E74" s="26" t="s">
        <v>150</v>
      </c>
      <c r="F74" s="26" t="s">
        <v>37</v>
      </c>
      <c r="G74" s="26">
        <v>2018</v>
      </c>
      <c r="H74" s="26" t="s">
        <v>126</v>
      </c>
      <c r="I74" s="54">
        <v>4</v>
      </c>
      <c r="J74" s="46" t="s">
        <v>144</v>
      </c>
      <c r="K74" s="47">
        <v>0.05</v>
      </c>
      <c r="L74" s="47">
        <f t="shared" si="9"/>
        <v>0.2</v>
      </c>
      <c r="M74" s="47">
        <v>0.2</v>
      </c>
      <c r="N74" s="47"/>
      <c r="O74" s="47"/>
      <c r="P74" s="26" t="s">
        <v>135</v>
      </c>
      <c r="Q74" s="26" t="s">
        <v>39</v>
      </c>
      <c r="R74" s="45">
        <v>2</v>
      </c>
      <c r="S74" s="45">
        <v>4</v>
      </c>
      <c r="T74" s="45"/>
      <c r="U74" s="45"/>
      <c r="V74" s="26" t="s">
        <v>17</v>
      </c>
      <c r="W74" s="24">
        <v>249</v>
      </c>
      <c r="X74" s="24"/>
    </row>
    <row r="75" s="3" customFormat="1" ht="24.95" customHeight="1" spans="1:24">
      <c r="A75" s="24">
        <v>68</v>
      </c>
      <c r="B75" s="25" t="s">
        <v>151</v>
      </c>
      <c r="C75" s="26" t="s">
        <v>45</v>
      </c>
      <c r="D75" s="26" t="s">
        <v>142</v>
      </c>
      <c r="E75" s="26" t="s">
        <v>152</v>
      </c>
      <c r="F75" s="26" t="s">
        <v>37</v>
      </c>
      <c r="G75" s="26">
        <v>2018</v>
      </c>
      <c r="H75" s="26" t="s">
        <v>126</v>
      </c>
      <c r="I75" s="54">
        <v>4</v>
      </c>
      <c r="J75" s="46" t="s">
        <v>144</v>
      </c>
      <c r="K75" s="47">
        <v>0.05</v>
      </c>
      <c r="L75" s="47">
        <f t="shared" si="9"/>
        <v>0.2</v>
      </c>
      <c r="M75" s="47">
        <v>0.2</v>
      </c>
      <c r="N75" s="47"/>
      <c r="O75" s="47"/>
      <c r="P75" s="26" t="s">
        <v>135</v>
      </c>
      <c r="Q75" s="26" t="s">
        <v>39</v>
      </c>
      <c r="R75" s="45">
        <v>2</v>
      </c>
      <c r="S75" s="45">
        <v>4</v>
      </c>
      <c r="T75" s="45"/>
      <c r="U75" s="45"/>
      <c r="V75" s="26" t="s">
        <v>17</v>
      </c>
      <c r="W75" s="24">
        <v>250</v>
      </c>
      <c r="X75" s="24"/>
    </row>
    <row r="76" s="3" customFormat="1" ht="24.95" customHeight="1" spans="1:24">
      <c r="A76" s="24">
        <v>69</v>
      </c>
      <c r="B76" s="25" t="s">
        <v>153</v>
      </c>
      <c r="C76" s="26" t="s">
        <v>45</v>
      </c>
      <c r="D76" s="26" t="s">
        <v>142</v>
      </c>
      <c r="E76" s="26" t="s">
        <v>154</v>
      </c>
      <c r="F76" s="26" t="s">
        <v>37</v>
      </c>
      <c r="G76" s="26">
        <v>2018</v>
      </c>
      <c r="H76" s="26" t="s">
        <v>126</v>
      </c>
      <c r="I76" s="54">
        <v>2</v>
      </c>
      <c r="J76" s="46" t="s">
        <v>144</v>
      </c>
      <c r="K76" s="47">
        <v>0.05</v>
      </c>
      <c r="L76" s="47">
        <f t="shared" si="9"/>
        <v>0.1</v>
      </c>
      <c r="M76" s="47">
        <v>0.1</v>
      </c>
      <c r="N76" s="47"/>
      <c r="O76" s="47"/>
      <c r="P76" s="26" t="s">
        <v>135</v>
      </c>
      <c r="Q76" s="26" t="s">
        <v>39</v>
      </c>
      <c r="R76" s="45">
        <v>1</v>
      </c>
      <c r="S76" s="45">
        <v>3</v>
      </c>
      <c r="T76" s="45"/>
      <c r="U76" s="45"/>
      <c r="V76" s="26" t="s">
        <v>17</v>
      </c>
      <c r="W76" s="24">
        <v>251</v>
      </c>
      <c r="X76" s="24"/>
    </row>
    <row r="77" s="3" customFormat="1" ht="24.95" customHeight="1" spans="1:24">
      <c r="A77" s="24">
        <v>70</v>
      </c>
      <c r="B77" s="25" t="s">
        <v>155</v>
      </c>
      <c r="C77" s="26" t="s">
        <v>45</v>
      </c>
      <c r="D77" s="26" t="s">
        <v>142</v>
      </c>
      <c r="E77" s="26" t="s">
        <v>156</v>
      </c>
      <c r="F77" s="26" t="s">
        <v>37</v>
      </c>
      <c r="G77" s="26">
        <v>2018</v>
      </c>
      <c r="H77" s="26" t="s">
        <v>126</v>
      </c>
      <c r="I77" s="54">
        <v>8</v>
      </c>
      <c r="J77" s="46" t="s">
        <v>144</v>
      </c>
      <c r="K77" s="47">
        <v>0.05</v>
      </c>
      <c r="L77" s="47">
        <f t="shared" si="9"/>
        <v>0.4</v>
      </c>
      <c r="M77" s="47">
        <v>0.4</v>
      </c>
      <c r="N77" s="47"/>
      <c r="O77" s="47"/>
      <c r="P77" s="26" t="s">
        <v>135</v>
      </c>
      <c r="Q77" s="26" t="s">
        <v>39</v>
      </c>
      <c r="R77" s="45">
        <v>2</v>
      </c>
      <c r="S77" s="45">
        <v>7</v>
      </c>
      <c r="T77" s="45"/>
      <c r="U77" s="45"/>
      <c r="V77" s="26" t="s">
        <v>17</v>
      </c>
      <c r="W77" s="24">
        <v>252</v>
      </c>
      <c r="X77" s="24"/>
    </row>
    <row r="78" s="3" customFormat="1" ht="24.95" customHeight="1" spans="1:24">
      <c r="A78" s="24">
        <v>71</v>
      </c>
      <c r="B78" s="25" t="s">
        <v>157</v>
      </c>
      <c r="C78" s="26" t="s">
        <v>45</v>
      </c>
      <c r="D78" s="26" t="s">
        <v>120</v>
      </c>
      <c r="E78" s="26" t="s">
        <v>158</v>
      </c>
      <c r="F78" s="26" t="s">
        <v>37</v>
      </c>
      <c r="G78" s="26">
        <v>2018</v>
      </c>
      <c r="H78" s="26" t="s">
        <v>126</v>
      </c>
      <c r="I78" s="54">
        <v>8</v>
      </c>
      <c r="J78" s="46" t="s">
        <v>144</v>
      </c>
      <c r="K78" s="47">
        <v>0.05</v>
      </c>
      <c r="L78" s="47">
        <f t="shared" si="9"/>
        <v>0.4</v>
      </c>
      <c r="M78" s="47">
        <v>0.4</v>
      </c>
      <c r="N78" s="47"/>
      <c r="O78" s="47"/>
      <c r="P78" s="26" t="s">
        <v>135</v>
      </c>
      <c r="Q78" s="26" t="s">
        <v>39</v>
      </c>
      <c r="R78" s="45">
        <v>2</v>
      </c>
      <c r="S78" s="45">
        <v>6</v>
      </c>
      <c r="T78" s="45"/>
      <c r="U78" s="45"/>
      <c r="V78" s="26" t="s">
        <v>17</v>
      </c>
      <c r="W78" s="24">
        <v>253</v>
      </c>
      <c r="X78" s="24"/>
    </row>
    <row r="79" s="3" customFormat="1" ht="24.95" customHeight="1" spans="1:24">
      <c r="A79" s="24">
        <v>72</v>
      </c>
      <c r="B79" s="25" t="s">
        <v>159</v>
      </c>
      <c r="C79" s="26" t="s">
        <v>45</v>
      </c>
      <c r="D79" s="26" t="s">
        <v>120</v>
      </c>
      <c r="E79" s="26" t="s">
        <v>160</v>
      </c>
      <c r="F79" s="26" t="s">
        <v>37</v>
      </c>
      <c r="G79" s="26">
        <v>2018</v>
      </c>
      <c r="H79" s="26" t="s">
        <v>126</v>
      </c>
      <c r="I79" s="54">
        <v>11</v>
      </c>
      <c r="J79" s="46" t="s">
        <v>144</v>
      </c>
      <c r="K79" s="47">
        <v>0.05</v>
      </c>
      <c r="L79" s="47">
        <f t="shared" si="9"/>
        <v>0.55</v>
      </c>
      <c r="M79" s="47">
        <v>0.55</v>
      </c>
      <c r="N79" s="47"/>
      <c r="O79" s="47"/>
      <c r="P79" s="26" t="s">
        <v>135</v>
      </c>
      <c r="Q79" s="26" t="s">
        <v>39</v>
      </c>
      <c r="R79" s="45">
        <v>2</v>
      </c>
      <c r="S79" s="45">
        <v>8</v>
      </c>
      <c r="T79" s="45"/>
      <c r="U79" s="45"/>
      <c r="V79" s="26" t="s">
        <v>17</v>
      </c>
      <c r="W79" s="24">
        <v>254</v>
      </c>
      <c r="X79" s="24"/>
    </row>
    <row r="80" s="3" customFormat="1" ht="24.95" customHeight="1" spans="1:24">
      <c r="A80" s="24">
        <v>73</v>
      </c>
      <c r="B80" s="25" t="s">
        <v>161</v>
      </c>
      <c r="C80" s="26" t="s">
        <v>45</v>
      </c>
      <c r="D80" s="26" t="s">
        <v>120</v>
      </c>
      <c r="E80" s="26" t="s">
        <v>162</v>
      </c>
      <c r="F80" s="26" t="s">
        <v>37</v>
      </c>
      <c r="G80" s="26">
        <v>2018</v>
      </c>
      <c r="H80" s="26" t="s">
        <v>126</v>
      </c>
      <c r="I80" s="54">
        <v>2</v>
      </c>
      <c r="J80" s="46" t="s">
        <v>144</v>
      </c>
      <c r="K80" s="47">
        <v>0.05</v>
      </c>
      <c r="L80" s="47">
        <f t="shared" si="9"/>
        <v>0.1</v>
      </c>
      <c r="M80" s="47">
        <v>0.1</v>
      </c>
      <c r="N80" s="47"/>
      <c r="O80" s="47"/>
      <c r="P80" s="26" t="s">
        <v>135</v>
      </c>
      <c r="Q80" s="26" t="s">
        <v>39</v>
      </c>
      <c r="R80" s="45">
        <v>1</v>
      </c>
      <c r="S80" s="45">
        <v>4</v>
      </c>
      <c r="T80" s="45"/>
      <c r="U80" s="45"/>
      <c r="V80" s="26" t="s">
        <v>17</v>
      </c>
      <c r="W80" s="24">
        <v>255</v>
      </c>
      <c r="X80" s="24"/>
    </row>
    <row r="81" s="3" customFormat="1" ht="24.95" customHeight="1" spans="1:24">
      <c r="A81" s="24">
        <v>74</v>
      </c>
      <c r="B81" s="25" t="s">
        <v>163</v>
      </c>
      <c r="C81" s="26" t="s">
        <v>45</v>
      </c>
      <c r="D81" s="26" t="s">
        <v>164</v>
      </c>
      <c r="E81" s="26" t="s">
        <v>165</v>
      </c>
      <c r="F81" s="26" t="s">
        <v>37</v>
      </c>
      <c r="G81" s="26">
        <v>2018</v>
      </c>
      <c r="H81" s="26" t="s">
        <v>126</v>
      </c>
      <c r="I81" s="54">
        <v>1.5</v>
      </c>
      <c r="J81" s="46" t="s">
        <v>144</v>
      </c>
      <c r="K81" s="47">
        <v>0.05</v>
      </c>
      <c r="L81" s="47">
        <f t="shared" si="9"/>
        <v>0.075</v>
      </c>
      <c r="M81" s="47">
        <v>0.075</v>
      </c>
      <c r="N81" s="47"/>
      <c r="O81" s="47"/>
      <c r="P81" s="26" t="s">
        <v>135</v>
      </c>
      <c r="Q81" s="26" t="s">
        <v>39</v>
      </c>
      <c r="R81" s="45">
        <v>1</v>
      </c>
      <c r="S81" s="45">
        <v>2</v>
      </c>
      <c r="T81" s="45"/>
      <c r="U81" s="45"/>
      <c r="V81" s="26" t="s">
        <v>17</v>
      </c>
      <c r="W81" s="24">
        <v>256</v>
      </c>
      <c r="X81" s="24"/>
    </row>
    <row r="82" s="3" customFormat="1" ht="24.95" customHeight="1" spans="1:24">
      <c r="A82" s="24">
        <v>75</v>
      </c>
      <c r="B82" s="25" t="s">
        <v>166</v>
      </c>
      <c r="C82" s="26" t="s">
        <v>45</v>
      </c>
      <c r="D82" s="26" t="s">
        <v>164</v>
      </c>
      <c r="E82" s="26" t="s">
        <v>167</v>
      </c>
      <c r="F82" s="26" t="s">
        <v>37</v>
      </c>
      <c r="G82" s="26">
        <v>2018</v>
      </c>
      <c r="H82" s="26" t="s">
        <v>126</v>
      </c>
      <c r="I82" s="54">
        <v>5</v>
      </c>
      <c r="J82" s="46" t="s">
        <v>144</v>
      </c>
      <c r="K82" s="47">
        <v>0.05</v>
      </c>
      <c r="L82" s="47">
        <f t="shared" si="9"/>
        <v>0.25</v>
      </c>
      <c r="M82" s="47">
        <v>0.25</v>
      </c>
      <c r="N82" s="47"/>
      <c r="O82" s="47"/>
      <c r="P82" s="26" t="s">
        <v>135</v>
      </c>
      <c r="Q82" s="26" t="s">
        <v>39</v>
      </c>
      <c r="R82" s="45">
        <v>1</v>
      </c>
      <c r="S82" s="45">
        <v>3</v>
      </c>
      <c r="T82" s="45"/>
      <c r="U82" s="45"/>
      <c r="V82" s="26" t="s">
        <v>17</v>
      </c>
      <c r="W82" s="24">
        <v>257</v>
      </c>
      <c r="X82" s="24"/>
    </row>
    <row r="83" s="3" customFormat="1" ht="24.95" customHeight="1" spans="1:24">
      <c r="A83" s="24">
        <v>76</v>
      </c>
      <c r="B83" s="25" t="s">
        <v>168</v>
      </c>
      <c r="C83" s="26" t="s">
        <v>45</v>
      </c>
      <c r="D83" s="26" t="s">
        <v>164</v>
      </c>
      <c r="E83" s="26" t="s">
        <v>169</v>
      </c>
      <c r="F83" s="26" t="s">
        <v>37</v>
      </c>
      <c r="G83" s="26">
        <v>2018</v>
      </c>
      <c r="H83" s="26" t="s">
        <v>126</v>
      </c>
      <c r="I83" s="54">
        <v>20</v>
      </c>
      <c r="J83" s="46" t="s">
        <v>144</v>
      </c>
      <c r="K83" s="47">
        <v>0.05</v>
      </c>
      <c r="L83" s="47">
        <f t="shared" si="9"/>
        <v>1</v>
      </c>
      <c r="M83" s="47">
        <v>1</v>
      </c>
      <c r="N83" s="47"/>
      <c r="O83" s="47"/>
      <c r="P83" s="26" t="s">
        <v>135</v>
      </c>
      <c r="Q83" s="26" t="s">
        <v>39</v>
      </c>
      <c r="R83" s="45">
        <v>2</v>
      </c>
      <c r="S83" s="45">
        <v>6</v>
      </c>
      <c r="T83" s="45"/>
      <c r="U83" s="45"/>
      <c r="V83" s="26" t="s">
        <v>17</v>
      </c>
      <c r="W83" s="24">
        <v>258</v>
      </c>
      <c r="X83" s="24"/>
    </row>
    <row r="84" s="3" customFormat="1" ht="24.95" customHeight="1" spans="1:24">
      <c r="A84" s="24">
        <v>77</v>
      </c>
      <c r="B84" s="25" t="s">
        <v>170</v>
      </c>
      <c r="C84" s="26" t="s">
        <v>45</v>
      </c>
      <c r="D84" s="26" t="s">
        <v>117</v>
      </c>
      <c r="E84" s="26" t="s">
        <v>171</v>
      </c>
      <c r="F84" s="26" t="s">
        <v>37</v>
      </c>
      <c r="G84" s="26">
        <v>2018</v>
      </c>
      <c r="H84" s="26" t="s">
        <v>126</v>
      </c>
      <c r="I84" s="54">
        <v>2</v>
      </c>
      <c r="J84" s="46" t="s">
        <v>144</v>
      </c>
      <c r="K84" s="47">
        <v>0.05</v>
      </c>
      <c r="L84" s="47">
        <f t="shared" si="9"/>
        <v>0.1</v>
      </c>
      <c r="M84" s="47">
        <v>0.1</v>
      </c>
      <c r="N84" s="47"/>
      <c r="O84" s="47"/>
      <c r="P84" s="26" t="s">
        <v>135</v>
      </c>
      <c r="Q84" s="26" t="s">
        <v>39</v>
      </c>
      <c r="R84" s="45">
        <v>1</v>
      </c>
      <c r="S84" s="45">
        <v>3</v>
      </c>
      <c r="T84" s="45"/>
      <c r="U84" s="45"/>
      <c r="V84" s="26" t="s">
        <v>17</v>
      </c>
      <c r="W84" s="24">
        <v>259</v>
      </c>
      <c r="X84" s="24"/>
    </row>
    <row r="85" s="3" customFormat="1" ht="24.95" customHeight="1" spans="1:24">
      <c r="A85" s="24">
        <v>78</v>
      </c>
      <c r="B85" s="25" t="s">
        <v>172</v>
      </c>
      <c r="C85" s="26" t="s">
        <v>45</v>
      </c>
      <c r="D85" s="26" t="s">
        <v>173</v>
      </c>
      <c r="E85" s="26" t="s">
        <v>174</v>
      </c>
      <c r="F85" s="26" t="s">
        <v>37</v>
      </c>
      <c r="G85" s="26">
        <v>2018</v>
      </c>
      <c r="H85" s="26" t="s">
        <v>126</v>
      </c>
      <c r="I85" s="54">
        <v>2</v>
      </c>
      <c r="J85" s="46" t="s">
        <v>144</v>
      </c>
      <c r="K85" s="47">
        <v>0.05</v>
      </c>
      <c r="L85" s="47">
        <f t="shared" si="9"/>
        <v>0.1</v>
      </c>
      <c r="M85" s="47">
        <v>0.1</v>
      </c>
      <c r="N85" s="47"/>
      <c r="O85" s="47"/>
      <c r="P85" s="26" t="s">
        <v>135</v>
      </c>
      <c r="Q85" s="26" t="s">
        <v>39</v>
      </c>
      <c r="R85" s="45">
        <v>1</v>
      </c>
      <c r="S85" s="45">
        <v>2</v>
      </c>
      <c r="T85" s="45"/>
      <c r="U85" s="45"/>
      <c r="V85" s="26" t="s">
        <v>17</v>
      </c>
      <c r="W85" s="24">
        <v>260</v>
      </c>
      <c r="X85" s="24"/>
    </row>
    <row r="86" s="3" customFormat="1" ht="24.95" customHeight="1" spans="1:24">
      <c r="A86" s="24">
        <v>79</v>
      </c>
      <c r="B86" s="25" t="s">
        <v>175</v>
      </c>
      <c r="C86" s="26" t="s">
        <v>45</v>
      </c>
      <c r="D86" s="26" t="s">
        <v>173</v>
      </c>
      <c r="E86" s="26" t="s">
        <v>176</v>
      </c>
      <c r="F86" s="26" t="s">
        <v>37</v>
      </c>
      <c r="G86" s="26">
        <v>2018</v>
      </c>
      <c r="H86" s="26" t="s">
        <v>126</v>
      </c>
      <c r="I86" s="54">
        <v>4</v>
      </c>
      <c r="J86" s="46" t="s">
        <v>144</v>
      </c>
      <c r="K86" s="47">
        <v>0.05</v>
      </c>
      <c r="L86" s="47">
        <f t="shared" si="9"/>
        <v>0.2</v>
      </c>
      <c r="M86" s="47">
        <v>0.2</v>
      </c>
      <c r="N86" s="47"/>
      <c r="O86" s="47"/>
      <c r="P86" s="26" t="s">
        <v>135</v>
      </c>
      <c r="Q86" s="26" t="s">
        <v>39</v>
      </c>
      <c r="R86" s="45">
        <v>1</v>
      </c>
      <c r="S86" s="45">
        <v>6</v>
      </c>
      <c r="T86" s="45"/>
      <c r="U86" s="45"/>
      <c r="V86" s="26" t="s">
        <v>17</v>
      </c>
      <c r="W86" s="24">
        <v>261</v>
      </c>
      <c r="X86" s="24"/>
    </row>
    <row r="87" ht="24.95" customHeight="1" spans="1:24">
      <c r="A87" s="24">
        <v>80</v>
      </c>
      <c r="B87" s="25" t="s">
        <v>177</v>
      </c>
      <c r="C87" s="26" t="s">
        <v>45</v>
      </c>
      <c r="D87" s="26" t="s">
        <v>112</v>
      </c>
      <c r="E87" s="26" t="s">
        <v>178</v>
      </c>
      <c r="F87" s="26" t="s">
        <v>37</v>
      </c>
      <c r="G87" s="26">
        <v>2019</v>
      </c>
      <c r="H87" s="26" t="s">
        <v>126</v>
      </c>
      <c r="I87" s="54">
        <v>1</v>
      </c>
      <c r="J87" s="46" t="s">
        <v>179</v>
      </c>
      <c r="K87" s="26">
        <v>0.05</v>
      </c>
      <c r="L87" s="47">
        <f t="shared" ref="L87:L123" si="10">M87+N87+O87</f>
        <v>0.05</v>
      </c>
      <c r="M87" s="47"/>
      <c r="N87" s="47">
        <v>0.05</v>
      </c>
      <c r="O87" s="47"/>
      <c r="P87" s="26" t="s">
        <v>135</v>
      </c>
      <c r="Q87" s="26" t="s">
        <v>39</v>
      </c>
      <c r="R87" s="60">
        <v>1</v>
      </c>
      <c r="S87" s="60">
        <v>4</v>
      </c>
      <c r="T87" s="60"/>
      <c r="U87" s="60"/>
      <c r="V87" s="26" t="s">
        <v>17</v>
      </c>
      <c r="W87" s="26"/>
      <c r="X87" s="61" t="s">
        <v>180</v>
      </c>
    </row>
    <row r="88" ht="24.95" customHeight="1" spans="1:24">
      <c r="A88" s="24">
        <v>81</v>
      </c>
      <c r="B88" s="25" t="s">
        <v>181</v>
      </c>
      <c r="C88" s="26" t="s">
        <v>45</v>
      </c>
      <c r="D88" s="26" t="s">
        <v>112</v>
      </c>
      <c r="E88" s="26" t="s">
        <v>182</v>
      </c>
      <c r="F88" s="26" t="s">
        <v>37</v>
      </c>
      <c r="G88" s="26">
        <v>2019</v>
      </c>
      <c r="H88" s="26" t="s">
        <v>126</v>
      </c>
      <c r="I88" s="54">
        <v>3</v>
      </c>
      <c r="J88" s="46" t="s">
        <v>179</v>
      </c>
      <c r="K88" s="26">
        <v>0.05</v>
      </c>
      <c r="L88" s="47">
        <f t="shared" si="10"/>
        <v>0.15</v>
      </c>
      <c r="M88" s="47"/>
      <c r="N88" s="47">
        <v>0.15</v>
      </c>
      <c r="O88" s="47"/>
      <c r="P88" s="26" t="s">
        <v>135</v>
      </c>
      <c r="Q88" s="26" t="s">
        <v>39</v>
      </c>
      <c r="R88" s="60">
        <v>1</v>
      </c>
      <c r="S88" s="60">
        <v>3</v>
      </c>
      <c r="T88" s="60"/>
      <c r="U88" s="60"/>
      <c r="V88" s="26" t="s">
        <v>17</v>
      </c>
      <c r="W88" s="26"/>
      <c r="X88" s="61" t="s">
        <v>183</v>
      </c>
    </row>
    <row r="89" ht="24.95" customHeight="1" spans="1:24">
      <c r="A89" s="24">
        <v>82</v>
      </c>
      <c r="B89" s="25" t="s">
        <v>184</v>
      </c>
      <c r="C89" s="26" t="s">
        <v>45</v>
      </c>
      <c r="D89" s="26" t="s">
        <v>112</v>
      </c>
      <c r="E89" s="26" t="s">
        <v>185</v>
      </c>
      <c r="F89" s="26" t="s">
        <v>37</v>
      </c>
      <c r="G89" s="26">
        <v>2019</v>
      </c>
      <c r="H89" s="26" t="s">
        <v>126</v>
      </c>
      <c r="I89" s="54">
        <v>1</v>
      </c>
      <c r="J89" s="46" t="s">
        <v>179</v>
      </c>
      <c r="K89" s="26">
        <v>0.05</v>
      </c>
      <c r="L89" s="47">
        <f t="shared" si="10"/>
        <v>0.05</v>
      </c>
      <c r="M89" s="47"/>
      <c r="N89" s="47">
        <v>0.05</v>
      </c>
      <c r="O89" s="47"/>
      <c r="P89" s="26" t="s">
        <v>135</v>
      </c>
      <c r="Q89" s="26" t="s">
        <v>39</v>
      </c>
      <c r="R89" s="60">
        <v>1</v>
      </c>
      <c r="S89" s="60">
        <v>2</v>
      </c>
      <c r="T89" s="60"/>
      <c r="U89" s="60"/>
      <c r="V89" s="26" t="s">
        <v>17</v>
      </c>
      <c r="W89" s="26"/>
      <c r="X89" s="61" t="s">
        <v>186</v>
      </c>
    </row>
    <row r="90" ht="24.95" customHeight="1" spans="1:24">
      <c r="A90" s="24">
        <v>83</v>
      </c>
      <c r="B90" s="25" t="s">
        <v>187</v>
      </c>
      <c r="C90" s="26" t="s">
        <v>45</v>
      </c>
      <c r="D90" s="26" t="s">
        <v>112</v>
      </c>
      <c r="E90" s="26" t="s">
        <v>188</v>
      </c>
      <c r="F90" s="26" t="s">
        <v>37</v>
      </c>
      <c r="G90" s="26">
        <v>2019</v>
      </c>
      <c r="H90" s="26" t="s">
        <v>126</v>
      </c>
      <c r="I90" s="54">
        <v>2</v>
      </c>
      <c r="J90" s="46" t="s">
        <v>179</v>
      </c>
      <c r="K90" s="26">
        <v>0.05</v>
      </c>
      <c r="L90" s="47">
        <f t="shared" si="10"/>
        <v>0.1</v>
      </c>
      <c r="M90" s="47"/>
      <c r="N90" s="47">
        <v>0.1</v>
      </c>
      <c r="O90" s="47"/>
      <c r="P90" s="26" t="s">
        <v>135</v>
      </c>
      <c r="Q90" s="26" t="s">
        <v>39</v>
      </c>
      <c r="R90" s="60">
        <v>1</v>
      </c>
      <c r="S90" s="60">
        <v>6</v>
      </c>
      <c r="T90" s="60"/>
      <c r="U90" s="60"/>
      <c r="V90" s="26" t="s">
        <v>17</v>
      </c>
      <c r="W90" s="26"/>
      <c r="X90" s="61" t="s">
        <v>189</v>
      </c>
    </row>
    <row r="91" ht="24.95" customHeight="1" spans="1:24">
      <c r="A91" s="24">
        <v>84</v>
      </c>
      <c r="B91" s="25" t="s">
        <v>190</v>
      </c>
      <c r="C91" s="26" t="s">
        <v>45</v>
      </c>
      <c r="D91" s="26" t="s">
        <v>112</v>
      </c>
      <c r="E91" s="26" t="s">
        <v>191</v>
      </c>
      <c r="F91" s="26" t="s">
        <v>37</v>
      </c>
      <c r="G91" s="26">
        <v>2019</v>
      </c>
      <c r="H91" s="26" t="s">
        <v>126</v>
      </c>
      <c r="I91" s="54">
        <v>2</v>
      </c>
      <c r="J91" s="46" t="s">
        <v>179</v>
      </c>
      <c r="K91" s="26">
        <v>0.05</v>
      </c>
      <c r="L91" s="47">
        <f t="shared" si="10"/>
        <v>0.1</v>
      </c>
      <c r="M91" s="47"/>
      <c r="N91" s="47">
        <v>0.1</v>
      </c>
      <c r="O91" s="47"/>
      <c r="P91" s="26" t="s">
        <v>135</v>
      </c>
      <c r="Q91" s="26" t="s">
        <v>39</v>
      </c>
      <c r="R91" s="60">
        <v>1</v>
      </c>
      <c r="S91" s="60">
        <v>2</v>
      </c>
      <c r="T91" s="60"/>
      <c r="U91" s="60"/>
      <c r="V91" s="26" t="s">
        <v>17</v>
      </c>
      <c r="W91" s="26"/>
      <c r="X91" s="61" t="s">
        <v>192</v>
      </c>
    </row>
    <row r="92" ht="24.95" customHeight="1" spans="1:24">
      <c r="A92" s="24">
        <v>85</v>
      </c>
      <c r="B92" s="25" t="s">
        <v>193</v>
      </c>
      <c r="C92" s="26" t="s">
        <v>45</v>
      </c>
      <c r="D92" s="26" t="s">
        <v>112</v>
      </c>
      <c r="E92" s="26" t="s">
        <v>194</v>
      </c>
      <c r="F92" s="26" t="s">
        <v>37</v>
      </c>
      <c r="G92" s="26">
        <v>2019</v>
      </c>
      <c r="H92" s="26" t="s">
        <v>126</v>
      </c>
      <c r="I92" s="54">
        <v>1</v>
      </c>
      <c r="J92" s="46" t="s">
        <v>179</v>
      </c>
      <c r="K92" s="26">
        <v>0.05</v>
      </c>
      <c r="L92" s="47">
        <f t="shared" si="10"/>
        <v>0.05</v>
      </c>
      <c r="M92" s="47"/>
      <c r="N92" s="47">
        <v>0.05</v>
      </c>
      <c r="O92" s="47"/>
      <c r="P92" s="26" t="s">
        <v>135</v>
      </c>
      <c r="Q92" s="26" t="s">
        <v>39</v>
      </c>
      <c r="R92" s="60">
        <v>1</v>
      </c>
      <c r="S92" s="60">
        <v>5</v>
      </c>
      <c r="T92" s="60"/>
      <c r="U92" s="60"/>
      <c r="V92" s="26" t="s">
        <v>17</v>
      </c>
      <c r="W92" s="26"/>
      <c r="X92" s="61" t="s">
        <v>195</v>
      </c>
    </row>
    <row r="93" ht="24.95" customHeight="1" spans="1:24">
      <c r="A93" s="24">
        <v>86</v>
      </c>
      <c r="B93" s="25" t="s">
        <v>196</v>
      </c>
      <c r="C93" s="26" t="s">
        <v>45</v>
      </c>
      <c r="D93" s="26" t="s">
        <v>112</v>
      </c>
      <c r="E93" s="26" t="s">
        <v>197</v>
      </c>
      <c r="F93" s="26" t="s">
        <v>37</v>
      </c>
      <c r="G93" s="26">
        <v>2019</v>
      </c>
      <c r="H93" s="26" t="s">
        <v>126</v>
      </c>
      <c r="I93" s="54">
        <v>4</v>
      </c>
      <c r="J93" s="46" t="s">
        <v>179</v>
      </c>
      <c r="K93" s="26">
        <v>0.05</v>
      </c>
      <c r="L93" s="47">
        <f t="shared" si="10"/>
        <v>0.2</v>
      </c>
      <c r="M93" s="47"/>
      <c r="N93" s="47">
        <v>0.2</v>
      </c>
      <c r="O93" s="47"/>
      <c r="P93" s="26" t="s">
        <v>135</v>
      </c>
      <c r="Q93" s="26" t="s">
        <v>39</v>
      </c>
      <c r="R93" s="60">
        <v>1</v>
      </c>
      <c r="S93" s="60">
        <v>4</v>
      </c>
      <c r="T93" s="60"/>
      <c r="U93" s="60"/>
      <c r="V93" s="26" t="s">
        <v>17</v>
      </c>
      <c r="W93" s="26"/>
      <c r="X93" s="61" t="s">
        <v>198</v>
      </c>
    </row>
    <row r="94" ht="24.95" customHeight="1" spans="1:24">
      <c r="A94" s="24">
        <v>87</v>
      </c>
      <c r="B94" s="25" t="s">
        <v>199</v>
      </c>
      <c r="C94" s="26" t="s">
        <v>45</v>
      </c>
      <c r="D94" s="26" t="s">
        <v>120</v>
      </c>
      <c r="E94" s="26" t="s">
        <v>200</v>
      </c>
      <c r="F94" s="26" t="s">
        <v>37</v>
      </c>
      <c r="G94" s="26">
        <v>2019</v>
      </c>
      <c r="H94" s="26" t="s">
        <v>126</v>
      </c>
      <c r="I94" s="54">
        <v>5</v>
      </c>
      <c r="J94" s="46" t="s">
        <v>179</v>
      </c>
      <c r="K94" s="26">
        <v>0.05</v>
      </c>
      <c r="L94" s="47">
        <f t="shared" si="10"/>
        <v>0.25</v>
      </c>
      <c r="M94" s="47"/>
      <c r="N94" s="47">
        <v>0.25</v>
      </c>
      <c r="O94" s="47"/>
      <c r="P94" s="26" t="s">
        <v>135</v>
      </c>
      <c r="Q94" s="26" t="s">
        <v>39</v>
      </c>
      <c r="R94" s="60">
        <v>1</v>
      </c>
      <c r="S94" s="60">
        <v>5</v>
      </c>
      <c r="T94" s="60"/>
      <c r="U94" s="60"/>
      <c r="V94" s="26" t="s">
        <v>17</v>
      </c>
      <c r="W94" s="26"/>
      <c r="X94" s="61" t="s">
        <v>201</v>
      </c>
    </row>
    <row r="95" ht="24.95" customHeight="1" spans="1:24">
      <c r="A95" s="24">
        <v>88</v>
      </c>
      <c r="B95" s="25" t="s">
        <v>202</v>
      </c>
      <c r="C95" s="26" t="s">
        <v>45</v>
      </c>
      <c r="D95" s="26" t="s">
        <v>120</v>
      </c>
      <c r="E95" s="26" t="s">
        <v>160</v>
      </c>
      <c r="F95" s="26" t="s">
        <v>37</v>
      </c>
      <c r="G95" s="26">
        <v>2019</v>
      </c>
      <c r="H95" s="26" t="s">
        <v>126</v>
      </c>
      <c r="I95" s="54">
        <v>2</v>
      </c>
      <c r="J95" s="46" t="s">
        <v>179</v>
      </c>
      <c r="K95" s="26">
        <v>0.05</v>
      </c>
      <c r="L95" s="47">
        <f t="shared" si="10"/>
        <v>0.1</v>
      </c>
      <c r="M95" s="47"/>
      <c r="N95" s="47">
        <v>0.1</v>
      </c>
      <c r="O95" s="47"/>
      <c r="P95" s="26" t="s">
        <v>135</v>
      </c>
      <c r="Q95" s="26" t="s">
        <v>39</v>
      </c>
      <c r="R95" s="60">
        <v>1</v>
      </c>
      <c r="S95" s="60">
        <v>4</v>
      </c>
      <c r="T95" s="60"/>
      <c r="U95" s="60"/>
      <c r="V95" s="26" t="s">
        <v>17</v>
      </c>
      <c r="W95" s="26"/>
      <c r="X95" s="61" t="s">
        <v>203</v>
      </c>
    </row>
    <row r="96" ht="24.95" customHeight="1" spans="1:24">
      <c r="A96" s="24">
        <v>89</v>
      </c>
      <c r="B96" s="25" t="s">
        <v>204</v>
      </c>
      <c r="C96" s="26" t="s">
        <v>45</v>
      </c>
      <c r="D96" s="26" t="s">
        <v>120</v>
      </c>
      <c r="E96" s="26" t="s">
        <v>158</v>
      </c>
      <c r="F96" s="26" t="s">
        <v>37</v>
      </c>
      <c r="G96" s="26">
        <v>2019</v>
      </c>
      <c r="H96" s="26" t="s">
        <v>126</v>
      </c>
      <c r="I96" s="54">
        <v>2</v>
      </c>
      <c r="J96" s="46" t="s">
        <v>179</v>
      </c>
      <c r="K96" s="26">
        <v>0.05</v>
      </c>
      <c r="L96" s="47">
        <f t="shared" si="10"/>
        <v>0.1</v>
      </c>
      <c r="M96" s="47"/>
      <c r="N96" s="47">
        <v>0.1</v>
      </c>
      <c r="O96" s="47"/>
      <c r="P96" s="26" t="s">
        <v>49</v>
      </c>
      <c r="Q96" s="26" t="s">
        <v>39</v>
      </c>
      <c r="R96" s="60">
        <v>1</v>
      </c>
      <c r="S96" s="60">
        <v>3</v>
      </c>
      <c r="T96" s="60"/>
      <c r="U96" s="60"/>
      <c r="V96" s="26" t="s">
        <v>17</v>
      </c>
      <c r="W96" s="26"/>
      <c r="X96" s="61" t="s">
        <v>205</v>
      </c>
    </row>
    <row r="97" ht="24.95" customHeight="1" spans="1:24">
      <c r="A97" s="24">
        <v>90</v>
      </c>
      <c r="B97" s="25" t="s">
        <v>206</v>
      </c>
      <c r="C97" s="26" t="s">
        <v>45</v>
      </c>
      <c r="D97" s="26" t="s">
        <v>120</v>
      </c>
      <c r="E97" s="26" t="s">
        <v>162</v>
      </c>
      <c r="F97" s="26" t="s">
        <v>37</v>
      </c>
      <c r="G97" s="26">
        <v>2019</v>
      </c>
      <c r="H97" s="26" t="s">
        <v>126</v>
      </c>
      <c r="I97" s="54">
        <v>6</v>
      </c>
      <c r="J97" s="46" t="s">
        <v>179</v>
      </c>
      <c r="K97" s="26">
        <v>0.05</v>
      </c>
      <c r="L97" s="47">
        <f t="shared" si="10"/>
        <v>0.3</v>
      </c>
      <c r="M97" s="47"/>
      <c r="N97" s="47">
        <v>0.3</v>
      </c>
      <c r="O97" s="47"/>
      <c r="P97" s="26" t="s">
        <v>135</v>
      </c>
      <c r="Q97" s="26" t="s">
        <v>39</v>
      </c>
      <c r="R97" s="60">
        <v>1</v>
      </c>
      <c r="S97" s="60">
        <v>2</v>
      </c>
      <c r="T97" s="60"/>
      <c r="U97" s="60"/>
      <c r="V97" s="26" t="s">
        <v>17</v>
      </c>
      <c r="W97" s="26"/>
      <c r="X97" s="61" t="s">
        <v>207</v>
      </c>
    </row>
    <row r="98" ht="24.95" customHeight="1" spans="1:24">
      <c r="A98" s="24">
        <v>91</v>
      </c>
      <c r="B98" s="25" t="s">
        <v>208</v>
      </c>
      <c r="C98" s="26" t="s">
        <v>45</v>
      </c>
      <c r="D98" s="26" t="s">
        <v>120</v>
      </c>
      <c r="E98" s="26" t="s">
        <v>209</v>
      </c>
      <c r="F98" s="26" t="s">
        <v>37</v>
      </c>
      <c r="G98" s="26">
        <v>2019</v>
      </c>
      <c r="H98" s="26" t="s">
        <v>126</v>
      </c>
      <c r="I98" s="54">
        <v>6.9</v>
      </c>
      <c r="J98" s="46" t="s">
        <v>179</v>
      </c>
      <c r="K98" s="26">
        <v>0.05</v>
      </c>
      <c r="L98" s="47">
        <f t="shared" si="10"/>
        <v>0.345</v>
      </c>
      <c r="M98" s="47"/>
      <c r="N98" s="47">
        <v>0.345</v>
      </c>
      <c r="O98" s="47"/>
      <c r="P98" s="26" t="s">
        <v>49</v>
      </c>
      <c r="Q98" s="26" t="s">
        <v>39</v>
      </c>
      <c r="R98" s="60">
        <v>3</v>
      </c>
      <c r="S98" s="60">
        <v>15</v>
      </c>
      <c r="T98" s="60"/>
      <c r="U98" s="60"/>
      <c r="V98" s="26" t="s">
        <v>17</v>
      </c>
      <c r="W98" s="26"/>
      <c r="X98" s="61" t="s">
        <v>210</v>
      </c>
    </row>
    <row r="99" ht="24.95" customHeight="1" spans="1:24">
      <c r="A99" s="24">
        <v>92</v>
      </c>
      <c r="B99" s="25" t="s">
        <v>211</v>
      </c>
      <c r="C99" s="26" t="s">
        <v>45</v>
      </c>
      <c r="D99" s="26" t="s">
        <v>164</v>
      </c>
      <c r="E99" s="26" t="s">
        <v>212</v>
      </c>
      <c r="F99" s="26" t="s">
        <v>37</v>
      </c>
      <c r="G99" s="26">
        <v>2019</v>
      </c>
      <c r="H99" s="26" t="s">
        <v>126</v>
      </c>
      <c r="I99" s="54">
        <v>9</v>
      </c>
      <c r="J99" s="46" t="s">
        <v>179</v>
      </c>
      <c r="K99" s="26">
        <v>0.05</v>
      </c>
      <c r="L99" s="47">
        <f t="shared" si="10"/>
        <v>0.45</v>
      </c>
      <c r="M99" s="47"/>
      <c r="N99" s="47">
        <v>0.45</v>
      </c>
      <c r="O99" s="47"/>
      <c r="P99" s="26" t="s">
        <v>135</v>
      </c>
      <c r="Q99" s="26" t="s">
        <v>39</v>
      </c>
      <c r="R99" s="60">
        <v>3</v>
      </c>
      <c r="S99" s="60">
        <v>13</v>
      </c>
      <c r="T99" s="60"/>
      <c r="U99" s="60"/>
      <c r="V99" s="26" t="s">
        <v>17</v>
      </c>
      <c r="W99" s="26"/>
      <c r="X99" s="61" t="s">
        <v>213</v>
      </c>
    </row>
    <row r="100" ht="24.95" customHeight="1" spans="1:24">
      <c r="A100" s="24">
        <v>93</v>
      </c>
      <c r="B100" s="25" t="s">
        <v>214</v>
      </c>
      <c r="C100" s="26" t="s">
        <v>45</v>
      </c>
      <c r="D100" s="26" t="s">
        <v>164</v>
      </c>
      <c r="E100" s="26" t="s">
        <v>169</v>
      </c>
      <c r="F100" s="26" t="s">
        <v>37</v>
      </c>
      <c r="G100" s="26">
        <v>2019</v>
      </c>
      <c r="H100" s="26" t="s">
        <v>126</v>
      </c>
      <c r="I100" s="54">
        <v>4.8</v>
      </c>
      <c r="J100" s="46" t="s">
        <v>179</v>
      </c>
      <c r="K100" s="26">
        <v>0.05</v>
      </c>
      <c r="L100" s="47">
        <f t="shared" si="10"/>
        <v>0.24</v>
      </c>
      <c r="M100" s="47"/>
      <c r="N100" s="47">
        <v>0.24</v>
      </c>
      <c r="O100" s="47"/>
      <c r="P100" s="26" t="s">
        <v>135</v>
      </c>
      <c r="Q100" s="26" t="s">
        <v>39</v>
      </c>
      <c r="R100" s="60">
        <v>2</v>
      </c>
      <c r="S100" s="60">
        <v>9</v>
      </c>
      <c r="T100" s="60"/>
      <c r="U100" s="60"/>
      <c r="V100" s="26" t="s">
        <v>17</v>
      </c>
      <c r="W100" s="26"/>
      <c r="X100" s="61" t="s">
        <v>215</v>
      </c>
    </row>
    <row r="101" ht="24.95" customHeight="1" spans="1:24">
      <c r="A101" s="24">
        <v>94</v>
      </c>
      <c r="B101" s="25" t="s">
        <v>216</v>
      </c>
      <c r="C101" s="26" t="s">
        <v>45</v>
      </c>
      <c r="D101" s="26" t="s">
        <v>164</v>
      </c>
      <c r="E101" s="26" t="s">
        <v>167</v>
      </c>
      <c r="F101" s="26" t="s">
        <v>37</v>
      </c>
      <c r="G101" s="26">
        <v>2019</v>
      </c>
      <c r="H101" s="26" t="s">
        <v>126</v>
      </c>
      <c r="I101" s="54">
        <v>8.7</v>
      </c>
      <c r="J101" s="46" t="s">
        <v>179</v>
      </c>
      <c r="K101" s="26">
        <v>0.05</v>
      </c>
      <c r="L101" s="47">
        <f t="shared" si="10"/>
        <v>0.435</v>
      </c>
      <c r="M101" s="47"/>
      <c r="N101" s="47">
        <v>0.435</v>
      </c>
      <c r="O101" s="47"/>
      <c r="P101" s="26" t="s">
        <v>135</v>
      </c>
      <c r="Q101" s="26" t="s">
        <v>39</v>
      </c>
      <c r="R101" s="60">
        <v>4</v>
      </c>
      <c r="S101" s="60">
        <v>16</v>
      </c>
      <c r="T101" s="60"/>
      <c r="U101" s="60"/>
      <c r="V101" s="26" t="s">
        <v>17</v>
      </c>
      <c r="W101" s="26"/>
      <c r="X101" s="61" t="s">
        <v>217</v>
      </c>
    </row>
    <row r="102" ht="24.95" customHeight="1" spans="1:24">
      <c r="A102" s="24">
        <v>95</v>
      </c>
      <c r="B102" s="25" t="s">
        <v>218</v>
      </c>
      <c r="C102" s="26" t="s">
        <v>45</v>
      </c>
      <c r="D102" s="26" t="s">
        <v>164</v>
      </c>
      <c r="E102" s="26" t="s">
        <v>219</v>
      </c>
      <c r="F102" s="26" t="s">
        <v>37</v>
      </c>
      <c r="G102" s="26">
        <v>2019</v>
      </c>
      <c r="H102" s="26" t="s">
        <v>126</v>
      </c>
      <c r="I102" s="54">
        <v>11</v>
      </c>
      <c r="J102" s="46" t="s">
        <v>179</v>
      </c>
      <c r="K102" s="26">
        <v>0.05</v>
      </c>
      <c r="L102" s="47">
        <f t="shared" si="10"/>
        <v>0.55</v>
      </c>
      <c r="M102" s="47"/>
      <c r="N102" s="47">
        <v>0.55</v>
      </c>
      <c r="O102" s="47"/>
      <c r="P102" s="26" t="s">
        <v>135</v>
      </c>
      <c r="Q102" s="26" t="s">
        <v>39</v>
      </c>
      <c r="R102" s="60">
        <v>1</v>
      </c>
      <c r="S102" s="60">
        <v>4</v>
      </c>
      <c r="T102" s="60"/>
      <c r="U102" s="60"/>
      <c r="V102" s="26" t="s">
        <v>17</v>
      </c>
      <c r="W102" s="26"/>
      <c r="X102" s="61" t="s">
        <v>220</v>
      </c>
    </row>
    <row r="103" ht="24.95" customHeight="1" spans="1:24">
      <c r="A103" s="24">
        <v>96</v>
      </c>
      <c r="B103" s="25" t="s">
        <v>221</v>
      </c>
      <c r="C103" s="26" t="s">
        <v>45</v>
      </c>
      <c r="D103" s="26" t="s">
        <v>164</v>
      </c>
      <c r="E103" s="26" t="s">
        <v>222</v>
      </c>
      <c r="F103" s="26" t="s">
        <v>37</v>
      </c>
      <c r="G103" s="26">
        <v>2019</v>
      </c>
      <c r="H103" s="26" t="s">
        <v>126</v>
      </c>
      <c r="I103" s="54">
        <v>1</v>
      </c>
      <c r="J103" s="46" t="s">
        <v>179</v>
      </c>
      <c r="K103" s="26">
        <v>0.05</v>
      </c>
      <c r="L103" s="47">
        <f t="shared" si="10"/>
        <v>0.05</v>
      </c>
      <c r="M103" s="47"/>
      <c r="N103" s="47">
        <v>0.05</v>
      </c>
      <c r="O103" s="47"/>
      <c r="P103" s="26" t="s">
        <v>49</v>
      </c>
      <c r="Q103" s="26" t="s">
        <v>39</v>
      </c>
      <c r="R103" s="60">
        <v>1</v>
      </c>
      <c r="S103" s="60">
        <v>2</v>
      </c>
      <c r="T103" s="60"/>
      <c r="U103" s="60"/>
      <c r="V103" s="26" t="s">
        <v>17</v>
      </c>
      <c r="W103" s="26"/>
      <c r="X103" s="61" t="s">
        <v>223</v>
      </c>
    </row>
    <row r="104" ht="24.95" customHeight="1" spans="1:24">
      <c r="A104" s="24">
        <v>97</v>
      </c>
      <c r="B104" s="25" t="s">
        <v>224</v>
      </c>
      <c r="C104" s="26" t="s">
        <v>45</v>
      </c>
      <c r="D104" s="26" t="s">
        <v>164</v>
      </c>
      <c r="E104" s="26" t="s">
        <v>225</v>
      </c>
      <c r="F104" s="26" t="s">
        <v>37</v>
      </c>
      <c r="G104" s="26">
        <v>2019</v>
      </c>
      <c r="H104" s="26" t="s">
        <v>126</v>
      </c>
      <c r="I104" s="54">
        <v>3</v>
      </c>
      <c r="J104" s="46" t="s">
        <v>179</v>
      </c>
      <c r="K104" s="26">
        <v>0.05</v>
      </c>
      <c r="L104" s="47">
        <f t="shared" si="10"/>
        <v>0.15</v>
      </c>
      <c r="M104" s="47"/>
      <c r="N104" s="47">
        <v>0.15</v>
      </c>
      <c r="O104" s="47"/>
      <c r="P104" s="26" t="s">
        <v>135</v>
      </c>
      <c r="Q104" s="26" t="s">
        <v>39</v>
      </c>
      <c r="R104" s="60">
        <v>2</v>
      </c>
      <c r="S104" s="60">
        <v>8</v>
      </c>
      <c r="T104" s="60"/>
      <c r="U104" s="60"/>
      <c r="V104" s="26" t="s">
        <v>17</v>
      </c>
      <c r="W104" s="26"/>
      <c r="X104" s="61" t="s">
        <v>226</v>
      </c>
    </row>
    <row r="105" ht="24.95" customHeight="1" spans="1:24">
      <c r="A105" s="24">
        <v>98</v>
      </c>
      <c r="B105" s="25" t="s">
        <v>227</v>
      </c>
      <c r="C105" s="26" t="s">
        <v>45</v>
      </c>
      <c r="D105" s="26" t="s">
        <v>164</v>
      </c>
      <c r="E105" s="26" t="s">
        <v>228</v>
      </c>
      <c r="F105" s="26" t="s">
        <v>37</v>
      </c>
      <c r="G105" s="26">
        <v>2019</v>
      </c>
      <c r="H105" s="26" t="s">
        <v>126</v>
      </c>
      <c r="I105" s="54">
        <v>1.5</v>
      </c>
      <c r="J105" s="46" t="s">
        <v>179</v>
      </c>
      <c r="K105" s="26">
        <v>0.05</v>
      </c>
      <c r="L105" s="47">
        <f t="shared" si="10"/>
        <v>0.075</v>
      </c>
      <c r="M105" s="47"/>
      <c r="N105" s="47">
        <v>0.075</v>
      </c>
      <c r="O105" s="47"/>
      <c r="P105" s="26" t="s">
        <v>135</v>
      </c>
      <c r="Q105" s="26" t="s">
        <v>39</v>
      </c>
      <c r="R105" s="60">
        <v>1</v>
      </c>
      <c r="S105" s="60">
        <v>5</v>
      </c>
      <c r="T105" s="60"/>
      <c r="U105" s="60"/>
      <c r="V105" s="26" t="s">
        <v>17</v>
      </c>
      <c r="W105" s="26"/>
      <c r="X105" s="61" t="s">
        <v>229</v>
      </c>
    </row>
    <row r="106" ht="24.95" customHeight="1" spans="1:24">
      <c r="A106" s="24">
        <v>99</v>
      </c>
      <c r="B106" s="25" t="s">
        <v>230</v>
      </c>
      <c r="C106" s="26" t="s">
        <v>45</v>
      </c>
      <c r="D106" s="26" t="s">
        <v>117</v>
      </c>
      <c r="E106" s="26" t="s">
        <v>231</v>
      </c>
      <c r="F106" s="26" t="s">
        <v>37</v>
      </c>
      <c r="G106" s="26">
        <v>2019</v>
      </c>
      <c r="H106" s="26" t="s">
        <v>126</v>
      </c>
      <c r="I106" s="54">
        <v>4</v>
      </c>
      <c r="J106" s="46" t="s">
        <v>179</v>
      </c>
      <c r="K106" s="26">
        <v>0.05</v>
      </c>
      <c r="L106" s="47">
        <f t="shared" si="10"/>
        <v>0.2</v>
      </c>
      <c r="M106" s="47"/>
      <c r="N106" s="47">
        <v>0.2</v>
      </c>
      <c r="O106" s="47"/>
      <c r="P106" s="26" t="s">
        <v>135</v>
      </c>
      <c r="Q106" s="26" t="s">
        <v>39</v>
      </c>
      <c r="R106" s="60">
        <v>2</v>
      </c>
      <c r="S106" s="60">
        <v>10</v>
      </c>
      <c r="T106" s="60"/>
      <c r="U106" s="60"/>
      <c r="V106" s="26" t="s">
        <v>17</v>
      </c>
      <c r="W106" s="26"/>
      <c r="X106" s="61" t="s">
        <v>232</v>
      </c>
    </row>
    <row r="107" ht="24.95" customHeight="1" spans="1:24">
      <c r="A107" s="24">
        <v>100</v>
      </c>
      <c r="B107" s="25" t="s">
        <v>233</v>
      </c>
      <c r="C107" s="26" t="s">
        <v>45</v>
      </c>
      <c r="D107" s="26" t="s">
        <v>117</v>
      </c>
      <c r="E107" s="26" t="s">
        <v>234</v>
      </c>
      <c r="F107" s="26" t="s">
        <v>37</v>
      </c>
      <c r="G107" s="26">
        <v>2019</v>
      </c>
      <c r="H107" s="26" t="s">
        <v>126</v>
      </c>
      <c r="I107" s="54">
        <v>27.5</v>
      </c>
      <c r="J107" s="46" t="s">
        <v>179</v>
      </c>
      <c r="K107" s="26">
        <v>0.05</v>
      </c>
      <c r="L107" s="47">
        <f t="shared" si="10"/>
        <v>1.375</v>
      </c>
      <c r="M107" s="47"/>
      <c r="N107" s="47">
        <v>1.375</v>
      </c>
      <c r="O107" s="47"/>
      <c r="P107" s="26" t="s">
        <v>135</v>
      </c>
      <c r="Q107" s="26" t="s">
        <v>39</v>
      </c>
      <c r="R107" s="60">
        <v>9</v>
      </c>
      <c r="S107" s="60">
        <v>47</v>
      </c>
      <c r="T107" s="60"/>
      <c r="U107" s="60"/>
      <c r="V107" s="26" t="s">
        <v>17</v>
      </c>
      <c r="W107" s="26"/>
      <c r="X107" s="61" t="s">
        <v>235</v>
      </c>
    </row>
    <row r="108" ht="24.95" customHeight="1" spans="1:24">
      <c r="A108" s="24">
        <v>101</v>
      </c>
      <c r="B108" s="25" t="s">
        <v>236</v>
      </c>
      <c r="C108" s="26" t="s">
        <v>45</v>
      </c>
      <c r="D108" s="26" t="s">
        <v>117</v>
      </c>
      <c r="E108" s="26" t="s">
        <v>237</v>
      </c>
      <c r="F108" s="26" t="s">
        <v>37</v>
      </c>
      <c r="G108" s="26">
        <v>2019</v>
      </c>
      <c r="H108" s="26" t="s">
        <v>126</v>
      </c>
      <c r="I108" s="54">
        <v>8</v>
      </c>
      <c r="J108" s="46" t="s">
        <v>179</v>
      </c>
      <c r="K108" s="26">
        <v>0.05</v>
      </c>
      <c r="L108" s="47">
        <f t="shared" si="10"/>
        <v>0.4</v>
      </c>
      <c r="M108" s="47"/>
      <c r="N108" s="47">
        <v>0.4</v>
      </c>
      <c r="O108" s="47"/>
      <c r="P108" s="26" t="s">
        <v>135</v>
      </c>
      <c r="Q108" s="26" t="s">
        <v>39</v>
      </c>
      <c r="R108" s="60">
        <v>1</v>
      </c>
      <c r="S108" s="60">
        <v>3</v>
      </c>
      <c r="T108" s="60"/>
      <c r="U108" s="60"/>
      <c r="V108" s="26" t="s">
        <v>17</v>
      </c>
      <c r="W108" s="26"/>
      <c r="X108" s="61" t="s">
        <v>238</v>
      </c>
    </row>
    <row r="109" ht="24.95" customHeight="1" spans="1:24">
      <c r="A109" s="24">
        <v>102</v>
      </c>
      <c r="B109" s="25" t="s">
        <v>239</v>
      </c>
      <c r="C109" s="26" t="s">
        <v>45</v>
      </c>
      <c r="D109" s="26" t="s">
        <v>117</v>
      </c>
      <c r="E109" s="26" t="s">
        <v>240</v>
      </c>
      <c r="F109" s="26" t="s">
        <v>37</v>
      </c>
      <c r="G109" s="26">
        <v>2019</v>
      </c>
      <c r="H109" s="26" t="s">
        <v>126</v>
      </c>
      <c r="I109" s="54">
        <v>1.5</v>
      </c>
      <c r="J109" s="46" t="s">
        <v>179</v>
      </c>
      <c r="K109" s="26">
        <v>0.05</v>
      </c>
      <c r="L109" s="47">
        <f t="shared" si="10"/>
        <v>0.075</v>
      </c>
      <c r="M109" s="47"/>
      <c r="N109" s="47">
        <v>0.075</v>
      </c>
      <c r="O109" s="47"/>
      <c r="P109" s="26" t="s">
        <v>135</v>
      </c>
      <c r="Q109" s="26" t="s">
        <v>39</v>
      </c>
      <c r="R109" s="60">
        <v>1</v>
      </c>
      <c r="S109" s="60">
        <v>7</v>
      </c>
      <c r="T109" s="60"/>
      <c r="U109" s="60"/>
      <c r="V109" s="26" t="s">
        <v>17</v>
      </c>
      <c r="W109" s="26"/>
      <c r="X109" s="61" t="s">
        <v>241</v>
      </c>
    </row>
    <row r="110" ht="24.95" customHeight="1" spans="1:24">
      <c r="A110" s="24">
        <v>103</v>
      </c>
      <c r="B110" s="25" t="s">
        <v>242</v>
      </c>
      <c r="C110" s="26" t="s">
        <v>45</v>
      </c>
      <c r="D110" s="26" t="s">
        <v>117</v>
      </c>
      <c r="E110" s="26" t="s">
        <v>243</v>
      </c>
      <c r="F110" s="26" t="s">
        <v>37</v>
      </c>
      <c r="G110" s="26">
        <v>2019</v>
      </c>
      <c r="H110" s="26" t="s">
        <v>126</v>
      </c>
      <c r="I110" s="54">
        <v>10</v>
      </c>
      <c r="J110" s="46" t="s">
        <v>179</v>
      </c>
      <c r="K110" s="26">
        <v>0.05</v>
      </c>
      <c r="L110" s="47">
        <f t="shared" si="10"/>
        <v>0.5</v>
      </c>
      <c r="M110" s="47"/>
      <c r="N110" s="47">
        <v>0.5</v>
      </c>
      <c r="O110" s="47"/>
      <c r="P110" s="26" t="s">
        <v>135</v>
      </c>
      <c r="Q110" s="26" t="s">
        <v>39</v>
      </c>
      <c r="R110" s="60">
        <v>3</v>
      </c>
      <c r="S110" s="60">
        <v>13</v>
      </c>
      <c r="T110" s="60"/>
      <c r="U110" s="60"/>
      <c r="V110" s="26" t="s">
        <v>17</v>
      </c>
      <c r="W110" s="26"/>
      <c r="X110" s="61" t="s">
        <v>244</v>
      </c>
    </row>
    <row r="111" ht="24.95" customHeight="1" spans="1:24">
      <c r="A111" s="24">
        <v>104</v>
      </c>
      <c r="B111" s="25" t="s">
        <v>245</v>
      </c>
      <c r="C111" s="26" t="s">
        <v>45</v>
      </c>
      <c r="D111" s="26" t="s">
        <v>117</v>
      </c>
      <c r="E111" s="26" t="s">
        <v>246</v>
      </c>
      <c r="F111" s="26" t="s">
        <v>37</v>
      </c>
      <c r="G111" s="26">
        <v>2019</v>
      </c>
      <c r="H111" s="26" t="s">
        <v>126</v>
      </c>
      <c r="I111" s="54">
        <v>3</v>
      </c>
      <c r="J111" s="46" t="s">
        <v>179</v>
      </c>
      <c r="K111" s="26">
        <v>0.05</v>
      </c>
      <c r="L111" s="47">
        <f t="shared" si="10"/>
        <v>0.15</v>
      </c>
      <c r="M111" s="47"/>
      <c r="N111" s="47">
        <v>0.15</v>
      </c>
      <c r="O111" s="47"/>
      <c r="P111" s="26" t="s">
        <v>135</v>
      </c>
      <c r="Q111" s="26" t="s">
        <v>39</v>
      </c>
      <c r="R111" s="60">
        <v>1</v>
      </c>
      <c r="S111" s="60">
        <v>7</v>
      </c>
      <c r="T111" s="60"/>
      <c r="U111" s="60"/>
      <c r="V111" s="26" t="s">
        <v>17</v>
      </c>
      <c r="W111" s="26"/>
      <c r="X111" s="61" t="s">
        <v>247</v>
      </c>
    </row>
    <row r="112" ht="24.95" customHeight="1" spans="1:24">
      <c r="A112" s="24">
        <v>105</v>
      </c>
      <c r="B112" s="25" t="s">
        <v>248</v>
      </c>
      <c r="C112" s="26" t="s">
        <v>45</v>
      </c>
      <c r="D112" s="26" t="s">
        <v>117</v>
      </c>
      <c r="E112" s="26" t="s">
        <v>249</v>
      </c>
      <c r="F112" s="26" t="s">
        <v>37</v>
      </c>
      <c r="G112" s="26">
        <v>2019</v>
      </c>
      <c r="H112" s="26" t="s">
        <v>126</v>
      </c>
      <c r="I112" s="54">
        <v>23.7</v>
      </c>
      <c r="J112" s="46" t="s">
        <v>179</v>
      </c>
      <c r="K112" s="26">
        <v>0.05</v>
      </c>
      <c r="L112" s="47">
        <f t="shared" si="10"/>
        <v>1.185</v>
      </c>
      <c r="M112" s="47"/>
      <c r="N112" s="47">
        <v>1.185</v>
      </c>
      <c r="O112" s="47"/>
      <c r="P112" s="26" t="s">
        <v>135</v>
      </c>
      <c r="Q112" s="26" t="s">
        <v>39</v>
      </c>
      <c r="R112" s="60">
        <v>3</v>
      </c>
      <c r="S112" s="60">
        <v>15</v>
      </c>
      <c r="T112" s="60"/>
      <c r="U112" s="60"/>
      <c r="V112" s="26" t="s">
        <v>17</v>
      </c>
      <c r="W112" s="26"/>
      <c r="X112" s="61" t="s">
        <v>250</v>
      </c>
    </row>
    <row r="113" ht="24.95" customHeight="1" spans="1:24">
      <c r="A113" s="24">
        <v>106</v>
      </c>
      <c r="B113" s="25" t="s">
        <v>251</v>
      </c>
      <c r="C113" s="26" t="s">
        <v>45</v>
      </c>
      <c r="D113" s="26" t="s">
        <v>117</v>
      </c>
      <c r="E113" s="26" t="s">
        <v>252</v>
      </c>
      <c r="F113" s="26" t="s">
        <v>37</v>
      </c>
      <c r="G113" s="26">
        <v>2019</v>
      </c>
      <c r="H113" s="26" t="s">
        <v>126</v>
      </c>
      <c r="I113" s="54">
        <v>3.9</v>
      </c>
      <c r="J113" s="46" t="s">
        <v>179</v>
      </c>
      <c r="K113" s="26">
        <v>0.05</v>
      </c>
      <c r="L113" s="47">
        <f t="shared" si="10"/>
        <v>0.195</v>
      </c>
      <c r="M113" s="47"/>
      <c r="N113" s="47">
        <v>0.195</v>
      </c>
      <c r="O113" s="47"/>
      <c r="P113" s="26" t="s">
        <v>135</v>
      </c>
      <c r="Q113" s="26" t="s">
        <v>39</v>
      </c>
      <c r="R113" s="60">
        <v>2</v>
      </c>
      <c r="S113" s="60">
        <v>9</v>
      </c>
      <c r="T113" s="60"/>
      <c r="U113" s="60"/>
      <c r="V113" s="26" t="s">
        <v>17</v>
      </c>
      <c r="W113" s="26"/>
      <c r="X113" s="61" t="s">
        <v>253</v>
      </c>
    </row>
    <row r="114" ht="24.95" customHeight="1" spans="1:24">
      <c r="A114" s="24">
        <v>107</v>
      </c>
      <c r="B114" s="25" t="s">
        <v>254</v>
      </c>
      <c r="C114" s="26" t="s">
        <v>45</v>
      </c>
      <c r="D114" s="26" t="s">
        <v>117</v>
      </c>
      <c r="E114" s="26" t="s">
        <v>255</v>
      </c>
      <c r="F114" s="26" t="s">
        <v>37</v>
      </c>
      <c r="G114" s="26">
        <v>2019</v>
      </c>
      <c r="H114" s="26" t="s">
        <v>126</v>
      </c>
      <c r="I114" s="54">
        <v>3.8</v>
      </c>
      <c r="J114" s="46" t="s">
        <v>179</v>
      </c>
      <c r="K114" s="26">
        <v>0.05</v>
      </c>
      <c r="L114" s="47">
        <f t="shared" si="10"/>
        <v>0.19</v>
      </c>
      <c r="M114" s="47"/>
      <c r="N114" s="47">
        <v>0.19</v>
      </c>
      <c r="O114" s="47"/>
      <c r="P114" s="26" t="s">
        <v>135</v>
      </c>
      <c r="Q114" s="26" t="s">
        <v>39</v>
      </c>
      <c r="R114" s="60">
        <v>1</v>
      </c>
      <c r="S114" s="60">
        <v>6</v>
      </c>
      <c r="T114" s="60"/>
      <c r="U114" s="60"/>
      <c r="V114" s="26" t="s">
        <v>17</v>
      </c>
      <c r="W114" s="26"/>
      <c r="X114" s="61" t="s">
        <v>256</v>
      </c>
    </row>
    <row r="115" ht="24.95" customHeight="1" spans="1:24">
      <c r="A115" s="24">
        <v>108</v>
      </c>
      <c r="B115" s="25" t="s">
        <v>257</v>
      </c>
      <c r="C115" s="26" t="s">
        <v>45</v>
      </c>
      <c r="D115" s="26" t="s">
        <v>117</v>
      </c>
      <c r="E115" s="26" t="s">
        <v>258</v>
      </c>
      <c r="F115" s="26" t="s">
        <v>37</v>
      </c>
      <c r="G115" s="26">
        <v>2019</v>
      </c>
      <c r="H115" s="26" t="s">
        <v>126</v>
      </c>
      <c r="I115" s="54">
        <v>15.1</v>
      </c>
      <c r="J115" s="46" t="s">
        <v>179</v>
      </c>
      <c r="K115" s="26">
        <v>0.05</v>
      </c>
      <c r="L115" s="47">
        <f t="shared" si="10"/>
        <v>0.755</v>
      </c>
      <c r="M115" s="47"/>
      <c r="N115" s="47">
        <v>0.755</v>
      </c>
      <c r="O115" s="47"/>
      <c r="P115" s="26" t="s">
        <v>135</v>
      </c>
      <c r="Q115" s="26" t="s">
        <v>39</v>
      </c>
      <c r="R115" s="60">
        <v>2</v>
      </c>
      <c r="S115" s="60">
        <v>7</v>
      </c>
      <c r="T115" s="60"/>
      <c r="U115" s="60"/>
      <c r="V115" s="26" t="s">
        <v>17</v>
      </c>
      <c r="W115" s="26"/>
      <c r="X115" s="61" t="s">
        <v>259</v>
      </c>
    </row>
    <row r="116" ht="24.95" customHeight="1" spans="1:24">
      <c r="A116" s="24">
        <v>109</v>
      </c>
      <c r="B116" s="25" t="s">
        <v>260</v>
      </c>
      <c r="C116" s="26" t="s">
        <v>45</v>
      </c>
      <c r="D116" s="26" t="s">
        <v>117</v>
      </c>
      <c r="E116" s="26" t="s">
        <v>261</v>
      </c>
      <c r="F116" s="26" t="s">
        <v>37</v>
      </c>
      <c r="G116" s="26">
        <v>2019</v>
      </c>
      <c r="H116" s="26" t="s">
        <v>126</v>
      </c>
      <c r="I116" s="54">
        <v>9.3</v>
      </c>
      <c r="J116" s="46" t="s">
        <v>179</v>
      </c>
      <c r="K116" s="26">
        <v>0.05</v>
      </c>
      <c r="L116" s="47">
        <f t="shared" si="10"/>
        <v>0.465</v>
      </c>
      <c r="M116" s="47"/>
      <c r="N116" s="47">
        <v>0.465</v>
      </c>
      <c r="O116" s="47"/>
      <c r="P116" s="26" t="s">
        <v>135</v>
      </c>
      <c r="Q116" s="26" t="s">
        <v>39</v>
      </c>
      <c r="R116" s="60">
        <v>3</v>
      </c>
      <c r="S116" s="60">
        <v>17</v>
      </c>
      <c r="T116" s="60"/>
      <c r="U116" s="60"/>
      <c r="V116" s="26" t="s">
        <v>17</v>
      </c>
      <c r="W116" s="26"/>
      <c r="X116" s="61" t="s">
        <v>262</v>
      </c>
    </row>
    <row r="117" ht="24.95" customHeight="1" spans="1:24">
      <c r="A117" s="24">
        <v>110</v>
      </c>
      <c r="B117" s="25" t="s">
        <v>263</v>
      </c>
      <c r="C117" s="26" t="s">
        <v>45</v>
      </c>
      <c r="D117" s="26" t="s">
        <v>53</v>
      </c>
      <c r="E117" s="26" t="s">
        <v>72</v>
      </c>
      <c r="F117" s="26" t="s">
        <v>37</v>
      </c>
      <c r="G117" s="26">
        <v>2019</v>
      </c>
      <c r="H117" s="26" t="s">
        <v>126</v>
      </c>
      <c r="I117" s="54">
        <v>30</v>
      </c>
      <c r="J117" s="46" t="s">
        <v>179</v>
      </c>
      <c r="K117" s="26">
        <v>0.05</v>
      </c>
      <c r="L117" s="47">
        <f t="shared" si="10"/>
        <v>1.5</v>
      </c>
      <c r="M117" s="47"/>
      <c r="N117" s="47">
        <v>1.5</v>
      </c>
      <c r="O117" s="47"/>
      <c r="P117" s="26" t="s">
        <v>135</v>
      </c>
      <c r="Q117" s="26" t="s">
        <v>39</v>
      </c>
      <c r="R117" s="60">
        <v>3</v>
      </c>
      <c r="S117" s="60">
        <v>17</v>
      </c>
      <c r="T117" s="60"/>
      <c r="U117" s="60"/>
      <c r="V117" s="26" t="s">
        <v>17</v>
      </c>
      <c r="W117" s="26"/>
      <c r="X117" s="61" t="s">
        <v>264</v>
      </c>
    </row>
    <row r="118" ht="24.95" customHeight="1" spans="1:24">
      <c r="A118" s="24">
        <v>111</v>
      </c>
      <c r="B118" s="25" t="s">
        <v>265</v>
      </c>
      <c r="C118" s="26" t="s">
        <v>45</v>
      </c>
      <c r="D118" s="26" t="s">
        <v>53</v>
      </c>
      <c r="E118" s="26" t="s">
        <v>55</v>
      </c>
      <c r="F118" s="26" t="s">
        <v>37</v>
      </c>
      <c r="G118" s="26">
        <v>2019</v>
      </c>
      <c r="H118" s="26" t="s">
        <v>126</v>
      </c>
      <c r="I118" s="54">
        <v>3</v>
      </c>
      <c r="J118" s="46" t="s">
        <v>179</v>
      </c>
      <c r="K118" s="26">
        <v>0.05</v>
      </c>
      <c r="L118" s="47">
        <f t="shared" si="10"/>
        <v>0.15</v>
      </c>
      <c r="M118" s="47"/>
      <c r="N118" s="47">
        <v>0.15</v>
      </c>
      <c r="O118" s="47"/>
      <c r="P118" s="26" t="s">
        <v>135</v>
      </c>
      <c r="Q118" s="26" t="s">
        <v>39</v>
      </c>
      <c r="R118" s="60">
        <v>1</v>
      </c>
      <c r="S118" s="60">
        <v>5</v>
      </c>
      <c r="T118" s="60"/>
      <c r="U118" s="60"/>
      <c r="V118" s="26" t="s">
        <v>17</v>
      </c>
      <c r="W118" s="26"/>
      <c r="X118" s="61" t="s">
        <v>266</v>
      </c>
    </row>
    <row r="119" ht="24.95" customHeight="1" spans="1:24">
      <c r="A119" s="24">
        <v>112</v>
      </c>
      <c r="B119" s="25" t="s">
        <v>267</v>
      </c>
      <c r="C119" s="26" t="s">
        <v>45</v>
      </c>
      <c r="D119" s="26" t="s">
        <v>53</v>
      </c>
      <c r="E119" s="26" t="s">
        <v>268</v>
      </c>
      <c r="F119" s="26" t="s">
        <v>37</v>
      </c>
      <c r="G119" s="26">
        <v>2019</v>
      </c>
      <c r="H119" s="26" t="s">
        <v>126</v>
      </c>
      <c r="I119" s="54">
        <v>8</v>
      </c>
      <c r="J119" s="46" t="s">
        <v>179</v>
      </c>
      <c r="K119" s="26">
        <v>0.05</v>
      </c>
      <c r="L119" s="47">
        <f t="shared" si="10"/>
        <v>0.4</v>
      </c>
      <c r="M119" s="47"/>
      <c r="N119" s="47">
        <v>0.4</v>
      </c>
      <c r="O119" s="47"/>
      <c r="P119" s="26" t="s">
        <v>135</v>
      </c>
      <c r="Q119" s="26" t="s">
        <v>39</v>
      </c>
      <c r="R119" s="60">
        <v>1</v>
      </c>
      <c r="S119" s="60">
        <v>6</v>
      </c>
      <c r="T119" s="60"/>
      <c r="U119" s="60"/>
      <c r="V119" s="26" t="s">
        <v>17</v>
      </c>
      <c r="W119" s="26"/>
      <c r="X119" s="61" t="s">
        <v>269</v>
      </c>
    </row>
    <row r="120" ht="24.95" customHeight="1" spans="1:24">
      <c r="A120" s="24">
        <v>113</v>
      </c>
      <c r="B120" s="25" t="s">
        <v>270</v>
      </c>
      <c r="C120" s="26" t="s">
        <v>45</v>
      </c>
      <c r="D120" s="26" t="s">
        <v>271</v>
      </c>
      <c r="E120" s="26" t="s">
        <v>272</v>
      </c>
      <c r="F120" s="26" t="s">
        <v>37</v>
      </c>
      <c r="G120" s="26">
        <v>2019</v>
      </c>
      <c r="H120" s="26" t="s">
        <v>126</v>
      </c>
      <c r="I120" s="54">
        <v>1</v>
      </c>
      <c r="J120" s="46" t="s">
        <v>179</v>
      </c>
      <c r="K120" s="26">
        <v>0.05</v>
      </c>
      <c r="L120" s="47">
        <f t="shared" si="10"/>
        <v>0.05</v>
      </c>
      <c r="M120" s="47"/>
      <c r="N120" s="47">
        <v>0.05</v>
      </c>
      <c r="O120" s="47"/>
      <c r="P120" s="26" t="s">
        <v>135</v>
      </c>
      <c r="Q120" s="26" t="s">
        <v>39</v>
      </c>
      <c r="R120" s="60">
        <v>1</v>
      </c>
      <c r="S120" s="60">
        <v>6</v>
      </c>
      <c r="T120" s="60"/>
      <c r="U120" s="60"/>
      <c r="V120" s="26" t="s">
        <v>17</v>
      </c>
      <c r="W120" s="26"/>
      <c r="X120" s="61" t="s">
        <v>273</v>
      </c>
    </row>
    <row r="121" ht="24.95" customHeight="1" spans="1:24">
      <c r="A121" s="24">
        <v>114</v>
      </c>
      <c r="B121" s="25" t="s">
        <v>274</v>
      </c>
      <c r="C121" s="26" t="s">
        <v>45</v>
      </c>
      <c r="D121" s="26" t="s">
        <v>271</v>
      </c>
      <c r="E121" s="26" t="s">
        <v>275</v>
      </c>
      <c r="F121" s="26" t="s">
        <v>37</v>
      </c>
      <c r="G121" s="26">
        <v>2019</v>
      </c>
      <c r="H121" s="26" t="s">
        <v>126</v>
      </c>
      <c r="I121" s="54">
        <v>5</v>
      </c>
      <c r="J121" s="46" t="s">
        <v>179</v>
      </c>
      <c r="K121" s="26">
        <v>0.05</v>
      </c>
      <c r="L121" s="47">
        <f t="shared" si="10"/>
        <v>0.25</v>
      </c>
      <c r="M121" s="47"/>
      <c r="N121" s="47">
        <v>0.25</v>
      </c>
      <c r="O121" s="47"/>
      <c r="P121" s="26" t="s">
        <v>135</v>
      </c>
      <c r="Q121" s="26" t="s">
        <v>39</v>
      </c>
      <c r="R121" s="60">
        <v>2</v>
      </c>
      <c r="S121" s="60">
        <v>6</v>
      </c>
      <c r="T121" s="60"/>
      <c r="U121" s="60"/>
      <c r="V121" s="26" t="s">
        <v>17</v>
      </c>
      <c r="W121" s="26"/>
      <c r="X121" s="61" t="s">
        <v>276</v>
      </c>
    </row>
    <row r="122" ht="24.95" customHeight="1" spans="1:24">
      <c r="A122" s="24">
        <v>115</v>
      </c>
      <c r="B122" s="25" t="s">
        <v>277</v>
      </c>
      <c r="C122" s="26" t="s">
        <v>45</v>
      </c>
      <c r="D122" s="26" t="s">
        <v>271</v>
      </c>
      <c r="E122" s="26" t="s">
        <v>278</v>
      </c>
      <c r="F122" s="26" t="s">
        <v>37</v>
      </c>
      <c r="G122" s="26">
        <v>2019</v>
      </c>
      <c r="H122" s="26" t="s">
        <v>126</v>
      </c>
      <c r="I122" s="54">
        <v>4</v>
      </c>
      <c r="J122" s="46" t="s">
        <v>179</v>
      </c>
      <c r="K122" s="26">
        <v>0.05</v>
      </c>
      <c r="L122" s="47">
        <f t="shared" si="10"/>
        <v>0.2</v>
      </c>
      <c r="M122" s="47"/>
      <c r="N122" s="47">
        <v>0.2</v>
      </c>
      <c r="O122" s="47"/>
      <c r="P122" s="26" t="s">
        <v>135</v>
      </c>
      <c r="Q122" s="26" t="s">
        <v>39</v>
      </c>
      <c r="R122" s="60">
        <v>1</v>
      </c>
      <c r="S122" s="60">
        <v>3</v>
      </c>
      <c r="T122" s="60"/>
      <c r="U122" s="60"/>
      <c r="V122" s="26" t="s">
        <v>17</v>
      </c>
      <c r="W122" s="26"/>
      <c r="X122" s="61" t="s">
        <v>279</v>
      </c>
    </row>
    <row r="123" ht="24.95" customHeight="1" spans="1:24">
      <c r="A123" s="24">
        <v>116</v>
      </c>
      <c r="B123" s="25" t="s">
        <v>280</v>
      </c>
      <c r="C123" s="26" t="s">
        <v>45</v>
      </c>
      <c r="D123" s="26" t="s">
        <v>271</v>
      </c>
      <c r="E123" s="26" t="s">
        <v>281</v>
      </c>
      <c r="F123" s="26" t="s">
        <v>37</v>
      </c>
      <c r="G123" s="26">
        <v>2019</v>
      </c>
      <c r="H123" s="26" t="s">
        <v>126</v>
      </c>
      <c r="I123" s="54">
        <v>3.6</v>
      </c>
      <c r="J123" s="46" t="s">
        <v>179</v>
      </c>
      <c r="K123" s="26">
        <v>0.05</v>
      </c>
      <c r="L123" s="47">
        <f t="shared" si="10"/>
        <v>0.18</v>
      </c>
      <c r="M123" s="47"/>
      <c r="N123" s="47">
        <v>0.18</v>
      </c>
      <c r="O123" s="47"/>
      <c r="P123" s="26" t="s">
        <v>135</v>
      </c>
      <c r="Q123" s="26" t="s">
        <v>39</v>
      </c>
      <c r="R123" s="60">
        <v>1</v>
      </c>
      <c r="S123" s="60">
        <v>2</v>
      </c>
      <c r="T123" s="60"/>
      <c r="U123" s="60"/>
      <c r="V123" s="26" t="s">
        <v>17</v>
      </c>
      <c r="W123" s="26"/>
      <c r="X123" s="61" t="s">
        <v>282</v>
      </c>
    </row>
    <row r="124" ht="24.95" customHeight="1" spans="1:24">
      <c r="A124" s="24">
        <v>117</v>
      </c>
      <c r="B124" s="25" t="s">
        <v>283</v>
      </c>
      <c r="C124" s="26" t="s">
        <v>45</v>
      </c>
      <c r="D124" s="26" t="s">
        <v>271</v>
      </c>
      <c r="E124" s="26" t="s">
        <v>284</v>
      </c>
      <c r="F124" s="26" t="s">
        <v>37</v>
      </c>
      <c r="G124" s="26">
        <v>2019</v>
      </c>
      <c r="H124" s="26" t="s">
        <v>126</v>
      </c>
      <c r="I124" s="54">
        <v>1.7</v>
      </c>
      <c r="J124" s="46" t="s">
        <v>179</v>
      </c>
      <c r="K124" s="26">
        <v>0.05</v>
      </c>
      <c r="L124" s="47">
        <f t="shared" ref="L124:L155" si="11">M124+N124+O124</f>
        <v>0.085</v>
      </c>
      <c r="M124" s="47"/>
      <c r="N124" s="47">
        <v>0.085</v>
      </c>
      <c r="O124" s="47"/>
      <c r="P124" s="26" t="s">
        <v>135</v>
      </c>
      <c r="Q124" s="26" t="s">
        <v>39</v>
      </c>
      <c r="R124" s="60">
        <v>1</v>
      </c>
      <c r="S124" s="60">
        <v>2</v>
      </c>
      <c r="T124" s="60"/>
      <c r="U124" s="60"/>
      <c r="V124" s="26" t="s">
        <v>17</v>
      </c>
      <c r="W124" s="26"/>
      <c r="X124" s="61" t="s">
        <v>285</v>
      </c>
    </row>
    <row r="125" ht="24.95" customHeight="1" spans="1:24">
      <c r="A125" s="24">
        <v>118</v>
      </c>
      <c r="B125" s="25" t="s">
        <v>286</v>
      </c>
      <c r="C125" s="26" t="s">
        <v>45</v>
      </c>
      <c r="D125" s="26" t="s">
        <v>271</v>
      </c>
      <c r="E125" s="26" t="s">
        <v>287</v>
      </c>
      <c r="F125" s="26" t="s">
        <v>37</v>
      </c>
      <c r="G125" s="26">
        <v>2019</v>
      </c>
      <c r="H125" s="26" t="s">
        <v>126</v>
      </c>
      <c r="I125" s="54">
        <v>3</v>
      </c>
      <c r="J125" s="46" t="s">
        <v>179</v>
      </c>
      <c r="K125" s="26">
        <v>0.05</v>
      </c>
      <c r="L125" s="47">
        <f t="shared" si="11"/>
        <v>0.15</v>
      </c>
      <c r="M125" s="47"/>
      <c r="N125" s="47">
        <v>0.15</v>
      </c>
      <c r="O125" s="47"/>
      <c r="P125" s="26" t="s">
        <v>135</v>
      </c>
      <c r="Q125" s="26" t="s">
        <v>39</v>
      </c>
      <c r="R125" s="60">
        <v>1</v>
      </c>
      <c r="S125" s="60">
        <v>4</v>
      </c>
      <c r="T125" s="60"/>
      <c r="U125" s="60"/>
      <c r="V125" s="26" t="s">
        <v>17</v>
      </c>
      <c r="W125" s="26"/>
      <c r="X125" s="61" t="s">
        <v>288</v>
      </c>
    </row>
    <row r="126" ht="24.95" customHeight="1" spans="1:24">
      <c r="A126" s="24">
        <v>119</v>
      </c>
      <c r="B126" s="25" t="s">
        <v>289</v>
      </c>
      <c r="C126" s="26" t="s">
        <v>45</v>
      </c>
      <c r="D126" s="26" t="s">
        <v>56</v>
      </c>
      <c r="E126" s="26" t="s">
        <v>62</v>
      </c>
      <c r="F126" s="26" t="s">
        <v>37</v>
      </c>
      <c r="G126" s="26">
        <v>2019</v>
      </c>
      <c r="H126" s="26" t="s">
        <v>126</v>
      </c>
      <c r="I126" s="54">
        <v>26</v>
      </c>
      <c r="J126" s="46" t="s">
        <v>179</v>
      </c>
      <c r="K126" s="26">
        <v>0.05</v>
      </c>
      <c r="L126" s="47">
        <f t="shared" si="11"/>
        <v>1.3</v>
      </c>
      <c r="M126" s="47"/>
      <c r="N126" s="47">
        <v>1.3</v>
      </c>
      <c r="O126" s="47"/>
      <c r="P126" s="26" t="s">
        <v>135</v>
      </c>
      <c r="Q126" s="26" t="s">
        <v>39</v>
      </c>
      <c r="R126" s="60">
        <v>6</v>
      </c>
      <c r="S126" s="60">
        <v>27</v>
      </c>
      <c r="T126" s="60"/>
      <c r="U126" s="60"/>
      <c r="V126" s="26" t="s">
        <v>17</v>
      </c>
      <c r="W126" s="26"/>
      <c r="X126" s="61" t="s">
        <v>290</v>
      </c>
    </row>
    <row r="127" ht="24.95" customHeight="1" spans="1:24">
      <c r="A127" s="24">
        <v>120</v>
      </c>
      <c r="B127" s="25" t="s">
        <v>291</v>
      </c>
      <c r="C127" s="26" t="s">
        <v>45</v>
      </c>
      <c r="D127" s="26" t="s">
        <v>56</v>
      </c>
      <c r="E127" s="26" t="s">
        <v>66</v>
      </c>
      <c r="F127" s="26" t="s">
        <v>37</v>
      </c>
      <c r="G127" s="26">
        <v>2019</v>
      </c>
      <c r="H127" s="26" t="s">
        <v>126</v>
      </c>
      <c r="I127" s="54">
        <v>27.5</v>
      </c>
      <c r="J127" s="46" t="s">
        <v>179</v>
      </c>
      <c r="K127" s="26">
        <v>0.05</v>
      </c>
      <c r="L127" s="47">
        <f t="shared" si="11"/>
        <v>1.375</v>
      </c>
      <c r="M127" s="47"/>
      <c r="N127" s="47">
        <v>1.375</v>
      </c>
      <c r="O127" s="47"/>
      <c r="P127" s="26" t="s">
        <v>135</v>
      </c>
      <c r="Q127" s="26" t="s">
        <v>39</v>
      </c>
      <c r="R127" s="60">
        <v>7</v>
      </c>
      <c r="S127" s="60">
        <v>29</v>
      </c>
      <c r="T127" s="60"/>
      <c r="U127" s="60"/>
      <c r="V127" s="26" t="s">
        <v>17</v>
      </c>
      <c r="W127" s="26"/>
      <c r="X127" s="61" t="s">
        <v>292</v>
      </c>
    </row>
    <row r="128" ht="24.95" customHeight="1" spans="1:24">
      <c r="A128" s="24">
        <v>121</v>
      </c>
      <c r="B128" s="25" t="s">
        <v>293</v>
      </c>
      <c r="C128" s="26" t="s">
        <v>45</v>
      </c>
      <c r="D128" s="26" t="s">
        <v>56</v>
      </c>
      <c r="E128" s="26" t="s">
        <v>63</v>
      </c>
      <c r="F128" s="26" t="s">
        <v>37</v>
      </c>
      <c r="G128" s="26">
        <v>2019</v>
      </c>
      <c r="H128" s="26" t="s">
        <v>126</v>
      </c>
      <c r="I128" s="54">
        <v>1</v>
      </c>
      <c r="J128" s="46" t="s">
        <v>179</v>
      </c>
      <c r="K128" s="26">
        <v>0.05</v>
      </c>
      <c r="L128" s="47">
        <f t="shared" si="11"/>
        <v>0.05</v>
      </c>
      <c r="M128" s="47"/>
      <c r="N128" s="47">
        <v>0.05</v>
      </c>
      <c r="O128" s="47"/>
      <c r="P128" s="26" t="s">
        <v>49</v>
      </c>
      <c r="Q128" s="26" t="s">
        <v>39</v>
      </c>
      <c r="R128" s="60">
        <v>1</v>
      </c>
      <c r="S128" s="60">
        <v>5</v>
      </c>
      <c r="T128" s="60"/>
      <c r="U128" s="60"/>
      <c r="V128" s="26" t="s">
        <v>17</v>
      </c>
      <c r="W128" s="26"/>
      <c r="X128" s="61" t="s">
        <v>294</v>
      </c>
    </row>
    <row r="129" ht="24.95" customHeight="1" spans="1:24">
      <c r="A129" s="24">
        <v>122</v>
      </c>
      <c r="B129" s="25" t="s">
        <v>293</v>
      </c>
      <c r="C129" s="26" t="s">
        <v>45</v>
      </c>
      <c r="D129" s="26" t="s">
        <v>56</v>
      </c>
      <c r="E129" s="26" t="s">
        <v>63</v>
      </c>
      <c r="F129" s="26" t="s">
        <v>37</v>
      </c>
      <c r="G129" s="26">
        <v>2019</v>
      </c>
      <c r="H129" s="26" t="s">
        <v>126</v>
      </c>
      <c r="I129" s="54">
        <v>45</v>
      </c>
      <c r="J129" s="46" t="s">
        <v>179</v>
      </c>
      <c r="K129" s="26">
        <v>0.05</v>
      </c>
      <c r="L129" s="47">
        <f t="shared" si="11"/>
        <v>2.25</v>
      </c>
      <c r="M129" s="47"/>
      <c r="N129" s="47">
        <v>2.25</v>
      </c>
      <c r="O129" s="47"/>
      <c r="P129" s="26" t="s">
        <v>135</v>
      </c>
      <c r="Q129" s="26" t="s">
        <v>39</v>
      </c>
      <c r="R129" s="60">
        <v>9</v>
      </c>
      <c r="S129" s="60">
        <v>46</v>
      </c>
      <c r="T129" s="60"/>
      <c r="U129" s="60"/>
      <c r="V129" s="26" t="s">
        <v>17</v>
      </c>
      <c r="W129" s="26"/>
      <c r="X129" s="61" t="s">
        <v>295</v>
      </c>
    </row>
    <row r="130" ht="24.95" customHeight="1" spans="1:24">
      <c r="A130" s="24">
        <v>123</v>
      </c>
      <c r="B130" s="25" t="s">
        <v>296</v>
      </c>
      <c r="C130" s="26" t="s">
        <v>45</v>
      </c>
      <c r="D130" s="26" t="s">
        <v>56</v>
      </c>
      <c r="E130" s="26" t="s">
        <v>60</v>
      </c>
      <c r="F130" s="26" t="s">
        <v>37</v>
      </c>
      <c r="G130" s="26">
        <v>2019</v>
      </c>
      <c r="H130" s="26" t="s">
        <v>126</v>
      </c>
      <c r="I130" s="54">
        <v>25</v>
      </c>
      <c r="J130" s="46" t="s">
        <v>179</v>
      </c>
      <c r="K130" s="26">
        <v>0.05</v>
      </c>
      <c r="L130" s="47">
        <f t="shared" si="11"/>
        <v>1.25</v>
      </c>
      <c r="M130" s="47"/>
      <c r="N130" s="47">
        <v>1.25</v>
      </c>
      <c r="O130" s="47"/>
      <c r="P130" s="26" t="s">
        <v>135</v>
      </c>
      <c r="Q130" s="26" t="s">
        <v>39</v>
      </c>
      <c r="R130" s="60">
        <v>5</v>
      </c>
      <c r="S130" s="60">
        <v>25</v>
      </c>
      <c r="T130" s="60"/>
      <c r="U130" s="60"/>
      <c r="V130" s="26" t="s">
        <v>17</v>
      </c>
      <c r="W130" s="26"/>
      <c r="X130" s="61" t="s">
        <v>297</v>
      </c>
    </row>
    <row r="131" ht="24.95" customHeight="1" spans="1:24">
      <c r="A131" s="24">
        <v>124</v>
      </c>
      <c r="B131" s="25" t="s">
        <v>298</v>
      </c>
      <c r="C131" s="26" t="s">
        <v>45</v>
      </c>
      <c r="D131" s="26" t="s">
        <v>56</v>
      </c>
      <c r="E131" s="26" t="s">
        <v>61</v>
      </c>
      <c r="F131" s="26" t="s">
        <v>37</v>
      </c>
      <c r="G131" s="26">
        <v>2019</v>
      </c>
      <c r="H131" s="26" t="s">
        <v>126</v>
      </c>
      <c r="I131" s="54">
        <v>21.5</v>
      </c>
      <c r="J131" s="46" t="s">
        <v>179</v>
      </c>
      <c r="K131" s="26">
        <v>0.05</v>
      </c>
      <c r="L131" s="47">
        <f t="shared" si="11"/>
        <v>1.075</v>
      </c>
      <c r="M131" s="47"/>
      <c r="N131" s="47">
        <v>1.075</v>
      </c>
      <c r="O131" s="47"/>
      <c r="P131" s="26" t="s">
        <v>135</v>
      </c>
      <c r="Q131" s="26" t="s">
        <v>39</v>
      </c>
      <c r="R131" s="60">
        <v>3</v>
      </c>
      <c r="S131" s="60">
        <v>14</v>
      </c>
      <c r="T131" s="60"/>
      <c r="U131" s="60"/>
      <c r="V131" s="26" t="s">
        <v>17</v>
      </c>
      <c r="W131" s="26"/>
      <c r="X131" s="61" t="s">
        <v>299</v>
      </c>
    </row>
    <row r="132" ht="24.95" customHeight="1" spans="1:24">
      <c r="A132" s="24">
        <v>125</v>
      </c>
      <c r="B132" s="25" t="s">
        <v>300</v>
      </c>
      <c r="C132" s="26" t="s">
        <v>45</v>
      </c>
      <c r="D132" s="26" t="s">
        <v>56</v>
      </c>
      <c r="E132" s="26" t="s">
        <v>57</v>
      </c>
      <c r="F132" s="26" t="s">
        <v>37</v>
      </c>
      <c r="G132" s="26">
        <v>2019</v>
      </c>
      <c r="H132" s="26" t="s">
        <v>126</v>
      </c>
      <c r="I132" s="54">
        <v>14</v>
      </c>
      <c r="J132" s="46" t="s">
        <v>179</v>
      </c>
      <c r="K132" s="26">
        <v>0.05</v>
      </c>
      <c r="L132" s="47">
        <f t="shared" si="11"/>
        <v>0.7</v>
      </c>
      <c r="M132" s="47"/>
      <c r="N132" s="47">
        <v>0.7</v>
      </c>
      <c r="O132" s="47"/>
      <c r="P132" s="26" t="s">
        <v>135</v>
      </c>
      <c r="Q132" s="26" t="s">
        <v>39</v>
      </c>
      <c r="R132" s="60">
        <v>2</v>
      </c>
      <c r="S132" s="60">
        <v>7</v>
      </c>
      <c r="T132" s="60"/>
      <c r="U132" s="60"/>
      <c r="V132" s="26" t="s">
        <v>17</v>
      </c>
      <c r="W132" s="26"/>
      <c r="X132" s="61" t="s">
        <v>301</v>
      </c>
    </row>
    <row r="133" ht="24.95" customHeight="1" spans="1:24">
      <c r="A133" s="24">
        <v>126</v>
      </c>
      <c r="B133" s="25" t="s">
        <v>302</v>
      </c>
      <c r="C133" s="26" t="s">
        <v>45</v>
      </c>
      <c r="D133" s="26" t="s">
        <v>56</v>
      </c>
      <c r="E133" s="26" t="s">
        <v>303</v>
      </c>
      <c r="F133" s="26" t="s">
        <v>37</v>
      </c>
      <c r="G133" s="26">
        <v>2019</v>
      </c>
      <c r="H133" s="26" t="s">
        <v>126</v>
      </c>
      <c r="I133" s="54">
        <v>5</v>
      </c>
      <c r="J133" s="46" t="s">
        <v>179</v>
      </c>
      <c r="K133" s="26">
        <v>0.05</v>
      </c>
      <c r="L133" s="47">
        <f t="shared" si="11"/>
        <v>0.25</v>
      </c>
      <c r="M133" s="47"/>
      <c r="N133" s="47">
        <v>0.25</v>
      </c>
      <c r="O133" s="47"/>
      <c r="P133" s="26" t="s">
        <v>135</v>
      </c>
      <c r="Q133" s="26" t="s">
        <v>39</v>
      </c>
      <c r="R133" s="60">
        <v>1</v>
      </c>
      <c r="S133" s="60">
        <v>5</v>
      </c>
      <c r="T133" s="60"/>
      <c r="U133" s="60"/>
      <c r="V133" s="26" t="s">
        <v>17</v>
      </c>
      <c r="W133" s="26"/>
      <c r="X133" s="61" t="s">
        <v>304</v>
      </c>
    </row>
    <row r="134" ht="24.95" customHeight="1" spans="1:24">
      <c r="A134" s="24">
        <v>127</v>
      </c>
      <c r="B134" s="25" t="s">
        <v>305</v>
      </c>
      <c r="C134" s="26" t="s">
        <v>45</v>
      </c>
      <c r="D134" s="26" t="s">
        <v>56</v>
      </c>
      <c r="E134" s="26" t="s">
        <v>69</v>
      </c>
      <c r="F134" s="26" t="s">
        <v>37</v>
      </c>
      <c r="G134" s="26">
        <v>2019</v>
      </c>
      <c r="H134" s="26" t="s">
        <v>126</v>
      </c>
      <c r="I134" s="54">
        <v>25</v>
      </c>
      <c r="J134" s="46" t="s">
        <v>179</v>
      </c>
      <c r="K134" s="26">
        <v>0.05</v>
      </c>
      <c r="L134" s="47">
        <f t="shared" si="11"/>
        <v>1.25</v>
      </c>
      <c r="M134" s="47"/>
      <c r="N134" s="47">
        <v>1.25</v>
      </c>
      <c r="O134" s="47"/>
      <c r="P134" s="26" t="s">
        <v>135</v>
      </c>
      <c r="Q134" s="26" t="s">
        <v>39</v>
      </c>
      <c r="R134" s="60">
        <v>3</v>
      </c>
      <c r="S134" s="60">
        <v>13</v>
      </c>
      <c r="T134" s="60"/>
      <c r="U134" s="60"/>
      <c r="V134" s="26" t="s">
        <v>17</v>
      </c>
      <c r="W134" s="26"/>
      <c r="X134" s="61" t="s">
        <v>306</v>
      </c>
    </row>
    <row r="135" ht="24.95" customHeight="1" spans="1:24">
      <c r="A135" s="24">
        <v>128</v>
      </c>
      <c r="B135" s="25" t="s">
        <v>307</v>
      </c>
      <c r="C135" s="26" t="s">
        <v>45</v>
      </c>
      <c r="D135" s="26" t="s">
        <v>56</v>
      </c>
      <c r="E135" s="26" t="s">
        <v>59</v>
      </c>
      <c r="F135" s="26" t="s">
        <v>37</v>
      </c>
      <c r="G135" s="26">
        <v>2019</v>
      </c>
      <c r="H135" s="26" t="s">
        <v>126</v>
      </c>
      <c r="I135" s="54">
        <v>16.5</v>
      </c>
      <c r="J135" s="46" t="s">
        <v>179</v>
      </c>
      <c r="K135" s="26">
        <v>0.05</v>
      </c>
      <c r="L135" s="47">
        <f t="shared" si="11"/>
        <v>0.825</v>
      </c>
      <c r="M135" s="47"/>
      <c r="N135" s="47">
        <v>0.825</v>
      </c>
      <c r="O135" s="47"/>
      <c r="P135" s="26" t="s">
        <v>135</v>
      </c>
      <c r="Q135" s="26" t="s">
        <v>39</v>
      </c>
      <c r="R135" s="60">
        <v>5</v>
      </c>
      <c r="S135" s="60">
        <v>20</v>
      </c>
      <c r="T135" s="60"/>
      <c r="U135" s="60"/>
      <c r="V135" s="26" t="s">
        <v>17</v>
      </c>
      <c r="W135" s="26"/>
      <c r="X135" s="61" t="s">
        <v>308</v>
      </c>
    </row>
    <row r="136" ht="24.95" customHeight="1" spans="1:24">
      <c r="A136" s="24">
        <v>129</v>
      </c>
      <c r="B136" s="25" t="s">
        <v>309</v>
      </c>
      <c r="C136" s="26" t="s">
        <v>45</v>
      </c>
      <c r="D136" s="26" t="s">
        <v>46</v>
      </c>
      <c r="E136" s="26" t="s">
        <v>47</v>
      </c>
      <c r="F136" s="26" t="s">
        <v>37</v>
      </c>
      <c r="G136" s="26">
        <v>2019</v>
      </c>
      <c r="H136" s="26" t="s">
        <v>126</v>
      </c>
      <c r="I136" s="54">
        <v>3</v>
      </c>
      <c r="J136" s="46" t="s">
        <v>179</v>
      </c>
      <c r="K136" s="26">
        <v>0.05</v>
      </c>
      <c r="L136" s="47">
        <f t="shared" si="11"/>
        <v>0.15</v>
      </c>
      <c r="M136" s="47"/>
      <c r="N136" s="47">
        <v>0.15</v>
      </c>
      <c r="O136" s="47"/>
      <c r="P136" s="26" t="s">
        <v>135</v>
      </c>
      <c r="Q136" s="26" t="s">
        <v>39</v>
      </c>
      <c r="R136" s="60">
        <v>1</v>
      </c>
      <c r="S136" s="60">
        <v>5</v>
      </c>
      <c r="T136" s="60"/>
      <c r="U136" s="60"/>
      <c r="V136" s="26" t="s">
        <v>17</v>
      </c>
      <c r="W136" s="26"/>
      <c r="X136" s="61" t="s">
        <v>310</v>
      </c>
    </row>
    <row r="137" ht="24.95" customHeight="1" spans="1:24">
      <c r="A137" s="24">
        <v>130</v>
      </c>
      <c r="B137" s="25" t="s">
        <v>311</v>
      </c>
      <c r="C137" s="26" t="s">
        <v>45</v>
      </c>
      <c r="D137" s="26" t="s">
        <v>46</v>
      </c>
      <c r="E137" s="26" t="s">
        <v>71</v>
      </c>
      <c r="F137" s="26" t="s">
        <v>37</v>
      </c>
      <c r="G137" s="26">
        <v>2019</v>
      </c>
      <c r="H137" s="26" t="s">
        <v>126</v>
      </c>
      <c r="I137" s="54">
        <v>8</v>
      </c>
      <c r="J137" s="46" t="s">
        <v>179</v>
      </c>
      <c r="K137" s="26">
        <v>0.05</v>
      </c>
      <c r="L137" s="47">
        <f t="shared" si="11"/>
        <v>0.4</v>
      </c>
      <c r="M137" s="47"/>
      <c r="N137" s="47">
        <v>0.4</v>
      </c>
      <c r="O137" s="47"/>
      <c r="P137" s="26" t="s">
        <v>135</v>
      </c>
      <c r="Q137" s="26" t="s">
        <v>39</v>
      </c>
      <c r="R137" s="60">
        <v>1</v>
      </c>
      <c r="S137" s="60">
        <v>3</v>
      </c>
      <c r="T137" s="60"/>
      <c r="U137" s="60"/>
      <c r="V137" s="26" t="s">
        <v>17</v>
      </c>
      <c r="W137" s="26"/>
      <c r="X137" s="61" t="s">
        <v>312</v>
      </c>
    </row>
    <row r="138" ht="24.95" customHeight="1" spans="1:24">
      <c r="A138" s="24">
        <v>131</v>
      </c>
      <c r="B138" s="25" t="s">
        <v>313</v>
      </c>
      <c r="C138" s="26" t="s">
        <v>45</v>
      </c>
      <c r="D138" s="26" t="s">
        <v>46</v>
      </c>
      <c r="E138" s="26" t="s">
        <v>67</v>
      </c>
      <c r="F138" s="26" t="s">
        <v>37</v>
      </c>
      <c r="G138" s="26">
        <v>2019</v>
      </c>
      <c r="H138" s="26" t="s">
        <v>126</v>
      </c>
      <c r="I138" s="54">
        <v>2</v>
      </c>
      <c r="J138" s="46" t="s">
        <v>179</v>
      </c>
      <c r="K138" s="26">
        <v>0.05</v>
      </c>
      <c r="L138" s="47">
        <f t="shared" si="11"/>
        <v>0.1</v>
      </c>
      <c r="M138" s="47"/>
      <c r="N138" s="47">
        <v>0.1</v>
      </c>
      <c r="O138" s="47"/>
      <c r="P138" s="26" t="s">
        <v>135</v>
      </c>
      <c r="Q138" s="26" t="s">
        <v>39</v>
      </c>
      <c r="R138" s="60">
        <v>1</v>
      </c>
      <c r="S138" s="60">
        <v>6</v>
      </c>
      <c r="T138" s="60"/>
      <c r="U138" s="60"/>
      <c r="V138" s="26" t="s">
        <v>17</v>
      </c>
      <c r="W138" s="26"/>
      <c r="X138" s="61" t="s">
        <v>314</v>
      </c>
    </row>
    <row r="139" ht="24.95" customHeight="1" spans="1:24">
      <c r="A139" s="24">
        <v>132</v>
      </c>
      <c r="B139" s="25" t="s">
        <v>315</v>
      </c>
      <c r="C139" s="26" t="s">
        <v>45</v>
      </c>
      <c r="D139" s="26" t="s">
        <v>46</v>
      </c>
      <c r="E139" s="26" t="s">
        <v>70</v>
      </c>
      <c r="F139" s="26" t="s">
        <v>37</v>
      </c>
      <c r="G139" s="26">
        <v>2019</v>
      </c>
      <c r="H139" s="26" t="s">
        <v>126</v>
      </c>
      <c r="I139" s="54">
        <v>3</v>
      </c>
      <c r="J139" s="46" t="s">
        <v>179</v>
      </c>
      <c r="K139" s="26">
        <v>0.05</v>
      </c>
      <c r="L139" s="47">
        <f t="shared" si="11"/>
        <v>0.15</v>
      </c>
      <c r="M139" s="47"/>
      <c r="N139" s="47">
        <v>0.15</v>
      </c>
      <c r="O139" s="47"/>
      <c r="P139" s="26" t="s">
        <v>135</v>
      </c>
      <c r="Q139" s="26" t="s">
        <v>39</v>
      </c>
      <c r="R139" s="60">
        <v>1</v>
      </c>
      <c r="S139" s="60">
        <v>4</v>
      </c>
      <c r="T139" s="60"/>
      <c r="U139" s="60"/>
      <c r="V139" s="26" t="s">
        <v>17</v>
      </c>
      <c r="W139" s="26"/>
      <c r="X139" s="61" t="s">
        <v>316</v>
      </c>
    </row>
    <row r="140" ht="24.95" customHeight="1" spans="1:24">
      <c r="A140" s="24">
        <v>133</v>
      </c>
      <c r="B140" s="25" t="s">
        <v>317</v>
      </c>
      <c r="C140" s="26" t="s">
        <v>45</v>
      </c>
      <c r="D140" s="26" t="s">
        <v>51</v>
      </c>
      <c r="E140" s="26" t="s">
        <v>81</v>
      </c>
      <c r="F140" s="26" t="s">
        <v>37</v>
      </c>
      <c r="G140" s="26">
        <v>2019</v>
      </c>
      <c r="H140" s="26" t="s">
        <v>126</v>
      </c>
      <c r="I140" s="54">
        <v>10.6</v>
      </c>
      <c r="J140" s="46" t="s">
        <v>179</v>
      </c>
      <c r="K140" s="26">
        <v>0.05</v>
      </c>
      <c r="L140" s="47">
        <f t="shared" si="11"/>
        <v>0.53</v>
      </c>
      <c r="M140" s="47"/>
      <c r="N140" s="47">
        <v>0.53</v>
      </c>
      <c r="O140" s="47"/>
      <c r="P140" s="26" t="s">
        <v>135</v>
      </c>
      <c r="Q140" s="26" t="s">
        <v>39</v>
      </c>
      <c r="R140" s="60">
        <v>2</v>
      </c>
      <c r="S140" s="60">
        <v>8</v>
      </c>
      <c r="T140" s="60"/>
      <c r="U140" s="60"/>
      <c r="V140" s="26" t="s">
        <v>17</v>
      </c>
      <c r="W140" s="26"/>
      <c r="X140" s="61" t="s">
        <v>318</v>
      </c>
    </row>
    <row r="141" ht="24.95" customHeight="1" spans="1:24">
      <c r="A141" s="24">
        <v>134</v>
      </c>
      <c r="B141" s="25" t="s">
        <v>319</v>
      </c>
      <c r="C141" s="26" t="s">
        <v>45</v>
      </c>
      <c r="D141" s="26" t="s">
        <v>51</v>
      </c>
      <c r="E141" s="26" t="s">
        <v>82</v>
      </c>
      <c r="F141" s="26" t="s">
        <v>37</v>
      </c>
      <c r="G141" s="26">
        <v>2019</v>
      </c>
      <c r="H141" s="26" t="s">
        <v>126</v>
      </c>
      <c r="I141" s="54">
        <v>18.7</v>
      </c>
      <c r="J141" s="46" t="s">
        <v>179</v>
      </c>
      <c r="K141" s="26">
        <v>0.05</v>
      </c>
      <c r="L141" s="47">
        <f t="shared" si="11"/>
        <v>0.935</v>
      </c>
      <c r="M141" s="47"/>
      <c r="N141" s="47">
        <v>0.935</v>
      </c>
      <c r="O141" s="47"/>
      <c r="P141" s="26" t="s">
        <v>135</v>
      </c>
      <c r="Q141" s="26" t="s">
        <v>39</v>
      </c>
      <c r="R141" s="60">
        <v>2</v>
      </c>
      <c r="S141" s="60">
        <v>8</v>
      </c>
      <c r="T141" s="60"/>
      <c r="U141" s="60"/>
      <c r="V141" s="26" t="s">
        <v>17</v>
      </c>
      <c r="W141" s="26"/>
      <c r="X141" s="61" t="s">
        <v>320</v>
      </c>
    </row>
    <row r="142" ht="24.95" customHeight="1" spans="1:24">
      <c r="A142" s="24">
        <v>135</v>
      </c>
      <c r="B142" s="25" t="s">
        <v>321</v>
      </c>
      <c r="C142" s="26" t="s">
        <v>45</v>
      </c>
      <c r="D142" s="26" t="s">
        <v>51</v>
      </c>
      <c r="E142" s="26" t="s">
        <v>74</v>
      </c>
      <c r="F142" s="26" t="s">
        <v>37</v>
      </c>
      <c r="G142" s="26">
        <v>2019</v>
      </c>
      <c r="H142" s="26" t="s">
        <v>126</v>
      </c>
      <c r="I142" s="54">
        <v>17.5</v>
      </c>
      <c r="J142" s="46" t="s">
        <v>179</v>
      </c>
      <c r="K142" s="26">
        <v>0.05</v>
      </c>
      <c r="L142" s="47">
        <f t="shared" si="11"/>
        <v>0.875</v>
      </c>
      <c r="M142" s="47"/>
      <c r="N142" s="47">
        <v>0.875</v>
      </c>
      <c r="O142" s="47"/>
      <c r="P142" s="26" t="s">
        <v>135</v>
      </c>
      <c r="Q142" s="26" t="s">
        <v>39</v>
      </c>
      <c r="R142" s="60">
        <v>3</v>
      </c>
      <c r="S142" s="60">
        <v>10</v>
      </c>
      <c r="T142" s="60"/>
      <c r="U142" s="60"/>
      <c r="V142" s="26" t="s">
        <v>17</v>
      </c>
      <c r="W142" s="26"/>
      <c r="X142" s="61" t="s">
        <v>322</v>
      </c>
    </row>
    <row r="143" ht="24.95" customHeight="1" spans="1:24">
      <c r="A143" s="24">
        <v>136</v>
      </c>
      <c r="B143" s="25" t="s">
        <v>323</v>
      </c>
      <c r="C143" s="26" t="s">
        <v>45</v>
      </c>
      <c r="D143" s="26" t="s">
        <v>51</v>
      </c>
      <c r="E143" s="26" t="s">
        <v>83</v>
      </c>
      <c r="F143" s="26" t="s">
        <v>37</v>
      </c>
      <c r="G143" s="26">
        <v>2019</v>
      </c>
      <c r="H143" s="26" t="s">
        <v>126</v>
      </c>
      <c r="I143" s="54">
        <v>11.5</v>
      </c>
      <c r="J143" s="46" t="s">
        <v>179</v>
      </c>
      <c r="K143" s="26">
        <v>0.05</v>
      </c>
      <c r="L143" s="47">
        <f t="shared" si="11"/>
        <v>0.575</v>
      </c>
      <c r="M143" s="47"/>
      <c r="N143" s="47">
        <v>0.575</v>
      </c>
      <c r="O143" s="47"/>
      <c r="P143" s="26" t="s">
        <v>135</v>
      </c>
      <c r="Q143" s="26" t="s">
        <v>39</v>
      </c>
      <c r="R143" s="60">
        <v>3</v>
      </c>
      <c r="S143" s="60">
        <v>12</v>
      </c>
      <c r="T143" s="60"/>
      <c r="U143" s="60"/>
      <c r="V143" s="26" t="s">
        <v>17</v>
      </c>
      <c r="W143" s="26"/>
      <c r="X143" s="61" t="s">
        <v>324</v>
      </c>
    </row>
    <row r="144" ht="24.95" customHeight="1" spans="1:24">
      <c r="A144" s="24">
        <v>137</v>
      </c>
      <c r="B144" s="25" t="s">
        <v>325</v>
      </c>
      <c r="C144" s="26" t="s">
        <v>45</v>
      </c>
      <c r="D144" s="26" t="s">
        <v>326</v>
      </c>
      <c r="E144" s="26" t="s">
        <v>327</v>
      </c>
      <c r="F144" s="26" t="s">
        <v>37</v>
      </c>
      <c r="G144" s="26">
        <v>2019</v>
      </c>
      <c r="H144" s="26" t="s">
        <v>126</v>
      </c>
      <c r="I144" s="54">
        <v>3.4</v>
      </c>
      <c r="J144" s="46" t="s">
        <v>179</v>
      </c>
      <c r="K144" s="26">
        <v>0.05</v>
      </c>
      <c r="L144" s="47">
        <f t="shared" si="11"/>
        <v>0.17</v>
      </c>
      <c r="M144" s="47"/>
      <c r="N144" s="47">
        <v>0.17</v>
      </c>
      <c r="O144" s="47"/>
      <c r="P144" s="26" t="s">
        <v>135</v>
      </c>
      <c r="Q144" s="26" t="s">
        <v>39</v>
      </c>
      <c r="R144" s="60">
        <v>1</v>
      </c>
      <c r="S144" s="60">
        <v>4</v>
      </c>
      <c r="T144" s="60"/>
      <c r="U144" s="60"/>
      <c r="V144" s="26" t="s">
        <v>17</v>
      </c>
      <c r="W144" s="26"/>
      <c r="X144" s="61" t="s">
        <v>328</v>
      </c>
    </row>
    <row r="145" ht="24.95" customHeight="1" spans="1:24">
      <c r="A145" s="24">
        <v>138</v>
      </c>
      <c r="B145" s="25" t="s">
        <v>329</v>
      </c>
      <c r="C145" s="26" t="s">
        <v>45</v>
      </c>
      <c r="D145" s="26" t="s">
        <v>326</v>
      </c>
      <c r="E145" s="26" t="s">
        <v>330</v>
      </c>
      <c r="F145" s="26" t="s">
        <v>37</v>
      </c>
      <c r="G145" s="26">
        <v>2019</v>
      </c>
      <c r="H145" s="26" t="s">
        <v>126</v>
      </c>
      <c r="I145" s="54">
        <v>9.5</v>
      </c>
      <c r="J145" s="46" t="s">
        <v>179</v>
      </c>
      <c r="K145" s="26">
        <v>0.05</v>
      </c>
      <c r="L145" s="47">
        <f t="shared" si="11"/>
        <v>0.475</v>
      </c>
      <c r="M145" s="47"/>
      <c r="N145" s="47">
        <v>0.475</v>
      </c>
      <c r="O145" s="47"/>
      <c r="P145" s="26" t="s">
        <v>135</v>
      </c>
      <c r="Q145" s="26" t="s">
        <v>39</v>
      </c>
      <c r="R145" s="60">
        <v>2</v>
      </c>
      <c r="S145" s="60">
        <v>9</v>
      </c>
      <c r="T145" s="60"/>
      <c r="U145" s="60"/>
      <c r="V145" s="26" t="s">
        <v>17</v>
      </c>
      <c r="W145" s="26"/>
      <c r="X145" s="61" t="s">
        <v>331</v>
      </c>
    </row>
    <row r="146" ht="24.95" customHeight="1" spans="1:24">
      <c r="A146" s="24">
        <v>139</v>
      </c>
      <c r="B146" s="25" t="s">
        <v>332</v>
      </c>
      <c r="C146" s="26" t="s">
        <v>45</v>
      </c>
      <c r="D146" s="26" t="s">
        <v>326</v>
      </c>
      <c r="E146" s="26" t="s">
        <v>333</v>
      </c>
      <c r="F146" s="26" t="s">
        <v>37</v>
      </c>
      <c r="G146" s="26">
        <v>2019</v>
      </c>
      <c r="H146" s="26" t="s">
        <v>126</v>
      </c>
      <c r="I146" s="54">
        <v>9.9</v>
      </c>
      <c r="J146" s="46" t="s">
        <v>179</v>
      </c>
      <c r="K146" s="26">
        <v>0.05</v>
      </c>
      <c r="L146" s="47">
        <f t="shared" si="11"/>
        <v>0.495</v>
      </c>
      <c r="M146" s="47"/>
      <c r="N146" s="47">
        <v>0.495</v>
      </c>
      <c r="O146" s="47"/>
      <c r="P146" s="26" t="s">
        <v>135</v>
      </c>
      <c r="Q146" s="26" t="s">
        <v>39</v>
      </c>
      <c r="R146" s="60">
        <v>2</v>
      </c>
      <c r="S146" s="60">
        <v>8</v>
      </c>
      <c r="T146" s="60"/>
      <c r="U146" s="60"/>
      <c r="V146" s="26" t="s">
        <v>17</v>
      </c>
      <c r="W146" s="26"/>
      <c r="X146" s="61" t="s">
        <v>334</v>
      </c>
    </row>
    <row r="147" ht="24.95" customHeight="1" spans="1:24">
      <c r="A147" s="24">
        <v>140</v>
      </c>
      <c r="B147" s="25" t="s">
        <v>335</v>
      </c>
      <c r="C147" s="26" t="s">
        <v>45</v>
      </c>
      <c r="D147" s="26" t="s">
        <v>326</v>
      </c>
      <c r="E147" s="26" t="s">
        <v>336</v>
      </c>
      <c r="F147" s="26" t="s">
        <v>37</v>
      </c>
      <c r="G147" s="26">
        <v>2019</v>
      </c>
      <c r="H147" s="26" t="s">
        <v>126</v>
      </c>
      <c r="I147" s="54">
        <v>20</v>
      </c>
      <c r="J147" s="46" t="s">
        <v>179</v>
      </c>
      <c r="K147" s="26">
        <v>0.05</v>
      </c>
      <c r="L147" s="47">
        <f t="shared" si="11"/>
        <v>1</v>
      </c>
      <c r="M147" s="47"/>
      <c r="N147" s="47">
        <v>1</v>
      </c>
      <c r="O147" s="47"/>
      <c r="P147" s="26" t="s">
        <v>135</v>
      </c>
      <c r="Q147" s="26" t="s">
        <v>39</v>
      </c>
      <c r="R147" s="60">
        <v>1</v>
      </c>
      <c r="S147" s="60">
        <v>3</v>
      </c>
      <c r="T147" s="60"/>
      <c r="U147" s="60"/>
      <c r="V147" s="26" t="s">
        <v>17</v>
      </c>
      <c r="W147" s="26"/>
      <c r="X147" s="61" t="s">
        <v>337</v>
      </c>
    </row>
    <row r="148" ht="24.95" customHeight="1" spans="1:24">
      <c r="A148" s="24">
        <v>141</v>
      </c>
      <c r="B148" s="25" t="s">
        <v>338</v>
      </c>
      <c r="C148" s="26" t="s">
        <v>45</v>
      </c>
      <c r="D148" s="26" t="s">
        <v>142</v>
      </c>
      <c r="E148" s="26" t="s">
        <v>339</v>
      </c>
      <c r="F148" s="26" t="s">
        <v>37</v>
      </c>
      <c r="G148" s="26">
        <v>2019</v>
      </c>
      <c r="H148" s="26" t="s">
        <v>126</v>
      </c>
      <c r="I148" s="54">
        <v>10</v>
      </c>
      <c r="J148" s="46" t="s">
        <v>179</v>
      </c>
      <c r="K148" s="26">
        <v>0.05</v>
      </c>
      <c r="L148" s="47">
        <f t="shared" si="11"/>
        <v>0.5</v>
      </c>
      <c r="M148" s="47"/>
      <c r="N148" s="47">
        <v>0.5</v>
      </c>
      <c r="O148" s="47"/>
      <c r="P148" s="26" t="s">
        <v>135</v>
      </c>
      <c r="Q148" s="26" t="s">
        <v>39</v>
      </c>
      <c r="R148" s="60">
        <v>2</v>
      </c>
      <c r="S148" s="60">
        <v>8</v>
      </c>
      <c r="T148" s="60"/>
      <c r="U148" s="60"/>
      <c r="V148" s="26" t="s">
        <v>17</v>
      </c>
      <c r="W148" s="26"/>
      <c r="X148" s="61" t="s">
        <v>340</v>
      </c>
    </row>
    <row r="149" ht="24.95" customHeight="1" spans="1:24">
      <c r="A149" s="24">
        <v>142</v>
      </c>
      <c r="B149" s="25" t="s">
        <v>341</v>
      </c>
      <c r="C149" s="26" t="s">
        <v>45</v>
      </c>
      <c r="D149" s="26" t="s">
        <v>142</v>
      </c>
      <c r="E149" s="26" t="s">
        <v>342</v>
      </c>
      <c r="F149" s="26" t="s">
        <v>37</v>
      </c>
      <c r="G149" s="26">
        <v>2019</v>
      </c>
      <c r="H149" s="26" t="s">
        <v>126</v>
      </c>
      <c r="I149" s="54">
        <v>31.7</v>
      </c>
      <c r="J149" s="46" t="s">
        <v>179</v>
      </c>
      <c r="K149" s="26">
        <v>0.05</v>
      </c>
      <c r="L149" s="47">
        <f t="shared" si="11"/>
        <v>1.585</v>
      </c>
      <c r="M149" s="47"/>
      <c r="N149" s="47">
        <v>1.585</v>
      </c>
      <c r="O149" s="47"/>
      <c r="P149" s="26" t="s">
        <v>135</v>
      </c>
      <c r="Q149" s="26" t="s">
        <v>39</v>
      </c>
      <c r="R149" s="60">
        <v>9</v>
      </c>
      <c r="S149" s="60">
        <v>27</v>
      </c>
      <c r="T149" s="60"/>
      <c r="U149" s="60"/>
      <c r="V149" s="26" t="s">
        <v>17</v>
      </c>
      <c r="W149" s="26"/>
      <c r="X149" s="61" t="s">
        <v>343</v>
      </c>
    </row>
    <row r="150" ht="24.95" customHeight="1" spans="1:24">
      <c r="A150" s="24">
        <v>143</v>
      </c>
      <c r="B150" s="25" t="s">
        <v>344</v>
      </c>
      <c r="C150" s="26" t="s">
        <v>45</v>
      </c>
      <c r="D150" s="26" t="s">
        <v>142</v>
      </c>
      <c r="E150" s="26" t="s">
        <v>345</v>
      </c>
      <c r="F150" s="26" t="s">
        <v>37</v>
      </c>
      <c r="G150" s="26">
        <v>2019</v>
      </c>
      <c r="H150" s="26" t="s">
        <v>126</v>
      </c>
      <c r="I150" s="54">
        <v>25.5</v>
      </c>
      <c r="J150" s="46" t="s">
        <v>179</v>
      </c>
      <c r="K150" s="26">
        <v>0.05</v>
      </c>
      <c r="L150" s="47">
        <f t="shared" si="11"/>
        <v>1.275</v>
      </c>
      <c r="M150" s="47"/>
      <c r="N150" s="47">
        <v>1.275</v>
      </c>
      <c r="O150" s="47"/>
      <c r="P150" s="26" t="s">
        <v>135</v>
      </c>
      <c r="Q150" s="26" t="s">
        <v>39</v>
      </c>
      <c r="R150" s="60">
        <v>6</v>
      </c>
      <c r="S150" s="60">
        <v>27</v>
      </c>
      <c r="T150" s="60"/>
      <c r="U150" s="60"/>
      <c r="V150" s="26" t="s">
        <v>17</v>
      </c>
      <c r="W150" s="26"/>
      <c r="X150" s="61" t="s">
        <v>346</v>
      </c>
    </row>
    <row r="151" ht="24.95" customHeight="1" spans="1:24">
      <c r="A151" s="24">
        <v>144</v>
      </c>
      <c r="B151" s="25" t="s">
        <v>347</v>
      </c>
      <c r="C151" s="26" t="s">
        <v>45</v>
      </c>
      <c r="D151" s="26" t="s">
        <v>142</v>
      </c>
      <c r="E151" s="26" t="s">
        <v>348</v>
      </c>
      <c r="F151" s="26" t="s">
        <v>37</v>
      </c>
      <c r="G151" s="26">
        <v>2019</v>
      </c>
      <c r="H151" s="26" t="s">
        <v>126</v>
      </c>
      <c r="I151" s="54">
        <v>22</v>
      </c>
      <c r="J151" s="46" t="s">
        <v>179</v>
      </c>
      <c r="K151" s="26">
        <v>0.05</v>
      </c>
      <c r="L151" s="47">
        <f t="shared" si="11"/>
        <v>1.1</v>
      </c>
      <c r="M151" s="47"/>
      <c r="N151" s="47">
        <v>1.1</v>
      </c>
      <c r="O151" s="47"/>
      <c r="P151" s="26" t="s">
        <v>135</v>
      </c>
      <c r="Q151" s="26" t="s">
        <v>39</v>
      </c>
      <c r="R151" s="60">
        <v>4</v>
      </c>
      <c r="S151" s="60">
        <v>20</v>
      </c>
      <c r="T151" s="60"/>
      <c r="U151" s="60"/>
      <c r="V151" s="26" t="s">
        <v>17</v>
      </c>
      <c r="W151" s="26"/>
      <c r="X151" s="61" t="s">
        <v>349</v>
      </c>
    </row>
    <row r="152" ht="24.95" customHeight="1" spans="1:24">
      <c r="A152" s="24">
        <v>145</v>
      </c>
      <c r="B152" s="25" t="s">
        <v>350</v>
      </c>
      <c r="C152" s="26" t="s">
        <v>45</v>
      </c>
      <c r="D152" s="26" t="s">
        <v>142</v>
      </c>
      <c r="E152" s="26" t="s">
        <v>351</v>
      </c>
      <c r="F152" s="26" t="s">
        <v>37</v>
      </c>
      <c r="G152" s="26">
        <v>2019</v>
      </c>
      <c r="H152" s="26" t="s">
        <v>126</v>
      </c>
      <c r="I152" s="54">
        <v>2</v>
      </c>
      <c r="J152" s="46" t="s">
        <v>179</v>
      </c>
      <c r="K152" s="26">
        <v>0.05</v>
      </c>
      <c r="L152" s="47">
        <f t="shared" si="11"/>
        <v>0.1</v>
      </c>
      <c r="M152" s="47"/>
      <c r="N152" s="47">
        <v>0.1</v>
      </c>
      <c r="O152" s="47"/>
      <c r="P152" s="26" t="s">
        <v>135</v>
      </c>
      <c r="Q152" s="26" t="s">
        <v>39</v>
      </c>
      <c r="R152" s="60">
        <v>1</v>
      </c>
      <c r="S152" s="60">
        <v>6</v>
      </c>
      <c r="T152" s="60"/>
      <c r="U152" s="60"/>
      <c r="V152" s="26" t="s">
        <v>17</v>
      </c>
      <c r="W152" s="26"/>
      <c r="X152" s="61" t="s">
        <v>352</v>
      </c>
    </row>
    <row r="153" ht="24.95" customHeight="1" spans="1:24">
      <c r="A153" s="24">
        <v>146</v>
      </c>
      <c r="B153" s="25" t="s">
        <v>353</v>
      </c>
      <c r="C153" s="26" t="s">
        <v>45</v>
      </c>
      <c r="D153" s="26" t="s">
        <v>142</v>
      </c>
      <c r="E153" s="26" t="s">
        <v>354</v>
      </c>
      <c r="F153" s="26" t="s">
        <v>37</v>
      </c>
      <c r="G153" s="26">
        <v>2019</v>
      </c>
      <c r="H153" s="26" t="s">
        <v>126</v>
      </c>
      <c r="I153" s="54">
        <v>10.5</v>
      </c>
      <c r="J153" s="46" t="s">
        <v>179</v>
      </c>
      <c r="K153" s="26">
        <v>0.05</v>
      </c>
      <c r="L153" s="47">
        <f t="shared" si="11"/>
        <v>0.525</v>
      </c>
      <c r="M153" s="47"/>
      <c r="N153" s="47">
        <v>0.525</v>
      </c>
      <c r="O153" s="47"/>
      <c r="P153" s="26" t="s">
        <v>135</v>
      </c>
      <c r="Q153" s="26" t="s">
        <v>39</v>
      </c>
      <c r="R153" s="60">
        <v>5</v>
      </c>
      <c r="S153" s="60">
        <v>27</v>
      </c>
      <c r="T153" s="60"/>
      <c r="U153" s="60"/>
      <c r="V153" s="26" t="s">
        <v>17</v>
      </c>
      <c r="W153" s="26"/>
      <c r="X153" s="61" t="s">
        <v>355</v>
      </c>
    </row>
    <row r="154" ht="24.95" customHeight="1" spans="1:24">
      <c r="A154" s="24">
        <v>147</v>
      </c>
      <c r="B154" s="25" t="s">
        <v>356</v>
      </c>
      <c r="C154" s="26" t="s">
        <v>45</v>
      </c>
      <c r="D154" s="26" t="s">
        <v>142</v>
      </c>
      <c r="E154" s="26" t="s">
        <v>357</v>
      </c>
      <c r="F154" s="26" t="s">
        <v>37</v>
      </c>
      <c r="G154" s="26">
        <v>2019</v>
      </c>
      <c r="H154" s="26" t="s">
        <v>126</v>
      </c>
      <c r="I154" s="54">
        <v>27.2</v>
      </c>
      <c r="J154" s="46" t="s">
        <v>179</v>
      </c>
      <c r="K154" s="26">
        <v>0.05</v>
      </c>
      <c r="L154" s="47">
        <f t="shared" si="11"/>
        <v>1.36</v>
      </c>
      <c r="M154" s="47"/>
      <c r="N154" s="47">
        <v>1.36</v>
      </c>
      <c r="O154" s="47"/>
      <c r="P154" s="26" t="s">
        <v>135</v>
      </c>
      <c r="Q154" s="26" t="s">
        <v>39</v>
      </c>
      <c r="R154" s="60">
        <v>7</v>
      </c>
      <c r="S154" s="60">
        <v>28</v>
      </c>
      <c r="T154" s="60"/>
      <c r="U154" s="60"/>
      <c r="V154" s="26" t="s">
        <v>17</v>
      </c>
      <c r="W154" s="26"/>
      <c r="X154" s="61" t="s">
        <v>358</v>
      </c>
    </row>
    <row r="155" ht="24.95" customHeight="1" spans="1:24">
      <c r="A155" s="24">
        <v>148</v>
      </c>
      <c r="B155" s="25" t="s">
        <v>359</v>
      </c>
      <c r="C155" s="26" t="s">
        <v>45</v>
      </c>
      <c r="D155" s="26" t="s">
        <v>142</v>
      </c>
      <c r="E155" s="26" t="s">
        <v>360</v>
      </c>
      <c r="F155" s="26" t="s">
        <v>37</v>
      </c>
      <c r="G155" s="26">
        <v>2019</v>
      </c>
      <c r="H155" s="26" t="s">
        <v>126</v>
      </c>
      <c r="I155" s="54">
        <v>2</v>
      </c>
      <c r="J155" s="46" t="s">
        <v>179</v>
      </c>
      <c r="K155" s="26">
        <v>0.05</v>
      </c>
      <c r="L155" s="47">
        <f t="shared" si="11"/>
        <v>0.1</v>
      </c>
      <c r="M155" s="47"/>
      <c r="N155" s="47">
        <v>0.1</v>
      </c>
      <c r="O155" s="47"/>
      <c r="P155" s="26" t="s">
        <v>135</v>
      </c>
      <c r="Q155" s="26" t="s">
        <v>39</v>
      </c>
      <c r="R155" s="60">
        <v>1</v>
      </c>
      <c r="S155" s="60">
        <v>3</v>
      </c>
      <c r="T155" s="60"/>
      <c r="U155" s="60"/>
      <c r="V155" s="26" t="s">
        <v>17</v>
      </c>
      <c r="W155" s="26"/>
      <c r="X155" s="61" t="s">
        <v>361</v>
      </c>
    </row>
    <row r="156" ht="24.95" customHeight="1" spans="1:24">
      <c r="A156" s="24">
        <v>149</v>
      </c>
      <c r="B156" s="25" t="s">
        <v>362</v>
      </c>
      <c r="C156" s="26" t="s">
        <v>45</v>
      </c>
      <c r="D156" s="26" t="s">
        <v>112</v>
      </c>
      <c r="E156" s="26" t="s">
        <v>185</v>
      </c>
      <c r="F156" s="26" t="s">
        <v>363</v>
      </c>
      <c r="G156" s="26">
        <v>2019</v>
      </c>
      <c r="H156" s="26" t="s">
        <v>126</v>
      </c>
      <c r="I156" s="54">
        <v>9</v>
      </c>
      <c r="J156" s="46" t="s">
        <v>364</v>
      </c>
      <c r="K156" s="26">
        <v>0.02</v>
      </c>
      <c r="L156" s="47">
        <f t="shared" ref="L156:L176" si="12">M156+N156+O156</f>
        <v>0.18</v>
      </c>
      <c r="M156" s="47"/>
      <c r="N156" s="47">
        <v>0.18</v>
      </c>
      <c r="O156" s="47"/>
      <c r="P156" s="26" t="s">
        <v>135</v>
      </c>
      <c r="Q156" s="26" t="s">
        <v>39</v>
      </c>
      <c r="R156" s="60">
        <v>3</v>
      </c>
      <c r="S156" s="60">
        <v>13</v>
      </c>
      <c r="T156" s="60"/>
      <c r="U156" s="60"/>
      <c r="V156" s="26" t="s">
        <v>17</v>
      </c>
      <c r="W156" s="26"/>
      <c r="X156" s="61" t="s">
        <v>365</v>
      </c>
    </row>
    <row r="157" ht="24.95" customHeight="1" spans="1:24">
      <c r="A157" s="24">
        <v>150</v>
      </c>
      <c r="B157" s="25" t="s">
        <v>366</v>
      </c>
      <c r="C157" s="26" t="s">
        <v>45</v>
      </c>
      <c r="D157" s="26" t="s">
        <v>112</v>
      </c>
      <c r="E157" s="26" t="s">
        <v>188</v>
      </c>
      <c r="F157" s="26" t="s">
        <v>363</v>
      </c>
      <c r="G157" s="26">
        <v>2019</v>
      </c>
      <c r="H157" s="26" t="s">
        <v>126</v>
      </c>
      <c r="I157" s="54">
        <v>9</v>
      </c>
      <c r="J157" s="46" t="s">
        <v>364</v>
      </c>
      <c r="K157" s="26">
        <v>0.02</v>
      </c>
      <c r="L157" s="47">
        <f t="shared" si="12"/>
        <v>0.18</v>
      </c>
      <c r="M157" s="47"/>
      <c r="N157" s="47">
        <v>0.18</v>
      </c>
      <c r="O157" s="47"/>
      <c r="P157" s="26" t="s">
        <v>135</v>
      </c>
      <c r="Q157" s="26" t="s">
        <v>39</v>
      </c>
      <c r="R157" s="60">
        <v>3</v>
      </c>
      <c r="S157" s="60">
        <v>13</v>
      </c>
      <c r="T157" s="60"/>
      <c r="U157" s="60"/>
      <c r="V157" s="26" t="s">
        <v>17</v>
      </c>
      <c r="W157" s="26"/>
      <c r="X157" s="61" t="s">
        <v>367</v>
      </c>
    </row>
    <row r="158" ht="24.95" customHeight="1" spans="1:24">
      <c r="A158" s="24">
        <v>151</v>
      </c>
      <c r="B158" s="25" t="s">
        <v>368</v>
      </c>
      <c r="C158" s="26" t="s">
        <v>45</v>
      </c>
      <c r="D158" s="26" t="s">
        <v>112</v>
      </c>
      <c r="E158" s="26" t="s">
        <v>191</v>
      </c>
      <c r="F158" s="26" t="s">
        <v>363</v>
      </c>
      <c r="G158" s="26">
        <v>2019</v>
      </c>
      <c r="H158" s="26" t="s">
        <v>126</v>
      </c>
      <c r="I158" s="54">
        <v>4</v>
      </c>
      <c r="J158" s="46" t="s">
        <v>364</v>
      </c>
      <c r="K158" s="26">
        <v>0.02</v>
      </c>
      <c r="L158" s="47">
        <f t="shared" si="12"/>
        <v>0.08</v>
      </c>
      <c r="M158" s="47"/>
      <c r="N158" s="47">
        <v>0.08</v>
      </c>
      <c r="O158" s="47"/>
      <c r="P158" s="26" t="s">
        <v>135</v>
      </c>
      <c r="Q158" s="26" t="s">
        <v>39</v>
      </c>
      <c r="R158" s="60">
        <v>2</v>
      </c>
      <c r="S158" s="60">
        <v>9</v>
      </c>
      <c r="T158" s="60"/>
      <c r="U158" s="60"/>
      <c r="V158" s="26" t="s">
        <v>17</v>
      </c>
      <c r="W158" s="26"/>
      <c r="X158" s="61" t="s">
        <v>369</v>
      </c>
    </row>
    <row r="159" ht="24.95" customHeight="1" spans="1:24">
      <c r="A159" s="24">
        <v>152</v>
      </c>
      <c r="B159" s="25" t="s">
        <v>370</v>
      </c>
      <c r="C159" s="26" t="s">
        <v>45</v>
      </c>
      <c r="D159" s="26" t="s">
        <v>112</v>
      </c>
      <c r="E159" s="26" t="s">
        <v>371</v>
      </c>
      <c r="F159" s="26" t="s">
        <v>363</v>
      </c>
      <c r="G159" s="26">
        <v>2019</v>
      </c>
      <c r="H159" s="26" t="s">
        <v>126</v>
      </c>
      <c r="I159" s="54">
        <v>10</v>
      </c>
      <c r="J159" s="46" t="s">
        <v>364</v>
      </c>
      <c r="K159" s="26">
        <v>0.02</v>
      </c>
      <c r="L159" s="47">
        <f t="shared" si="12"/>
        <v>0.2</v>
      </c>
      <c r="M159" s="47"/>
      <c r="N159" s="47">
        <v>0.2</v>
      </c>
      <c r="O159" s="47"/>
      <c r="P159" s="26" t="s">
        <v>135</v>
      </c>
      <c r="Q159" s="26" t="s">
        <v>39</v>
      </c>
      <c r="R159" s="60">
        <v>3</v>
      </c>
      <c r="S159" s="60">
        <v>13</v>
      </c>
      <c r="T159" s="60"/>
      <c r="U159" s="60"/>
      <c r="V159" s="26" t="s">
        <v>17</v>
      </c>
      <c r="W159" s="26"/>
      <c r="X159" s="61" t="s">
        <v>372</v>
      </c>
    </row>
    <row r="160" ht="24.95" customHeight="1" spans="1:24">
      <c r="A160" s="24">
        <v>153</v>
      </c>
      <c r="B160" s="25" t="s">
        <v>373</v>
      </c>
      <c r="C160" s="26" t="s">
        <v>45</v>
      </c>
      <c r="D160" s="26" t="s">
        <v>120</v>
      </c>
      <c r="E160" s="26" t="s">
        <v>158</v>
      </c>
      <c r="F160" s="26" t="s">
        <v>363</v>
      </c>
      <c r="G160" s="26">
        <v>2019</v>
      </c>
      <c r="H160" s="26" t="s">
        <v>126</v>
      </c>
      <c r="I160" s="54">
        <v>20.3</v>
      </c>
      <c r="J160" s="46" t="s">
        <v>364</v>
      </c>
      <c r="K160" s="26">
        <v>0.02</v>
      </c>
      <c r="L160" s="47">
        <f t="shared" si="12"/>
        <v>0.406</v>
      </c>
      <c r="M160" s="47"/>
      <c r="N160" s="47">
        <v>0.406</v>
      </c>
      <c r="O160" s="47"/>
      <c r="P160" s="26" t="s">
        <v>135</v>
      </c>
      <c r="Q160" s="26" t="s">
        <v>39</v>
      </c>
      <c r="R160" s="60">
        <v>4</v>
      </c>
      <c r="S160" s="60">
        <v>12</v>
      </c>
      <c r="T160" s="60"/>
      <c r="U160" s="60"/>
      <c r="V160" s="26" t="s">
        <v>17</v>
      </c>
      <c r="W160" s="26"/>
      <c r="X160" s="61" t="s">
        <v>374</v>
      </c>
    </row>
    <row r="161" ht="24.95" customHeight="1" spans="1:24">
      <c r="A161" s="24">
        <v>154</v>
      </c>
      <c r="B161" s="25" t="s">
        <v>375</v>
      </c>
      <c r="C161" s="26" t="s">
        <v>45</v>
      </c>
      <c r="D161" s="26" t="s">
        <v>120</v>
      </c>
      <c r="E161" s="26" t="s">
        <v>162</v>
      </c>
      <c r="F161" s="26" t="s">
        <v>363</v>
      </c>
      <c r="G161" s="26">
        <v>2019</v>
      </c>
      <c r="H161" s="26" t="s">
        <v>126</v>
      </c>
      <c r="I161" s="54">
        <v>7.1</v>
      </c>
      <c r="J161" s="46" t="s">
        <v>364</v>
      </c>
      <c r="K161" s="26">
        <v>0.02</v>
      </c>
      <c r="L161" s="47">
        <f t="shared" si="12"/>
        <v>0.142</v>
      </c>
      <c r="M161" s="47"/>
      <c r="N161" s="47">
        <v>0.142</v>
      </c>
      <c r="O161" s="47"/>
      <c r="P161" s="26" t="s">
        <v>135</v>
      </c>
      <c r="Q161" s="26" t="s">
        <v>39</v>
      </c>
      <c r="R161" s="60">
        <v>2</v>
      </c>
      <c r="S161" s="60">
        <v>8</v>
      </c>
      <c r="T161" s="60"/>
      <c r="U161" s="60"/>
      <c r="V161" s="26" t="s">
        <v>17</v>
      </c>
      <c r="W161" s="26"/>
      <c r="X161" s="61" t="s">
        <v>376</v>
      </c>
    </row>
    <row r="162" ht="24.95" customHeight="1" spans="1:24">
      <c r="A162" s="24">
        <v>155</v>
      </c>
      <c r="B162" s="25" t="s">
        <v>377</v>
      </c>
      <c r="C162" s="26" t="s">
        <v>45</v>
      </c>
      <c r="D162" s="26" t="s">
        <v>120</v>
      </c>
      <c r="E162" s="26" t="s">
        <v>160</v>
      </c>
      <c r="F162" s="26" t="s">
        <v>363</v>
      </c>
      <c r="G162" s="26">
        <v>2019</v>
      </c>
      <c r="H162" s="26" t="s">
        <v>126</v>
      </c>
      <c r="I162" s="54">
        <v>10</v>
      </c>
      <c r="J162" s="46" t="s">
        <v>364</v>
      </c>
      <c r="K162" s="26">
        <v>0.02</v>
      </c>
      <c r="L162" s="47">
        <f t="shared" si="12"/>
        <v>0.2</v>
      </c>
      <c r="M162" s="47"/>
      <c r="N162" s="47">
        <v>0.2</v>
      </c>
      <c r="O162" s="47"/>
      <c r="P162" s="26" t="s">
        <v>135</v>
      </c>
      <c r="Q162" s="26" t="s">
        <v>39</v>
      </c>
      <c r="R162" s="60">
        <v>1</v>
      </c>
      <c r="S162" s="60">
        <v>4</v>
      </c>
      <c r="T162" s="60"/>
      <c r="U162" s="60"/>
      <c r="V162" s="26" t="s">
        <v>17</v>
      </c>
      <c r="W162" s="26"/>
      <c r="X162" s="61" t="s">
        <v>378</v>
      </c>
    </row>
    <row r="163" ht="24.95" customHeight="1" spans="1:24">
      <c r="A163" s="24">
        <v>156</v>
      </c>
      <c r="B163" s="25" t="s">
        <v>379</v>
      </c>
      <c r="C163" s="26" t="s">
        <v>45</v>
      </c>
      <c r="D163" s="26" t="s">
        <v>120</v>
      </c>
      <c r="E163" s="26" t="s">
        <v>158</v>
      </c>
      <c r="F163" s="26" t="s">
        <v>363</v>
      </c>
      <c r="G163" s="26">
        <v>2019</v>
      </c>
      <c r="H163" s="26" t="s">
        <v>126</v>
      </c>
      <c r="I163" s="54">
        <v>4.5</v>
      </c>
      <c r="J163" s="46" t="s">
        <v>364</v>
      </c>
      <c r="K163" s="26">
        <v>0.02</v>
      </c>
      <c r="L163" s="47">
        <f t="shared" si="12"/>
        <v>0.09</v>
      </c>
      <c r="M163" s="47"/>
      <c r="N163" s="47">
        <v>0.09</v>
      </c>
      <c r="O163" s="47"/>
      <c r="P163" s="26" t="s">
        <v>49</v>
      </c>
      <c r="Q163" s="26" t="s">
        <v>39</v>
      </c>
      <c r="R163" s="60">
        <v>1</v>
      </c>
      <c r="S163" s="60">
        <v>3</v>
      </c>
      <c r="T163" s="60"/>
      <c r="U163" s="60"/>
      <c r="V163" s="26" t="s">
        <v>17</v>
      </c>
      <c r="W163" s="26"/>
      <c r="X163" s="61" t="s">
        <v>380</v>
      </c>
    </row>
    <row r="164" ht="24.95" customHeight="1" spans="1:24">
      <c r="A164" s="24">
        <v>157</v>
      </c>
      <c r="B164" s="25" t="s">
        <v>381</v>
      </c>
      <c r="C164" s="26" t="s">
        <v>45</v>
      </c>
      <c r="D164" s="26" t="s">
        <v>120</v>
      </c>
      <c r="E164" s="26" t="s">
        <v>200</v>
      </c>
      <c r="F164" s="26" t="s">
        <v>363</v>
      </c>
      <c r="G164" s="26">
        <v>2019</v>
      </c>
      <c r="H164" s="26" t="s">
        <v>126</v>
      </c>
      <c r="I164" s="54">
        <v>1</v>
      </c>
      <c r="J164" s="46" t="s">
        <v>364</v>
      </c>
      <c r="K164" s="26">
        <v>0.02</v>
      </c>
      <c r="L164" s="47">
        <f t="shared" si="12"/>
        <v>0.02</v>
      </c>
      <c r="M164" s="47"/>
      <c r="N164" s="47">
        <v>0.02</v>
      </c>
      <c r="O164" s="47"/>
      <c r="P164" s="26" t="s">
        <v>135</v>
      </c>
      <c r="Q164" s="26" t="s">
        <v>39</v>
      </c>
      <c r="R164" s="60">
        <v>1</v>
      </c>
      <c r="S164" s="60">
        <v>5</v>
      </c>
      <c r="T164" s="60"/>
      <c r="U164" s="60"/>
      <c r="V164" s="26" t="s">
        <v>17</v>
      </c>
      <c r="W164" s="26"/>
      <c r="X164" s="61" t="s">
        <v>382</v>
      </c>
    </row>
    <row r="165" ht="24.95" customHeight="1" spans="1:24">
      <c r="A165" s="24">
        <v>158</v>
      </c>
      <c r="B165" s="25" t="s">
        <v>383</v>
      </c>
      <c r="C165" s="26" t="s">
        <v>45</v>
      </c>
      <c r="D165" s="26" t="s">
        <v>164</v>
      </c>
      <c r="E165" s="26" t="s">
        <v>212</v>
      </c>
      <c r="F165" s="26" t="s">
        <v>363</v>
      </c>
      <c r="G165" s="26">
        <v>2019</v>
      </c>
      <c r="H165" s="26" t="s">
        <v>126</v>
      </c>
      <c r="I165" s="54">
        <v>25.5</v>
      </c>
      <c r="J165" s="46" t="s">
        <v>364</v>
      </c>
      <c r="K165" s="26">
        <v>0.02</v>
      </c>
      <c r="L165" s="47">
        <f t="shared" si="12"/>
        <v>0.51</v>
      </c>
      <c r="M165" s="47"/>
      <c r="N165" s="47">
        <v>0.51</v>
      </c>
      <c r="O165" s="47"/>
      <c r="P165" s="26" t="s">
        <v>135</v>
      </c>
      <c r="Q165" s="26" t="s">
        <v>39</v>
      </c>
      <c r="R165" s="60">
        <v>6</v>
      </c>
      <c r="S165" s="60">
        <v>23</v>
      </c>
      <c r="T165" s="60"/>
      <c r="U165" s="60"/>
      <c r="V165" s="26" t="s">
        <v>17</v>
      </c>
      <c r="W165" s="26"/>
      <c r="X165" s="61" t="s">
        <v>384</v>
      </c>
    </row>
    <row r="166" ht="24.95" customHeight="1" spans="1:24">
      <c r="A166" s="24">
        <v>159</v>
      </c>
      <c r="B166" s="25" t="s">
        <v>385</v>
      </c>
      <c r="C166" s="26" t="s">
        <v>45</v>
      </c>
      <c r="D166" s="26" t="s">
        <v>164</v>
      </c>
      <c r="E166" s="26" t="s">
        <v>169</v>
      </c>
      <c r="F166" s="26" t="s">
        <v>363</v>
      </c>
      <c r="G166" s="26">
        <v>2019</v>
      </c>
      <c r="H166" s="26" t="s">
        <v>126</v>
      </c>
      <c r="I166" s="54">
        <v>9.9</v>
      </c>
      <c r="J166" s="46" t="s">
        <v>364</v>
      </c>
      <c r="K166" s="26">
        <v>0.02</v>
      </c>
      <c r="L166" s="47">
        <f t="shared" si="12"/>
        <v>0.198</v>
      </c>
      <c r="M166" s="47"/>
      <c r="N166" s="47">
        <v>0.198</v>
      </c>
      <c r="O166" s="47"/>
      <c r="P166" s="26" t="s">
        <v>135</v>
      </c>
      <c r="Q166" s="26" t="s">
        <v>39</v>
      </c>
      <c r="R166" s="60">
        <v>2</v>
      </c>
      <c r="S166" s="60">
        <v>8</v>
      </c>
      <c r="T166" s="60"/>
      <c r="U166" s="60"/>
      <c r="V166" s="26" t="s">
        <v>17</v>
      </c>
      <c r="W166" s="26"/>
      <c r="X166" s="61" t="s">
        <v>386</v>
      </c>
    </row>
    <row r="167" ht="24.95" customHeight="1" spans="1:24">
      <c r="A167" s="24">
        <v>160</v>
      </c>
      <c r="B167" s="25" t="s">
        <v>387</v>
      </c>
      <c r="C167" s="26" t="s">
        <v>45</v>
      </c>
      <c r="D167" s="26" t="s">
        <v>164</v>
      </c>
      <c r="E167" s="26" t="s">
        <v>167</v>
      </c>
      <c r="F167" s="26" t="s">
        <v>363</v>
      </c>
      <c r="G167" s="26">
        <v>2019</v>
      </c>
      <c r="H167" s="26" t="s">
        <v>126</v>
      </c>
      <c r="I167" s="54">
        <v>21.7</v>
      </c>
      <c r="J167" s="46" t="s">
        <v>364</v>
      </c>
      <c r="K167" s="26">
        <v>0.02</v>
      </c>
      <c r="L167" s="47">
        <f t="shared" si="12"/>
        <v>0.434</v>
      </c>
      <c r="M167" s="47"/>
      <c r="N167" s="47">
        <v>0.434</v>
      </c>
      <c r="O167" s="47"/>
      <c r="P167" s="26" t="s">
        <v>135</v>
      </c>
      <c r="Q167" s="26" t="s">
        <v>39</v>
      </c>
      <c r="R167" s="60">
        <v>5</v>
      </c>
      <c r="S167" s="60">
        <v>22</v>
      </c>
      <c r="T167" s="60"/>
      <c r="U167" s="60"/>
      <c r="V167" s="26" t="s">
        <v>17</v>
      </c>
      <c r="W167" s="26"/>
      <c r="X167" s="61" t="s">
        <v>388</v>
      </c>
    </row>
    <row r="168" ht="24.95" customHeight="1" spans="1:24">
      <c r="A168" s="24">
        <v>161</v>
      </c>
      <c r="B168" s="25" t="s">
        <v>389</v>
      </c>
      <c r="C168" s="26" t="s">
        <v>45</v>
      </c>
      <c r="D168" s="26" t="s">
        <v>164</v>
      </c>
      <c r="E168" s="26" t="s">
        <v>222</v>
      </c>
      <c r="F168" s="26" t="s">
        <v>363</v>
      </c>
      <c r="G168" s="26">
        <v>2019</v>
      </c>
      <c r="H168" s="26" t="s">
        <v>126</v>
      </c>
      <c r="I168" s="54">
        <v>9.6</v>
      </c>
      <c r="J168" s="46" t="s">
        <v>364</v>
      </c>
      <c r="K168" s="26">
        <v>0.02</v>
      </c>
      <c r="L168" s="47">
        <f t="shared" si="12"/>
        <v>0.192</v>
      </c>
      <c r="M168" s="47"/>
      <c r="N168" s="47">
        <v>0.192</v>
      </c>
      <c r="O168" s="47"/>
      <c r="P168" s="26" t="s">
        <v>135</v>
      </c>
      <c r="Q168" s="26" t="s">
        <v>39</v>
      </c>
      <c r="R168" s="60">
        <v>3</v>
      </c>
      <c r="S168" s="60">
        <v>12</v>
      </c>
      <c r="T168" s="60"/>
      <c r="U168" s="60"/>
      <c r="V168" s="26" t="s">
        <v>17</v>
      </c>
      <c r="W168" s="26"/>
      <c r="X168" s="61" t="s">
        <v>390</v>
      </c>
    </row>
    <row r="169" ht="24.95" customHeight="1" spans="1:24">
      <c r="A169" s="24">
        <v>162</v>
      </c>
      <c r="B169" s="25" t="s">
        <v>391</v>
      </c>
      <c r="C169" s="26" t="s">
        <v>45</v>
      </c>
      <c r="D169" s="26" t="s">
        <v>164</v>
      </c>
      <c r="E169" s="26" t="s">
        <v>225</v>
      </c>
      <c r="F169" s="26" t="s">
        <v>363</v>
      </c>
      <c r="G169" s="26">
        <v>2019</v>
      </c>
      <c r="H169" s="26" t="s">
        <v>126</v>
      </c>
      <c r="I169" s="54">
        <v>13.1</v>
      </c>
      <c r="J169" s="46" t="s">
        <v>364</v>
      </c>
      <c r="K169" s="26">
        <v>0.02</v>
      </c>
      <c r="L169" s="47">
        <f t="shared" si="12"/>
        <v>0.262</v>
      </c>
      <c r="M169" s="47"/>
      <c r="N169" s="47">
        <v>0.262</v>
      </c>
      <c r="O169" s="47"/>
      <c r="P169" s="26" t="s">
        <v>135</v>
      </c>
      <c r="Q169" s="26" t="s">
        <v>39</v>
      </c>
      <c r="R169" s="60">
        <v>5</v>
      </c>
      <c r="S169" s="60">
        <v>26</v>
      </c>
      <c r="T169" s="60"/>
      <c r="U169" s="60"/>
      <c r="V169" s="26" t="s">
        <v>17</v>
      </c>
      <c r="W169" s="26"/>
      <c r="X169" s="61" t="s">
        <v>392</v>
      </c>
    </row>
    <row r="170" ht="24.95" customHeight="1" spans="1:24">
      <c r="A170" s="24">
        <v>163</v>
      </c>
      <c r="B170" s="25" t="s">
        <v>393</v>
      </c>
      <c r="C170" s="26" t="s">
        <v>45</v>
      </c>
      <c r="D170" s="26" t="s">
        <v>164</v>
      </c>
      <c r="E170" s="26" t="s">
        <v>394</v>
      </c>
      <c r="F170" s="26" t="s">
        <v>363</v>
      </c>
      <c r="G170" s="26">
        <v>2019</v>
      </c>
      <c r="H170" s="26" t="s">
        <v>126</v>
      </c>
      <c r="I170" s="54">
        <v>10.3</v>
      </c>
      <c r="J170" s="46" t="s">
        <v>364</v>
      </c>
      <c r="K170" s="26">
        <v>0.02</v>
      </c>
      <c r="L170" s="47">
        <f t="shared" si="12"/>
        <v>0.206</v>
      </c>
      <c r="M170" s="47"/>
      <c r="N170" s="47">
        <v>0.206</v>
      </c>
      <c r="O170" s="47"/>
      <c r="P170" s="26" t="s">
        <v>135</v>
      </c>
      <c r="Q170" s="26" t="s">
        <v>39</v>
      </c>
      <c r="R170" s="60">
        <v>3</v>
      </c>
      <c r="S170" s="60">
        <v>17</v>
      </c>
      <c r="T170" s="60"/>
      <c r="U170" s="60"/>
      <c r="V170" s="26" t="s">
        <v>17</v>
      </c>
      <c r="W170" s="26"/>
      <c r="X170" s="61" t="s">
        <v>395</v>
      </c>
    </row>
    <row r="171" ht="24.95" customHeight="1" spans="1:24">
      <c r="A171" s="24">
        <v>164</v>
      </c>
      <c r="B171" s="25" t="s">
        <v>396</v>
      </c>
      <c r="C171" s="26" t="s">
        <v>45</v>
      </c>
      <c r="D171" s="26" t="s">
        <v>117</v>
      </c>
      <c r="E171" s="26" t="s">
        <v>397</v>
      </c>
      <c r="F171" s="26" t="s">
        <v>363</v>
      </c>
      <c r="G171" s="26">
        <v>2019</v>
      </c>
      <c r="H171" s="26" t="s">
        <v>126</v>
      </c>
      <c r="I171" s="54">
        <v>0.8</v>
      </c>
      <c r="J171" s="46" t="s">
        <v>364</v>
      </c>
      <c r="K171" s="26">
        <v>0.02</v>
      </c>
      <c r="L171" s="47">
        <f t="shared" si="12"/>
        <v>0.016</v>
      </c>
      <c r="M171" s="47"/>
      <c r="N171" s="47">
        <v>0.016</v>
      </c>
      <c r="O171" s="47"/>
      <c r="P171" s="26" t="s">
        <v>135</v>
      </c>
      <c r="Q171" s="26" t="s">
        <v>39</v>
      </c>
      <c r="R171" s="60">
        <v>1</v>
      </c>
      <c r="S171" s="60">
        <v>2</v>
      </c>
      <c r="T171" s="60"/>
      <c r="U171" s="60"/>
      <c r="V171" s="26" t="s">
        <v>17</v>
      </c>
      <c r="W171" s="26"/>
      <c r="X171" s="61" t="s">
        <v>398</v>
      </c>
    </row>
    <row r="172" ht="24.95" customHeight="1" spans="1:24">
      <c r="A172" s="24">
        <v>165</v>
      </c>
      <c r="B172" s="25" t="s">
        <v>399</v>
      </c>
      <c r="C172" s="26" t="s">
        <v>45</v>
      </c>
      <c r="D172" s="26" t="s">
        <v>117</v>
      </c>
      <c r="E172" s="26" t="s">
        <v>400</v>
      </c>
      <c r="F172" s="26" t="s">
        <v>363</v>
      </c>
      <c r="G172" s="26">
        <v>2019</v>
      </c>
      <c r="H172" s="26" t="s">
        <v>126</v>
      </c>
      <c r="I172" s="54">
        <v>5</v>
      </c>
      <c r="J172" s="46" t="s">
        <v>364</v>
      </c>
      <c r="K172" s="26">
        <v>0.02</v>
      </c>
      <c r="L172" s="47">
        <f t="shared" si="12"/>
        <v>0.1</v>
      </c>
      <c r="M172" s="47"/>
      <c r="N172" s="47">
        <v>0.1</v>
      </c>
      <c r="O172" s="47"/>
      <c r="P172" s="26" t="s">
        <v>135</v>
      </c>
      <c r="Q172" s="26" t="s">
        <v>39</v>
      </c>
      <c r="R172" s="60">
        <v>1</v>
      </c>
      <c r="S172" s="60">
        <v>4</v>
      </c>
      <c r="T172" s="60"/>
      <c r="U172" s="60"/>
      <c r="V172" s="26" t="s">
        <v>17</v>
      </c>
      <c r="W172" s="26"/>
      <c r="X172" s="61" t="s">
        <v>401</v>
      </c>
    </row>
    <row r="173" ht="24.95" customHeight="1" spans="1:24">
      <c r="A173" s="24">
        <v>166</v>
      </c>
      <c r="B173" s="25" t="s">
        <v>402</v>
      </c>
      <c r="C173" s="26" t="s">
        <v>45</v>
      </c>
      <c r="D173" s="26" t="s">
        <v>117</v>
      </c>
      <c r="E173" s="26" t="s">
        <v>240</v>
      </c>
      <c r="F173" s="26" t="s">
        <v>363</v>
      </c>
      <c r="G173" s="26">
        <v>2019</v>
      </c>
      <c r="H173" s="26" t="s">
        <v>126</v>
      </c>
      <c r="I173" s="54">
        <v>1.5</v>
      </c>
      <c r="J173" s="46" t="s">
        <v>364</v>
      </c>
      <c r="K173" s="26">
        <v>0.02</v>
      </c>
      <c r="L173" s="47">
        <f t="shared" si="12"/>
        <v>0.03</v>
      </c>
      <c r="M173" s="47"/>
      <c r="N173" s="47">
        <v>0.03</v>
      </c>
      <c r="O173" s="47"/>
      <c r="P173" s="26" t="s">
        <v>135</v>
      </c>
      <c r="Q173" s="26" t="s">
        <v>39</v>
      </c>
      <c r="R173" s="60">
        <v>1</v>
      </c>
      <c r="S173" s="60">
        <v>3</v>
      </c>
      <c r="T173" s="60"/>
      <c r="U173" s="60"/>
      <c r="V173" s="26" t="s">
        <v>17</v>
      </c>
      <c r="W173" s="26"/>
      <c r="X173" s="61" t="s">
        <v>403</v>
      </c>
    </row>
    <row r="174" ht="24.95" customHeight="1" spans="1:24">
      <c r="A174" s="24">
        <v>167</v>
      </c>
      <c r="B174" s="25" t="s">
        <v>404</v>
      </c>
      <c r="C174" s="26" t="s">
        <v>45</v>
      </c>
      <c r="D174" s="26" t="s">
        <v>117</v>
      </c>
      <c r="E174" s="26" t="s">
        <v>405</v>
      </c>
      <c r="F174" s="26" t="s">
        <v>363</v>
      </c>
      <c r="G174" s="26">
        <v>2019</v>
      </c>
      <c r="H174" s="26" t="s">
        <v>126</v>
      </c>
      <c r="I174" s="54">
        <v>1</v>
      </c>
      <c r="J174" s="46" t="s">
        <v>364</v>
      </c>
      <c r="K174" s="26">
        <v>0.02</v>
      </c>
      <c r="L174" s="47">
        <f t="shared" si="12"/>
        <v>0.02</v>
      </c>
      <c r="M174" s="47"/>
      <c r="N174" s="47">
        <v>0.02</v>
      </c>
      <c r="O174" s="47"/>
      <c r="P174" s="26" t="s">
        <v>135</v>
      </c>
      <c r="Q174" s="26" t="s">
        <v>39</v>
      </c>
      <c r="R174" s="60">
        <v>1</v>
      </c>
      <c r="S174" s="60">
        <v>4</v>
      </c>
      <c r="T174" s="60"/>
      <c r="U174" s="60"/>
      <c r="V174" s="26" t="s">
        <v>17</v>
      </c>
      <c r="W174" s="26"/>
      <c r="X174" s="61" t="s">
        <v>406</v>
      </c>
    </row>
    <row r="175" ht="24.95" customHeight="1" spans="1:24">
      <c r="A175" s="24">
        <v>168</v>
      </c>
      <c r="B175" s="25" t="s">
        <v>407</v>
      </c>
      <c r="C175" s="26" t="s">
        <v>45</v>
      </c>
      <c r="D175" s="26" t="s">
        <v>117</v>
      </c>
      <c r="E175" s="26" t="s">
        <v>255</v>
      </c>
      <c r="F175" s="26" t="s">
        <v>363</v>
      </c>
      <c r="G175" s="26">
        <v>2019</v>
      </c>
      <c r="H175" s="26" t="s">
        <v>126</v>
      </c>
      <c r="I175" s="54">
        <v>2</v>
      </c>
      <c r="J175" s="46" t="s">
        <v>364</v>
      </c>
      <c r="K175" s="26">
        <v>0.02</v>
      </c>
      <c r="L175" s="47">
        <f t="shared" si="12"/>
        <v>0.04</v>
      </c>
      <c r="M175" s="47"/>
      <c r="N175" s="47">
        <v>0.04</v>
      </c>
      <c r="O175" s="47"/>
      <c r="P175" s="26" t="s">
        <v>135</v>
      </c>
      <c r="Q175" s="26" t="s">
        <v>39</v>
      </c>
      <c r="R175" s="60">
        <v>1</v>
      </c>
      <c r="S175" s="60">
        <v>7</v>
      </c>
      <c r="T175" s="60"/>
      <c r="U175" s="60"/>
      <c r="V175" s="26" t="s">
        <v>17</v>
      </c>
      <c r="W175" s="26"/>
      <c r="X175" s="61" t="s">
        <v>408</v>
      </c>
    </row>
    <row r="176" ht="24.95" customHeight="1" spans="1:24">
      <c r="A176" s="24">
        <v>169</v>
      </c>
      <c r="B176" s="25" t="s">
        <v>409</v>
      </c>
      <c r="C176" s="26" t="s">
        <v>45</v>
      </c>
      <c r="D176" s="26" t="s">
        <v>173</v>
      </c>
      <c r="E176" s="26" t="s">
        <v>410</v>
      </c>
      <c r="F176" s="26" t="s">
        <v>363</v>
      </c>
      <c r="G176" s="26">
        <v>2019</v>
      </c>
      <c r="H176" s="26" t="s">
        <v>126</v>
      </c>
      <c r="I176" s="54">
        <v>4</v>
      </c>
      <c r="J176" s="46" t="s">
        <v>364</v>
      </c>
      <c r="K176" s="26">
        <v>0.02</v>
      </c>
      <c r="L176" s="47">
        <f t="shared" si="12"/>
        <v>0.08</v>
      </c>
      <c r="M176" s="47"/>
      <c r="N176" s="47">
        <v>0.08</v>
      </c>
      <c r="O176" s="47"/>
      <c r="P176" s="26" t="s">
        <v>135</v>
      </c>
      <c r="Q176" s="26" t="s">
        <v>39</v>
      </c>
      <c r="R176" s="60">
        <v>1</v>
      </c>
      <c r="S176" s="60">
        <v>6</v>
      </c>
      <c r="T176" s="60"/>
      <c r="U176" s="60"/>
      <c r="V176" s="26" t="s">
        <v>17</v>
      </c>
      <c r="W176" s="26"/>
      <c r="X176" s="61" t="s">
        <v>411</v>
      </c>
    </row>
    <row r="177" ht="24.95" customHeight="1" spans="1:24">
      <c r="A177" s="24">
        <v>170</v>
      </c>
      <c r="B177" s="25" t="s">
        <v>412</v>
      </c>
      <c r="C177" s="26" t="s">
        <v>45</v>
      </c>
      <c r="D177" s="26" t="s">
        <v>53</v>
      </c>
      <c r="E177" s="26" t="s">
        <v>413</v>
      </c>
      <c r="F177" s="26" t="s">
        <v>363</v>
      </c>
      <c r="G177" s="26">
        <v>2019</v>
      </c>
      <c r="H177" s="26" t="s">
        <v>126</v>
      </c>
      <c r="I177" s="54">
        <v>25</v>
      </c>
      <c r="J177" s="46" t="s">
        <v>364</v>
      </c>
      <c r="K177" s="26">
        <v>0.02</v>
      </c>
      <c r="L177" s="47">
        <f t="shared" ref="L177:L229" si="13">M177+N177+O177</f>
        <v>0.5</v>
      </c>
      <c r="M177" s="47"/>
      <c r="N177" s="47">
        <v>0.5</v>
      </c>
      <c r="O177" s="47"/>
      <c r="P177" s="26" t="s">
        <v>135</v>
      </c>
      <c r="Q177" s="26" t="s">
        <v>39</v>
      </c>
      <c r="R177" s="60">
        <v>2</v>
      </c>
      <c r="S177" s="60">
        <v>10</v>
      </c>
      <c r="T177" s="60"/>
      <c r="U177" s="60"/>
      <c r="V177" s="26" t="s">
        <v>17</v>
      </c>
      <c r="W177" s="26"/>
      <c r="X177" s="61" t="s">
        <v>414</v>
      </c>
    </row>
    <row r="178" ht="24.95" customHeight="1" spans="1:24">
      <c r="A178" s="24">
        <v>171</v>
      </c>
      <c r="B178" s="25" t="s">
        <v>415</v>
      </c>
      <c r="C178" s="26" t="s">
        <v>45</v>
      </c>
      <c r="D178" s="26" t="s">
        <v>53</v>
      </c>
      <c r="E178" s="26" t="s">
        <v>72</v>
      </c>
      <c r="F178" s="26" t="s">
        <v>363</v>
      </c>
      <c r="G178" s="26">
        <v>2019</v>
      </c>
      <c r="H178" s="26" t="s">
        <v>126</v>
      </c>
      <c r="I178" s="54">
        <v>13</v>
      </c>
      <c r="J178" s="46" t="s">
        <v>364</v>
      </c>
      <c r="K178" s="26">
        <v>0.02</v>
      </c>
      <c r="L178" s="47">
        <f t="shared" si="13"/>
        <v>0.26</v>
      </c>
      <c r="M178" s="47"/>
      <c r="N178" s="47">
        <v>0.26</v>
      </c>
      <c r="O178" s="47"/>
      <c r="P178" s="26" t="s">
        <v>135</v>
      </c>
      <c r="Q178" s="26" t="s">
        <v>39</v>
      </c>
      <c r="R178" s="60">
        <v>2</v>
      </c>
      <c r="S178" s="60">
        <v>11</v>
      </c>
      <c r="T178" s="60"/>
      <c r="U178" s="60"/>
      <c r="V178" s="26" t="s">
        <v>17</v>
      </c>
      <c r="W178" s="26"/>
      <c r="X178" s="61" t="s">
        <v>416</v>
      </c>
    </row>
    <row r="179" ht="24.95" customHeight="1" spans="1:24">
      <c r="A179" s="24">
        <v>172</v>
      </c>
      <c r="B179" s="25" t="s">
        <v>417</v>
      </c>
      <c r="C179" s="26" t="s">
        <v>45</v>
      </c>
      <c r="D179" s="26" t="s">
        <v>53</v>
      </c>
      <c r="E179" s="26" t="s">
        <v>55</v>
      </c>
      <c r="F179" s="26" t="s">
        <v>363</v>
      </c>
      <c r="G179" s="26">
        <v>2019</v>
      </c>
      <c r="H179" s="26" t="s">
        <v>126</v>
      </c>
      <c r="I179" s="54">
        <v>13</v>
      </c>
      <c r="J179" s="46" t="s">
        <v>364</v>
      </c>
      <c r="K179" s="26">
        <v>0.02</v>
      </c>
      <c r="L179" s="47">
        <f t="shared" si="13"/>
        <v>0.26</v>
      </c>
      <c r="M179" s="47"/>
      <c r="N179" s="47">
        <v>0.26</v>
      </c>
      <c r="O179" s="47"/>
      <c r="P179" s="26" t="s">
        <v>135</v>
      </c>
      <c r="Q179" s="26" t="s">
        <v>39</v>
      </c>
      <c r="R179" s="60">
        <v>2</v>
      </c>
      <c r="S179" s="60">
        <v>9</v>
      </c>
      <c r="T179" s="60"/>
      <c r="U179" s="60"/>
      <c r="V179" s="26" t="s">
        <v>17</v>
      </c>
      <c r="W179" s="26"/>
      <c r="X179" s="61" t="s">
        <v>418</v>
      </c>
    </row>
    <row r="180" ht="24.95" customHeight="1" spans="1:24">
      <c r="A180" s="24">
        <v>173</v>
      </c>
      <c r="B180" s="25" t="s">
        <v>419</v>
      </c>
      <c r="C180" s="26" t="s">
        <v>45</v>
      </c>
      <c r="D180" s="26" t="s">
        <v>53</v>
      </c>
      <c r="E180" s="26" t="s">
        <v>268</v>
      </c>
      <c r="F180" s="26" t="s">
        <v>363</v>
      </c>
      <c r="G180" s="26">
        <v>2019</v>
      </c>
      <c r="H180" s="26" t="s">
        <v>126</v>
      </c>
      <c r="I180" s="54">
        <v>6</v>
      </c>
      <c r="J180" s="46" t="s">
        <v>364</v>
      </c>
      <c r="K180" s="26">
        <v>0.02</v>
      </c>
      <c r="L180" s="47">
        <f t="shared" si="13"/>
        <v>0.12</v>
      </c>
      <c r="M180" s="47"/>
      <c r="N180" s="47">
        <v>0.12</v>
      </c>
      <c r="O180" s="47"/>
      <c r="P180" s="26" t="s">
        <v>135</v>
      </c>
      <c r="Q180" s="26" t="s">
        <v>39</v>
      </c>
      <c r="R180" s="60">
        <v>1</v>
      </c>
      <c r="S180" s="60">
        <v>6</v>
      </c>
      <c r="T180" s="60"/>
      <c r="U180" s="60"/>
      <c r="V180" s="26" t="s">
        <v>17</v>
      </c>
      <c r="W180" s="26"/>
      <c r="X180" s="61" t="s">
        <v>420</v>
      </c>
    </row>
    <row r="181" ht="24.95" customHeight="1" spans="1:24">
      <c r="A181" s="24">
        <v>174</v>
      </c>
      <c r="B181" s="25" t="s">
        <v>421</v>
      </c>
      <c r="C181" s="26" t="s">
        <v>45</v>
      </c>
      <c r="D181" s="26" t="s">
        <v>271</v>
      </c>
      <c r="E181" s="26" t="s">
        <v>272</v>
      </c>
      <c r="F181" s="26" t="s">
        <v>363</v>
      </c>
      <c r="G181" s="26">
        <v>2019</v>
      </c>
      <c r="H181" s="26" t="s">
        <v>126</v>
      </c>
      <c r="I181" s="54">
        <v>5</v>
      </c>
      <c r="J181" s="46" t="s">
        <v>364</v>
      </c>
      <c r="K181" s="26">
        <v>0.02</v>
      </c>
      <c r="L181" s="47">
        <f t="shared" si="13"/>
        <v>0.1</v>
      </c>
      <c r="M181" s="47"/>
      <c r="N181" s="47">
        <v>0.1</v>
      </c>
      <c r="O181" s="47"/>
      <c r="P181" s="26" t="s">
        <v>135</v>
      </c>
      <c r="Q181" s="26" t="s">
        <v>39</v>
      </c>
      <c r="R181" s="60">
        <v>1</v>
      </c>
      <c r="S181" s="60">
        <v>6</v>
      </c>
      <c r="T181" s="60"/>
      <c r="U181" s="60"/>
      <c r="V181" s="26" t="s">
        <v>17</v>
      </c>
      <c r="W181" s="26"/>
      <c r="X181" s="61" t="s">
        <v>422</v>
      </c>
    </row>
    <row r="182" ht="24.95" customHeight="1" spans="1:24">
      <c r="A182" s="24">
        <v>175</v>
      </c>
      <c r="B182" s="25" t="s">
        <v>423</v>
      </c>
      <c r="C182" s="26" t="s">
        <v>45</v>
      </c>
      <c r="D182" s="26" t="s">
        <v>271</v>
      </c>
      <c r="E182" s="26" t="s">
        <v>275</v>
      </c>
      <c r="F182" s="26" t="s">
        <v>363</v>
      </c>
      <c r="G182" s="26">
        <v>2019</v>
      </c>
      <c r="H182" s="26" t="s">
        <v>126</v>
      </c>
      <c r="I182" s="54">
        <v>9</v>
      </c>
      <c r="J182" s="46" t="s">
        <v>364</v>
      </c>
      <c r="K182" s="26">
        <v>0.02</v>
      </c>
      <c r="L182" s="47">
        <f t="shared" si="13"/>
        <v>0.18</v>
      </c>
      <c r="M182" s="47"/>
      <c r="N182" s="47">
        <v>0.18</v>
      </c>
      <c r="O182" s="47"/>
      <c r="P182" s="26" t="s">
        <v>135</v>
      </c>
      <c r="Q182" s="26" t="s">
        <v>39</v>
      </c>
      <c r="R182" s="60">
        <v>2</v>
      </c>
      <c r="S182" s="60">
        <v>6</v>
      </c>
      <c r="T182" s="60"/>
      <c r="U182" s="60"/>
      <c r="V182" s="26" t="s">
        <v>17</v>
      </c>
      <c r="W182" s="26"/>
      <c r="X182" s="61" t="s">
        <v>424</v>
      </c>
    </row>
    <row r="183" ht="24.95" customHeight="1" spans="1:24">
      <c r="A183" s="24">
        <v>176</v>
      </c>
      <c r="B183" s="25" t="s">
        <v>425</v>
      </c>
      <c r="C183" s="26" t="s">
        <v>45</v>
      </c>
      <c r="D183" s="26" t="s">
        <v>271</v>
      </c>
      <c r="E183" s="26" t="s">
        <v>278</v>
      </c>
      <c r="F183" s="26" t="s">
        <v>363</v>
      </c>
      <c r="G183" s="26">
        <v>2019</v>
      </c>
      <c r="H183" s="26" t="s">
        <v>126</v>
      </c>
      <c r="I183" s="54">
        <v>18</v>
      </c>
      <c r="J183" s="46" t="s">
        <v>364</v>
      </c>
      <c r="K183" s="26">
        <v>0.02</v>
      </c>
      <c r="L183" s="47">
        <f t="shared" si="13"/>
        <v>0.36</v>
      </c>
      <c r="M183" s="47"/>
      <c r="N183" s="47">
        <v>0.36</v>
      </c>
      <c r="O183" s="47"/>
      <c r="P183" s="26" t="s">
        <v>135</v>
      </c>
      <c r="Q183" s="26" t="s">
        <v>39</v>
      </c>
      <c r="R183" s="60">
        <v>2</v>
      </c>
      <c r="S183" s="60">
        <v>9</v>
      </c>
      <c r="T183" s="60"/>
      <c r="U183" s="60"/>
      <c r="V183" s="26" t="s">
        <v>17</v>
      </c>
      <c r="W183" s="26"/>
      <c r="X183" s="61" t="s">
        <v>426</v>
      </c>
    </row>
    <row r="184" ht="24.95" customHeight="1" spans="1:24">
      <c r="A184" s="24">
        <v>177</v>
      </c>
      <c r="B184" s="25" t="s">
        <v>427</v>
      </c>
      <c r="C184" s="26" t="s">
        <v>45</v>
      </c>
      <c r="D184" s="26" t="s">
        <v>271</v>
      </c>
      <c r="E184" s="26" t="s">
        <v>281</v>
      </c>
      <c r="F184" s="26" t="s">
        <v>363</v>
      </c>
      <c r="G184" s="26">
        <v>2019</v>
      </c>
      <c r="H184" s="26" t="s">
        <v>126</v>
      </c>
      <c r="I184" s="54">
        <v>8</v>
      </c>
      <c r="J184" s="46" t="s">
        <v>364</v>
      </c>
      <c r="K184" s="26">
        <v>0.02</v>
      </c>
      <c r="L184" s="47">
        <f t="shared" si="13"/>
        <v>0.16</v>
      </c>
      <c r="M184" s="47"/>
      <c r="N184" s="47">
        <v>0.16</v>
      </c>
      <c r="O184" s="47"/>
      <c r="P184" s="26" t="s">
        <v>135</v>
      </c>
      <c r="Q184" s="26" t="s">
        <v>39</v>
      </c>
      <c r="R184" s="60">
        <v>2</v>
      </c>
      <c r="S184" s="60">
        <v>4</v>
      </c>
      <c r="T184" s="60"/>
      <c r="U184" s="60"/>
      <c r="V184" s="26" t="s">
        <v>17</v>
      </c>
      <c r="W184" s="26"/>
      <c r="X184" s="61" t="s">
        <v>428</v>
      </c>
    </row>
    <row r="185" ht="24.95" customHeight="1" spans="1:24">
      <c r="A185" s="24">
        <v>178</v>
      </c>
      <c r="B185" s="25" t="s">
        <v>429</v>
      </c>
      <c r="C185" s="26" t="s">
        <v>45</v>
      </c>
      <c r="D185" s="26" t="s">
        <v>271</v>
      </c>
      <c r="E185" s="26" t="s">
        <v>430</v>
      </c>
      <c r="F185" s="26" t="s">
        <v>363</v>
      </c>
      <c r="G185" s="26">
        <v>2019</v>
      </c>
      <c r="H185" s="26" t="s">
        <v>126</v>
      </c>
      <c r="I185" s="54">
        <v>2</v>
      </c>
      <c r="J185" s="46" t="s">
        <v>364</v>
      </c>
      <c r="K185" s="26">
        <v>0.02</v>
      </c>
      <c r="L185" s="47">
        <f t="shared" si="13"/>
        <v>0.04</v>
      </c>
      <c r="M185" s="47"/>
      <c r="N185" s="47">
        <v>0.04</v>
      </c>
      <c r="O185" s="47"/>
      <c r="P185" s="26" t="s">
        <v>49</v>
      </c>
      <c r="Q185" s="26" t="s">
        <v>39</v>
      </c>
      <c r="R185" s="60">
        <v>1</v>
      </c>
      <c r="S185" s="60">
        <v>3</v>
      </c>
      <c r="T185" s="60"/>
      <c r="U185" s="60"/>
      <c r="V185" s="26" t="s">
        <v>17</v>
      </c>
      <c r="W185" s="26"/>
      <c r="X185" s="61" t="s">
        <v>431</v>
      </c>
    </row>
    <row r="186" ht="24.95" customHeight="1" spans="1:24">
      <c r="A186" s="24">
        <v>179</v>
      </c>
      <c r="B186" s="25" t="s">
        <v>429</v>
      </c>
      <c r="C186" s="26" t="s">
        <v>45</v>
      </c>
      <c r="D186" s="26" t="s">
        <v>271</v>
      </c>
      <c r="E186" s="26" t="s">
        <v>430</v>
      </c>
      <c r="F186" s="26" t="s">
        <v>363</v>
      </c>
      <c r="G186" s="26">
        <v>2019</v>
      </c>
      <c r="H186" s="26" t="s">
        <v>126</v>
      </c>
      <c r="I186" s="54">
        <v>6</v>
      </c>
      <c r="J186" s="46" t="s">
        <v>364</v>
      </c>
      <c r="K186" s="26">
        <v>0.02</v>
      </c>
      <c r="L186" s="47">
        <f t="shared" si="13"/>
        <v>0.12</v>
      </c>
      <c r="M186" s="47"/>
      <c r="N186" s="47">
        <v>0.12</v>
      </c>
      <c r="O186" s="47"/>
      <c r="P186" s="26" t="s">
        <v>135</v>
      </c>
      <c r="Q186" s="26" t="s">
        <v>39</v>
      </c>
      <c r="R186" s="60">
        <v>1</v>
      </c>
      <c r="S186" s="60">
        <v>2</v>
      </c>
      <c r="T186" s="60"/>
      <c r="U186" s="60"/>
      <c r="V186" s="26" t="s">
        <v>17</v>
      </c>
      <c r="W186" s="26"/>
      <c r="X186" s="61" t="s">
        <v>432</v>
      </c>
    </row>
    <row r="187" ht="24.95" customHeight="1" spans="1:24">
      <c r="A187" s="24">
        <v>180</v>
      </c>
      <c r="B187" s="25" t="s">
        <v>433</v>
      </c>
      <c r="C187" s="26" t="s">
        <v>45</v>
      </c>
      <c r="D187" s="26" t="s">
        <v>271</v>
      </c>
      <c r="E187" s="26" t="s">
        <v>434</v>
      </c>
      <c r="F187" s="26" t="s">
        <v>363</v>
      </c>
      <c r="G187" s="26">
        <v>2019</v>
      </c>
      <c r="H187" s="26" t="s">
        <v>126</v>
      </c>
      <c r="I187" s="54">
        <v>15</v>
      </c>
      <c r="J187" s="46" t="s">
        <v>364</v>
      </c>
      <c r="K187" s="26">
        <v>0.02</v>
      </c>
      <c r="L187" s="47">
        <f t="shared" si="13"/>
        <v>0.3</v>
      </c>
      <c r="M187" s="47"/>
      <c r="N187" s="47">
        <v>0.3</v>
      </c>
      <c r="O187" s="47"/>
      <c r="P187" s="26" t="s">
        <v>135</v>
      </c>
      <c r="Q187" s="26" t="s">
        <v>39</v>
      </c>
      <c r="R187" s="60">
        <v>3</v>
      </c>
      <c r="S187" s="60">
        <v>9</v>
      </c>
      <c r="T187" s="60"/>
      <c r="U187" s="60"/>
      <c r="V187" s="26" t="s">
        <v>17</v>
      </c>
      <c r="W187" s="26"/>
      <c r="X187" s="61" t="s">
        <v>435</v>
      </c>
    </row>
    <row r="188" ht="24.95" customHeight="1" spans="1:24">
      <c r="A188" s="24">
        <v>181</v>
      </c>
      <c r="B188" s="25" t="s">
        <v>436</v>
      </c>
      <c r="C188" s="26" t="s">
        <v>45</v>
      </c>
      <c r="D188" s="26" t="s">
        <v>271</v>
      </c>
      <c r="E188" s="26" t="s">
        <v>437</v>
      </c>
      <c r="F188" s="26" t="s">
        <v>363</v>
      </c>
      <c r="G188" s="26">
        <v>2019</v>
      </c>
      <c r="H188" s="26" t="s">
        <v>126</v>
      </c>
      <c r="I188" s="54">
        <v>6</v>
      </c>
      <c r="J188" s="46" t="s">
        <v>364</v>
      </c>
      <c r="K188" s="26">
        <v>0.02</v>
      </c>
      <c r="L188" s="47">
        <f t="shared" si="13"/>
        <v>0.12</v>
      </c>
      <c r="M188" s="47"/>
      <c r="N188" s="47">
        <v>0.12</v>
      </c>
      <c r="O188" s="47"/>
      <c r="P188" s="26" t="s">
        <v>135</v>
      </c>
      <c r="Q188" s="26" t="s">
        <v>39</v>
      </c>
      <c r="R188" s="60">
        <v>1</v>
      </c>
      <c r="S188" s="60">
        <v>1</v>
      </c>
      <c r="T188" s="60"/>
      <c r="U188" s="60"/>
      <c r="V188" s="26" t="s">
        <v>17</v>
      </c>
      <c r="W188" s="26"/>
      <c r="X188" s="61" t="s">
        <v>438</v>
      </c>
    </row>
    <row r="189" ht="24.95" customHeight="1" spans="1:24">
      <c r="A189" s="24">
        <v>182</v>
      </c>
      <c r="B189" s="25" t="s">
        <v>439</v>
      </c>
      <c r="C189" s="26" t="s">
        <v>45</v>
      </c>
      <c r="D189" s="26" t="s">
        <v>271</v>
      </c>
      <c r="E189" s="26" t="s">
        <v>284</v>
      </c>
      <c r="F189" s="26" t="s">
        <v>363</v>
      </c>
      <c r="G189" s="26">
        <v>2019</v>
      </c>
      <c r="H189" s="26" t="s">
        <v>126</v>
      </c>
      <c r="I189" s="54">
        <v>2</v>
      </c>
      <c r="J189" s="46" t="s">
        <v>364</v>
      </c>
      <c r="K189" s="26">
        <v>0.02</v>
      </c>
      <c r="L189" s="47">
        <f t="shared" si="13"/>
        <v>0.04</v>
      </c>
      <c r="M189" s="47"/>
      <c r="N189" s="47">
        <v>0.04</v>
      </c>
      <c r="O189" s="47"/>
      <c r="P189" s="26" t="s">
        <v>135</v>
      </c>
      <c r="Q189" s="26" t="s">
        <v>39</v>
      </c>
      <c r="R189" s="60">
        <v>1</v>
      </c>
      <c r="S189" s="60">
        <v>2</v>
      </c>
      <c r="T189" s="60"/>
      <c r="U189" s="60"/>
      <c r="V189" s="26" t="s">
        <v>17</v>
      </c>
      <c r="W189" s="26"/>
      <c r="X189" s="61" t="s">
        <v>440</v>
      </c>
    </row>
    <row r="190" ht="24.95" customHeight="1" spans="1:24">
      <c r="A190" s="24">
        <v>183</v>
      </c>
      <c r="B190" s="25" t="s">
        <v>441</v>
      </c>
      <c r="C190" s="26" t="s">
        <v>45</v>
      </c>
      <c r="D190" s="26" t="s">
        <v>271</v>
      </c>
      <c r="E190" s="26" t="s">
        <v>287</v>
      </c>
      <c r="F190" s="26" t="s">
        <v>363</v>
      </c>
      <c r="G190" s="26">
        <v>2019</v>
      </c>
      <c r="H190" s="26" t="s">
        <v>126</v>
      </c>
      <c r="I190" s="54">
        <v>8</v>
      </c>
      <c r="J190" s="46" t="s">
        <v>364</v>
      </c>
      <c r="K190" s="26">
        <v>0.02</v>
      </c>
      <c r="L190" s="47">
        <f t="shared" si="13"/>
        <v>0.16</v>
      </c>
      <c r="M190" s="47"/>
      <c r="N190" s="47">
        <v>0.16</v>
      </c>
      <c r="O190" s="47"/>
      <c r="P190" s="26" t="s">
        <v>135</v>
      </c>
      <c r="Q190" s="26" t="s">
        <v>39</v>
      </c>
      <c r="R190" s="60">
        <v>2</v>
      </c>
      <c r="S190" s="60">
        <v>6</v>
      </c>
      <c r="T190" s="60"/>
      <c r="U190" s="60"/>
      <c r="V190" s="26" t="s">
        <v>17</v>
      </c>
      <c r="W190" s="26"/>
      <c r="X190" s="61" t="s">
        <v>442</v>
      </c>
    </row>
    <row r="191" ht="24.95" customHeight="1" spans="1:24">
      <c r="A191" s="24">
        <v>184</v>
      </c>
      <c r="B191" s="25" t="s">
        <v>443</v>
      </c>
      <c r="C191" s="26" t="s">
        <v>45</v>
      </c>
      <c r="D191" s="26" t="s">
        <v>271</v>
      </c>
      <c r="E191" s="26" t="s">
        <v>444</v>
      </c>
      <c r="F191" s="26" t="s">
        <v>363</v>
      </c>
      <c r="G191" s="26">
        <v>2019</v>
      </c>
      <c r="H191" s="26" t="s">
        <v>126</v>
      </c>
      <c r="I191" s="54">
        <v>4</v>
      </c>
      <c r="J191" s="46" t="s">
        <v>364</v>
      </c>
      <c r="K191" s="26">
        <v>0.02</v>
      </c>
      <c r="L191" s="47">
        <f t="shared" si="13"/>
        <v>0.08</v>
      </c>
      <c r="M191" s="47"/>
      <c r="N191" s="47">
        <v>0.08</v>
      </c>
      <c r="O191" s="47"/>
      <c r="P191" s="26" t="s">
        <v>135</v>
      </c>
      <c r="Q191" s="26" t="s">
        <v>39</v>
      </c>
      <c r="R191" s="60">
        <v>1</v>
      </c>
      <c r="S191" s="60">
        <v>3</v>
      </c>
      <c r="T191" s="60"/>
      <c r="U191" s="60"/>
      <c r="V191" s="26" t="s">
        <v>17</v>
      </c>
      <c r="W191" s="26"/>
      <c r="X191" s="61" t="s">
        <v>445</v>
      </c>
    </row>
    <row r="192" ht="24.95" customHeight="1" spans="1:24">
      <c r="A192" s="24">
        <v>185</v>
      </c>
      <c r="B192" s="25" t="s">
        <v>446</v>
      </c>
      <c r="C192" s="26" t="s">
        <v>45</v>
      </c>
      <c r="D192" s="26" t="s">
        <v>56</v>
      </c>
      <c r="E192" s="26" t="s">
        <v>62</v>
      </c>
      <c r="F192" s="26" t="s">
        <v>363</v>
      </c>
      <c r="G192" s="26">
        <v>2019</v>
      </c>
      <c r="H192" s="26" t="s">
        <v>126</v>
      </c>
      <c r="I192" s="54">
        <v>57</v>
      </c>
      <c r="J192" s="46" t="s">
        <v>364</v>
      </c>
      <c r="K192" s="26">
        <v>0.02</v>
      </c>
      <c r="L192" s="47">
        <f t="shared" si="13"/>
        <v>1.14</v>
      </c>
      <c r="M192" s="47"/>
      <c r="N192" s="47">
        <v>1.14</v>
      </c>
      <c r="O192" s="47"/>
      <c r="P192" s="26" t="s">
        <v>135</v>
      </c>
      <c r="Q192" s="26" t="s">
        <v>39</v>
      </c>
      <c r="R192" s="60">
        <v>10</v>
      </c>
      <c r="S192" s="60">
        <v>44</v>
      </c>
      <c r="T192" s="60"/>
      <c r="U192" s="60"/>
      <c r="V192" s="26" t="s">
        <v>17</v>
      </c>
      <c r="W192" s="26"/>
      <c r="X192" s="61" t="s">
        <v>447</v>
      </c>
    </row>
    <row r="193" ht="24.95" customHeight="1" spans="1:24">
      <c r="A193" s="24">
        <v>186</v>
      </c>
      <c r="B193" s="25" t="s">
        <v>448</v>
      </c>
      <c r="C193" s="26" t="s">
        <v>45</v>
      </c>
      <c r="D193" s="26" t="s">
        <v>56</v>
      </c>
      <c r="E193" s="26" t="s">
        <v>66</v>
      </c>
      <c r="F193" s="26" t="s">
        <v>363</v>
      </c>
      <c r="G193" s="26">
        <v>2019</v>
      </c>
      <c r="H193" s="26" t="s">
        <v>126</v>
      </c>
      <c r="I193" s="54">
        <v>45</v>
      </c>
      <c r="J193" s="46" t="s">
        <v>364</v>
      </c>
      <c r="K193" s="26">
        <v>0.02</v>
      </c>
      <c r="L193" s="47">
        <f t="shared" si="13"/>
        <v>0.9</v>
      </c>
      <c r="M193" s="47"/>
      <c r="N193" s="47">
        <v>0.9</v>
      </c>
      <c r="O193" s="47"/>
      <c r="P193" s="26" t="s">
        <v>135</v>
      </c>
      <c r="Q193" s="26" t="s">
        <v>39</v>
      </c>
      <c r="R193" s="60">
        <v>8</v>
      </c>
      <c r="S193" s="60">
        <v>29</v>
      </c>
      <c r="T193" s="60"/>
      <c r="U193" s="60"/>
      <c r="V193" s="26" t="s">
        <v>17</v>
      </c>
      <c r="W193" s="26"/>
      <c r="X193" s="61" t="s">
        <v>449</v>
      </c>
    </row>
    <row r="194" ht="24.95" customHeight="1" spans="1:24">
      <c r="A194" s="24">
        <v>187</v>
      </c>
      <c r="B194" s="25" t="s">
        <v>450</v>
      </c>
      <c r="C194" s="26" t="s">
        <v>45</v>
      </c>
      <c r="D194" s="26" t="s">
        <v>56</v>
      </c>
      <c r="E194" s="26" t="s">
        <v>63</v>
      </c>
      <c r="F194" s="26" t="s">
        <v>363</v>
      </c>
      <c r="G194" s="26">
        <v>2019</v>
      </c>
      <c r="H194" s="26" t="s">
        <v>126</v>
      </c>
      <c r="I194" s="54">
        <v>9.4</v>
      </c>
      <c r="J194" s="46" t="s">
        <v>364</v>
      </c>
      <c r="K194" s="26">
        <v>0.02</v>
      </c>
      <c r="L194" s="47">
        <f t="shared" si="13"/>
        <v>0.188</v>
      </c>
      <c r="M194" s="47"/>
      <c r="N194" s="47">
        <v>0.188</v>
      </c>
      <c r="O194" s="47"/>
      <c r="P194" s="26" t="s">
        <v>49</v>
      </c>
      <c r="Q194" s="26" t="s">
        <v>39</v>
      </c>
      <c r="R194" s="60">
        <v>2</v>
      </c>
      <c r="S194" s="60">
        <v>9</v>
      </c>
      <c r="T194" s="60"/>
      <c r="U194" s="60"/>
      <c r="V194" s="26" t="s">
        <v>17</v>
      </c>
      <c r="W194" s="26"/>
      <c r="X194" s="61" t="s">
        <v>451</v>
      </c>
    </row>
    <row r="195" ht="24.95" customHeight="1" spans="1:24">
      <c r="A195" s="24">
        <v>188</v>
      </c>
      <c r="B195" s="25" t="s">
        <v>450</v>
      </c>
      <c r="C195" s="26" t="s">
        <v>45</v>
      </c>
      <c r="D195" s="26" t="s">
        <v>56</v>
      </c>
      <c r="E195" s="26" t="s">
        <v>63</v>
      </c>
      <c r="F195" s="26" t="s">
        <v>363</v>
      </c>
      <c r="G195" s="26">
        <v>2019</v>
      </c>
      <c r="H195" s="26" t="s">
        <v>126</v>
      </c>
      <c r="I195" s="54">
        <v>89</v>
      </c>
      <c r="J195" s="46" t="s">
        <v>364</v>
      </c>
      <c r="K195" s="26">
        <v>0.02</v>
      </c>
      <c r="L195" s="47">
        <f t="shared" si="13"/>
        <v>1.78</v>
      </c>
      <c r="M195" s="47"/>
      <c r="N195" s="47">
        <v>1.78</v>
      </c>
      <c r="O195" s="47"/>
      <c r="P195" s="26" t="s">
        <v>135</v>
      </c>
      <c r="Q195" s="26" t="s">
        <v>39</v>
      </c>
      <c r="R195" s="60">
        <v>8</v>
      </c>
      <c r="S195" s="60">
        <v>37</v>
      </c>
      <c r="T195" s="60"/>
      <c r="U195" s="60"/>
      <c r="V195" s="26" t="s">
        <v>17</v>
      </c>
      <c r="W195" s="26"/>
      <c r="X195" s="61" t="s">
        <v>452</v>
      </c>
    </row>
    <row r="196" ht="24.95" customHeight="1" spans="1:24">
      <c r="A196" s="24">
        <v>189</v>
      </c>
      <c r="B196" s="25" t="s">
        <v>453</v>
      </c>
      <c r="C196" s="26" t="s">
        <v>45</v>
      </c>
      <c r="D196" s="26" t="s">
        <v>56</v>
      </c>
      <c r="E196" s="26" t="s">
        <v>58</v>
      </c>
      <c r="F196" s="26" t="s">
        <v>363</v>
      </c>
      <c r="G196" s="26">
        <v>2019</v>
      </c>
      <c r="H196" s="26" t="s">
        <v>126</v>
      </c>
      <c r="I196" s="54">
        <v>7.5</v>
      </c>
      <c r="J196" s="46" t="s">
        <v>364</v>
      </c>
      <c r="K196" s="26">
        <v>0.02</v>
      </c>
      <c r="L196" s="47">
        <f t="shared" si="13"/>
        <v>0.15</v>
      </c>
      <c r="M196" s="47"/>
      <c r="N196" s="47">
        <v>0.15</v>
      </c>
      <c r="O196" s="47"/>
      <c r="P196" s="26" t="s">
        <v>135</v>
      </c>
      <c r="Q196" s="26" t="s">
        <v>39</v>
      </c>
      <c r="R196" s="60">
        <v>2</v>
      </c>
      <c r="S196" s="60">
        <v>5</v>
      </c>
      <c r="T196" s="60"/>
      <c r="U196" s="60"/>
      <c r="V196" s="26" t="s">
        <v>17</v>
      </c>
      <c r="W196" s="26"/>
      <c r="X196" s="61" t="s">
        <v>454</v>
      </c>
    </row>
    <row r="197" ht="24.95" customHeight="1" spans="1:24">
      <c r="A197" s="24">
        <v>190</v>
      </c>
      <c r="B197" s="25" t="s">
        <v>455</v>
      </c>
      <c r="C197" s="26" t="s">
        <v>45</v>
      </c>
      <c r="D197" s="26" t="s">
        <v>56</v>
      </c>
      <c r="E197" s="26" t="s">
        <v>60</v>
      </c>
      <c r="F197" s="26" t="s">
        <v>363</v>
      </c>
      <c r="G197" s="26">
        <v>2019</v>
      </c>
      <c r="H197" s="26" t="s">
        <v>126</v>
      </c>
      <c r="I197" s="54">
        <v>62</v>
      </c>
      <c r="J197" s="46" t="s">
        <v>364</v>
      </c>
      <c r="K197" s="26">
        <v>0.02</v>
      </c>
      <c r="L197" s="47">
        <f t="shared" si="13"/>
        <v>1.24</v>
      </c>
      <c r="M197" s="47"/>
      <c r="N197" s="47">
        <v>1.24</v>
      </c>
      <c r="O197" s="47"/>
      <c r="P197" s="26" t="s">
        <v>135</v>
      </c>
      <c r="Q197" s="26" t="s">
        <v>39</v>
      </c>
      <c r="R197" s="60">
        <v>6</v>
      </c>
      <c r="S197" s="60">
        <v>29</v>
      </c>
      <c r="T197" s="60"/>
      <c r="U197" s="60"/>
      <c r="V197" s="26" t="s">
        <v>17</v>
      </c>
      <c r="W197" s="26"/>
      <c r="X197" s="61" t="s">
        <v>456</v>
      </c>
    </row>
    <row r="198" ht="24.95" customHeight="1" spans="1:24">
      <c r="A198" s="24">
        <v>191</v>
      </c>
      <c r="B198" s="25" t="s">
        <v>457</v>
      </c>
      <c r="C198" s="26" t="s">
        <v>45</v>
      </c>
      <c r="D198" s="26" t="s">
        <v>56</v>
      </c>
      <c r="E198" s="26" t="s">
        <v>61</v>
      </c>
      <c r="F198" s="26" t="s">
        <v>363</v>
      </c>
      <c r="G198" s="26">
        <v>2019</v>
      </c>
      <c r="H198" s="26" t="s">
        <v>126</v>
      </c>
      <c r="I198" s="54">
        <v>26</v>
      </c>
      <c r="J198" s="46" t="s">
        <v>364</v>
      </c>
      <c r="K198" s="26">
        <v>0.02</v>
      </c>
      <c r="L198" s="47">
        <f t="shared" si="13"/>
        <v>0.52</v>
      </c>
      <c r="M198" s="47"/>
      <c r="N198" s="47">
        <v>0.52</v>
      </c>
      <c r="O198" s="47"/>
      <c r="P198" s="26" t="s">
        <v>135</v>
      </c>
      <c r="Q198" s="26" t="s">
        <v>39</v>
      </c>
      <c r="R198" s="60">
        <v>3</v>
      </c>
      <c r="S198" s="60">
        <v>14</v>
      </c>
      <c r="T198" s="60"/>
      <c r="U198" s="60"/>
      <c r="V198" s="26" t="s">
        <v>17</v>
      </c>
      <c r="W198" s="26"/>
      <c r="X198" s="61" t="s">
        <v>458</v>
      </c>
    </row>
    <row r="199" ht="24.95" customHeight="1" spans="1:24">
      <c r="A199" s="24">
        <v>192</v>
      </c>
      <c r="B199" s="25" t="s">
        <v>459</v>
      </c>
      <c r="C199" s="26" t="s">
        <v>45</v>
      </c>
      <c r="D199" s="26" t="s">
        <v>56</v>
      </c>
      <c r="E199" s="26" t="s">
        <v>57</v>
      </c>
      <c r="F199" s="26" t="s">
        <v>363</v>
      </c>
      <c r="G199" s="26">
        <v>2019</v>
      </c>
      <c r="H199" s="26" t="s">
        <v>126</v>
      </c>
      <c r="I199" s="54">
        <v>23</v>
      </c>
      <c r="J199" s="46" t="s">
        <v>364</v>
      </c>
      <c r="K199" s="26">
        <v>0.02</v>
      </c>
      <c r="L199" s="47">
        <f t="shared" si="13"/>
        <v>0.46</v>
      </c>
      <c r="M199" s="47"/>
      <c r="N199" s="47">
        <v>0.46</v>
      </c>
      <c r="O199" s="47"/>
      <c r="P199" s="26" t="s">
        <v>135</v>
      </c>
      <c r="Q199" s="26" t="s">
        <v>39</v>
      </c>
      <c r="R199" s="60">
        <v>3</v>
      </c>
      <c r="S199" s="60">
        <v>14</v>
      </c>
      <c r="T199" s="60"/>
      <c r="U199" s="60"/>
      <c r="V199" s="26" t="s">
        <v>17</v>
      </c>
      <c r="W199" s="26"/>
      <c r="X199" s="61" t="s">
        <v>460</v>
      </c>
    </row>
    <row r="200" ht="24.95" customHeight="1" spans="1:24">
      <c r="A200" s="24">
        <v>193</v>
      </c>
      <c r="B200" s="25" t="s">
        <v>461</v>
      </c>
      <c r="C200" s="26" t="s">
        <v>45</v>
      </c>
      <c r="D200" s="26" t="s">
        <v>56</v>
      </c>
      <c r="E200" s="26" t="s">
        <v>303</v>
      </c>
      <c r="F200" s="26" t="s">
        <v>363</v>
      </c>
      <c r="G200" s="26">
        <v>2019</v>
      </c>
      <c r="H200" s="26" t="s">
        <v>126</v>
      </c>
      <c r="I200" s="54">
        <v>30</v>
      </c>
      <c r="J200" s="46" t="s">
        <v>364</v>
      </c>
      <c r="K200" s="26">
        <v>0.02</v>
      </c>
      <c r="L200" s="47">
        <f t="shared" si="13"/>
        <v>0.6</v>
      </c>
      <c r="M200" s="47"/>
      <c r="N200" s="47">
        <v>0.6</v>
      </c>
      <c r="O200" s="47"/>
      <c r="P200" s="26" t="s">
        <v>135</v>
      </c>
      <c r="Q200" s="26" t="s">
        <v>39</v>
      </c>
      <c r="R200" s="60">
        <v>1</v>
      </c>
      <c r="S200" s="60">
        <v>5</v>
      </c>
      <c r="T200" s="60"/>
      <c r="U200" s="60"/>
      <c r="V200" s="26" t="s">
        <v>17</v>
      </c>
      <c r="W200" s="26"/>
      <c r="X200" s="61" t="s">
        <v>462</v>
      </c>
    </row>
    <row r="201" ht="24.95" customHeight="1" spans="1:24">
      <c r="A201" s="24">
        <v>194</v>
      </c>
      <c r="B201" s="25" t="s">
        <v>463</v>
      </c>
      <c r="C201" s="26" t="s">
        <v>45</v>
      </c>
      <c r="D201" s="26" t="s">
        <v>56</v>
      </c>
      <c r="E201" s="26" t="s">
        <v>69</v>
      </c>
      <c r="F201" s="26" t="s">
        <v>363</v>
      </c>
      <c r="G201" s="26">
        <v>2019</v>
      </c>
      <c r="H201" s="26" t="s">
        <v>126</v>
      </c>
      <c r="I201" s="54">
        <v>51</v>
      </c>
      <c r="J201" s="46" t="s">
        <v>364</v>
      </c>
      <c r="K201" s="26">
        <v>0.02</v>
      </c>
      <c r="L201" s="47">
        <f t="shared" si="13"/>
        <v>1.02</v>
      </c>
      <c r="M201" s="47"/>
      <c r="N201" s="47">
        <v>1.02</v>
      </c>
      <c r="O201" s="47"/>
      <c r="P201" s="26" t="s">
        <v>135</v>
      </c>
      <c r="Q201" s="26" t="s">
        <v>39</v>
      </c>
      <c r="R201" s="60">
        <v>5</v>
      </c>
      <c r="S201" s="60">
        <v>23</v>
      </c>
      <c r="T201" s="60"/>
      <c r="U201" s="60"/>
      <c r="V201" s="26" t="s">
        <v>17</v>
      </c>
      <c r="W201" s="26"/>
      <c r="X201" s="61" t="s">
        <v>464</v>
      </c>
    </row>
    <row r="202" ht="24.95" customHeight="1" spans="1:24">
      <c r="A202" s="24">
        <v>195</v>
      </c>
      <c r="B202" s="25" t="s">
        <v>465</v>
      </c>
      <c r="C202" s="26" t="s">
        <v>45</v>
      </c>
      <c r="D202" s="26" t="s">
        <v>56</v>
      </c>
      <c r="E202" s="26" t="s">
        <v>59</v>
      </c>
      <c r="F202" s="26" t="s">
        <v>363</v>
      </c>
      <c r="G202" s="26">
        <v>2019</v>
      </c>
      <c r="H202" s="26" t="s">
        <v>126</v>
      </c>
      <c r="I202" s="54">
        <v>75.5</v>
      </c>
      <c r="J202" s="46" t="s">
        <v>364</v>
      </c>
      <c r="K202" s="26">
        <v>0.02</v>
      </c>
      <c r="L202" s="47">
        <f t="shared" si="13"/>
        <v>1.51</v>
      </c>
      <c r="M202" s="47"/>
      <c r="N202" s="47">
        <v>1.51</v>
      </c>
      <c r="O202" s="47"/>
      <c r="P202" s="26" t="s">
        <v>135</v>
      </c>
      <c r="Q202" s="26" t="s">
        <v>39</v>
      </c>
      <c r="R202" s="60">
        <v>6</v>
      </c>
      <c r="S202" s="60">
        <v>25</v>
      </c>
      <c r="T202" s="60"/>
      <c r="U202" s="60"/>
      <c r="V202" s="26" t="s">
        <v>17</v>
      </c>
      <c r="W202" s="26"/>
      <c r="X202" s="61" t="s">
        <v>466</v>
      </c>
    </row>
    <row r="203" ht="24.95" customHeight="1" spans="1:24">
      <c r="A203" s="24">
        <v>196</v>
      </c>
      <c r="B203" s="25" t="s">
        <v>467</v>
      </c>
      <c r="C203" s="26" t="s">
        <v>45</v>
      </c>
      <c r="D203" s="26" t="s">
        <v>56</v>
      </c>
      <c r="E203" s="26" t="s">
        <v>468</v>
      </c>
      <c r="F203" s="26" t="s">
        <v>363</v>
      </c>
      <c r="G203" s="26">
        <v>2019</v>
      </c>
      <c r="H203" s="26" t="s">
        <v>126</v>
      </c>
      <c r="I203" s="54">
        <v>5</v>
      </c>
      <c r="J203" s="46" t="s">
        <v>364</v>
      </c>
      <c r="K203" s="26">
        <v>0.02</v>
      </c>
      <c r="L203" s="47">
        <f t="shared" si="13"/>
        <v>0.1</v>
      </c>
      <c r="M203" s="47"/>
      <c r="N203" s="47">
        <v>0.1</v>
      </c>
      <c r="O203" s="47"/>
      <c r="P203" s="26" t="s">
        <v>135</v>
      </c>
      <c r="Q203" s="26" t="s">
        <v>39</v>
      </c>
      <c r="R203" s="60">
        <v>1</v>
      </c>
      <c r="S203" s="60">
        <v>4</v>
      </c>
      <c r="T203" s="60"/>
      <c r="U203" s="60"/>
      <c r="V203" s="26" t="s">
        <v>17</v>
      </c>
      <c r="W203" s="26"/>
      <c r="X203" s="61" t="s">
        <v>469</v>
      </c>
    </row>
    <row r="204" ht="24.95" customHeight="1" spans="1:24">
      <c r="A204" s="24">
        <v>197</v>
      </c>
      <c r="B204" s="25" t="s">
        <v>470</v>
      </c>
      <c r="C204" s="26" t="s">
        <v>45</v>
      </c>
      <c r="D204" s="26" t="s">
        <v>46</v>
      </c>
      <c r="E204" s="26" t="s">
        <v>47</v>
      </c>
      <c r="F204" s="26" t="s">
        <v>363</v>
      </c>
      <c r="G204" s="26">
        <v>2019</v>
      </c>
      <c r="H204" s="26" t="s">
        <v>126</v>
      </c>
      <c r="I204" s="54">
        <v>5</v>
      </c>
      <c r="J204" s="46" t="s">
        <v>364</v>
      </c>
      <c r="K204" s="26">
        <v>0.02</v>
      </c>
      <c r="L204" s="47">
        <f t="shared" si="13"/>
        <v>0.1</v>
      </c>
      <c r="M204" s="47"/>
      <c r="N204" s="47">
        <v>0.1</v>
      </c>
      <c r="O204" s="47"/>
      <c r="P204" s="26" t="s">
        <v>135</v>
      </c>
      <c r="Q204" s="26" t="s">
        <v>39</v>
      </c>
      <c r="R204" s="60">
        <v>1</v>
      </c>
      <c r="S204" s="60">
        <v>5</v>
      </c>
      <c r="T204" s="60"/>
      <c r="U204" s="60"/>
      <c r="V204" s="26" t="s">
        <v>17</v>
      </c>
      <c r="W204" s="26"/>
      <c r="X204" s="61" t="s">
        <v>471</v>
      </c>
    </row>
    <row r="205" ht="24.95" customHeight="1" spans="1:24">
      <c r="A205" s="24">
        <v>198</v>
      </c>
      <c r="B205" s="25" t="s">
        <v>472</v>
      </c>
      <c r="C205" s="26" t="s">
        <v>45</v>
      </c>
      <c r="D205" s="26" t="s">
        <v>46</v>
      </c>
      <c r="E205" s="26" t="s">
        <v>71</v>
      </c>
      <c r="F205" s="26" t="s">
        <v>363</v>
      </c>
      <c r="G205" s="26">
        <v>2019</v>
      </c>
      <c r="H205" s="26" t="s">
        <v>126</v>
      </c>
      <c r="I205" s="54">
        <v>35</v>
      </c>
      <c r="J205" s="46" t="s">
        <v>364</v>
      </c>
      <c r="K205" s="26">
        <v>0.02</v>
      </c>
      <c r="L205" s="47">
        <f t="shared" si="13"/>
        <v>0.7</v>
      </c>
      <c r="M205" s="47"/>
      <c r="N205" s="47">
        <v>0.7</v>
      </c>
      <c r="O205" s="47"/>
      <c r="P205" s="26" t="s">
        <v>135</v>
      </c>
      <c r="Q205" s="26" t="s">
        <v>39</v>
      </c>
      <c r="R205" s="60">
        <v>2</v>
      </c>
      <c r="S205" s="60">
        <v>7</v>
      </c>
      <c r="T205" s="60"/>
      <c r="U205" s="60"/>
      <c r="V205" s="26" t="s">
        <v>17</v>
      </c>
      <c r="W205" s="26"/>
      <c r="X205" s="61" t="s">
        <v>473</v>
      </c>
    </row>
    <row r="206" ht="24.95" customHeight="1" spans="1:24">
      <c r="A206" s="24">
        <v>199</v>
      </c>
      <c r="B206" s="25" t="s">
        <v>474</v>
      </c>
      <c r="C206" s="26" t="s">
        <v>45</v>
      </c>
      <c r="D206" s="26" t="s">
        <v>46</v>
      </c>
      <c r="E206" s="26" t="s">
        <v>67</v>
      </c>
      <c r="F206" s="26" t="s">
        <v>363</v>
      </c>
      <c r="G206" s="26">
        <v>2019</v>
      </c>
      <c r="H206" s="26" t="s">
        <v>126</v>
      </c>
      <c r="I206" s="54">
        <v>57</v>
      </c>
      <c r="J206" s="46" t="s">
        <v>364</v>
      </c>
      <c r="K206" s="26">
        <v>0.02</v>
      </c>
      <c r="L206" s="47">
        <f t="shared" si="13"/>
        <v>1.14</v>
      </c>
      <c r="M206" s="47"/>
      <c r="N206" s="47">
        <v>1.14</v>
      </c>
      <c r="O206" s="47"/>
      <c r="P206" s="26" t="s">
        <v>135</v>
      </c>
      <c r="Q206" s="26" t="s">
        <v>39</v>
      </c>
      <c r="R206" s="60">
        <v>5</v>
      </c>
      <c r="S206" s="60">
        <v>25</v>
      </c>
      <c r="T206" s="60"/>
      <c r="U206" s="60"/>
      <c r="V206" s="26" t="s">
        <v>17</v>
      </c>
      <c r="W206" s="26"/>
      <c r="X206" s="61" t="s">
        <v>475</v>
      </c>
    </row>
    <row r="207" ht="24.95" customHeight="1" spans="1:24">
      <c r="A207" s="24">
        <v>200</v>
      </c>
      <c r="B207" s="25" t="s">
        <v>476</v>
      </c>
      <c r="C207" s="26" t="s">
        <v>45</v>
      </c>
      <c r="D207" s="26" t="s">
        <v>46</v>
      </c>
      <c r="E207" s="26" t="s">
        <v>70</v>
      </c>
      <c r="F207" s="26" t="s">
        <v>363</v>
      </c>
      <c r="G207" s="26">
        <v>2019</v>
      </c>
      <c r="H207" s="26" t="s">
        <v>126</v>
      </c>
      <c r="I207" s="54">
        <v>9</v>
      </c>
      <c r="J207" s="46" t="s">
        <v>364</v>
      </c>
      <c r="K207" s="26">
        <v>0.02</v>
      </c>
      <c r="L207" s="47">
        <f t="shared" si="13"/>
        <v>0.18</v>
      </c>
      <c r="M207" s="47"/>
      <c r="N207" s="47">
        <v>0.18</v>
      </c>
      <c r="O207" s="47"/>
      <c r="P207" s="26" t="s">
        <v>135</v>
      </c>
      <c r="Q207" s="26" t="s">
        <v>39</v>
      </c>
      <c r="R207" s="60">
        <v>1</v>
      </c>
      <c r="S207" s="60">
        <v>4</v>
      </c>
      <c r="T207" s="60"/>
      <c r="U207" s="60"/>
      <c r="V207" s="26" t="s">
        <v>17</v>
      </c>
      <c r="W207" s="26"/>
      <c r="X207" s="61" t="s">
        <v>477</v>
      </c>
    </row>
    <row r="208" ht="24.95" customHeight="1" spans="1:24">
      <c r="A208" s="24">
        <v>201</v>
      </c>
      <c r="B208" s="25" t="s">
        <v>478</v>
      </c>
      <c r="C208" s="26" t="s">
        <v>45</v>
      </c>
      <c r="D208" s="26" t="s">
        <v>51</v>
      </c>
      <c r="E208" s="26" t="s">
        <v>81</v>
      </c>
      <c r="F208" s="26" t="s">
        <v>363</v>
      </c>
      <c r="G208" s="26">
        <v>2019</v>
      </c>
      <c r="H208" s="26" t="s">
        <v>126</v>
      </c>
      <c r="I208" s="54">
        <v>15</v>
      </c>
      <c r="J208" s="46" t="s">
        <v>364</v>
      </c>
      <c r="K208" s="26">
        <v>0.02</v>
      </c>
      <c r="L208" s="47">
        <f t="shared" si="13"/>
        <v>0.3</v>
      </c>
      <c r="M208" s="47"/>
      <c r="N208" s="47">
        <v>0.3</v>
      </c>
      <c r="O208" s="47"/>
      <c r="P208" s="26" t="s">
        <v>135</v>
      </c>
      <c r="Q208" s="26" t="s">
        <v>39</v>
      </c>
      <c r="R208" s="60">
        <v>2</v>
      </c>
      <c r="S208" s="60">
        <v>7</v>
      </c>
      <c r="T208" s="60"/>
      <c r="U208" s="60"/>
      <c r="V208" s="26" t="s">
        <v>17</v>
      </c>
      <c r="W208" s="26"/>
      <c r="X208" s="61" t="s">
        <v>479</v>
      </c>
    </row>
    <row r="209" ht="24.95" customHeight="1" spans="1:24">
      <c r="A209" s="24">
        <v>202</v>
      </c>
      <c r="B209" s="25" t="s">
        <v>480</v>
      </c>
      <c r="C209" s="26" t="s">
        <v>45</v>
      </c>
      <c r="D209" s="26" t="s">
        <v>51</v>
      </c>
      <c r="E209" s="26" t="s">
        <v>74</v>
      </c>
      <c r="F209" s="26" t="s">
        <v>363</v>
      </c>
      <c r="G209" s="26">
        <v>2019</v>
      </c>
      <c r="H209" s="26" t="s">
        <v>126</v>
      </c>
      <c r="I209" s="54">
        <v>38</v>
      </c>
      <c r="J209" s="46" t="s">
        <v>364</v>
      </c>
      <c r="K209" s="26">
        <v>0.02</v>
      </c>
      <c r="L209" s="47">
        <f t="shared" si="13"/>
        <v>0.76</v>
      </c>
      <c r="M209" s="47"/>
      <c r="N209" s="47">
        <v>0.76</v>
      </c>
      <c r="O209" s="47"/>
      <c r="P209" s="26" t="s">
        <v>135</v>
      </c>
      <c r="Q209" s="26" t="s">
        <v>39</v>
      </c>
      <c r="R209" s="60">
        <v>5</v>
      </c>
      <c r="S209" s="60">
        <v>19</v>
      </c>
      <c r="T209" s="60"/>
      <c r="U209" s="60"/>
      <c r="V209" s="26" t="s">
        <v>17</v>
      </c>
      <c r="W209" s="26"/>
      <c r="X209" s="61" t="s">
        <v>481</v>
      </c>
    </row>
    <row r="210" ht="24.95" customHeight="1" spans="1:24">
      <c r="A210" s="24">
        <v>203</v>
      </c>
      <c r="B210" s="25" t="s">
        <v>482</v>
      </c>
      <c r="C210" s="26" t="s">
        <v>45</v>
      </c>
      <c r="D210" s="26" t="s">
        <v>51</v>
      </c>
      <c r="E210" s="26" t="s">
        <v>83</v>
      </c>
      <c r="F210" s="26" t="s">
        <v>363</v>
      </c>
      <c r="G210" s="26">
        <v>2019</v>
      </c>
      <c r="H210" s="26" t="s">
        <v>126</v>
      </c>
      <c r="I210" s="54">
        <v>59</v>
      </c>
      <c r="J210" s="46" t="s">
        <v>364</v>
      </c>
      <c r="K210" s="26">
        <v>0.02</v>
      </c>
      <c r="L210" s="47">
        <f t="shared" si="13"/>
        <v>1.18</v>
      </c>
      <c r="M210" s="47"/>
      <c r="N210" s="47">
        <v>1.18</v>
      </c>
      <c r="O210" s="47"/>
      <c r="P210" s="26" t="s">
        <v>135</v>
      </c>
      <c r="Q210" s="26" t="s">
        <v>39</v>
      </c>
      <c r="R210" s="60">
        <v>7</v>
      </c>
      <c r="S210" s="60">
        <v>32</v>
      </c>
      <c r="T210" s="60"/>
      <c r="U210" s="60"/>
      <c r="V210" s="26" t="s">
        <v>17</v>
      </c>
      <c r="W210" s="26"/>
      <c r="X210" s="61" t="s">
        <v>483</v>
      </c>
    </row>
    <row r="211" ht="24.95" customHeight="1" spans="1:24">
      <c r="A211" s="24">
        <v>204</v>
      </c>
      <c r="B211" s="25" t="s">
        <v>484</v>
      </c>
      <c r="C211" s="26" t="s">
        <v>45</v>
      </c>
      <c r="D211" s="26" t="s">
        <v>51</v>
      </c>
      <c r="E211" s="26" t="s">
        <v>485</v>
      </c>
      <c r="F211" s="26" t="s">
        <v>363</v>
      </c>
      <c r="G211" s="26">
        <v>2019</v>
      </c>
      <c r="H211" s="26" t="s">
        <v>126</v>
      </c>
      <c r="I211" s="54">
        <v>6</v>
      </c>
      <c r="J211" s="46" t="s">
        <v>364</v>
      </c>
      <c r="K211" s="26">
        <v>0.02</v>
      </c>
      <c r="L211" s="47">
        <f t="shared" si="13"/>
        <v>0.12</v>
      </c>
      <c r="M211" s="47"/>
      <c r="N211" s="47">
        <v>0.12</v>
      </c>
      <c r="O211" s="47"/>
      <c r="P211" s="26" t="s">
        <v>135</v>
      </c>
      <c r="Q211" s="26" t="s">
        <v>39</v>
      </c>
      <c r="R211" s="60">
        <v>1</v>
      </c>
      <c r="S211" s="60">
        <v>4</v>
      </c>
      <c r="T211" s="60"/>
      <c r="U211" s="60"/>
      <c r="V211" s="26" t="s">
        <v>17</v>
      </c>
      <c r="W211" s="26"/>
      <c r="X211" s="61" t="s">
        <v>486</v>
      </c>
    </row>
    <row r="212" ht="24.95" customHeight="1" spans="1:24">
      <c r="A212" s="24">
        <v>205</v>
      </c>
      <c r="B212" s="25" t="s">
        <v>487</v>
      </c>
      <c r="C212" s="26" t="s">
        <v>45</v>
      </c>
      <c r="D212" s="26" t="s">
        <v>326</v>
      </c>
      <c r="E212" s="26" t="s">
        <v>488</v>
      </c>
      <c r="F212" s="26" t="s">
        <v>363</v>
      </c>
      <c r="G212" s="26">
        <v>2019</v>
      </c>
      <c r="H212" s="26" t="s">
        <v>126</v>
      </c>
      <c r="I212" s="54">
        <v>15.3</v>
      </c>
      <c r="J212" s="46" t="s">
        <v>364</v>
      </c>
      <c r="K212" s="26">
        <v>0.02</v>
      </c>
      <c r="L212" s="47">
        <f t="shared" si="13"/>
        <v>0.306</v>
      </c>
      <c r="M212" s="47"/>
      <c r="N212" s="47">
        <v>0.306</v>
      </c>
      <c r="O212" s="47"/>
      <c r="P212" s="26" t="s">
        <v>135</v>
      </c>
      <c r="Q212" s="26" t="s">
        <v>39</v>
      </c>
      <c r="R212" s="60">
        <v>4</v>
      </c>
      <c r="S212" s="60">
        <v>16</v>
      </c>
      <c r="T212" s="60"/>
      <c r="U212" s="60"/>
      <c r="V212" s="26" t="s">
        <v>17</v>
      </c>
      <c r="W212" s="26"/>
      <c r="X212" s="61" t="s">
        <v>489</v>
      </c>
    </row>
    <row r="213" ht="24.95" customHeight="1" spans="1:24">
      <c r="A213" s="24">
        <v>206</v>
      </c>
      <c r="B213" s="25" t="s">
        <v>490</v>
      </c>
      <c r="C213" s="26" t="s">
        <v>45</v>
      </c>
      <c r="D213" s="26" t="s">
        <v>326</v>
      </c>
      <c r="E213" s="26" t="s">
        <v>327</v>
      </c>
      <c r="F213" s="26" t="s">
        <v>363</v>
      </c>
      <c r="G213" s="26">
        <v>2019</v>
      </c>
      <c r="H213" s="26" t="s">
        <v>126</v>
      </c>
      <c r="I213" s="54">
        <v>3.6</v>
      </c>
      <c r="J213" s="46" t="s">
        <v>364</v>
      </c>
      <c r="K213" s="26">
        <v>0.02</v>
      </c>
      <c r="L213" s="47">
        <f t="shared" si="13"/>
        <v>0.072</v>
      </c>
      <c r="M213" s="47"/>
      <c r="N213" s="47">
        <v>0.072</v>
      </c>
      <c r="O213" s="47"/>
      <c r="P213" s="26" t="s">
        <v>49</v>
      </c>
      <c r="Q213" s="26" t="s">
        <v>39</v>
      </c>
      <c r="R213" s="60">
        <v>1</v>
      </c>
      <c r="S213" s="60">
        <v>4</v>
      </c>
      <c r="T213" s="60"/>
      <c r="U213" s="60"/>
      <c r="V213" s="26" t="s">
        <v>17</v>
      </c>
      <c r="W213" s="26"/>
      <c r="X213" s="61" t="s">
        <v>491</v>
      </c>
    </row>
    <row r="214" ht="24.95" customHeight="1" spans="1:24">
      <c r="A214" s="24">
        <v>207</v>
      </c>
      <c r="B214" s="25" t="s">
        <v>490</v>
      </c>
      <c r="C214" s="26" t="s">
        <v>45</v>
      </c>
      <c r="D214" s="26" t="s">
        <v>326</v>
      </c>
      <c r="E214" s="26" t="s">
        <v>327</v>
      </c>
      <c r="F214" s="26" t="s">
        <v>363</v>
      </c>
      <c r="G214" s="26">
        <v>2019</v>
      </c>
      <c r="H214" s="26" t="s">
        <v>126</v>
      </c>
      <c r="I214" s="54">
        <v>87.4</v>
      </c>
      <c r="J214" s="46" t="s">
        <v>364</v>
      </c>
      <c r="K214" s="26">
        <v>0.02</v>
      </c>
      <c r="L214" s="47">
        <f t="shared" si="13"/>
        <v>1.748</v>
      </c>
      <c r="M214" s="47"/>
      <c r="N214" s="47">
        <v>1.748</v>
      </c>
      <c r="O214" s="47"/>
      <c r="P214" s="26" t="s">
        <v>135</v>
      </c>
      <c r="Q214" s="26" t="s">
        <v>39</v>
      </c>
      <c r="R214" s="60">
        <v>10</v>
      </c>
      <c r="S214" s="60">
        <v>45</v>
      </c>
      <c r="T214" s="60"/>
      <c r="U214" s="60"/>
      <c r="V214" s="26" t="s">
        <v>17</v>
      </c>
      <c r="W214" s="26"/>
      <c r="X214" s="61" t="s">
        <v>492</v>
      </c>
    </row>
    <row r="215" ht="24.95" customHeight="1" spans="1:24">
      <c r="A215" s="24">
        <v>208</v>
      </c>
      <c r="B215" s="25" t="s">
        <v>493</v>
      </c>
      <c r="C215" s="26" t="s">
        <v>45</v>
      </c>
      <c r="D215" s="26" t="s">
        <v>326</v>
      </c>
      <c r="E215" s="26" t="s">
        <v>494</v>
      </c>
      <c r="F215" s="26" t="s">
        <v>363</v>
      </c>
      <c r="G215" s="26">
        <v>2019</v>
      </c>
      <c r="H215" s="26" t="s">
        <v>126</v>
      </c>
      <c r="I215" s="54">
        <v>50.1</v>
      </c>
      <c r="J215" s="46" t="s">
        <v>364</v>
      </c>
      <c r="K215" s="26">
        <v>0.02</v>
      </c>
      <c r="L215" s="47">
        <f t="shared" si="13"/>
        <v>1.002</v>
      </c>
      <c r="M215" s="47"/>
      <c r="N215" s="47">
        <v>1.002</v>
      </c>
      <c r="O215" s="47"/>
      <c r="P215" s="26" t="s">
        <v>135</v>
      </c>
      <c r="Q215" s="26" t="s">
        <v>39</v>
      </c>
      <c r="R215" s="60">
        <v>5</v>
      </c>
      <c r="S215" s="60">
        <v>20</v>
      </c>
      <c r="T215" s="60"/>
      <c r="U215" s="60"/>
      <c r="V215" s="26" t="s">
        <v>17</v>
      </c>
      <c r="W215" s="26"/>
      <c r="X215" s="61" t="s">
        <v>495</v>
      </c>
    </row>
    <row r="216" ht="24.95" customHeight="1" spans="1:24">
      <c r="A216" s="24">
        <v>209</v>
      </c>
      <c r="B216" s="25" t="s">
        <v>496</v>
      </c>
      <c r="C216" s="26" t="s">
        <v>45</v>
      </c>
      <c r="D216" s="26" t="s">
        <v>326</v>
      </c>
      <c r="E216" s="26" t="s">
        <v>330</v>
      </c>
      <c r="F216" s="26" t="s">
        <v>363</v>
      </c>
      <c r="G216" s="26">
        <v>2019</v>
      </c>
      <c r="H216" s="26" t="s">
        <v>126</v>
      </c>
      <c r="I216" s="54">
        <v>2</v>
      </c>
      <c r="J216" s="46" t="s">
        <v>364</v>
      </c>
      <c r="K216" s="26">
        <v>0.02</v>
      </c>
      <c r="L216" s="47">
        <f t="shared" si="13"/>
        <v>0.04</v>
      </c>
      <c r="M216" s="47"/>
      <c r="N216" s="47">
        <v>0.04</v>
      </c>
      <c r="O216" s="47"/>
      <c r="P216" s="26" t="s">
        <v>49</v>
      </c>
      <c r="Q216" s="26" t="s">
        <v>39</v>
      </c>
      <c r="R216" s="60">
        <v>1</v>
      </c>
      <c r="S216" s="60">
        <v>3</v>
      </c>
      <c r="T216" s="60"/>
      <c r="U216" s="60"/>
      <c r="V216" s="26" t="s">
        <v>17</v>
      </c>
      <c r="W216" s="26"/>
      <c r="X216" s="61" t="s">
        <v>497</v>
      </c>
    </row>
    <row r="217" ht="24.95" customHeight="1" spans="1:24">
      <c r="A217" s="24">
        <v>210</v>
      </c>
      <c r="B217" s="25" t="s">
        <v>498</v>
      </c>
      <c r="C217" s="26" t="s">
        <v>45</v>
      </c>
      <c r="D217" s="26" t="s">
        <v>326</v>
      </c>
      <c r="E217" s="26" t="s">
        <v>499</v>
      </c>
      <c r="F217" s="26" t="s">
        <v>363</v>
      </c>
      <c r="G217" s="26">
        <v>2019</v>
      </c>
      <c r="H217" s="26" t="s">
        <v>126</v>
      </c>
      <c r="I217" s="54">
        <v>24.5</v>
      </c>
      <c r="J217" s="46" t="s">
        <v>364</v>
      </c>
      <c r="K217" s="26">
        <v>0.02</v>
      </c>
      <c r="L217" s="47">
        <f t="shared" si="13"/>
        <v>0.49</v>
      </c>
      <c r="M217" s="47"/>
      <c r="N217" s="47">
        <v>0.49</v>
      </c>
      <c r="O217" s="47"/>
      <c r="P217" s="26" t="s">
        <v>135</v>
      </c>
      <c r="Q217" s="26" t="s">
        <v>39</v>
      </c>
      <c r="R217" s="60">
        <v>7</v>
      </c>
      <c r="S217" s="60">
        <v>31</v>
      </c>
      <c r="T217" s="60"/>
      <c r="U217" s="60"/>
      <c r="V217" s="26" t="s">
        <v>17</v>
      </c>
      <c r="W217" s="26"/>
      <c r="X217" s="61" t="s">
        <v>500</v>
      </c>
    </row>
    <row r="218" ht="24.95" customHeight="1" spans="1:24">
      <c r="A218" s="24">
        <v>211</v>
      </c>
      <c r="B218" s="25" t="s">
        <v>501</v>
      </c>
      <c r="C218" s="26" t="s">
        <v>45</v>
      </c>
      <c r="D218" s="26" t="s">
        <v>326</v>
      </c>
      <c r="E218" s="26" t="s">
        <v>336</v>
      </c>
      <c r="F218" s="26" t="s">
        <v>363</v>
      </c>
      <c r="G218" s="26">
        <v>2019</v>
      </c>
      <c r="H218" s="26" t="s">
        <v>126</v>
      </c>
      <c r="I218" s="54">
        <v>17.1</v>
      </c>
      <c r="J218" s="46" t="s">
        <v>364</v>
      </c>
      <c r="K218" s="26">
        <v>0.02</v>
      </c>
      <c r="L218" s="47">
        <f t="shared" si="13"/>
        <v>0.342</v>
      </c>
      <c r="M218" s="47"/>
      <c r="N218" s="47">
        <v>0.342</v>
      </c>
      <c r="O218" s="47"/>
      <c r="P218" s="26" t="s">
        <v>135</v>
      </c>
      <c r="Q218" s="26" t="s">
        <v>39</v>
      </c>
      <c r="R218" s="60">
        <v>6</v>
      </c>
      <c r="S218" s="60">
        <v>27</v>
      </c>
      <c r="T218" s="60"/>
      <c r="U218" s="60"/>
      <c r="V218" s="26" t="s">
        <v>17</v>
      </c>
      <c r="W218" s="26"/>
      <c r="X218" s="61" t="s">
        <v>502</v>
      </c>
    </row>
    <row r="219" ht="24.95" customHeight="1" spans="1:24">
      <c r="A219" s="24">
        <v>212</v>
      </c>
      <c r="B219" s="25" t="s">
        <v>503</v>
      </c>
      <c r="C219" s="26" t="s">
        <v>45</v>
      </c>
      <c r="D219" s="26" t="s">
        <v>326</v>
      </c>
      <c r="E219" s="26" t="s">
        <v>504</v>
      </c>
      <c r="F219" s="26" t="s">
        <v>363</v>
      </c>
      <c r="G219" s="26">
        <v>2019</v>
      </c>
      <c r="H219" s="26" t="s">
        <v>126</v>
      </c>
      <c r="I219" s="54">
        <v>4.9</v>
      </c>
      <c r="J219" s="46" t="s">
        <v>364</v>
      </c>
      <c r="K219" s="26">
        <v>0.02</v>
      </c>
      <c r="L219" s="47">
        <f t="shared" si="13"/>
        <v>0.098</v>
      </c>
      <c r="M219" s="47"/>
      <c r="N219" s="47">
        <v>0.098</v>
      </c>
      <c r="O219" s="47"/>
      <c r="P219" s="26" t="s">
        <v>135</v>
      </c>
      <c r="Q219" s="26" t="s">
        <v>39</v>
      </c>
      <c r="R219" s="60">
        <v>2</v>
      </c>
      <c r="S219" s="60">
        <v>9</v>
      </c>
      <c r="T219" s="60"/>
      <c r="U219" s="60"/>
      <c r="V219" s="26" t="s">
        <v>17</v>
      </c>
      <c r="W219" s="26"/>
      <c r="X219" s="61" t="s">
        <v>505</v>
      </c>
    </row>
    <row r="220" ht="24.95" customHeight="1" spans="1:24">
      <c r="A220" s="24">
        <v>213</v>
      </c>
      <c r="B220" s="25" t="s">
        <v>506</v>
      </c>
      <c r="C220" s="26" t="s">
        <v>45</v>
      </c>
      <c r="D220" s="26" t="s">
        <v>142</v>
      </c>
      <c r="E220" s="26" t="s">
        <v>339</v>
      </c>
      <c r="F220" s="26" t="s">
        <v>363</v>
      </c>
      <c r="G220" s="26">
        <v>2019</v>
      </c>
      <c r="H220" s="26" t="s">
        <v>126</v>
      </c>
      <c r="I220" s="54">
        <v>2</v>
      </c>
      <c r="J220" s="46" t="s">
        <v>364</v>
      </c>
      <c r="K220" s="26">
        <v>0.02</v>
      </c>
      <c r="L220" s="47">
        <f t="shared" si="13"/>
        <v>0.04</v>
      </c>
      <c r="M220" s="47"/>
      <c r="N220" s="47">
        <v>0.04</v>
      </c>
      <c r="O220" s="47"/>
      <c r="P220" s="26" t="s">
        <v>135</v>
      </c>
      <c r="Q220" s="26" t="s">
        <v>39</v>
      </c>
      <c r="R220" s="60">
        <v>1</v>
      </c>
      <c r="S220" s="60">
        <v>2</v>
      </c>
      <c r="T220" s="60"/>
      <c r="U220" s="60"/>
      <c r="V220" s="26" t="s">
        <v>17</v>
      </c>
      <c r="W220" s="26"/>
      <c r="X220" s="61" t="s">
        <v>507</v>
      </c>
    </row>
    <row r="221" ht="24.95" customHeight="1" spans="1:24">
      <c r="A221" s="24">
        <v>214</v>
      </c>
      <c r="B221" s="25" t="s">
        <v>508</v>
      </c>
      <c r="C221" s="26" t="s">
        <v>45</v>
      </c>
      <c r="D221" s="26" t="s">
        <v>142</v>
      </c>
      <c r="E221" s="26" t="s">
        <v>342</v>
      </c>
      <c r="F221" s="26" t="s">
        <v>363</v>
      </c>
      <c r="G221" s="26">
        <v>2019</v>
      </c>
      <c r="H221" s="26" t="s">
        <v>126</v>
      </c>
      <c r="I221" s="54">
        <v>89.8</v>
      </c>
      <c r="J221" s="46" t="s">
        <v>364</v>
      </c>
      <c r="K221" s="26">
        <v>0.02</v>
      </c>
      <c r="L221" s="47">
        <f t="shared" si="13"/>
        <v>1.796</v>
      </c>
      <c r="M221" s="47"/>
      <c r="N221" s="47">
        <v>1.796</v>
      </c>
      <c r="O221" s="47"/>
      <c r="P221" s="26" t="s">
        <v>135</v>
      </c>
      <c r="Q221" s="26" t="s">
        <v>39</v>
      </c>
      <c r="R221" s="60">
        <v>15</v>
      </c>
      <c r="S221" s="60">
        <v>47</v>
      </c>
      <c r="T221" s="60"/>
      <c r="U221" s="60"/>
      <c r="V221" s="26" t="s">
        <v>17</v>
      </c>
      <c r="W221" s="26"/>
      <c r="X221" s="61" t="s">
        <v>509</v>
      </c>
    </row>
    <row r="222" ht="24.95" customHeight="1" spans="1:24">
      <c r="A222" s="24">
        <v>215</v>
      </c>
      <c r="B222" s="25" t="s">
        <v>510</v>
      </c>
      <c r="C222" s="26" t="s">
        <v>45</v>
      </c>
      <c r="D222" s="26" t="s">
        <v>142</v>
      </c>
      <c r="E222" s="26" t="s">
        <v>345</v>
      </c>
      <c r="F222" s="26" t="s">
        <v>363</v>
      </c>
      <c r="G222" s="26">
        <v>2019</v>
      </c>
      <c r="H222" s="26" t="s">
        <v>126</v>
      </c>
      <c r="I222" s="54">
        <v>49.6</v>
      </c>
      <c r="J222" s="46" t="s">
        <v>364</v>
      </c>
      <c r="K222" s="26">
        <v>0.02</v>
      </c>
      <c r="L222" s="47">
        <f t="shared" si="13"/>
        <v>0.992</v>
      </c>
      <c r="M222" s="47"/>
      <c r="N222" s="47">
        <v>0.992</v>
      </c>
      <c r="O222" s="47"/>
      <c r="P222" s="26" t="s">
        <v>135</v>
      </c>
      <c r="Q222" s="26" t="s">
        <v>39</v>
      </c>
      <c r="R222" s="60">
        <v>8</v>
      </c>
      <c r="S222" s="60">
        <v>35</v>
      </c>
      <c r="T222" s="60"/>
      <c r="U222" s="60"/>
      <c r="V222" s="26" t="s">
        <v>17</v>
      </c>
      <c r="W222" s="26"/>
      <c r="X222" s="61" t="s">
        <v>511</v>
      </c>
    </row>
    <row r="223" ht="24.95" customHeight="1" spans="1:24">
      <c r="A223" s="24">
        <v>216</v>
      </c>
      <c r="B223" s="25" t="s">
        <v>512</v>
      </c>
      <c r="C223" s="26" t="s">
        <v>45</v>
      </c>
      <c r="D223" s="26" t="s">
        <v>142</v>
      </c>
      <c r="E223" s="26" t="s">
        <v>348</v>
      </c>
      <c r="F223" s="26" t="s">
        <v>363</v>
      </c>
      <c r="G223" s="26">
        <v>2019</v>
      </c>
      <c r="H223" s="26" t="s">
        <v>126</v>
      </c>
      <c r="I223" s="54">
        <v>18.9</v>
      </c>
      <c r="J223" s="46" t="s">
        <v>364</v>
      </c>
      <c r="K223" s="26">
        <v>0.02</v>
      </c>
      <c r="L223" s="47">
        <f t="shared" si="13"/>
        <v>0.378</v>
      </c>
      <c r="M223" s="47"/>
      <c r="N223" s="47">
        <v>0.378</v>
      </c>
      <c r="O223" s="47"/>
      <c r="P223" s="26" t="s">
        <v>135</v>
      </c>
      <c r="Q223" s="26" t="s">
        <v>39</v>
      </c>
      <c r="R223" s="60">
        <v>3</v>
      </c>
      <c r="S223" s="60">
        <v>16</v>
      </c>
      <c r="T223" s="60"/>
      <c r="U223" s="60"/>
      <c r="V223" s="26" t="s">
        <v>17</v>
      </c>
      <c r="W223" s="26"/>
      <c r="X223" s="61" t="s">
        <v>513</v>
      </c>
    </row>
    <row r="224" ht="24.95" customHeight="1" spans="1:24">
      <c r="A224" s="24">
        <v>217</v>
      </c>
      <c r="B224" s="25" t="s">
        <v>514</v>
      </c>
      <c r="C224" s="26" t="s">
        <v>45</v>
      </c>
      <c r="D224" s="26" t="s">
        <v>142</v>
      </c>
      <c r="E224" s="26" t="s">
        <v>351</v>
      </c>
      <c r="F224" s="26" t="s">
        <v>363</v>
      </c>
      <c r="G224" s="26">
        <v>2019</v>
      </c>
      <c r="H224" s="26" t="s">
        <v>126</v>
      </c>
      <c r="I224" s="54">
        <v>17</v>
      </c>
      <c r="J224" s="46" t="s">
        <v>364</v>
      </c>
      <c r="K224" s="26">
        <v>0.02</v>
      </c>
      <c r="L224" s="47">
        <f t="shared" si="13"/>
        <v>0.34</v>
      </c>
      <c r="M224" s="47"/>
      <c r="N224" s="47">
        <v>0.34</v>
      </c>
      <c r="O224" s="47"/>
      <c r="P224" s="26" t="s">
        <v>135</v>
      </c>
      <c r="Q224" s="26" t="s">
        <v>39</v>
      </c>
      <c r="R224" s="60">
        <v>3</v>
      </c>
      <c r="S224" s="60">
        <v>10</v>
      </c>
      <c r="T224" s="60"/>
      <c r="U224" s="60"/>
      <c r="V224" s="26" t="s">
        <v>17</v>
      </c>
      <c r="W224" s="26"/>
      <c r="X224" s="61" t="s">
        <v>515</v>
      </c>
    </row>
    <row r="225" ht="24.95" customHeight="1" spans="1:24">
      <c r="A225" s="24">
        <v>218</v>
      </c>
      <c r="B225" s="25" t="s">
        <v>516</v>
      </c>
      <c r="C225" s="26" t="s">
        <v>45</v>
      </c>
      <c r="D225" s="26" t="s">
        <v>142</v>
      </c>
      <c r="E225" s="26" t="s">
        <v>354</v>
      </c>
      <c r="F225" s="26" t="s">
        <v>363</v>
      </c>
      <c r="G225" s="26">
        <v>2019</v>
      </c>
      <c r="H225" s="26" t="s">
        <v>126</v>
      </c>
      <c r="I225" s="54">
        <v>66</v>
      </c>
      <c r="J225" s="46" t="s">
        <v>364</v>
      </c>
      <c r="K225" s="26">
        <v>0.02</v>
      </c>
      <c r="L225" s="47">
        <f t="shared" si="13"/>
        <v>1.32</v>
      </c>
      <c r="M225" s="47"/>
      <c r="N225" s="47">
        <v>1.32</v>
      </c>
      <c r="O225" s="47"/>
      <c r="P225" s="26" t="s">
        <v>135</v>
      </c>
      <c r="Q225" s="26" t="s">
        <v>39</v>
      </c>
      <c r="R225" s="60">
        <v>15</v>
      </c>
      <c r="S225" s="60">
        <v>70</v>
      </c>
      <c r="T225" s="60"/>
      <c r="U225" s="60"/>
      <c r="V225" s="26" t="s">
        <v>17</v>
      </c>
      <c r="W225" s="26"/>
      <c r="X225" s="61" t="s">
        <v>517</v>
      </c>
    </row>
    <row r="226" ht="24.95" customHeight="1" spans="1:24">
      <c r="A226" s="24">
        <v>219</v>
      </c>
      <c r="B226" s="25" t="s">
        <v>518</v>
      </c>
      <c r="C226" s="26" t="s">
        <v>45</v>
      </c>
      <c r="D226" s="26" t="s">
        <v>142</v>
      </c>
      <c r="E226" s="26" t="s">
        <v>357</v>
      </c>
      <c r="F226" s="26" t="s">
        <v>363</v>
      </c>
      <c r="G226" s="26">
        <v>2019</v>
      </c>
      <c r="H226" s="26" t="s">
        <v>126</v>
      </c>
      <c r="I226" s="54">
        <v>43.3</v>
      </c>
      <c r="J226" s="46" t="s">
        <v>364</v>
      </c>
      <c r="K226" s="26">
        <v>0.02</v>
      </c>
      <c r="L226" s="47">
        <f t="shared" si="13"/>
        <v>0.866</v>
      </c>
      <c r="M226" s="47"/>
      <c r="N226" s="47">
        <v>0.866</v>
      </c>
      <c r="O226" s="47"/>
      <c r="P226" s="26" t="s">
        <v>135</v>
      </c>
      <c r="Q226" s="26" t="s">
        <v>39</v>
      </c>
      <c r="R226" s="60">
        <v>11</v>
      </c>
      <c r="S226" s="60">
        <v>50</v>
      </c>
      <c r="T226" s="60"/>
      <c r="U226" s="60"/>
      <c r="V226" s="26" t="s">
        <v>17</v>
      </c>
      <c r="W226" s="26"/>
      <c r="X226" s="61" t="s">
        <v>519</v>
      </c>
    </row>
    <row r="227" ht="24.95" customHeight="1" spans="1:24">
      <c r="A227" s="24">
        <v>220</v>
      </c>
      <c r="B227" s="25" t="s">
        <v>520</v>
      </c>
      <c r="C227" s="26" t="s">
        <v>45</v>
      </c>
      <c r="D227" s="26" t="s">
        <v>142</v>
      </c>
      <c r="E227" s="26" t="s">
        <v>360</v>
      </c>
      <c r="F227" s="26" t="s">
        <v>363</v>
      </c>
      <c r="G227" s="26">
        <v>2019</v>
      </c>
      <c r="H227" s="26" t="s">
        <v>126</v>
      </c>
      <c r="I227" s="54">
        <v>20</v>
      </c>
      <c r="J227" s="46" t="s">
        <v>364</v>
      </c>
      <c r="K227" s="26">
        <v>0.02</v>
      </c>
      <c r="L227" s="47">
        <f t="shared" si="13"/>
        <v>0.4</v>
      </c>
      <c r="M227" s="47"/>
      <c r="N227" s="47">
        <v>0.4</v>
      </c>
      <c r="O227" s="47"/>
      <c r="P227" s="26" t="s">
        <v>135</v>
      </c>
      <c r="Q227" s="26" t="s">
        <v>39</v>
      </c>
      <c r="R227" s="60">
        <v>6</v>
      </c>
      <c r="S227" s="60">
        <v>29</v>
      </c>
      <c r="T227" s="60"/>
      <c r="U227" s="60"/>
      <c r="V227" s="26" t="s">
        <v>17</v>
      </c>
      <c r="W227" s="26"/>
      <c r="X227" s="61" t="s">
        <v>521</v>
      </c>
    </row>
    <row r="228" ht="24.95" customHeight="1" spans="1:24">
      <c r="A228" s="24">
        <v>221</v>
      </c>
      <c r="B228" s="25" t="s">
        <v>522</v>
      </c>
      <c r="C228" s="26" t="s">
        <v>45</v>
      </c>
      <c r="D228" s="26" t="s">
        <v>142</v>
      </c>
      <c r="E228" s="26" t="s">
        <v>154</v>
      </c>
      <c r="F228" s="26" t="s">
        <v>363</v>
      </c>
      <c r="G228" s="26">
        <v>2019</v>
      </c>
      <c r="H228" s="26" t="s">
        <v>126</v>
      </c>
      <c r="I228" s="54">
        <v>2</v>
      </c>
      <c r="J228" s="46" t="s">
        <v>364</v>
      </c>
      <c r="K228" s="26">
        <v>0.02</v>
      </c>
      <c r="L228" s="47">
        <f t="shared" si="13"/>
        <v>0.04</v>
      </c>
      <c r="M228" s="47"/>
      <c r="N228" s="47">
        <v>0.04</v>
      </c>
      <c r="O228" s="47"/>
      <c r="P228" s="26" t="s">
        <v>135</v>
      </c>
      <c r="Q228" s="26" t="s">
        <v>39</v>
      </c>
      <c r="R228" s="60">
        <v>1</v>
      </c>
      <c r="S228" s="60">
        <v>3</v>
      </c>
      <c r="T228" s="60"/>
      <c r="U228" s="60"/>
      <c r="V228" s="26" t="s">
        <v>17</v>
      </c>
      <c r="W228" s="26"/>
      <c r="X228" s="61" t="s">
        <v>523</v>
      </c>
    </row>
    <row r="229" ht="24.95" customHeight="1" spans="1:24">
      <c r="A229" s="24">
        <v>222</v>
      </c>
      <c r="B229" s="25" t="s">
        <v>524</v>
      </c>
      <c r="C229" s="26" t="s">
        <v>45</v>
      </c>
      <c r="D229" s="26" t="s">
        <v>64</v>
      </c>
      <c r="E229" s="26" t="s">
        <v>68</v>
      </c>
      <c r="F229" s="26" t="s">
        <v>363</v>
      </c>
      <c r="G229" s="26">
        <v>2019</v>
      </c>
      <c r="H229" s="26" t="s">
        <v>126</v>
      </c>
      <c r="I229" s="54">
        <v>7</v>
      </c>
      <c r="J229" s="46" t="s">
        <v>364</v>
      </c>
      <c r="K229" s="26">
        <v>0.02</v>
      </c>
      <c r="L229" s="47">
        <f t="shared" si="13"/>
        <v>0.14</v>
      </c>
      <c r="M229" s="47"/>
      <c r="N229" s="47">
        <v>0.14</v>
      </c>
      <c r="O229" s="47"/>
      <c r="P229" s="26" t="s">
        <v>135</v>
      </c>
      <c r="Q229" s="26" t="s">
        <v>39</v>
      </c>
      <c r="R229" s="60">
        <v>1</v>
      </c>
      <c r="S229" s="60">
        <v>5</v>
      </c>
      <c r="T229" s="60"/>
      <c r="U229" s="60"/>
      <c r="V229" s="26" t="s">
        <v>17</v>
      </c>
      <c r="W229" s="26"/>
      <c r="X229" s="61" t="s">
        <v>525</v>
      </c>
    </row>
    <row r="230" ht="24.95" customHeight="1" spans="1:24">
      <c r="A230" s="24">
        <v>223</v>
      </c>
      <c r="B230" s="26" t="s">
        <v>526</v>
      </c>
      <c r="C230" s="24"/>
      <c r="D230" s="24"/>
      <c r="E230" s="24"/>
      <c r="F230" s="24" t="s">
        <v>37</v>
      </c>
      <c r="G230" s="24" t="s">
        <v>34</v>
      </c>
      <c r="H230" s="24" t="s">
        <v>126</v>
      </c>
      <c r="I230" s="50">
        <f>SUM(I231:I352)</f>
        <v>1846.9</v>
      </c>
      <c r="J230" s="51"/>
      <c r="K230" s="24"/>
      <c r="L230" s="52">
        <f>SUM(L231:L352)</f>
        <v>92.3450000000001</v>
      </c>
      <c r="M230" s="52">
        <f>SUM(M231:M352)</f>
        <v>8.285</v>
      </c>
      <c r="N230" s="52">
        <f>SUM(N231:N352)</f>
        <v>84.06</v>
      </c>
      <c r="O230" s="52">
        <f>SUM(O231:O352)</f>
        <v>0</v>
      </c>
      <c r="P230" s="24"/>
      <c r="Q230" s="24" t="s">
        <v>39</v>
      </c>
      <c r="R230" s="59">
        <f>SUM(R231:R352)</f>
        <v>393</v>
      </c>
      <c r="S230" s="59">
        <f>SUM(S231:S352)</f>
        <v>1729</v>
      </c>
      <c r="T230" s="59"/>
      <c r="U230" s="59"/>
      <c r="V230" s="24" t="s">
        <v>34</v>
      </c>
      <c r="W230" s="24">
        <v>587</v>
      </c>
      <c r="X230" s="24"/>
    </row>
    <row r="231" ht="24.95" customHeight="1" spans="1:24">
      <c r="A231" s="24">
        <v>224</v>
      </c>
      <c r="B231" s="51" t="s">
        <v>527</v>
      </c>
      <c r="C231" s="24" t="s">
        <v>45</v>
      </c>
      <c r="D231" s="24" t="s">
        <v>142</v>
      </c>
      <c r="E231" s="24" t="s">
        <v>528</v>
      </c>
      <c r="F231" s="24" t="s">
        <v>37</v>
      </c>
      <c r="G231" s="24">
        <v>2018</v>
      </c>
      <c r="H231" s="24" t="s">
        <v>126</v>
      </c>
      <c r="I231" s="50">
        <v>2</v>
      </c>
      <c r="J231" s="51" t="s">
        <v>529</v>
      </c>
      <c r="K231" s="52">
        <v>0.05</v>
      </c>
      <c r="L231" s="52">
        <f t="shared" ref="L231:L260" si="14">M231+N231+O231</f>
        <v>0.1</v>
      </c>
      <c r="M231" s="52">
        <v>0.1</v>
      </c>
      <c r="N231" s="52"/>
      <c r="O231" s="52"/>
      <c r="P231" s="24" t="s">
        <v>135</v>
      </c>
      <c r="Q231" s="24" t="s">
        <v>39</v>
      </c>
      <c r="R231" s="24">
        <v>1</v>
      </c>
      <c r="S231" s="24">
        <v>3</v>
      </c>
      <c r="T231" s="24"/>
      <c r="U231" s="24"/>
      <c r="V231" s="24" t="s">
        <v>17</v>
      </c>
      <c r="W231" s="24">
        <v>623</v>
      </c>
      <c r="X231" s="24"/>
    </row>
    <row r="232" ht="24.95" customHeight="1" spans="1:24">
      <c r="A232" s="24">
        <v>225</v>
      </c>
      <c r="B232" s="51" t="s">
        <v>530</v>
      </c>
      <c r="C232" s="24" t="s">
        <v>45</v>
      </c>
      <c r="D232" s="24" t="s">
        <v>142</v>
      </c>
      <c r="E232" s="24" t="s">
        <v>146</v>
      </c>
      <c r="F232" s="24" t="s">
        <v>37</v>
      </c>
      <c r="G232" s="24">
        <v>2018</v>
      </c>
      <c r="H232" s="24" t="s">
        <v>126</v>
      </c>
      <c r="I232" s="50">
        <v>2</v>
      </c>
      <c r="J232" s="51" t="s">
        <v>529</v>
      </c>
      <c r="K232" s="52">
        <v>0.05</v>
      </c>
      <c r="L232" s="52">
        <f t="shared" si="14"/>
        <v>0.1</v>
      </c>
      <c r="M232" s="52">
        <v>0.1</v>
      </c>
      <c r="N232" s="52"/>
      <c r="O232" s="52"/>
      <c r="P232" s="24" t="s">
        <v>135</v>
      </c>
      <c r="Q232" s="24" t="s">
        <v>39</v>
      </c>
      <c r="R232" s="24">
        <v>1</v>
      </c>
      <c r="S232" s="24">
        <v>2</v>
      </c>
      <c r="T232" s="24"/>
      <c r="U232" s="24"/>
      <c r="V232" s="24" t="s">
        <v>17</v>
      </c>
      <c r="W232" s="24">
        <v>624</v>
      </c>
      <c r="X232" s="24"/>
    </row>
    <row r="233" ht="24.95" customHeight="1" spans="1:24">
      <c r="A233" s="24">
        <v>226</v>
      </c>
      <c r="B233" s="51" t="s">
        <v>531</v>
      </c>
      <c r="C233" s="24" t="s">
        <v>45</v>
      </c>
      <c r="D233" s="24" t="s">
        <v>142</v>
      </c>
      <c r="E233" s="24" t="s">
        <v>152</v>
      </c>
      <c r="F233" s="24" t="s">
        <v>37</v>
      </c>
      <c r="G233" s="24">
        <v>2018</v>
      </c>
      <c r="H233" s="24" t="s">
        <v>126</v>
      </c>
      <c r="I233" s="50">
        <v>10</v>
      </c>
      <c r="J233" s="51" t="s">
        <v>529</v>
      </c>
      <c r="K233" s="52">
        <v>0.05</v>
      </c>
      <c r="L233" s="52">
        <f t="shared" si="14"/>
        <v>0.5</v>
      </c>
      <c r="M233" s="52">
        <v>0.5</v>
      </c>
      <c r="N233" s="52"/>
      <c r="O233" s="52"/>
      <c r="P233" s="24" t="s">
        <v>135</v>
      </c>
      <c r="Q233" s="24" t="s">
        <v>39</v>
      </c>
      <c r="R233" s="24">
        <v>3</v>
      </c>
      <c r="S233" s="24">
        <v>13</v>
      </c>
      <c r="T233" s="24"/>
      <c r="U233" s="24"/>
      <c r="V233" s="24" t="s">
        <v>17</v>
      </c>
      <c r="W233" s="24">
        <v>625</v>
      </c>
      <c r="X233" s="24"/>
    </row>
    <row r="234" ht="24.95" customHeight="1" spans="1:24">
      <c r="A234" s="24">
        <v>227</v>
      </c>
      <c r="B234" s="51" t="s">
        <v>532</v>
      </c>
      <c r="C234" s="24" t="s">
        <v>45</v>
      </c>
      <c r="D234" s="24" t="s">
        <v>142</v>
      </c>
      <c r="E234" s="24" t="s">
        <v>351</v>
      </c>
      <c r="F234" s="24" t="s">
        <v>37</v>
      </c>
      <c r="G234" s="24">
        <v>2018</v>
      </c>
      <c r="H234" s="24" t="s">
        <v>126</v>
      </c>
      <c r="I234" s="50">
        <v>1</v>
      </c>
      <c r="J234" s="51" t="s">
        <v>529</v>
      </c>
      <c r="K234" s="52">
        <v>0.05</v>
      </c>
      <c r="L234" s="52">
        <f t="shared" si="14"/>
        <v>0.05</v>
      </c>
      <c r="M234" s="52">
        <v>0.05</v>
      </c>
      <c r="N234" s="52"/>
      <c r="O234" s="52"/>
      <c r="P234" s="24" t="s">
        <v>135</v>
      </c>
      <c r="Q234" s="24" t="s">
        <v>39</v>
      </c>
      <c r="R234" s="24">
        <v>1</v>
      </c>
      <c r="S234" s="24">
        <v>3</v>
      </c>
      <c r="T234" s="24"/>
      <c r="U234" s="24"/>
      <c r="V234" s="24" t="s">
        <v>17</v>
      </c>
      <c r="W234" s="24">
        <v>626</v>
      </c>
      <c r="X234" s="24"/>
    </row>
    <row r="235" ht="24.95" customHeight="1" spans="1:24">
      <c r="A235" s="24">
        <v>228</v>
      </c>
      <c r="B235" s="51" t="s">
        <v>533</v>
      </c>
      <c r="C235" s="24" t="s">
        <v>45</v>
      </c>
      <c r="D235" s="24" t="s">
        <v>142</v>
      </c>
      <c r="E235" s="24" t="s">
        <v>534</v>
      </c>
      <c r="F235" s="24" t="s">
        <v>37</v>
      </c>
      <c r="G235" s="24">
        <v>2018</v>
      </c>
      <c r="H235" s="24" t="s">
        <v>126</v>
      </c>
      <c r="I235" s="50">
        <v>6</v>
      </c>
      <c r="J235" s="51" t="s">
        <v>529</v>
      </c>
      <c r="K235" s="52">
        <v>0.05</v>
      </c>
      <c r="L235" s="52">
        <f t="shared" si="14"/>
        <v>0.3</v>
      </c>
      <c r="M235" s="52">
        <v>0.3</v>
      </c>
      <c r="N235" s="52"/>
      <c r="O235" s="52"/>
      <c r="P235" s="24" t="s">
        <v>135</v>
      </c>
      <c r="Q235" s="24" t="s">
        <v>39</v>
      </c>
      <c r="R235" s="24">
        <v>2</v>
      </c>
      <c r="S235" s="24">
        <v>7</v>
      </c>
      <c r="T235" s="24"/>
      <c r="U235" s="24"/>
      <c r="V235" s="24" t="s">
        <v>17</v>
      </c>
      <c r="W235" s="24">
        <v>627</v>
      </c>
      <c r="X235" s="24"/>
    </row>
    <row r="236" ht="24.95" customHeight="1" spans="1:24">
      <c r="A236" s="24">
        <v>229</v>
      </c>
      <c r="B236" s="51" t="s">
        <v>535</v>
      </c>
      <c r="C236" s="24" t="s">
        <v>45</v>
      </c>
      <c r="D236" s="24" t="s">
        <v>112</v>
      </c>
      <c r="E236" s="24" t="s">
        <v>182</v>
      </c>
      <c r="F236" s="24" t="s">
        <v>37</v>
      </c>
      <c r="G236" s="24">
        <v>2018</v>
      </c>
      <c r="H236" s="24" t="s">
        <v>126</v>
      </c>
      <c r="I236" s="50">
        <v>3</v>
      </c>
      <c r="J236" s="51" t="s">
        <v>529</v>
      </c>
      <c r="K236" s="52">
        <v>0.05</v>
      </c>
      <c r="L236" s="52">
        <f t="shared" si="14"/>
        <v>0.15</v>
      </c>
      <c r="M236" s="52">
        <v>0.15</v>
      </c>
      <c r="N236" s="52"/>
      <c r="O236" s="52"/>
      <c r="P236" s="24" t="s">
        <v>135</v>
      </c>
      <c r="Q236" s="24" t="s">
        <v>39</v>
      </c>
      <c r="R236" s="24">
        <v>1</v>
      </c>
      <c r="S236" s="24">
        <v>2</v>
      </c>
      <c r="T236" s="24"/>
      <c r="U236" s="24"/>
      <c r="V236" s="24" t="s">
        <v>17</v>
      </c>
      <c r="W236" s="24">
        <v>628</v>
      </c>
      <c r="X236" s="24"/>
    </row>
    <row r="237" ht="24.95" customHeight="1" spans="1:24">
      <c r="A237" s="24">
        <v>230</v>
      </c>
      <c r="B237" s="51" t="s">
        <v>536</v>
      </c>
      <c r="C237" s="24" t="s">
        <v>45</v>
      </c>
      <c r="D237" s="24" t="s">
        <v>112</v>
      </c>
      <c r="E237" s="24" t="s">
        <v>185</v>
      </c>
      <c r="F237" s="24" t="s">
        <v>37</v>
      </c>
      <c r="G237" s="24">
        <v>2018</v>
      </c>
      <c r="H237" s="24" t="s">
        <v>126</v>
      </c>
      <c r="I237" s="50">
        <v>6</v>
      </c>
      <c r="J237" s="51" t="s">
        <v>529</v>
      </c>
      <c r="K237" s="52">
        <v>0.05</v>
      </c>
      <c r="L237" s="52">
        <f t="shared" si="14"/>
        <v>0.3</v>
      </c>
      <c r="M237" s="52">
        <v>0.3</v>
      </c>
      <c r="N237" s="52"/>
      <c r="O237" s="52"/>
      <c r="P237" s="24" t="s">
        <v>135</v>
      </c>
      <c r="Q237" s="24" t="s">
        <v>39</v>
      </c>
      <c r="R237" s="24">
        <v>2</v>
      </c>
      <c r="S237" s="24">
        <v>9</v>
      </c>
      <c r="T237" s="24"/>
      <c r="U237" s="24"/>
      <c r="V237" s="24" t="s">
        <v>17</v>
      </c>
      <c r="W237" s="24">
        <v>629</v>
      </c>
      <c r="X237" s="24"/>
    </row>
    <row r="238" ht="24.95" customHeight="1" spans="1:24">
      <c r="A238" s="24">
        <v>231</v>
      </c>
      <c r="B238" s="51" t="s">
        <v>537</v>
      </c>
      <c r="C238" s="24" t="s">
        <v>45</v>
      </c>
      <c r="D238" s="24" t="s">
        <v>112</v>
      </c>
      <c r="E238" s="24" t="s">
        <v>538</v>
      </c>
      <c r="F238" s="24" t="s">
        <v>37</v>
      </c>
      <c r="G238" s="24">
        <v>2018</v>
      </c>
      <c r="H238" s="24" t="s">
        <v>126</v>
      </c>
      <c r="I238" s="50">
        <v>3</v>
      </c>
      <c r="J238" s="51" t="s">
        <v>529</v>
      </c>
      <c r="K238" s="52">
        <v>0.05</v>
      </c>
      <c r="L238" s="52">
        <f t="shared" si="14"/>
        <v>0.15</v>
      </c>
      <c r="M238" s="52">
        <v>0.15</v>
      </c>
      <c r="N238" s="52"/>
      <c r="O238" s="52"/>
      <c r="P238" s="24" t="s">
        <v>135</v>
      </c>
      <c r="Q238" s="24" t="s">
        <v>39</v>
      </c>
      <c r="R238" s="24">
        <v>1</v>
      </c>
      <c r="S238" s="24">
        <v>4</v>
      </c>
      <c r="T238" s="24"/>
      <c r="U238" s="24"/>
      <c r="V238" s="24" t="s">
        <v>17</v>
      </c>
      <c r="W238" s="24">
        <v>630</v>
      </c>
      <c r="X238" s="24"/>
    </row>
    <row r="239" ht="24.95" customHeight="1" spans="1:24">
      <c r="A239" s="24">
        <v>232</v>
      </c>
      <c r="B239" s="51" t="s">
        <v>539</v>
      </c>
      <c r="C239" s="24" t="s">
        <v>45</v>
      </c>
      <c r="D239" s="24" t="s">
        <v>112</v>
      </c>
      <c r="E239" s="24" t="s">
        <v>188</v>
      </c>
      <c r="F239" s="24" t="s">
        <v>37</v>
      </c>
      <c r="G239" s="24">
        <v>2018</v>
      </c>
      <c r="H239" s="24" t="s">
        <v>126</v>
      </c>
      <c r="I239" s="50">
        <v>7.7</v>
      </c>
      <c r="J239" s="51" t="s">
        <v>529</v>
      </c>
      <c r="K239" s="52">
        <v>0.05</v>
      </c>
      <c r="L239" s="52">
        <f t="shared" si="14"/>
        <v>0.385</v>
      </c>
      <c r="M239" s="52">
        <v>0.385</v>
      </c>
      <c r="N239" s="52"/>
      <c r="O239" s="52"/>
      <c r="P239" s="24" t="s">
        <v>135</v>
      </c>
      <c r="Q239" s="24" t="s">
        <v>39</v>
      </c>
      <c r="R239" s="24">
        <v>1</v>
      </c>
      <c r="S239" s="24">
        <v>4</v>
      </c>
      <c r="T239" s="24"/>
      <c r="U239" s="24"/>
      <c r="V239" s="24" t="s">
        <v>17</v>
      </c>
      <c r="W239" s="24">
        <v>631</v>
      </c>
      <c r="X239" s="24"/>
    </row>
    <row r="240" ht="24.95" customHeight="1" spans="1:24">
      <c r="A240" s="24">
        <v>233</v>
      </c>
      <c r="B240" s="51" t="s">
        <v>540</v>
      </c>
      <c r="C240" s="24" t="s">
        <v>45</v>
      </c>
      <c r="D240" s="24" t="s">
        <v>112</v>
      </c>
      <c r="E240" s="24" t="s">
        <v>541</v>
      </c>
      <c r="F240" s="24" t="s">
        <v>37</v>
      </c>
      <c r="G240" s="24">
        <v>2018</v>
      </c>
      <c r="H240" s="24" t="s">
        <v>126</v>
      </c>
      <c r="I240" s="50">
        <v>3</v>
      </c>
      <c r="J240" s="51" t="s">
        <v>529</v>
      </c>
      <c r="K240" s="52">
        <v>0.05</v>
      </c>
      <c r="L240" s="52">
        <f t="shared" si="14"/>
        <v>0.15</v>
      </c>
      <c r="M240" s="52">
        <v>0.15</v>
      </c>
      <c r="N240" s="52"/>
      <c r="O240" s="52"/>
      <c r="P240" s="24" t="s">
        <v>135</v>
      </c>
      <c r="Q240" s="24" t="s">
        <v>39</v>
      </c>
      <c r="R240" s="24">
        <v>1</v>
      </c>
      <c r="S240" s="24">
        <v>4</v>
      </c>
      <c r="T240" s="24"/>
      <c r="U240" s="24"/>
      <c r="V240" s="24" t="s">
        <v>17</v>
      </c>
      <c r="W240" s="24">
        <v>632</v>
      </c>
      <c r="X240" s="24"/>
    </row>
    <row r="241" ht="24.95" customHeight="1" spans="1:24">
      <c r="A241" s="24">
        <v>234</v>
      </c>
      <c r="B241" s="51" t="s">
        <v>542</v>
      </c>
      <c r="C241" s="24" t="s">
        <v>45</v>
      </c>
      <c r="D241" s="24" t="s">
        <v>112</v>
      </c>
      <c r="E241" s="24" t="s">
        <v>194</v>
      </c>
      <c r="F241" s="24" t="s">
        <v>37</v>
      </c>
      <c r="G241" s="24">
        <v>2018</v>
      </c>
      <c r="H241" s="24" t="s">
        <v>126</v>
      </c>
      <c r="I241" s="50">
        <v>11</v>
      </c>
      <c r="J241" s="51" t="s">
        <v>529</v>
      </c>
      <c r="K241" s="52">
        <v>0.05</v>
      </c>
      <c r="L241" s="52">
        <f t="shared" si="14"/>
        <v>0.55</v>
      </c>
      <c r="M241" s="52">
        <v>0.55</v>
      </c>
      <c r="N241" s="52"/>
      <c r="O241" s="52"/>
      <c r="P241" s="24" t="s">
        <v>135</v>
      </c>
      <c r="Q241" s="24" t="s">
        <v>39</v>
      </c>
      <c r="R241" s="24">
        <v>4</v>
      </c>
      <c r="S241" s="24">
        <v>14</v>
      </c>
      <c r="T241" s="24"/>
      <c r="U241" s="24"/>
      <c r="V241" s="24" t="s">
        <v>17</v>
      </c>
      <c r="W241" s="24">
        <v>633</v>
      </c>
      <c r="X241" s="24"/>
    </row>
    <row r="242" ht="24.95" customHeight="1" spans="1:24">
      <c r="A242" s="24">
        <v>235</v>
      </c>
      <c r="B242" s="51" t="s">
        <v>543</v>
      </c>
      <c r="C242" s="24" t="s">
        <v>45</v>
      </c>
      <c r="D242" s="24" t="s">
        <v>112</v>
      </c>
      <c r="E242" s="24" t="s">
        <v>197</v>
      </c>
      <c r="F242" s="24" t="s">
        <v>37</v>
      </c>
      <c r="G242" s="24">
        <v>2018</v>
      </c>
      <c r="H242" s="24" t="s">
        <v>126</v>
      </c>
      <c r="I242" s="50">
        <v>3</v>
      </c>
      <c r="J242" s="51" t="s">
        <v>529</v>
      </c>
      <c r="K242" s="52">
        <v>0.05</v>
      </c>
      <c r="L242" s="52">
        <f t="shared" si="14"/>
        <v>0.15</v>
      </c>
      <c r="M242" s="52">
        <v>0.15</v>
      </c>
      <c r="N242" s="52"/>
      <c r="O242" s="52"/>
      <c r="P242" s="24" t="s">
        <v>135</v>
      </c>
      <c r="Q242" s="24" t="s">
        <v>39</v>
      </c>
      <c r="R242" s="24">
        <v>1</v>
      </c>
      <c r="S242" s="24">
        <v>2</v>
      </c>
      <c r="T242" s="24"/>
      <c r="U242" s="24"/>
      <c r="V242" s="24" t="s">
        <v>17</v>
      </c>
      <c r="W242" s="24">
        <v>634</v>
      </c>
      <c r="X242" s="24"/>
    </row>
    <row r="243" ht="24.95" customHeight="1" spans="1:24">
      <c r="A243" s="24">
        <v>236</v>
      </c>
      <c r="B243" s="51" t="s">
        <v>544</v>
      </c>
      <c r="C243" s="24" t="s">
        <v>45</v>
      </c>
      <c r="D243" s="24" t="s">
        <v>164</v>
      </c>
      <c r="E243" s="24" t="s">
        <v>545</v>
      </c>
      <c r="F243" s="24" t="s">
        <v>37</v>
      </c>
      <c r="G243" s="24">
        <v>2018</v>
      </c>
      <c r="H243" s="24" t="s">
        <v>126</v>
      </c>
      <c r="I243" s="50">
        <v>9</v>
      </c>
      <c r="J243" s="51" t="s">
        <v>529</v>
      </c>
      <c r="K243" s="52">
        <v>0.05</v>
      </c>
      <c r="L243" s="52">
        <f t="shared" si="14"/>
        <v>0.45</v>
      </c>
      <c r="M243" s="52">
        <v>0.45</v>
      </c>
      <c r="N243" s="52"/>
      <c r="O243" s="52"/>
      <c r="P243" s="24" t="s">
        <v>135</v>
      </c>
      <c r="Q243" s="24" t="s">
        <v>39</v>
      </c>
      <c r="R243" s="24">
        <v>2</v>
      </c>
      <c r="S243" s="24">
        <v>6</v>
      </c>
      <c r="T243" s="24"/>
      <c r="U243" s="24"/>
      <c r="V243" s="24" t="s">
        <v>17</v>
      </c>
      <c r="W243" s="24">
        <v>635</v>
      </c>
      <c r="X243" s="24"/>
    </row>
    <row r="244" ht="24.95" customHeight="1" spans="1:24">
      <c r="A244" s="24">
        <v>237</v>
      </c>
      <c r="B244" s="51" t="s">
        <v>546</v>
      </c>
      <c r="C244" s="24" t="s">
        <v>45</v>
      </c>
      <c r="D244" s="24" t="s">
        <v>164</v>
      </c>
      <c r="E244" s="24" t="s">
        <v>547</v>
      </c>
      <c r="F244" s="24" t="s">
        <v>37</v>
      </c>
      <c r="G244" s="24">
        <v>2018</v>
      </c>
      <c r="H244" s="24" t="s">
        <v>126</v>
      </c>
      <c r="I244" s="50">
        <v>4</v>
      </c>
      <c r="J244" s="51" t="s">
        <v>529</v>
      </c>
      <c r="K244" s="52">
        <v>0.05</v>
      </c>
      <c r="L244" s="52">
        <f t="shared" si="14"/>
        <v>0.2</v>
      </c>
      <c r="M244" s="52">
        <v>0.2</v>
      </c>
      <c r="N244" s="52"/>
      <c r="O244" s="52"/>
      <c r="P244" s="24" t="s">
        <v>135</v>
      </c>
      <c r="Q244" s="24" t="s">
        <v>39</v>
      </c>
      <c r="R244" s="24">
        <v>1</v>
      </c>
      <c r="S244" s="24">
        <v>6</v>
      </c>
      <c r="T244" s="24"/>
      <c r="U244" s="24"/>
      <c r="V244" s="24" t="s">
        <v>17</v>
      </c>
      <c r="W244" s="24">
        <v>636</v>
      </c>
      <c r="X244" s="24"/>
    </row>
    <row r="245" ht="24.95" customHeight="1" spans="1:24">
      <c r="A245" s="24">
        <v>238</v>
      </c>
      <c r="B245" s="51" t="s">
        <v>548</v>
      </c>
      <c r="C245" s="24" t="s">
        <v>45</v>
      </c>
      <c r="D245" s="24" t="s">
        <v>164</v>
      </c>
      <c r="E245" s="24" t="s">
        <v>549</v>
      </c>
      <c r="F245" s="24" t="s">
        <v>37</v>
      </c>
      <c r="G245" s="24">
        <v>2018</v>
      </c>
      <c r="H245" s="24" t="s">
        <v>126</v>
      </c>
      <c r="I245" s="50">
        <v>6</v>
      </c>
      <c r="J245" s="51" t="s">
        <v>529</v>
      </c>
      <c r="K245" s="52">
        <v>0.05</v>
      </c>
      <c r="L245" s="52">
        <f t="shared" si="14"/>
        <v>0.3</v>
      </c>
      <c r="M245" s="52">
        <v>0.3</v>
      </c>
      <c r="N245" s="52"/>
      <c r="O245" s="52"/>
      <c r="P245" s="24" t="s">
        <v>135</v>
      </c>
      <c r="Q245" s="24" t="s">
        <v>39</v>
      </c>
      <c r="R245" s="24">
        <v>3</v>
      </c>
      <c r="S245" s="24">
        <v>12</v>
      </c>
      <c r="T245" s="24"/>
      <c r="U245" s="24"/>
      <c r="V245" s="24" t="s">
        <v>17</v>
      </c>
      <c r="W245" s="24">
        <v>637</v>
      </c>
      <c r="X245" s="24"/>
    </row>
    <row r="246" ht="24.95" customHeight="1" spans="1:24">
      <c r="A246" s="24">
        <v>239</v>
      </c>
      <c r="B246" s="51" t="s">
        <v>550</v>
      </c>
      <c r="C246" s="24" t="s">
        <v>45</v>
      </c>
      <c r="D246" s="24" t="s">
        <v>164</v>
      </c>
      <c r="E246" s="24" t="s">
        <v>551</v>
      </c>
      <c r="F246" s="24" t="s">
        <v>37</v>
      </c>
      <c r="G246" s="24">
        <v>2018</v>
      </c>
      <c r="H246" s="24" t="s">
        <v>126</v>
      </c>
      <c r="I246" s="50">
        <v>2</v>
      </c>
      <c r="J246" s="51" t="s">
        <v>529</v>
      </c>
      <c r="K246" s="52">
        <v>0.05</v>
      </c>
      <c r="L246" s="52">
        <f t="shared" si="14"/>
        <v>0.1</v>
      </c>
      <c r="M246" s="52">
        <v>0.1</v>
      </c>
      <c r="N246" s="52"/>
      <c r="O246" s="52"/>
      <c r="P246" s="24" t="s">
        <v>135</v>
      </c>
      <c r="Q246" s="24" t="s">
        <v>39</v>
      </c>
      <c r="R246" s="24">
        <v>1</v>
      </c>
      <c r="S246" s="24">
        <v>4</v>
      </c>
      <c r="T246" s="24"/>
      <c r="U246" s="24"/>
      <c r="V246" s="24" t="s">
        <v>17</v>
      </c>
      <c r="W246" s="24">
        <v>638</v>
      </c>
      <c r="X246" s="24"/>
    </row>
    <row r="247" ht="24.95" customHeight="1" spans="1:24">
      <c r="A247" s="24">
        <v>240</v>
      </c>
      <c r="B247" s="51" t="s">
        <v>552</v>
      </c>
      <c r="C247" s="24" t="s">
        <v>45</v>
      </c>
      <c r="D247" s="24" t="s">
        <v>164</v>
      </c>
      <c r="E247" s="24" t="s">
        <v>553</v>
      </c>
      <c r="F247" s="24" t="s">
        <v>37</v>
      </c>
      <c r="G247" s="24">
        <v>2018</v>
      </c>
      <c r="H247" s="24" t="s">
        <v>126</v>
      </c>
      <c r="I247" s="50">
        <v>3</v>
      </c>
      <c r="J247" s="51" t="s">
        <v>529</v>
      </c>
      <c r="K247" s="52">
        <v>0.05</v>
      </c>
      <c r="L247" s="52">
        <f t="shared" si="14"/>
        <v>0.15</v>
      </c>
      <c r="M247" s="52">
        <v>0.15</v>
      </c>
      <c r="N247" s="52"/>
      <c r="O247" s="52"/>
      <c r="P247" s="24" t="s">
        <v>135</v>
      </c>
      <c r="Q247" s="24" t="s">
        <v>39</v>
      </c>
      <c r="R247" s="24">
        <v>1</v>
      </c>
      <c r="S247" s="24">
        <v>8</v>
      </c>
      <c r="T247" s="24"/>
      <c r="U247" s="24"/>
      <c r="V247" s="24" t="s">
        <v>17</v>
      </c>
      <c r="W247" s="24">
        <v>639</v>
      </c>
      <c r="X247" s="24"/>
    </row>
    <row r="248" ht="24.95" customHeight="1" spans="1:24">
      <c r="A248" s="24">
        <v>241</v>
      </c>
      <c r="B248" s="51" t="s">
        <v>554</v>
      </c>
      <c r="C248" s="24" t="s">
        <v>45</v>
      </c>
      <c r="D248" s="24" t="s">
        <v>164</v>
      </c>
      <c r="E248" s="24" t="s">
        <v>555</v>
      </c>
      <c r="F248" s="24" t="s">
        <v>37</v>
      </c>
      <c r="G248" s="24">
        <v>2018</v>
      </c>
      <c r="H248" s="24" t="s">
        <v>126</v>
      </c>
      <c r="I248" s="50">
        <v>6</v>
      </c>
      <c r="J248" s="51" t="s">
        <v>529</v>
      </c>
      <c r="K248" s="52">
        <v>0.05</v>
      </c>
      <c r="L248" s="52">
        <f t="shared" si="14"/>
        <v>0.3</v>
      </c>
      <c r="M248" s="52">
        <v>0.3</v>
      </c>
      <c r="N248" s="52"/>
      <c r="O248" s="52"/>
      <c r="P248" s="24" t="s">
        <v>135</v>
      </c>
      <c r="Q248" s="24" t="s">
        <v>39</v>
      </c>
      <c r="R248" s="24">
        <v>2</v>
      </c>
      <c r="S248" s="24">
        <v>10</v>
      </c>
      <c r="T248" s="24"/>
      <c r="U248" s="24"/>
      <c r="V248" s="24" t="s">
        <v>17</v>
      </c>
      <c r="W248" s="24">
        <v>640</v>
      </c>
      <c r="X248" s="24"/>
    </row>
    <row r="249" ht="24.95" customHeight="1" spans="1:24">
      <c r="A249" s="24">
        <v>242</v>
      </c>
      <c r="B249" s="51" t="s">
        <v>556</v>
      </c>
      <c r="C249" s="24" t="s">
        <v>45</v>
      </c>
      <c r="D249" s="24" t="s">
        <v>164</v>
      </c>
      <c r="E249" s="24" t="s">
        <v>557</v>
      </c>
      <c r="F249" s="24" t="s">
        <v>37</v>
      </c>
      <c r="G249" s="24">
        <v>2018</v>
      </c>
      <c r="H249" s="24" t="s">
        <v>126</v>
      </c>
      <c r="I249" s="50">
        <v>17</v>
      </c>
      <c r="J249" s="51" t="s">
        <v>529</v>
      </c>
      <c r="K249" s="52">
        <v>0.05</v>
      </c>
      <c r="L249" s="52">
        <f t="shared" si="14"/>
        <v>0.85</v>
      </c>
      <c r="M249" s="52">
        <v>0.85</v>
      </c>
      <c r="N249" s="52"/>
      <c r="O249" s="52"/>
      <c r="P249" s="24" t="s">
        <v>135</v>
      </c>
      <c r="Q249" s="24" t="s">
        <v>39</v>
      </c>
      <c r="R249" s="24">
        <v>4</v>
      </c>
      <c r="S249" s="24">
        <v>12</v>
      </c>
      <c r="T249" s="24"/>
      <c r="U249" s="24"/>
      <c r="V249" s="24" t="s">
        <v>17</v>
      </c>
      <c r="W249" s="24">
        <v>641</v>
      </c>
      <c r="X249" s="24"/>
    </row>
    <row r="250" ht="24.95" customHeight="1" spans="1:24">
      <c r="A250" s="24">
        <v>243</v>
      </c>
      <c r="B250" s="51" t="s">
        <v>558</v>
      </c>
      <c r="C250" s="24" t="s">
        <v>45</v>
      </c>
      <c r="D250" s="24" t="s">
        <v>164</v>
      </c>
      <c r="E250" s="24" t="s">
        <v>228</v>
      </c>
      <c r="F250" s="24" t="s">
        <v>37</v>
      </c>
      <c r="G250" s="24">
        <v>2018</v>
      </c>
      <c r="H250" s="24" t="s">
        <v>126</v>
      </c>
      <c r="I250" s="50">
        <v>2</v>
      </c>
      <c r="J250" s="51" t="s">
        <v>529</v>
      </c>
      <c r="K250" s="52">
        <v>0.05</v>
      </c>
      <c r="L250" s="52">
        <f t="shared" si="14"/>
        <v>0.1</v>
      </c>
      <c r="M250" s="52">
        <v>0.1</v>
      </c>
      <c r="N250" s="52"/>
      <c r="O250" s="52"/>
      <c r="P250" s="24" t="s">
        <v>135</v>
      </c>
      <c r="Q250" s="24" t="s">
        <v>39</v>
      </c>
      <c r="R250" s="24">
        <v>1</v>
      </c>
      <c r="S250" s="24">
        <v>5</v>
      </c>
      <c r="T250" s="24"/>
      <c r="U250" s="24"/>
      <c r="V250" s="24" t="s">
        <v>17</v>
      </c>
      <c r="W250" s="24">
        <v>642</v>
      </c>
      <c r="X250" s="24"/>
    </row>
    <row r="251" ht="24.95" customHeight="1" spans="1:24">
      <c r="A251" s="24">
        <v>244</v>
      </c>
      <c r="B251" s="51" t="s">
        <v>559</v>
      </c>
      <c r="C251" s="24" t="s">
        <v>45</v>
      </c>
      <c r="D251" s="24" t="s">
        <v>117</v>
      </c>
      <c r="E251" s="24" t="s">
        <v>560</v>
      </c>
      <c r="F251" s="24" t="s">
        <v>37</v>
      </c>
      <c r="G251" s="24">
        <v>2018</v>
      </c>
      <c r="H251" s="24" t="s">
        <v>126</v>
      </c>
      <c r="I251" s="50">
        <v>2</v>
      </c>
      <c r="J251" s="51" t="s">
        <v>529</v>
      </c>
      <c r="K251" s="52">
        <v>0.05</v>
      </c>
      <c r="L251" s="52">
        <f t="shared" si="14"/>
        <v>0.1</v>
      </c>
      <c r="M251" s="52">
        <v>0.1</v>
      </c>
      <c r="N251" s="52"/>
      <c r="O251" s="52"/>
      <c r="P251" s="24" t="s">
        <v>135</v>
      </c>
      <c r="Q251" s="24" t="s">
        <v>39</v>
      </c>
      <c r="R251" s="24">
        <v>1</v>
      </c>
      <c r="S251" s="24">
        <v>9</v>
      </c>
      <c r="T251" s="24"/>
      <c r="U251" s="24"/>
      <c r="V251" s="24" t="s">
        <v>17</v>
      </c>
      <c r="W251" s="24">
        <v>643</v>
      </c>
      <c r="X251" s="24"/>
    </row>
    <row r="252" ht="24.95" customHeight="1" spans="1:24">
      <c r="A252" s="24">
        <v>245</v>
      </c>
      <c r="B252" s="51" t="s">
        <v>561</v>
      </c>
      <c r="C252" s="24" t="s">
        <v>45</v>
      </c>
      <c r="D252" s="24" t="s">
        <v>117</v>
      </c>
      <c r="E252" s="24" t="s">
        <v>231</v>
      </c>
      <c r="F252" s="24" t="s">
        <v>37</v>
      </c>
      <c r="G252" s="24">
        <v>2018</v>
      </c>
      <c r="H252" s="24" t="s">
        <v>126</v>
      </c>
      <c r="I252" s="50">
        <v>9</v>
      </c>
      <c r="J252" s="51" t="s">
        <v>529</v>
      </c>
      <c r="K252" s="52">
        <v>0.05</v>
      </c>
      <c r="L252" s="52">
        <f t="shared" si="14"/>
        <v>0.45</v>
      </c>
      <c r="M252" s="52">
        <v>0.45</v>
      </c>
      <c r="N252" s="52"/>
      <c r="O252" s="52"/>
      <c r="P252" s="24" t="s">
        <v>135</v>
      </c>
      <c r="Q252" s="24" t="s">
        <v>39</v>
      </c>
      <c r="R252" s="24">
        <v>2</v>
      </c>
      <c r="S252" s="24">
        <v>11</v>
      </c>
      <c r="T252" s="24"/>
      <c r="U252" s="24"/>
      <c r="V252" s="24" t="s">
        <v>17</v>
      </c>
      <c r="W252" s="24">
        <v>644</v>
      </c>
      <c r="X252" s="24"/>
    </row>
    <row r="253" ht="24.95" customHeight="1" spans="1:24">
      <c r="A253" s="24">
        <v>246</v>
      </c>
      <c r="B253" s="51" t="s">
        <v>562</v>
      </c>
      <c r="C253" s="24" t="s">
        <v>45</v>
      </c>
      <c r="D253" s="24" t="s">
        <v>117</v>
      </c>
      <c r="E253" s="24" t="s">
        <v>234</v>
      </c>
      <c r="F253" s="24" t="s">
        <v>37</v>
      </c>
      <c r="G253" s="24">
        <v>2018</v>
      </c>
      <c r="H253" s="24" t="s">
        <v>126</v>
      </c>
      <c r="I253" s="50">
        <v>2</v>
      </c>
      <c r="J253" s="51" t="s">
        <v>529</v>
      </c>
      <c r="K253" s="52">
        <v>0.05</v>
      </c>
      <c r="L253" s="52">
        <f t="shared" si="14"/>
        <v>0.1</v>
      </c>
      <c r="M253" s="52">
        <v>0.1</v>
      </c>
      <c r="N253" s="52"/>
      <c r="O253" s="52"/>
      <c r="P253" s="24" t="s">
        <v>135</v>
      </c>
      <c r="Q253" s="24" t="s">
        <v>39</v>
      </c>
      <c r="R253" s="24">
        <v>1</v>
      </c>
      <c r="S253" s="24">
        <v>5</v>
      </c>
      <c r="T253" s="24"/>
      <c r="U253" s="24"/>
      <c r="V253" s="24" t="s">
        <v>17</v>
      </c>
      <c r="W253" s="24">
        <v>645</v>
      </c>
      <c r="X253" s="24"/>
    </row>
    <row r="254" ht="24.95" customHeight="1" spans="1:24">
      <c r="A254" s="24">
        <v>247</v>
      </c>
      <c r="B254" s="51" t="s">
        <v>563</v>
      </c>
      <c r="C254" s="24" t="s">
        <v>45</v>
      </c>
      <c r="D254" s="24" t="s">
        <v>117</v>
      </c>
      <c r="E254" s="24" t="s">
        <v>240</v>
      </c>
      <c r="F254" s="24" t="s">
        <v>37</v>
      </c>
      <c r="G254" s="24">
        <v>2018</v>
      </c>
      <c r="H254" s="24" t="s">
        <v>126</v>
      </c>
      <c r="I254" s="50">
        <v>2</v>
      </c>
      <c r="J254" s="51" t="s">
        <v>529</v>
      </c>
      <c r="K254" s="52">
        <v>0.05</v>
      </c>
      <c r="L254" s="52">
        <f t="shared" si="14"/>
        <v>0.1</v>
      </c>
      <c r="M254" s="52">
        <v>0.1</v>
      </c>
      <c r="N254" s="52"/>
      <c r="O254" s="52"/>
      <c r="P254" s="24" t="s">
        <v>135</v>
      </c>
      <c r="Q254" s="24" t="s">
        <v>39</v>
      </c>
      <c r="R254" s="24">
        <v>1</v>
      </c>
      <c r="S254" s="24">
        <v>6</v>
      </c>
      <c r="T254" s="24"/>
      <c r="U254" s="24"/>
      <c r="V254" s="24" t="s">
        <v>17</v>
      </c>
      <c r="W254" s="24">
        <v>646</v>
      </c>
      <c r="X254" s="24"/>
    </row>
    <row r="255" ht="24.95" customHeight="1" spans="1:24">
      <c r="A255" s="24">
        <v>248</v>
      </c>
      <c r="B255" s="51" t="s">
        <v>564</v>
      </c>
      <c r="C255" s="24" t="s">
        <v>45</v>
      </c>
      <c r="D255" s="24" t="s">
        <v>117</v>
      </c>
      <c r="E255" s="24" t="s">
        <v>405</v>
      </c>
      <c r="F255" s="24" t="s">
        <v>37</v>
      </c>
      <c r="G255" s="24">
        <v>2018</v>
      </c>
      <c r="H255" s="24" t="s">
        <v>126</v>
      </c>
      <c r="I255" s="50">
        <v>6</v>
      </c>
      <c r="J255" s="51" t="s">
        <v>529</v>
      </c>
      <c r="K255" s="52">
        <v>0.05</v>
      </c>
      <c r="L255" s="52">
        <f t="shared" si="14"/>
        <v>0.3</v>
      </c>
      <c r="M255" s="52">
        <v>0.3</v>
      </c>
      <c r="N255" s="52"/>
      <c r="O255" s="52"/>
      <c r="P255" s="24" t="s">
        <v>135</v>
      </c>
      <c r="Q255" s="24" t="s">
        <v>39</v>
      </c>
      <c r="R255" s="24">
        <v>1</v>
      </c>
      <c r="S255" s="24">
        <v>3</v>
      </c>
      <c r="T255" s="24"/>
      <c r="U255" s="24"/>
      <c r="V255" s="24" t="s">
        <v>17</v>
      </c>
      <c r="W255" s="24">
        <v>647</v>
      </c>
      <c r="X255" s="24"/>
    </row>
    <row r="256" ht="24.95" customHeight="1" spans="1:24">
      <c r="A256" s="24">
        <v>249</v>
      </c>
      <c r="B256" s="51" t="s">
        <v>565</v>
      </c>
      <c r="C256" s="24" t="s">
        <v>45</v>
      </c>
      <c r="D256" s="24" t="s">
        <v>117</v>
      </c>
      <c r="E256" s="24" t="s">
        <v>246</v>
      </c>
      <c r="F256" s="24" t="s">
        <v>37</v>
      </c>
      <c r="G256" s="24">
        <v>2018</v>
      </c>
      <c r="H256" s="24" t="s">
        <v>126</v>
      </c>
      <c r="I256" s="50">
        <v>4</v>
      </c>
      <c r="J256" s="51" t="s">
        <v>529</v>
      </c>
      <c r="K256" s="52">
        <v>0.05</v>
      </c>
      <c r="L256" s="52">
        <f t="shared" si="14"/>
        <v>0.2</v>
      </c>
      <c r="M256" s="52">
        <v>0.2</v>
      </c>
      <c r="N256" s="52"/>
      <c r="O256" s="52"/>
      <c r="P256" s="24" t="s">
        <v>135</v>
      </c>
      <c r="Q256" s="24" t="s">
        <v>39</v>
      </c>
      <c r="R256" s="24">
        <v>1</v>
      </c>
      <c r="S256" s="24">
        <v>5</v>
      </c>
      <c r="T256" s="24"/>
      <c r="U256" s="24"/>
      <c r="V256" s="24" t="s">
        <v>17</v>
      </c>
      <c r="W256" s="24">
        <v>648</v>
      </c>
      <c r="X256" s="24"/>
    </row>
    <row r="257" ht="24.95" customHeight="1" spans="1:24">
      <c r="A257" s="24">
        <v>250</v>
      </c>
      <c r="B257" s="51" t="s">
        <v>566</v>
      </c>
      <c r="C257" s="24" t="s">
        <v>45</v>
      </c>
      <c r="D257" s="24" t="s">
        <v>117</v>
      </c>
      <c r="E257" s="24" t="s">
        <v>249</v>
      </c>
      <c r="F257" s="24" t="s">
        <v>37</v>
      </c>
      <c r="G257" s="24">
        <v>2018</v>
      </c>
      <c r="H257" s="24" t="s">
        <v>126</v>
      </c>
      <c r="I257" s="50">
        <v>1</v>
      </c>
      <c r="J257" s="51" t="s">
        <v>529</v>
      </c>
      <c r="K257" s="52">
        <v>0.05</v>
      </c>
      <c r="L257" s="52">
        <f t="shared" si="14"/>
        <v>0.05</v>
      </c>
      <c r="M257" s="52">
        <v>0.05</v>
      </c>
      <c r="N257" s="52"/>
      <c r="O257" s="52"/>
      <c r="P257" s="24" t="s">
        <v>135</v>
      </c>
      <c r="Q257" s="24" t="s">
        <v>39</v>
      </c>
      <c r="R257" s="24">
        <v>1</v>
      </c>
      <c r="S257" s="24">
        <v>4</v>
      </c>
      <c r="T257" s="24"/>
      <c r="U257" s="24"/>
      <c r="V257" s="24" t="s">
        <v>17</v>
      </c>
      <c r="W257" s="24">
        <v>649</v>
      </c>
      <c r="X257" s="24"/>
    </row>
    <row r="258" ht="24.95" customHeight="1" spans="1:24">
      <c r="A258" s="24">
        <v>251</v>
      </c>
      <c r="B258" s="51" t="s">
        <v>567</v>
      </c>
      <c r="C258" s="24" t="s">
        <v>45</v>
      </c>
      <c r="D258" s="24" t="s">
        <v>117</v>
      </c>
      <c r="E258" s="24" t="s">
        <v>255</v>
      </c>
      <c r="F258" s="24" t="s">
        <v>37</v>
      </c>
      <c r="G258" s="24">
        <v>2018</v>
      </c>
      <c r="H258" s="24" t="s">
        <v>126</v>
      </c>
      <c r="I258" s="50">
        <v>5</v>
      </c>
      <c r="J258" s="51" t="s">
        <v>529</v>
      </c>
      <c r="K258" s="52">
        <v>0.05</v>
      </c>
      <c r="L258" s="52">
        <f t="shared" si="14"/>
        <v>0.25</v>
      </c>
      <c r="M258" s="52">
        <v>0.25</v>
      </c>
      <c r="N258" s="52"/>
      <c r="O258" s="52"/>
      <c r="P258" s="24" t="s">
        <v>135</v>
      </c>
      <c r="Q258" s="24" t="s">
        <v>39</v>
      </c>
      <c r="R258" s="24">
        <v>2</v>
      </c>
      <c r="S258" s="24">
        <v>10</v>
      </c>
      <c r="T258" s="24"/>
      <c r="U258" s="24"/>
      <c r="V258" s="24" t="s">
        <v>17</v>
      </c>
      <c r="W258" s="24">
        <v>650</v>
      </c>
      <c r="X258" s="24"/>
    </row>
    <row r="259" ht="24.95" customHeight="1" spans="1:24">
      <c r="A259" s="24">
        <v>252</v>
      </c>
      <c r="B259" s="51" t="s">
        <v>568</v>
      </c>
      <c r="C259" s="24" t="s">
        <v>45</v>
      </c>
      <c r="D259" s="24" t="s">
        <v>117</v>
      </c>
      <c r="E259" s="24" t="s">
        <v>258</v>
      </c>
      <c r="F259" s="24" t="s">
        <v>37</v>
      </c>
      <c r="G259" s="24">
        <v>2018</v>
      </c>
      <c r="H259" s="24" t="s">
        <v>126</v>
      </c>
      <c r="I259" s="50">
        <v>4</v>
      </c>
      <c r="J259" s="51" t="s">
        <v>529</v>
      </c>
      <c r="K259" s="52">
        <v>0.05</v>
      </c>
      <c r="L259" s="52">
        <f t="shared" si="14"/>
        <v>0.2</v>
      </c>
      <c r="M259" s="52">
        <v>0.2</v>
      </c>
      <c r="N259" s="52"/>
      <c r="O259" s="52"/>
      <c r="P259" s="24" t="s">
        <v>135</v>
      </c>
      <c r="Q259" s="24" t="s">
        <v>39</v>
      </c>
      <c r="R259" s="24">
        <v>1</v>
      </c>
      <c r="S259" s="24">
        <v>2</v>
      </c>
      <c r="T259" s="24"/>
      <c r="U259" s="24"/>
      <c r="V259" s="24" t="s">
        <v>17</v>
      </c>
      <c r="W259" s="24">
        <v>651</v>
      </c>
      <c r="X259" s="24"/>
    </row>
    <row r="260" ht="24.95" customHeight="1" spans="1:24">
      <c r="A260" s="24">
        <v>253</v>
      </c>
      <c r="B260" s="51" t="s">
        <v>569</v>
      </c>
      <c r="C260" s="24" t="s">
        <v>45</v>
      </c>
      <c r="D260" s="24" t="s">
        <v>173</v>
      </c>
      <c r="E260" s="24" t="s">
        <v>570</v>
      </c>
      <c r="F260" s="24" t="s">
        <v>37</v>
      </c>
      <c r="G260" s="24">
        <v>2018</v>
      </c>
      <c r="H260" s="24" t="s">
        <v>126</v>
      </c>
      <c r="I260" s="50">
        <v>3</v>
      </c>
      <c r="J260" s="51" t="s">
        <v>529</v>
      </c>
      <c r="K260" s="52">
        <v>0.05</v>
      </c>
      <c r="L260" s="52">
        <f t="shared" si="14"/>
        <v>0.15</v>
      </c>
      <c r="M260" s="52">
        <v>0.15</v>
      </c>
      <c r="N260" s="52"/>
      <c r="O260" s="52"/>
      <c r="P260" s="24" t="s">
        <v>135</v>
      </c>
      <c r="Q260" s="24" t="s">
        <v>39</v>
      </c>
      <c r="R260" s="24">
        <v>1</v>
      </c>
      <c r="S260" s="24">
        <v>3</v>
      </c>
      <c r="T260" s="24"/>
      <c r="U260" s="24"/>
      <c r="V260" s="24" t="s">
        <v>17</v>
      </c>
      <c r="W260" s="24">
        <v>652</v>
      </c>
      <c r="X260" s="24"/>
    </row>
    <row r="261" ht="24.95" customHeight="1" spans="1:24">
      <c r="A261" s="24">
        <v>254</v>
      </c>
      <c r="B261" s="51" t="s">
        <v>571</v>
      </c>
      <c r="C261" s="24" t="s">
        <v>45</v>
      </c>
      <c r="D261" s="24" t="s">
        <v>173</v>
      </c>
      <c r="E261" s="24" t="s">
        <v>572</v>
      </c>
      <c r="F261" s="24" t="s">
        <v>37</v>
      </c>
      <c r="G261" s="24">
        <v>2018</v>
      </c>
      <c r="H261" s="24" t="s">
        <v>126</v>
      </c>
      <c r="I261" s="50">
        <v>4</v>
      </c>
      <c r="J261" s="51" t="s">
        <v>529</v>
      </c>
      <c r="K261" s="52">
        <v>0.05</v>
      </c>
      <c r="L261" s="52">
        <f t="shared" ref="L261:L266" si="15">M261+N261+O261</f>
        <v>0.2</v>
      </c>
      <c r="M261" s="52">
        <v>0.2</v>
      </c>
      <c r="N261" s="52"/>
      <c r="O261" s="52"/>
      <c r="P261" s="24" t="s">
        <v>135</v>
      </c>
      <c r="Q261" s="24" t="s">
        <v>39</v>
      </c>
      <c r="R261" s="24">
        <v>1</v>
      </c>
      <c r="S261" s="24">
        <v>5</v>
      </c>
      <c r="T261" s="24"/>
      <c r="U261" s="24"/>
      <c r="V261" s="24" t="s">
        <v>17</v>
      </c>
      <c r="W261" s="24">
        <v>653</v>
      </c>
      <c r="X261" s="24"/>
    </row>
    <row r="262" ht="24.95" customHeight="1" spans="1:24">
      <c r="A262" s="24">
        <v>255</v>
      </c>
      <c r="B262" s="51" t="s">
        <v>573</v>
      </c>
      <c r="C262" s="24" t="s">
        <v>45</v>
      </c>
      <c r="D262" s="24" t="s">
        <v>173</v>
      </c>
      <c r="E262" s="24" t="s">
        <v>574</v>
      </c>
      <c r="F262" s="24" t="s">
        <v>37</v>
      </c>
      <c r="G262" s="24">
        <v>2018</v>
      </c>
      <c r="H262" s="24" t="s">
        <v>126</v>
      </c>
      <c r="I262" s="50">
        <v>2</v>
      </c>
      <c r="J262" s="51" t="s">
        <v>529</v>
      </c>
      <c r="K262" s="52">
        <v>0.05</v>
      </c>
      <c r="L262" s="52">
        <f t="shared" si="15"/>
        <v>0.1</v>
      </c>
      <c r="M262" s="52">
        <v>0.1</v>
      </c>
      <c r="N262" s="52"/>
      <c r="O262" s="52"/>
      <c r="P262" s="24" t="s">
        <v>135</v>
      </c>
      <c r="Q262" s="24" t="s">
        <v>39</v>
      </c>
      <c r="R262" s="24">
        <v>1</v>
      </c>
      <c r="S262" s="24">
        <v>2</v>
      </c>
      <c r="T262" s="24"/>
      <c r="U262" s="24"/>
      <c r="V262" s="24" t="s">
        <v>17</v>
      </c>
      <c r="W262" s="24">
        <v>654</v>
      </c>
      <c r="X262" s="24"/>
    </row>
    <row r="263" ht="24.95" customHeight="1" spans="1:24">
      <c r="A263" s="24">
        <v>256</v>
      </c>
      <c r="B263" s="51" t="s">
        <v>575</v>
      </c>
      <c r="C263" s="24" t="s">
        <v>45</v>
      </c>
      <c r="D263" s="24" t="s">
        <v>173</v>
      </c>
      <c r="E263" s="24" t="s">
        <v>576</v>
      </c>
      <c r="F263" s="24" t="s">
        <v>37</v>
      </c>
      <c r="G263" s="24">
        <v>2018</v>
      </c>
      <c r="H263" s="24" t="s">
        <v>126</v>
      </c>
      <c r="I263" s="50">
        <v>2</v>
      </c>
      <c r="J263" s="51" t="s">
        <v>529</v>
      </c>
      <c r="K263" s="52">
        <v>0.05</v>
      </c>
      <c r="L263" s="52">
        <f t="shared" si="15"/>
        <v>0.1</v>
      </c>
      <c r="M263" s="52">
        <v>0.1</v>
      </c>
      <c r="N263" s="52"/>
      <c r="O263" s="52"/>
      <c r="P263" s="24" t="s">
        <v>135</v>
      </c>
      <c r="Q263" s="24" t="s">
        <v>39</v>
      </c>
      <c r="R263" s="24">
        <v>1</v>
      </c>
      <c r="S263" s="24">
        <v>3</v>
      </c>
      <c r="T263" s="24"/>
      <c r="U263" s="24"/>
      <c r="V263" s="24" t="s">
        <v>17</v>
      </c>
      <c r="W263" s="24">
        <v>655</v>
      </c>
      <c r="X263" s="24"/>
    </row>
    <row r="264" ht="24.95" customHeight="1" spans="1:24">
      <c r="A264" s="24">
        <v>257</v>
      </c>
      <c r="B264" s="51" t="s">
        <v>577</v>
      </c>
      <c r="C264" s="24" t="s">
        <v>45</v>
      </c>
      <c r="D264" s="24" t="s">
        <v>173</v>
      </c>
      <c r="E264" s="24" t="s">
        <v>578</v>
      </c>
      <c r="F264" s="24" t="s">
        <v>37</v>
      </c>
      <c r="G264" s="24">
        <v>2018</v>
      </c>
      <c r="H264" s="24" t="s">
        <v>126</v>
      </c>
      <c r="I264" s="50">
        <v>5</v>
      </c>
      <c r="J264" s="51" t="s">
        <v>529</v>
      </c>
      <c r="K264" s="52">
        <v>0.05</v>
      </c>
      <c r="L264" s="52">
        <f t="shared" si="15"/>
        <v>0.25</v>
      </c>
      <c r="M264" s="52">
        <v>0.25</v>
      </c>
      <c r="N264" s="52"/>
      <c r="O264" s="52"/>
      <c r="P264" s="24" t="s">
        <v>135</v>
      </c>
      <c r="Q264" s="24" t="s">
        <v>39</v>
      </c>
      <c r="R264" s="24">
        <v>1</v>
      </c>
      <c r="S264" s="24">
        <v>3</v>
      </c>
      <c r="T264" s="24"/>
      <c r="U264" s="24"/>
      <c r="V264" s="24" t="s">
        <v>17</v>
      </c>
      <c r="W264" s="24">
        <v>656</v>
      </c>
      <c r="X264" s="24"/>
    </row>
    <row r="265" ht="24.95" customHeight="1" spans="1:24">
      <c r="A265" s="24">
        <v>258</v>
      </c>
      <c r="B265" s="51" t="s">
        <v>579</v>
      </c>
      <c r="C265" s="24" t="s">
        <v>45</v>
      </c>
      <c r="D265" s="24" t="s">
        <v>173</v>
      </c>
      <c r="E265" s="24" t="s">
        <v>580</v>
      </c>
      <c r="F265" s="24" t="s">
        <v>37</v>
      </c>
      <c r="G265" s="24">
        <v>2018</v>
      </c>
      <c r="H265" s="24" t="s">
        <v>126</v>
      </c>
      <c r="I265" s="50">
        <v>2</v>
      </c>
      <c r="J265" s="51" t="s">
        <v>529</v>
      </c>
      <c r="K265" s="52">
        <v>0.05</v>
      </c>
      <c r="L265" s="52">
        <f t="shared" si="15"/>
        <v>0.1</v>
      </c>
      <c r="M265" s="52">
        <v>0.1</v>
      </c>
      <c r="N265" s="52"/>
      <c r="O265" s="52"/>
      <c r="P265" s="24" t="s">
        <v>135</v>
      </c>
      <c r="Q265" s="24" t="s">
        <v>39</v>
      </c>
      <c r="R265" s="24">
        <v>1</v>
      </c>
      <c r="S265" s="24">
        <v>1</v>
      </c>
      <c r="T265" s="24"/>
      <c r="U265" s="24"/>
      <c r="V265" s="24" t="s">
        <v>17</v>
      </c>
      <c r="W265" s="24">
        <v>657</v>
      </c>
      <c r="X265" s="24"/>
    </row>
    <row r="266" ht="24.95" customHeight="1" spans="1:24">
      <c r="A266" s="24">
        <v>259</v>
      </c>
      <c r="B266" s="51" t="s">
        <v>581</v>
      </c>
      <c r="C266" s="24" t="s">
        <v>45</v>
      </c>
      <c r="D266" s="24" t="s">
        <v>173</v>
      </c>
      <c r="E266" s="24" t="s">
        <v>176</v>
      </c>
      <c r="F266" s="24" t="s">
        <v>37</v>
      </c>
      <c r="G266" s="24">
        <v>2018</v>
      </c>
      <c r="H266" s="24" t="s">
        <v>126</v>
      </c>
      <c r="I266" s="50">
        <v>6</v>
      </c>
      <c r="J266" s="51" t="s">
        <v>529</v>
      </c>
      <c r="K266" s="52">
        <v>0.05</v>
      </c>
      <c r="L266" s="52">
        <f t="shared" si="15"/>
        <v>0.3</v>
      </c>
      <c r="M266" s="52">
        <v>0.3</v>
      </c>
      <c r="N266" s="52"/>
      <c r="O266" s="52"/>
      <c r="P266" s="24" t="s">
        <v>135</v>
      </c>
      <c r="Q266" s="24" t="s">
        <v>39</v>
      </c>
      <c r="R266" s="24">
        <v>1</v>
      </c>
      <c r="S266" s="24">
        <v>6</v>
      </c>
      <c r="T266" s="24"/>
      <c r="U266" s="24"/>
      <c r="V266" s="24" t="s">
        <v>17</v>
      </c>
      <c r="W266" s="24">
        <v>658</v>
      </c>
      <c r="X266" s="24"/>
    </row>
    <row r="267" ht="24.95" customHeight="1" spans="1:24">
      <c r="A267" s="24">
        <v>260</v>
      </c>
      <c r="B267" s="25" t="s">
        <v>582</v>
      </c>
      <c r="C267" s="26" t="s">
        <v>45</v>
      </c>
      <c r="D267" s="26" t="s">
        <v>112</v>
      </c>
      <c r="E267" s="26" t="s">
        <v>178</v>
      </c>
      <c r="F267" s="26" t="s">
        <v>37</v>
      </c>
      <c r="G267" s="26">
        <v>2019</v>
      </c>
      <c r="H267" s="26" t="s">
        <v>126</v>
      </c>
      <c r="I267" s="54">
        <v>3</v>
      </c>
      <c r="J267" s="46" t="s">
        <v>529</v>
      </c>
      <c r="K267" s="26">
        <v>0.05</v>
      </c>
      <c r="L267" s="47">
        <f t="shared" ref="L267:L278" si="16">M267+N267+O267</f>
        <v>0.15</v>
      </c>
      <c r="M267" s="47"/>
      <c r="N267" s="47">
        <v>0.15</v>
      </c>
      <c r="O267" s="47"/>
      <c r="P267" s="26" t="s">
        <v>49</v>
      </c>
      <c r="Q267" s="26" t="s">
        <v>39</v>
      </c>
      <c r="R267" s="60">
        <v>1</v>
      </c>
      <c r="S267" s="60">
        <v>3</v>
      </c>
      <c r="T267" s="60"/>
      <c r="U267" s="60"/>
      <c r="V267" s="26" t="s">
        <v>17</v>
      </c>
      <c r="W267" s="26"/>
      <c r="X267" s="26" t="s">
        <v>583</v>
      </c>
    </row>
    <row r="268" ht="24.95" customHeight="1" spans="1:24">
      <c r="A268" s="24">
        <v>261</v>
      </c>
      <c r="B268" s="25" t="s">
        <v>582</v>
      </c>
      <c r="C268" s="26" t="s">
        <v>45</v>
      </c>
      <c r="D268" s="26" t="s">
        <v>112</v>
      </c>
      <c r="E268" s="26" t="s">
        <v>178</v>
      </c>
      <c r="F268" s="26" t="s">
        <v>37</v>
      </c>
      <c r="G268" s="26">
        <v>2019</v>
      </c>
      <c r="H268" s="26" t="s">
        <v>126</v>
      </c>
      <c r="I268" s="54">
        <v>17</v>
      </c>
      <c r="J268" s="46" t="s">
        <v>529</v>
      </c>
      <c r="K268" s="26">
        <v>0.05</v>
      </c>
      <c r="L268" s="47">
        <f t="shared" si="16"/>
        <v>0.85</v>
      </c>
      <c r="M268" s="47"/>
      <c r="N268" s="47">
        <v>0.85</v>
      </c>
      <c r="O268" s="47"/>
      <c r="P268" s="26" t="s">
        <v>135</v>
      </c>
      <c r="Q268" s="26" t="s">
        <v>39</v>
      </c>
      <c r="R268" s="60">
        <v>4</v>
      </c>
      <c r="S268" s="60">
        <v>16</v>
      </c>
      <c r="T268" s="60"/>
      <c r="U268" s="60"/>
      <c r="V268" s="26" t="s">
        <v>17</v>
      </c>
      <c r="W268" s="26"/>
      <c r="X268" s="26" t="s">
        <v>584</v>
      </c>
    </row>
    <row r="269" ht="24.95" customHeight="1" spans="1:24">
      <c r="A269" s="24">
        <v>262</v>
      </c>
      <c r="B269" s="25" t="s">
        <v>535</v>
      </c>
      <c r="C269" s="26" t="s">
        <v>45</v>
      </c>
      <c r="D269" s="26" t="s">
        <v>112</v>
      </c>
      <c r="E269" s="26" t="s">
        <v>182</v>
      </c>
      <c r="F269" s="26" t="s">
        <v>37</v>
      </c>
      <c r="G269" s="26">
        <v>2019</v>
      </c>
      <c r="H269" s="26" t="s">
        <v>126</v>
      </c>
      <c r="I269" s="54">
        <v>2</v>
      </c>
      <c r="J269" s="46" t="s">
        <v>529</v>
      </c>
      <c r="K269" s="26">
        <v>0.05</v>
      </c>
      <c r="L269" s="47">
        <f t="shared" si="16"/>
        <v>0.1</v>
      </c>
      <c r="M269" s="47"/>
      <c r="N269" s="47">
        <v>0.1</v>
      </c>
      <c r="O269" s="47"/>
      <c r="P269" s="26" t="s">
        <v>49</v>
      </c>
      <c r="Q269" s="26" t="s">
        <v>39</v>
      </c>
      <c r="R269" s="60">
        <v>1</v>
      </c>
      <c r="S269" s="60">
        <v>2</v>
      </c>
      <c r="T269" s="60"/>
      <c r="U269" s="60"/>
      <c r="V269" s="26" t="s">
        <v>17</v>
      </c>
      <c r="W269" s="26"/>
      <c r="X269" s="26" t="s">
        <v>585</v>
      </c>
    </row>
    <row r="270" ht="24.95" customHeight="1" spans="1:24">
      <c r="A270" s="24">
        <v>263</v>
      </c>
      <c r="B270" s="25" t="s">
        <v>535</v>
      </c>
      <c r="C270" s="26" t="s">
        <v>45</v>
      </c>
      <c r="D270" s="26" t="s">
        <v>112</v>
      </c>
      <c r="E270" s="26" t="s">
        <v>182</v>
      </c>
      <c r="F270" s="26" t="s">
        <v>37</v>
      </c>
      <c r="G270" s="26">
        <v>2019</v>
      </c>
      <c r="H270" s="26" t="s">
        <v>126</v>
      </c>
      <c r="I270" s="54">
        <v>36</v>
      </c>
      <c r="J270" s="46" t="s">
        <v>529</v>
      </c>
      <c r="K270" s="26">
        <v>0.05</v>
      </c>
      <c r="L270" s="47">
        <f t="shared" si="16"/>
        <v>1.8</v>
      </c>
      <c r="M270" s="47"/>
      <c r="N270" s="47">
        <v>1.8</v>
      </c>
      <c r="O270" s="47"/>
      <c r="P270" s="26" t="s">
        <v>135</v>
      </c>
      <c r="Q270" s="26" t="s">
        <v>39</v>
      </c>
      <c r="R270" s="60">
        <v>4</v>
      </c>
      <c r="S270" s="60">
        <v>15</v>
      </c>
      <c r="T270" s="60"/>
      <c r="U270" s="60"/>
      <c r="V270" s="26" t="s">
        <v>17</v>
      </c>
      <c r="W270" s="26"/>
      <c r="X270" s="26" t="s">
        <v>586</v>
      </c>
    </row>
    <row r="271" ht="24.95" customHeight="1" spans="1:24">
      <c r="A271" s="24">
        <v>264</v>
      </c>
      <c r="B271" s="25" t="s">
        <v>536</v>
      </c>
      <c r="C271" s="26" t="s">
        <v>45</v>
      </c>
      <c r="D271" s="26" t="s">
        <v>112</v>
      </c>
      <c r="E271" s="26" t="s">
        <v>185</v>
      </c>
      <c r="F271" s="26" t="s">
        <v>37</v>
      </c>
      <c r="G271" s="26">
        <v>2019</v>
      </c>
      <c r="H271" s="26" t="s">
        <v>126</v>
      </c>
      <c r="I271" s="54">
        <v>39</v>
      </c>
      <c r="J271" s="46" t="s">
        <v>529</v>
      </c>
      <c r="K271" s="26">
        <v>0.05</v>
      </c>
      <c r="L271" s="47">
        <f t="shared" si="16"/>
        <v>1.95</v>
      </c>
      <c r="M271" s="47"/>
      <c r="N271" s="47">
        <v>1.95</v>
      </c>
      <c r="O271" s="47"/>
      <c r="P271" s="26" t="s">
        <v>135</v>
      </c>
      <c r="Q271" s="26" t="s">
        <v>39</v>
      </c>
      <c r="R271" s="60">
        <v>9</v>
      </c>
      <c r="S271" s="60">
        <v>33</v>
      </c>
      <c r="T271" s="60"/>
      <c r="U271" s="60"/>
      <c r="V271" s="26" t="s">
        <v>17</v>
      </c>
      <c r="W271" s="26"/>
      <c r="X271" s="26" t="s">
        <v>587</v>
      </c>
    </row>
    <row r="272" ht="24.95" customHeight="1" spans="1:24">
      <c r="A272" s="24">
        <v>265</v>
      </c>
      <c r="B272" s="25" t="s">
        <v>588</v>
      </c>
      <c r="C272" s="26" t="s">
        <v>45</v>
      </c>
      <c r="D272" s="26" t="s">
        <v>112</v>
      </c>
      <c r="E272" s="26" t="s">
        <v>589</v>
      </c>
      <c r="F272" s="26" t="s">
        <v>37</v>
      </c>
      <c r="G272" s="26">
        <v>2019</v>
      </c>
      <c r="H272" s="26" t="s">
        <v>126</v>
      </c>
      <c r="I272" s="54">
        <v>11</v>
      </c>
      <c r="J272" s="46" t="s">
        <v>529</v>
      </c>
      <c r="K272" s="26">
        <v>0.05</v>
      </c>
      <c r="L272" s="47">
        <f t="shared" si="16"/>
        <v>0.55</v>
      </c>
      <c r="M272" s="47"/>
      <c r="N272" s="47">
        <v>0.55</v>
      </c>
      <c r="O272" s="47"/>
      <c r="P272" s="26" t="s">
        <v>135</v>
      </c>
      <c r="Q272" s="26" t="s">
        <v>39</v>
      </c>
      <c r="R272" s="60">
        <v>3</v>
      </c>
      <c r="S272" s="60">
        <v>17</v>
      </c>
      <c r="T272" s="60"/>
      <c r="U272" s="60"/>
      <c r="V272" s="26" t="s">
        <v>17</v>
      </c>
      <c r="W272" s="26"/>
      <c r="X272" s="26" t="s">
        <v>590</v>
      </c>
    </row>
    <row r="273" ht="24.95" customHeight="1" spans="1:24">
      <c r="A273" s="24">
        <v>266</v>
      </c>
      <c r="B273" s="25" t="s">
        <v>537</v>
      </c>
      <c r="C273" s="26" t="s">
        <v>45</v>
      </c>
      <c r="D273" s="26" t="s">
        <v>112</v>
      </c>
      <c r="E273" s="26" t="s">
        <v>538</v>
      </c>
      <c r="F273" s="26" t="s">
        <v>37</v>
      </c>
      <c r="G273" s="26">
        <v>2019</v>
      </c>
      <c r="H273" s="26" t="s">
        <v>126</v>
      </c>
      <c r="I273" s="54">
        <v>20</v>
      </c>
      <c r="J273" s="46" t="s">
        <v>529</v>
      </c>
      <c r="K273" s="26">
        <v>0.05</v>
      </c>
      <c r="L273" s="47">
        <f t="shared" si="16"/>
        <v>1</v>
      </c>
      <c r="M273" s="47"/>
      <c r="N273" s="47">
        <v>1</v>
      </c>
      <c r="O273" s="47"/>
      <c r="P273" s="26" t="s">
        <v>135</v>
      </c>
      <c r="Q273" s="26" t="s">
        <v>39</v>
      </c>
      <c r="R273" s="60">
        <v>3</v>
      </c>
      <c r="S273" s="60">
        <v>17</v>
      </c>
      <c r="T273" s="60"/>
      <c r="U273" s="60"/>
      <c r="V273" s="26" t="s">
        <v>17</v>
      </c>
      <c r="W273" s="26"/>
      <c r="X273" s="26" t="s">
        <v>591</v>
      </c>
    </row>
    <row r="274" ht="24.95" customHeight="1" spans="1:24">
      <c r="A274" s="24">
        <v>267</v>
      </c>
      <c r="B274" s="25" t="s">
        <v>539</v>
      </c>
      <c r="C274" s="26" t="s">
        <v>45</v>
      </c>
      <c r="D274" s="26" t="s">
        <v>112</v>
      </c>
      <c r="E274" s="26" t="s">
        <v>188</v>
      </c>
      <c r="F274" s="26" t="s">
        <v>37</v>
      </c>
      <c r="G274" s="26">
        <v>2019</v>
      </c>
      <c r="H274" s="26" t="s">
        <v>126</v>
      </c>
      <c r="I274" s="54">
        <v>21</v>
      </c>
      <c r="J274" s="46" t="s">
        <v>529</v>
      </c>
      <c r="K274" s="26">
        <v>0.05</v>
      </c>
      <c r="L274" s="47">
        <f t="shared" si="16"/>
        <v>1.05</v>
      </c>
      <c r="M274" s="47"/>
      <c r="N274" s="47">
        <v>1.05</v>
      </c>
      <c r="O274" s="47"/>
      <c r="P274" s="26" t="s">
        <v>135</v>
      </c>
      <c r="Q274" s="26" t="s">
        <v>39</v>
      </c>
      <c r="R274" s="60">
        <v>3</v>
      </c>
      <c r="S274" s="60">
        <v>15</v>
      </c>
      <c r="T274" s="60"/>
      <c r="U274" s="60"/>
      <c r="V274" s="26" t="s">
        <v>17</v>
      </c>
      <c r="W274" s="26"/>
      <c r="X274" s="26" t="s">
        <v>592</v>
      </c>
    </row>
    <row r="275" ht="24.95" customHeight="1" spans="1:24">
      <c r="A275" s="24">
        <v>268</v>
      </c>
      <c r="B275" s="25" t="s">
        <v>593</v>
      </c>
      <c r="C275" s="26" t="s">
        <v>45</v>
      </c>
      <c r="D275" s="26" t="s">
        <v>112</v>
      </c>
      <c r="E275" s="26" t="s">
        <v>191</v>
      </c>
      <c r="F275" s="26" t="s">
        <v>37</v>
      </c>
      <c r="G275" s="26">
        <v>2019</v>
      </c>
      <c r="H275" s="26" t="s">
        <v>126</v>
      </c>
      <c r="I275" s="54">
        <v>15</v>
      </c>
      <c r="J275" s="46" t="s">
        <v>529</v>
      </c>
      <c r="K275" s="26">
        <v>0.05</v>
      </c>
      <c r="L275" s="47">
        <f t="shared" si="16"/>
        <v>0.75</v>
      </c>
      <c r="M275" s="47"/>
      <c r="N275" s="47">
        <v>0.75</v>
      </c>
      <c r="O275" s="47"/>
      <c r="P275" s="26" t="s">
        <v>135</v>
      </c>
      <c r="Q275" s="26" t="s">
        <v>39</v>
      </c>
      <c r="R275" s="60">
        <v>2</v>
      </c>
      <c r="S275" s="60">
        <v>9</v>
      </c>
      <c r="T275" s="60"/>
      <c r="U275" s="60"/>
      <c r="V275" s="26" t="s">
        <v>17</v>
      </c>
      <c r="W275" s="26"/>
      <c r="X275" s="26" t="s">
        <v>594</v>
      </c>
    </row>
    <row r="276" ht="24.95" customHeight="1" spans="1:24">
      <c r="A276" s="24">
        <v>269</v>
      </c>
      <c r="B276" s="25" t="s">
        <v>595</v>
      </c>
      <c r="C276" s="26" t="s">
        <v>45</v>
      </c>
      <c r="D276" s="26" t="s">
        <v>112</v>
      </c>
      <c r="E276" s="26" t="s">
        <v>371</v>
      </c>
      <c r="F276" s="26" t="s">
        <v>37</v>
      </c>
      <c r="G276" s="26">
        <v>2019</v>
      </c>
      <c r="H276" s="26" t="s">
        <v>126</v>
      </c>
      <c r="I276" s="54">
        <v>21</v>
      </c>
      <c r="J276" s="46" t="s">
        <v>529</v>
      </c>
      <c r="K276" s="26">
        <v>0.05</v>
      </c>
      <c r="L276" s="47">
        <f t="shared" si="16"/>
        <v>1.05</v>
      </c>
      <c r="M276" s="47"/>
      <c r="N276" s="47">
        <v>1.05</v>
      </c>
      <c r="O276" s="47"/>
      <c r="P276" s="26" t="s">
        <v>135</v>
      </c>
      <c r="Q276" s="26" t="s">
        <v>39</v>
      </c>
      <c r="R276" s="60">
        <v>4</v>
      </c>
      <c r="S276" s="60">
        <v>20</v>
      </c>
      <c r="T276" s="60"/>
      <c r="U276" s="60"/>
      <c r="V276" s="26" t="s">
        <v>17</v>
      </c>
      <c r="W276" s="26"/>
      <c r="X276" s="26" t="s">
        <v>596</v>
      </c>
    </row>
    <row r="277" ht="24.95" customHeight="1" spans="1:24">
      <c r="A277" s="24">
        <v>270</v>
      </c>
      <c r="B277" s="25" t="s">
        <v>597</v>
      </c>
      <c r="C277" s="26" t="s">
        <v>45</v>
      </c>
      <c r="D277" s="26" t="s">
        <v>112</v>
      </c>
      <c r="E277" s="26" t="s">
        <v>598</v>
      </c>
      <c r="F277" s="26" t="s">
        <v>37</v>
      </c>
      <c r="G277" s="26">
        <v>2019</v>
      </c>
      <c r="H277" s="26" t="s">
        <v>126</v>
      </c>
      <c r="I277" s="54">
        <v>23</v>
      </c>
      <c r="J277" s="46" t="s">
        <v>529</v>
      </c>
      <c r="K277" s="26">
        <v>0.05</v>
      </c>
      <c r="L277" s="47">
        <f t="shared" si="16"/>
        <v>1.15</v>
      </c>
      <c r="M277" s="47"/>
      <c r="N277" s="47">
        <v>1.15</v>
      </c>
      <c r="O277" s="47"/>
      <c r="P277" s="26" t="s">
        <v>135</v>
      </c>
      <c r="Q277" s="26" t="s">
        <v>39</v>
      </c>
      <c r="R277" s="60">
        <v>4</v>
      </c>
      <c r="S277" s="60">
        <v>20</v>
      </c>
      <c r="T277" s="60"/>
      <c r="U277" s="60"/>
      <c r="V277" s="26" t="s">
        <v>17</v>
      </c>
      <c r="W277" s="26"/>
      <c r="X277" s="26" t="s">
        <v>599</v>
      </c>
    </row>
    <row r="278" ht="24.95" customHeight="1" spans="1:24">
      <c r="A278" s="24">
        <v>271</v>
      </c>
      <c r="B278" s="25" t="s">
        <v>600</v>
      </c>
      <c r="C278" s="26" t="s">
        <v>45</v>
      </c>
      <c r="D278" s="26" t="s">
        <v>112</v>
      </c>
      <c r="E278" s="26" t="s">
        <v>601</v>
      </c>
      <c r="F278" s="26" t="s">
        <v>37</v>
      </c>
      <c r="G278" s="26">
        <v>2019</v>
      </c>
      <c r="H278" s="26" t="s">
        <v>126</v>
      </c>
      <c r="I278" s="54">
        <v>3</v>
      </c>
      <c r="J278" s="46" t="s">
        <v>529</v>
      </c>
      <c r="K278" s="26">
        <v>0.05</v>
      </c>
      <c r="L278" s="47">
        <f t="shared" si="16"/>
        <v>0.15</v>
      </c>
      <c r="M278" s="47"/>
      <c r="N278" s="47">
        <v>0.15</v>
      </c>
      <c r="O278" s="47"/>
      <c r="P278" s="26" t="s">
        <v>49</v>
      </c>
      <c r="Q278" s="26" t="s">
        <v>39</v>
      </c>
      <c r="R278" s="60">
        <v>1</v>
      </c>
      <c r="S278" s="60">
        <v>2</v>
      </c>
      <c r="T278" s="60"/>
      <c r="U278" s="60"/>
      <c r="V278" s="26" t="s">
        <v>17</v>
      </c>
      <c r="W278" s="26"/>
      <c r="X278" s="26" t="s">
        <v>602</v>
      </c>
    </row>
    <row r="279" ht="24.95" customHeight="1" spans="1:24">
      <c r="A279" s="24">
        <v>272</v>
      </c>
      <c r="B279" s="25" t="s">
        <v>600</v>
      </c>
      <c r="C279" s="26" t="s">
        <v>45</v>
      </c>
      <c r="D279" s="26" t="s">
        <v>112</v>
      </c>
      <c r="E279" s="26" t="s">
        <v>601</v>
      </c>
      <c r="F279" s="26" t="s">
        <v>37</v>
      </c>
      <c r="G279" s="26">
        <v>2019</v>
      </c>
      <c r="H279" s="26" t="s">
        <v>126</v>
      </c>
      <c r="I279" s="54">
        <v>24</v>
      </c>
      <c r="J279" s="46" t="s">
        <v>529</v>
      </c>
      <c r="K279" s="26">
        <v>0.05</v>
      </c>
      <c r="L279" s="47">
        <f t="shared" ref="L279:L342" si="17">M279+N279+O279</f>
        <v>1.2</v>
      </c>
      <c r="M279" s="47"/>
      <c r="N279" s="47">
        <v>1.2</v>
      </c>
      <c r="O279" s="47"/>
      <c r="P279" s="26" t="s">
        <v>135</v>
      </c>
      <c r="Q279" s="26" t="s">
        <v>39</v>
      </c>
      <c r="R279" s="60">
        <v>6</v>
      </c>
      <c r="S279" s="60">
        <v>29</v>
      </c>
      <c r="T279" s="60"/>
      <c r="U279" s="60"/>
      <c r="V279" s="26" t="s">
        <v>17</v>
      </c>
      <c r="W279" s="26"/>
      <c r="X279" s="26" t="s">
        <v>603</v>
      </c>
    </row>
    <row r="280" ht="24.95" customHeight="1" spans="1:24">
      <c r="A280" s="24">
        <v>273</v>
      </c>
      <c r="B280" s="25" t="s">
        <v>542</v>
      </c>
      <c r="C280" s="26" t="s">
        <v>45</v>
      </c>
      <c r="D280" s="26" t="s">
        <v>112</v>
      </c>
      <c r="E280" s="26" t="s">
        <v>194</v>
      </c>
      <c r="F280" s="26" t="s">
        <v>37</v>
      </c>
      <c r="G280" s="26">
        <v>2019</v>
      </c>
      <c r="H280" s="26" t="s">
        <v>126</v>
      </c>
      <c r="I280" s="54">
        <v>5</v>
      </c>
      <c r="J280" s="46" t="s">
        <v>529</v>
      </c>
      <c r="K280" s="26">
        <v>0.05</v>
      </c>
      <c r="L280" s="47">
        <f t="shared" si="17"/>
        <v>0.25</v>
      </c>
      <c r="M280" s="47"/>
      <c r="N280" s="47">
        <v>0.25</v>
      </c>
      <c r="O280" s="47"/>
      <c r="P280" s="26" t="s">
        <v>49</v>
      </c>
      <c r="Q280" s="26" t="s">
        <v>39</v>
      </c>
      <c r="R280" s="60">
        <v>2</v>
      </c>
      <c r="S280" s="60">
        <v>7</v>
      </c>
      <c r="T280" s="60"/>
      <c r="U280" s="60"/>
      <c r="V280" s="26" t="s">
        <v>17</v>
      </c>
      <c r="W280" s="26"/>
      <c r="X280" s="26" t="s">
        <v>604</v>
      </c>
    </row>
    <row r="281" ht="24.95" customHeight="1" spans="1:24">
      <c r="A281" s="24">
        <v>274</v>
      </c>
      <c r="B281" s="25" t="s">
        <v>542</v>
      </c>
      <c r="C281" s="26" t="s">
        <v>45</v>
      </c>
      <c r="D281" s="26" t="s">
        <v>112</v>
      </c>
      <c r="E281" s="26" t="s">
        <v>194</v>
      </c>
      <c r="F281" s="26" t="s">
        <v>37</v>
      </c>
      <c r="G281" s="26">
        <v>2019</v>
      </c>
      <c r="H281" s="26" t="s">
        <v>126</v>
      </c>
      <c r="I281" s="54">
        <v>42</v>
      </c>
      <c r="J281" s="46" t="s">
        <v>529</v>
      </c>
      <c r="K281" s="26">
        <v>0.05</v>
      </c>
      <c r="L281" s="47">
        <f t="shared" si="17"/>
        <v>2.1</v>
      </c>
      <c r="M281" s="47"/>
      <c r="N281" s="47">
        <v>2.1</v>
      </c>
      <c r="O281" s="47"/>
      <c r="P281" s="26" t="s">
        <v>135</v>
      </c>
      <c r="Q281" s="26" t="s">
        <v>39</v>
      </c>
      <c r="R281" s="60">
        <v>11</v>
      </c>
      <c r="S281" s="60">
        <v>48</v>
      </c>
      <c r="T281" s="60"/>
      <c r="U281" s="60"/>
      <c r="V281" s="26" t="s">
        <v>17</v>
      </c>
      <c r="W281" s="26"/>
      <c r="X281" s="26" t="s">
        <v>605</v>
      </c>
    </row>
    <row r="282" ht="24.95" customHeight="1" spans="1:24">
      <c r="A282" s="24">
        <v>275</v>
      </c>
      <c r="B282" s="25" t="s">
        <v>543</v>
      </c>
      <c r="C282" s="26" t="s">
        <v>45</v>
      </c>
      <c r="D282" s="26" t="s">
        <v>112</v>
      </c>
      <c r="E282" s="26" t="s">
        <v>197</v>
      </c>
      <c r="F282" s="26" t="s">
        <v>37</v>
      </c>
      <c r="G282" s="26">
        <v>2019</v>
      </c>
      <c r="H282" s="26" t="s">
        <v>126</v>
      </c>
      <c r="I282" s="54">
        <v>3</v>
      </c>
      <c r="J282" s="46" t="s">
        <v>529</v>
      </c>
      <c r="K282" s="26">
        <v>0.05</v>
      </c>
      <c r="L282" s="47">
        <f t="shared" si="17"/>
        <v>0.15</v>
      </c>
      <c r="M282" s="47"/>
      <c r="N282" s="47">
        <v>0.15</v>
      </c>
      <c r="O282" s="47"/>
      <c r="P282" s="26" t="s">
        <v>49</v>
      </c>
      <c r="Q282" s="26" t="s">
        <v>39</v>
      </c>
      <c r="R282" s="60">
        <v>1</v>
      </c>
      <c r="S282" s="60">
        <v>5</v>
      </c>
      <c r="T282" s="60"/>
      <c r="U282" s="60"/>
      <c r="V282" s="26" t="s">
        <v>17</v>
      </c>
      <c r="W282" s="26"/>
      <c r="X282" s="26" t="s">
        <v>606</v>
      </c>
    </row>
    <row r="283" ht="24.95" customHeight="1" spans="1:24">
      <c r="A283" s="24">
        <v>276</v>
      </c>
      <c r="B283" s="25" t="s">
        <v>543</v>
      </c>
      <c r="C283" s="26" t="s">
        <v>45</v>
      </c>
      <c r="D283" s="26" t="s">
        <v>112</v>
      </c>
      <c r="E283" s="26" t="s">
        <v>197</v>
      </c>
      <c r="F283" s="26" t="s">
        <v>37</v>
      </c>
      <c r="G283" s="26">
        <v>2019</v>
      </c>
      <c r="H283" s="26" t="s">
        <v>126</v>
      </c>
      <c r="I283" s="54">
        <v>42</v>
      </c>
      <c r="J283" s="46" t="s">
        <v>529</v>
      </c>
      <c r="K283" s="26">
        <v>0.05</v>
      </c>
      <c r="L283" s="47">
        <f t="shared" si="17"/>
        <v>2.1</v>
      </c>
      <c r="M283" s="47"/>
      <c r="N283" s="47">
        <v>2.1</v>
      </c>
      <c r="O283" s="47"/>
      <c r="P283" s="26" t="s">
        <v>135</v>
      </c>
      <c r="Q283" s="26" t="s">
        <v>39</v>
      </c>
      <c r="R283" s="60">
        <v>6</v>
      </c>
      <c r="S283" s="60">
        <v>21</v>
      </c>
      <c r="T283" s="60"/>
      <c r="U283" s="60"/>
      <c r="V283" s="26" t="s">
        <v>17</v>
      </c>
      <c r="W283" s="26"/>
      <c r="X283" s="26" t="s">
        <v>607</v>
      </c>
    </row>
    <row r="284" ht="24.95" customHeight="1" spans="1:24">
      <c r="A284" s="24">
        <v>277</v>
      </c>
      <c r="B284" s="25" t="s">
        <v>608</v>
      </c>
      <c r="C284" s="26" t="s">
        <v>45</v>
      </c>
      <c r="D284" s="26" t="s">
        <v>120</v>
      </c>
      <c r="E284" s="26" t="s">
        <v>609</v>
      </c>
      <c r="F284" s="26" t="s">
        <v>37</v>
      </c>
      <c r="G284" s="26">
        <v>2019</v>
      </c>
      <c r="H284" s="26" t="s">
        <v>126</v>
      </c>
      <c r="I284" s="54">
        <v>6</v>
      </c>
      <c r="J284" s="46" t="s">
        <v>529</v>
      </c>
      <c r="K284" s="26">
        <v>0.05</v>
      </c>
      <c r="L284" s="47">
        <f t="shared" si="17"/>
        <v>0.3</v>
      </c>
      <c r="M284" s="47"/>
      <c r="N284" s="47">
        <v>0.3</v>
      </c>
      <c r="O284" s="47"/>
      <c r="P284" s="26" t="s">
        <v>135</v>
      </c>
      <c r="Q284" s="26" t="s">
        <v>39</v>
      </c>
      <c r="R284" s="60">
        <v>2</v>
      </c>
      <c r="S284" s="60">
        <v>8</v>
      </c>
      <c r="T284" s="60"/>
      <c r="U284" s="60"/>
      <c r="V284" s="26" t="s">
        <v>17</v>
      </c>
      <c r="W284" s="26"/>
      <c r="X284" s="26" t="s">
        <v>610</v>
      </c>
    </row>
    <row r="285" ht="24.95" customHeight="1" spans="1:24">
      <c r="A285" s="24">
        <v>278</v>
      </c>
      <c r="B285" s="25" t="s">
        <v>611</v>
      </c>
      <c r="C285" s="26" t="s">
        <v>45</v>
      </c>
      <c r="D285" s="26" t="s">
        <v>120</v>
      </c>
      <c r="E285" s="26" t="s">
        <v>612</v>
      </c>
      <c r="F285" s="26" t="s">
        <v>37</v>
      </c>
      <c r="G285" s="26">
        <v>2019</v>
      </c>
      <c r="H285" s="26" t="s">
        <v>126</v>
      </c>
      <c r="I285" s="54">
        <v>4</v>
      </c>
      <c r="J285" s="46" t="s">
        <v>529</v>
      </c>
      <c r="K285" s="26">
        <v>0.05</v>
      </c>
      <c r="L285" s="47">
        <f t="shared" si="17"/>
        <v>0.2</v>
      </c>
      <c r="M285" s="47"/>
      <c r="N285" s="47">
        <v>0.2</v>
      </c>
      <c r="O285" s="47"/>
      <c r="P285" s="26" t="s">
        <v>135</v>
      </c>
      <c r="Q285" s="26" t="s">
        <v>39</v>
      </c>
      <c r="R285" s="60">
        <v>1</v>
      </c>
      <c r="S285" s="60">
        <v>4</v>
      </c>
      <c r="T285" s="60"/>
      <c r="U285" s="60"/>
      <c r="V285" s="26" t="s">
        <v>17</v>
      </c>
      <c r="W285" s="26"/>
      <c r="X285" s="26" t="s">
        <v>613</v>
      </c>
    </row>
    <row r="286" ht="24.95" customHeight="1" spans="1:24">
      <c r="A286" s="24">
        <v>279</v>
      </c>
      <c r="B286" s="25" t="s">
        <v>614</v>
      </c>
      <c r="C286" s="26" t="s">
        <v>45</v>
      </c>
      <c r="D286" s="26" t="s">
        <v>120</v>
      </c>
      <c r="E286" s="26" t="s">
        <v>158</v>
      </c>
      <c r="F286" s="26" t="s">
        <v>37</v>
      </c>
      <c r="G286" s="26">
        <v>2019</v>
      </c>
      <c r="H286" s="26" t="s">
        <v>126</v>
      </c>
      <c r="I286" s="54">
        <v>19.6</v>
      </c>
      <c r="J286" s="46" t="s">
        <v>529</v>
      </c>
      <c r="K286" s="26">
        <v>0.05</v>
      </c>
      <c r="L286" s="47">
        <f t="shared" si="17"/>
        <v>0.98</v>
      </c>
      <c r="M286" s="47"/>
      <c r="N286" s="47">
        <v>0.98</v>
      </c>
      <c r="O286" s="47"/>
      <c r="P286" s="26" t="s">
        <v>135</v>
      </c>
      <c r="Q286" s="26" t="s">
        <v>39</v>
      </c>
      <c r="R286" s="60">
        <v>2</v>
      </c>
      <c r="S286" s="60">
        <v>8</v>
      </c>
      <c r="T286" s="60"/>
      <c r="U286" s="60"/>
      <c r="V286" s="26" t="s">
        <v>17</v>
      </c>
      <c r="W286" s="26"/>
      <c r="X286" s="26" t="s">
        <v>615</v>
      </c>
    </row>
    <row r="287" ht="24.95" customHeight="1" spans="1:24">
      <c r="A287" s="24">
        <v>280</v>
      </c>
      <c r="B287" s="25" t="s">
        <v>616</v>
      </c>
      <c r="C287" s="26" t="s">
        <v>45</v>
      </c>
      <c r="D287" s="26" t="s">
        <v>120</v>
      </c>
      <c r="E287" s="26" t="s">
        <v>162</v>
      </c>
      <c r="F287" s="26" t="s">
        <v>37</v>
      </c>
      <c r="G287" s="26">
        <v>2019</v>
      </c>
      <c r="H287" s="26" t="s">
        <v>126</v>
      </c>
      <c r="I287" s="54">
        <v>8</v>
      </c>
      <c r="J287" s="46" t="s">
        <v>529</v>
      </c>
      <c r="K287" s="26">
        <v>0.05</v>
      </c>
      <c r="L287" s="47">
        <f t="shared" si="17"/>
        <v>0.4</v>
      </c>
      <c r="M287" s="47"/>
      <c r="N287" s="47">
        <v>0.4</v>
      </c>
      <c r="O287" s="47"/>
      <c r="P287" s="26" t="s">
        <v>135</v>
      </c>
      <c r="Q287" s="26" t="s">
        <v>39</v>
      </c>
      <c r="R287" s="60">
        <v>1</v>
      </c>
      <c r="S287" s="60">
        <v>4</v>
      </c>
      <c r="T287" s="60"/>
      <c r="U287" s="60"/>
      <c r="V287" s="26" t="s">
        <v>17</v>
      </c>
      <c r="W287" s="26"/>
      <c r="X287" s="26" t="s">
        <v>617</v>
      </c>
    </row>
    <row r="288" ht="24.95" customHeight="1" spans="1:24">
      <c r="A288" s="24">
        <v>281</v>
      </c>
      <c r="B288" s="25" t="s">
        <v>618</v>
      </c>
      <c r="C288" s="26" t="s">
        <v>45</v>
      </c>
      <c r="D288" s="26" t="s">
        <v>120</v>
      </c>
      <c r="E288" s="26" t="s">
        <v>209</v>
      </c>
      <c r="F288" s="26" t="s">
        <v>37</v>
      </c>
      <c r="G288" s="26">
        <v>2019</v>
      </c>
      <c r="H288" s="26" t="s">
        <v>126</v>
      </c>
      <c r="I288" s="54">
        <v>6</v>
      </c>
      <c r="J288" s="46" t="s">
        <v>529</v>
      </c>
      <c r="K288" s="26">
        <v>0.05</v>
      </c>
      <c r="L288" s="47">
        <f t="shared" si="17"/>
        <v>0.3</v>
      </c>
      <c r="M288" s="47"/>
      <c r="N288" s="47">
        <v>0.3</v>
      </c>
      <c r="O288" s="47"/>
      <c r="P288" s="26" t="s">
        <v>135</v>
      </c>
      <c r="Q288" s="26" t="s">
        <v>39</v>
      </c>
      <c r="R288" s="60">
        <v>1</v>
      </c>
      <c r="S288" s="60">
        <v>3</v>
      </c>
      <c r="T288" s="60"/>
      <c r="U288" s="60"/>
      <c r="V288" s="26" t="s">
        <v>17</v>
      </c>
      <c r="W288" s="26"/>
      <c r="X288" s="26" t="s">
        <v>619</v>
      </c>
    </row>
    <row r="289" ht="24.95" customHeight="1" spans="1:24">
      <c r="A289" s="24">
        <v>282</v>
      </c>
      <c r="B289" s="25" t="s">
        <v>620</v>
      </c>
      <c r="C289" s="26" t="s">
        <v>45</v>
      </c>
      <c r="D289" s="26" t="s">
        <v>120</v>
      </c>
      <c r="E289" s="26" t="s">
        <v>160</v>
      </c>
      <c r="F289" s="26" t="s">
        <v>37</v>
      </c>
      <c r="G289" s="26">
        <v>2019</v>
      </c>
      <c r="H289" s="26" t="s">
        <v>126</v>
      </c>
      <c r="I289" s="54">
        <v>5</v>
      </c>
      <c r="J289" s="46" t="s">
        <v>529</v>
      </c>
      <c r="K289" s="26">
        <v>0.05</v>
      </c>
      <c r="L289" s="47">
        <f t="shared" si="17"/>
        <v>0.25</v>
      </c>
      <c r="M289" s="47"/>
      <c r="N289" s="47">
        <v>0.25</v>
      </c>
      <c r="O289" s="47"/>
      <c r="P289" s="26" t="s">
        <v>135</v>
      </c>
      <c r="Q289" s="26" t="s">
        <v>39</v>
      </c>
      <c r="R289" s="60">
        <v>3</v>
      </c>
      <c r="S289" s="60">
        <v>10</v>
      </c>
      <c r="T289" s="60"/>
      <c r="U289" s="60"/>
      <c r="V289" s="26" t="s">
        <v>17</v>
      </c>
      <c r="W289" s="26"/>
      <c r="X289" s="26" t="s">
        <v>621</v>
      </c>
    </row>
    <row r="290" ht="24.95" customHeight="1" spans="1:24">
      <c r="A290" s="24">
        <v>283</v>
      </c>
      <c r="B290" s="25" t="s">
        <v>622</v>
      </c>
      <c r="C290" s="26" t="s">
        <v>45</v>
      </c>
      <c r="D290" s="26" t="s">
        <v>120</v>
      </c>
      <c r="E290" s="26" t="s">
        <v>612</v>
      </c>
      <c r="F290" s="26" t="s">
        <v>37</v>
      </c>
      <c r="G290" s="26">
        <v>2019</v>
      </c>
      <c r="H290" s="26" t="s">
        <v>126</v>
      </c>
      <c r="I290" s="54">
        <v>4</v>
      </c>
      <c r="J290" s="46" t="s">
        <v>529</v>
      </c>
      <c r="K290" s="26">
        <v>0.05</v>
      </c>
      <c r="L290" s="47">
        <f t="shared" si="17"/>
        <v>0.2</v>
      </c>
      <c r="M290" s="47"/>
      <c r="N290" s="47">
        <v>0.2</v>
      </c>
      <c r="O290" s="47"/>
      <c r="P290" s="26" t="s">
        <v>49</v>
      </c>
      <c r="Q290" s="26" t="s">
        <v>39</v>
      </c>
      <c r="R290" s="60">
        <v>1</v>
      </c>
      <c r="S290" s="60">
        <v>2</v>
      </c>
      <c r="T290" s="60"/>
      <c r="U290" s="60"/>
      <c r="V290" s="26" t="s">
        <v>17</v>
      </c>
      <c r="W290" s="26"/>
      <c r="X290" s="26" t="s">
        <v>623</v>
      </c>
    </row>
    <row r="291" ht="24.95" customHeight="1" spans="1:24">
      <c r="A291" s="24">
        <v>284</v>
      </c>
      <c r="B291" s="25" t="s">
        <v>624</v>
      </c>
      <c r="C291" s="26" t="s">
        <v>45</v>
      </c>
      <c r="D291" s="26" t="s">
        <v>120</v>
      </c>
      <c r="E291" s="26" t="s">
        <v>209</v>
      </c>
      <c r="F291" s="26" t="s">
        <v>37</v>
      </c>
      <c r="G291" s="26">
        <v>2019</v>
      </c>
      <c r="H291" s="26" t="s">
        <v>126</v>
      </c>
      <c r="I291" s="54">
        <v>6</v>
      </c>
      <c r="J291" s="46" t="s">
        <v>529</v>
      </c>
      <c r="K291" s="26">
        <v>0.05</v>
      </c>
      <c r="L291" s="47">
        <f t="shared" si="17"/>
        <v>0.3</v>
      </c>
      <c r="M291" s="47"/>
      <c r="N291" s="47">
        <v>0.3</v>
      </c>
      <c r="O291" s="47"/>
      <c r="P291" s="26" t="s">
        <v>49</v>
      </c>
      <c r="Q291" s="26" t="s">
        <v>39</v>
      </c>
      <c r="R291" s="60">
        <v>1</v>
      </c>
      <c r="S291" s="60">
        <v>5</v>
      </c>
      <c r="T291" s="60"/>
      <c r="U291" s="60"/>
      <c r="V291" s="26" t="s">
        <v>17</v>
      </c>
      <c r="W291" s="26"/>
      <c r="X291" s="26" t="s">
        <v>625</v>
      </c>
    </row>
    <row r="292" ht="24.95" customHeight="1" spans="1:24">
      <c r="A292" s="24">
        <v>285</v>
      </c>
      <c r="B292" s="25" t="s">
        <v>626</v>
      </c>
      <c r="C292" s="26" t="s">
        <v>45</v>
      </c>
      <c r="D292" s="26" t="s">
        <v>164</v>
      </c>
      <c r="E292" s="26" t="s">
        <v>212</v>
      </c>
      <c r="F292" s="26" t="s">
        <v>37</v>
      </c>
      <c r="G292" s="26">
        <v>2019</v>
      </c>
      <c r="H292" s="26" t="s">
        <v>126</v>
      </c>
      <c r="I292" s="54">
        <v>50</v>
      </c>
      <c r="J292" s="46" t="s">
        <v>529</v>
      </c>
      <c r="K292" s="26">
        <v>0.05</v>
      </c>
      <c r="L292" s="47">
        <f t="shared" si="17"/>
        <v>2.5</v>
      </c>
      <c r="M292" s="47"/>
      <c r="N292" s="47">
        <v>2.5</v>
      </c>
      <c r="O292" s="47"/>
      <c r="P292" s="26" t="s">
        <v>135</v>
      </c>
      <c r="Q292" s="26" t="s">
        <v>39</v>
      </c>
      <c r="R292" s="60">
        <v>14</v>
      </c>
      <c r="S292" s="60">
        <v>53</v>
      </c>
      <c r="T292" s="60"/>
      <c r="U292" s="60"/>
      <c r="V292" s="26" t="s">
        <v>17</v>
      </c>
      <c r="W292" s="26"/>
      <c r="X292" s="26" t="s">
        <v>627</v>
      </c>
    </row>
    <row r="293" ht="24.95" customHeight="1" spans="1:24">
      <c r="A293" s="24">
        <v>286</v>
      </c>
      <c r="B293" s="25" t="s">
        <v>628</v>
      </c>
      <c r="C293" s="26" t="s">
        <v>45</v>
      </c>
      <c r="D293" s="26" t="s">
        <v>164</v>
      </c>
      <c r="E293" s="26" t="s">
        <v>219</v>
      </c>
      <c r="F293" s="26" t="s">
        <v>37</v>
      </c>
      <c r="G293" s="26">
        <v>2019</v>
      </c>
      <c r="H293" s="26" t="s">
        <v>126</v>
      </c>
      <c r="I293" s="54">
        <v>3</v>
      </c>
      <c r="J293" s="46" t="s">
        <v>529</v>
      </c>
      <c r="K293" s="26">
        <v>0.05</v>
      </c>
      <c r="L293" s="47">
        <f t="shared" si="17"/>
        <v>0.15</v>
      </c>
      <c r="M293" s="47"/>
      <c r="N293" s="47">
        <v>0.15</v>
      </c>
      <c r="O293" s="47"/>
      <c r="P293" s="26" t="s">
        <v>135</v>
      </c>
      <c r="Q293" s="26" t="s">
        <v>39</v>
      </c>
      <c r="R293" s="60">
        <v>1</v>
      </c>
      <c r="S293" s="60">
        <v>3</v>
      </c>
      <c r="T293" s="60"/>
      <c r="U293" s="60"/>
      <c r="V293" s="26" t="s">
        <v>17</v>
      </c>
      <c r="W293" s="26"/>
      <c r="X293" s="26" t="s">
        <v>629</v>
      </c>
    </row>
    <row r="294" ht="24.95" customHeight="1" spans="1:24">
      <c r="A294" s="24">
        <v>287</v>
      </c>
      <c r="B294" s="25" t="s">
        <v>630</v>
      </c>
      <c r="C294" s="26" t="s">
        <v>45</v>
      </c>
      <c r="D294" s="26" t="s">
        <v>164</v>
      </c>
      <c r="E294" s="26" t="s">
        <v>631</v>
      </c>
      <c r="F294" s="26" t="s">
        <v>37</v>
      </c>
      <c r="G294" s="26">
        <v>2019</v>
      </c>
      <c r="H294" s="26" t="s">
        <v>126</v>
      </c>
      <c r="I294" s="54">
        <v>24</v>
      </c>
      <c r="J294" s="46" t="s">
        <v>529</v>
      </c>
      <c r="K294" s="26">
        <v>0.05</v>
      </c>
      <c r="L294" s="47">
        <f t="shared" si="17"/>
        <v>1.2</v>
      </c>
      <c r="M294" s="47"/>
      <c r="N294" s="47">
        <v>1.2</v>
      </c>
      <c r="O294" s="47"/>
      <c r="P294" s="26" t="s">
        <v>135</v>
      </c>
      <c r="Q294" s="26" t="s">
        <v>39</v>
      </c>
      <c r="R294" s="60">
        <v>4</v>
      </c>
      <c r="S294" s="60">
        <v>28</v>
      </c>
      <c r="T294" s="60"/>
      <c r="U294" s="60"/>
      <c r="V294" s="26" t="s">
        <v>17</v>
      </c>
      <c r="W294" s="26"/>
      <c r="X294" s="26" t="s">
        <v>632</v>
      </c>
    </row>
    <row r="295" ht="24.95" customHeight="1" spans="1:24">
      <c r="A295" s="24">
        <v>288</v>
      </c>
      <c r="B295" s="25" t="s">
        <v>633</v>
      </c>
      <c r="C295" s="26" t="s">
        <v>45</v>
      </c>
      <c r="D295" s="26" t="s">
        <v>164</v>
      </c>
      <c r="E295" s="26" t="s">
        <v>634</v>
      </c>
      <c r="F295" s="26" t="s">
        <v>37</v>
      </c>
      <c r="G295" s="26">
        <v>2019</v>
      </c>
      <c r="H295" s="26" t="s">
        <v>126</v>
      </c>
      <c r="I295" s="54">
        <v>9</v>
      </c>
      <c r="J295" s="46" t="s">
        <v>529</v>
      </c>
      <c r="K295" s="26">
        <v>0.05</v>
      </c>
      <c r="L295" s="47">
        <f t="shared" si="17"/>
        <v>0.45</v>
      </c>
      <c r="M295" s="47"/>
      <c r="N295" s="47">
        <v>0.45</v>
      </c>
      <c r="O295" s="47"/>
      <c r="P295" s="26" t="s">
        <v>135</v>
      </c>
      <c r="Q295" s="26" t="s">
        <v>39</v>
      </c>
      <c r="R295" s="60">
        <v>2</v>
      </c>
      <c r="S295" s="60">
        <v>10</v>
      </c>
      <c r="T295" s="60"/>
      <c r="U295" s="60"/>
      <c r="V295" s="26" t="s">
        <v>17</v>
      </c>
      <c r="W295" s="26"/>
      <c r="X295" s="26" t="s">
        <v>635</v>
      </c>
    </row>
    <row r="296" ht="24.95" customHeight="1" spans="1:24">
      <c r="A296" s="24">
        <v>289</v>
      </c>
      <c r="B296" s="25" t="s">
        <v>552</v>
      </c>
      <c r="C296" s="26" t="s">
        <v>45</v>
      </c>
      <c r="D296" s="26" t="s">
        <v>164</v>
      </c>
      <c r="E296" s="26" t="s">
        <v>553</v>
      </c>
      <c r="F296" s="26" t="s">
        <v>37</v>
      </c>
      <c r="G296" s="26">
        <v>2019</v>
      </c>
      <c r="H296" s="26" t="s">
        <v>126</v>
      </c>
      <c r="I296" s="54">
        <v>10</v>
      </c>
      <c r="J296" s="46" t="s">
        <v>529</v>
      </c>
      <c r="K296" s="26">
        <v>0.05</v>
      </c>
      <c r="L296" s="47">
        <f t="shared" si="17"/>
        <v>0.5</v>
      </c>
      <c r="M296" s="47"/>
      <c r="N296" s="47">
        <v>0.5</v>
      </c>
      <c r="O296" s="47"/>
      <c r="P296" s="26" t="s">
        <v>135</v>
      </c>
      <c r="Q296" s="26" t="s">
        <v>39</v>
      </c>
      <c r="R296" s="60">
        <v>2</v>
      </c>
      <c r="S296" s="60">
        <v>9</v>
      </c>
      <c r="T296" s="60"/>
      <c r="U296" s="60"/>
      <c r="V296" s="26" t="s">
        <v>17</v>
      </c>
      <c r="W296" s="26"/>
      <c r="X296" s="26" t="s">
        <v>636</v>
      </c>
    </row>
    <row r="297" ht="24.95" customHeight="1" spans="1:24">
      <c r="A297" s="24">
        <v>290</v>
      </c>
      <c r="B297" s="25" t="s">
        <v>554</v>
      </c>
      <c r="C297" s="26" t="s">
        <v>45</v>
      </c>
      <c r="D297" s="26" t="s">
        <v>164</v>
      </c>
      <c r="E297" s="26" t="s">
        <v>555</v>
      </c>
      <c r="F297" s="26" t="s">
        <v>37</v>
      </c>
      <c r="G297" s="26">
        <v>2019</v>
      </c>
      <c r="H297" s="26" t="s">
        <v>126</v>
      </c>
      <c r="I297" s="54">
        <v>29</v>
      </c>
      <c r="J297" s="46" t="s">
        <v>529</v>
      </c>
      <c r="K297" s="26">
        <v>0.05</v>
      </c>
      <c r="L297" s="47">
        <f t="shared" si="17"/>
        <v>1.45</v>
      </c>
      <c r="M297" s="47"/>
      <c r="N297" s="47">
        <v>1.45</v>
      </c>
      <c r="O297" s="47"/>
      <c r="P297" s="26" t="s">
        <v>135</v>
      </c>
      <c r="Q297" s="26" t="s">
        <v>39</v>
      </c>
      <c r="R297" s="60">
        <v>3</v>
      </c>
      <c r="S297" s="60">
        <v>14</v>
      </c>
      <c r="T297" s="60"/>
      <c r="U297" s="60"/>
      <c r="V297" s="26" t="s">
        <v>17</v>
      </c>
      <c r="W297" s="26"/>
      <c r="X297" s="26" t="s">
        <v>637</v>
      </c>
    </row>
    <row r="298" ht="24.95" customHeight="1" spans="1:24">
      <c r="A298" s="24">
        <v>291</v>
      </c>
      <c r="B298" s="25" t="s">
        <v>638</v>
      </c>
      <c r="C298" s="26" t="s">
        <v>45</v>
      </c>
      <c r="D298" s="26" t="s">
        <v>164</v>
      </c>
      <c r="E298" s="26" t="s">
        <v>165</v>
      </c>
      <c r="F298" s="26" t="s">
        <v>37</v>
      </c>
      <c r="G298" s="26">
        <v>2019</v>
      </c>
      <c r="H298" s="26" t="s">
        <v>126</v>
      </c>
      <c r="I298" s="54">
        <v>13</v>
      </c>
      <c r="J298" s="46" t="s">
        <v>529</v>
      </c>
      <c r="K298" s="26">
        <v>0.05</v>
      </c>
      <c r="L298" s="47">
        <f t="shared" si="17"/>
        <v>0.65</v>
      </c>
      <c r="M298" s="47"/>
      <c r="N298" s="47">
        <v>0.65</v>
      </c>
      <c r="O298" s="47"/>
      <c r="P298" s="26" t="s">
        <v>135</v>
      </c>
      <c r="Q298" s="26" t="s">
        <v>39</v>
      </c>
      <c r="R298" s="60">
        <v>2</v>
      </c>
      <c r="S298" s="60">
        <v>10</v>
      </c>
      <c r="T298" s="60"/>
      <c r="U298" s="60"/>
      <c r="V298" s="26" t="s">
        <v>17</v>
      </c>
      <c r="W298" s="26"/>
      <c r="X298" s="26" t="s">
        <v>639</v>
      </c>
    </row>
    <row r="299" ht="24.95" customHeight="1" spans="1:24">
      <c r="A299" s="24">
        <v>292</v>
      </c>
      <c r="B299" s="25" t="s">
        <v>640</v>
      </c>
      <c r="C299" s="26" t="s">
        <v>45</v>
      </c>
      <c r="D299" s="26" t="s">
        <v>164</v>
      </c>
      <c r="E299" s="26" t="s">
        <v>222</v>
      </c>
      <c r="F299" s="26" t="s">
        <v>37</v>
      </c>
      <c r="G299" s="26">
        <v>2019</v>
      </c>
      <c r="H299" s="26" t="s">
        <v>126</v>
      </c>
      <c r="I299" s="54">
        <v>30</v>
      </c>
      <c r="J299" s="46" t="s">
        <v>529</v>
      </c>
      <c r="K299" s="26">
        <v>0.05</v>
      </c>
      <c r="L299" s="47">
        <f t="shared" si="17"/>
        <v>1.5</v>
      </c>
      <c r="M299" s="47"/>
      <c r="N299" s="47">
        <v>1.5</v>
      </c>
      <c r="O299" s="47"/>
      <c r="P299" s="26" t="s">
        <v>135</v>
      </c>
      <c r="Q299" s="26" t="s">
        <v>39</v>
      </c>
      <c r="R299" s="60">
        <v>6</v>
      </c>
      <c r="S299" s="60">
        <v>24</v>
      </c>
      <c r="T299" s="60"/>
      <c r="U299" s="60"/>
      <c r="V299" s="26" t="s">
        <v>17</v>
      </c>
      <c r="W299" s="26"/>
      <c r="X299" s="26" t="s">
        <v>641</v>
      </c>
    </row>
    <row r="300" ht="24.95" customHeight="1" spans="1:24">
      <c r="A300" s="24">
        <v>293</v>
      </c>
      <c r="B300" s="25" t="s">
        <v>642</v>
      </c>
      <c r="C300" s="26" t="s">
        <v>45</v>
      </c>
      <c r="D300" s="26" t="s">
        <v>164</v>
      </c>
      <c r="E300" s="26" t="s">
        <v>225</v>
      </c>
      <c r="F300" s="26" t="s">
        <v>37</v>
      </c>
      <c r="G300" s="26">
        <v>2019</v>
      </c>
      <c r="H300" s="26" t="s">
        <v>126</v>
      </c>
      <c r="I300" s="54">
        <v>28</v>
      </c>
      <c r="J300" s="46" t="s">
        <v>529</v>
      </c>
      <c r="K300" s="26">
        <v>0.05</v>
      </c>
      <c r="L300" s="47">
        <f t="shared" si="17"/>
        <v>1.4</v>
      </c>
      <c r="M300" s="47"/>
      <c r="N300" s="47">
        <v>1.4</v>
      </c>
      <c r="O300" s="47"/>
      <c r="P300" s="26" t="s">
        <v>135</v>
      </c>
      <c r="Q300" s="26" t="s">
        <v>39</v>
      </c>
      <c r="R300" s="60">
        <v>6</v>
      </c>
      <c r="S300" s="60">
        <v>29</v>
      </c>
      <c r="T300" s="60"/>
      <c r="U300" s="60"/>
      <c r="V300" s="26" t="s">
        <v>17</v>
      </c>
      <c r="W300" s="26"/>
      <c r="X300" s="26" t="s">
        <v>643</v>
      </c>
    </row>
    <row r="301" ht="24.95" customHeight="1" spans="1:24">
      <c r="A301" s="24">
        <v>294</v>
      </c>
      <c r="B301" s="25" t="s">
        <v>546</v>
      </c>
      <c r="C301" s="26" t="s">
        <v>45</v>
      </c>
      <c r="D301" s="26" t="s">
        <v>164</v>
      </c>
      <c r="E301" s="26" t="s">
        <v>547</v>
      </c>
      <c r="F301" s="26" t="s">
        <v>37</v>
      </c>
      <c r="G301" s="26">
        <v>2019</v>
      </c>
      <c r="H301" s="26" t="s">
        <v>126</v>
      </c>
      <c r="I301" s="54">
        <v>38</v>
      </c>
      <c r="J301" s="46" t="s">
        <v>529</v>
      </c>
      <c r="K301" s="26">
        <v>0.05</v>
      </c>
      <c r="L301" s="47">
        <f t="shared" si="17"/>
        <v>1.9</v>
      </c>
      <c r="M301" s="47"/>
      <c r="N301" s="47">
        <v>1.9</v>
      </c>
      <c r="O301" s="47"/>
      <c r="P301" s="26" t="s">
        <v>135</v>
      </c>
      <c r="Q301" s="26" t="s">
        <v>39</v>
      </c>
      <c r="R301" s="60">
        <v>7</v>
      </c>
      <c r="S301" s="60">
        <v>31</v>
      </c>
      <c r="T301" s="60"/>
      <c r="U301" s="60"/>
      <c r="V301" s="26" t="s">
        <v>17</v>
      </c>
      <c r="W301" s="26"/>
      <c r="X301" s="26" t="s">
        <v>644</v>
      </c>
    </row>
    <row r="302" ht="24.95" customHeight="1" spans="1:24">
      <c r="A302" s="24">
        <v>295</v>
      </c>
      <c r="B302" s="25" t="s">
        <v>548</v>
      </c>
      <c r="C302" s="26" t="s">
        <v>45</v>
      </c>
      <c r="D302" s="26" t="s">
        <v>164</v>
      </c>
      <c r="E302" s="26" t="s">
        <v>549</v>
      </c>
      <c r="F302" s="26" t="s">
        <v>37</v>
      </c>
      <c r="G302" s="26">
        <v>2019</v>
      </c>
      <c r="H302" s="26" t="s">
        <v>126</v>
      </c>
      <c r="I302" s="54">
        <v>24</v>
      </c>
      <c r="J302" s="46" t="s">
        <v>529</v>
      </c>
      <c r="K302" s="26">
        <v>0.05</v>
      </c>
      <c r="L302" s="47">
        <f t="shared" si="17"/>
        <v>1.2</v>
      </c>
      <c r="M302" s="47"/>
      <c r="N302" s="47">
        <v>1.2</v>
      </c>
      <c r="O302" s="47"/>
      <c r="P302" s="26" t="s">
        <v>135</v>
      </c>
      <c r="Q302" s="26" t="s">
        <v>39</v>
      </c>
      <c r="R302" s="60">
        <v>7</v>
      </c>
      <c r="S302" s="60">
        <v>30</v>
      </c>
      <c r="T302" s="60"/>
      <c r="U302" s="60"/>
      <c r="V302" s="26" t="s">
        <v>17</v>
      </c>
      <c r="W302" s="26"/>
      <c r="X302" s="26" t="s">
        <v>645</v>
      </c>
    </row>
    <row r="303" ht="24.95" customHeight="1" spans="1:24">
      <c r="A303" s="24">
        <v>296</v>
      </c>
      <c r="B303" s="25" t="s">
        <v>646</v>
      </c>
      <c r="C303" s="26" t="s">
        <v>45</v>
      </c>
      <c r="D303" s="26" t="s">
        <v>164</v>
      </c>
      <c r="E303" s="26" t="s">
        <v>394</v>
      </c>
      <c r="F303" s="26" t="s">
        <v>37</v>
      </c>
      <c r="G303" s="26">
        <v>2019</v>
      </c>
      <c r="H303" s="26" t="s">
        <v>126</v>
      </c>
      <c r="I303" s="54">
        <v>24</v>
      </c>
      <c r="J303" s="46" t="s">
        <v>529</v>
      </c>
      <c r="K303" s="26">
        <v>0.05</v>
      </c>
      <c r="L303" s="47">
        <f t="shared" si="17"/>
        <v>1.2</v>
      </c>
      <c r="M303" s="47"/>
      <c r="N303" s="47">
        <v>1.2</v>
      </c>
      <c r="O303" s="47"/>
      <c r="P303" s="26" t="s">
        <v>135</v>
      </c>
      <c r="Q303" s="26" t="s">
        <v>39</v>
      </c>
      <c r="R303" s="60">
        <v>7</v>
      </c>
      <c r="S303" s="60">
        <v>35</v>
      </c>
      <c r="T303" s="60"/>
      <c r="U303" s="60"/>
      <c r="V303" s="26" t="s">
        <v>17</v>
      </c>
      <c r="W303" s="26"/>
      <c r="X303" s="26" t="s">
        <v>647</v>
      </c>
    </row>
    <row r="304" ht="24.95" customHeight="1" spans="1:24">
      <c r="A304" s="24">
        <v>297</v>
      </c>
      <c r="B304" s="25" t="s">
        <v>556</v>
      </c>
      <c r="C304" s="26" t="s">
        <v>45</v>
      </c>
      <c r="D304" s="26" t="s">
        <v>164</v>
      </c>
      <c r="E304" s="26" t="s">
        <v>557</v>
      </c>
      <c r="F304" s="26" t="s">
        <v>37</v>
      </c>
      <c r="G304" s="26">
        <v>2019</v>
      </c>
      <c r="H304" s="26" t="s">
        <v>126</v>
      </c>
      <c r="I304" s="54">
        <v>41.5</v>
      </c>
      <c r="J304" s="46" t="s">
        <v>529</v>
      </c>
      <c r="K304" s="26">
        <v>0.05</v>
      </c>
      <c r="L304" s="47">
        <f t="shared" si="17"/>
        <v>2.075</v>
      </c>
      <c r="M304" s="47"/>
      <c r="N304" s="47">
        <v>2.075</v>
      </c>
      <c r="O304" s="47"/>
      <c r="P304" s="26" t="s">
        <v>135</v>
      </c>
      <c r="Q304" s="26" t="s">
        <v>39</v>
      </c>
      <c r="R304" s="60">
        <v>8</v>
      </c>
      <c r="S304" s="60">
        <v>34</v>
      </c>
      <c r="T304" s="60"/>
      <c r="U304" s="60"/>
      <c r="V304" s="26" t="s">
        <v>17</v>
      </c>
      <c r="W304" s="26"/>
      <c r="X304" s="26" t="s">
        <v>648</v>
      </c>
    </row>
    <row r="305" ht="24.95" customHeight="1" spans="1:24">
      <c r="A305" s="24">
        <v>298</v>
      </c>
      <c r="B305" s="25" t="s">
        <v>558</v>
      </c>
      <c r="C305" s="26" t="s">
        <v>45</v>
      </c>
      <c r="D305" s="26" t="s">
        <v>164</v>
      </c>
      <c r="E305" s="26" t="s">
        <v>228</v>
      </c>
      <c r="F305" s="26" t="s">
        <v>37</v>
      </c>
      <c r="G305" s="26">
        <v>2019</v>
      </c>
      <c r="H305" s="26" t="s">
        <v>126</v>
      </c>
      <c r="I305" s="54">
        <v>3</v>
      </c>
      <c r="J305" s="46" t="s">
        <v>529</v>
      </c>
      <c r="K305" s="26">
        <v>0.05</v>
      </c>
      <c r="L305" s="47">
        <f t="shared" si="17"/>
        <v>0.15</v>
      </c>
      <c r="M305" s="47"/>
      <c r="N305" s="47">
        <v>0.15</v>
      </c>
      <c r="O305" s="47"/>
      <c r="P305" s="26" t="s">
        <v>49</v>
      </c>
      <c r="Q305" s="26" t="s">
        <v>39</v>
      </c>
      <c r="R305" s="60">
        <v>1</v>
      </c>
      <c r="S305" s="60">
        <v>2</v>
      </c>
      <c r="T305" s="60"/>
      <c r="U305" s="60"/>
      <c r="V305" s="26" t="s">
        <v>17</v>
      </c>
      <c r="W305" s="26"/>
      <c r="X305" s="26" t="s">
        <v>649</v>
      </c>
    </row>
    <row r="306" ht="24.95" customHeight="1" spans="1:24">
      <c r="A306" s="24">
        <v>299</v>
      </c>
      <c r="B306" s="25" t="s">
        <v>558</v>
      </c>
      <c r="C306" s="26" t="s">
        <v>45</v>
      </c>
      <c r="D306" s="26" t="s">
        <v>164</v>
      </c>
      <c r="E306" s="26" t="s">
        <v>228</v>
      </c>
      <c r="F306" s="26" t="s">
        <v>37</v>
      </c>
      <c r="G306" s="26">
        <v>2019</v>
      </c>
      <c r="H306" s="26" t="s">
        <v>126</v>
      </c>
      <c r="I306" s="54">
        <v>36</v>
      </c>
      <c r="J306" s="46" t="s">
        <v>529</v>
      </c>
      <c r="K306" s="26">
        <v>0.05</v>
      </c>
      <c r="L306" s="47">
        <f t="shared" si="17"/>
        <v>1.8</v>
      </c>
      <c r="M306" s="47"/>
      <c r="N306" s="47">
        <v>1.8</v>
      </c>
      <c r="O306" s="47"/>
      <c r="P306" s="26" t="s">
        <v>135</v>
      </c>
      <c r="Q306" s="26" t="s">
        <v>39</v>
      </c>
      <c r="R306" s="60">
        <v>5</v>
      </c>
      <c r="S306" s="60">
        <v>24</v>
      </c>
      <c r="T306" s="60"/>
      <c r="U306" s="60"/>
      <c r="V306" s="26" t="s">
        <v>17</v>
      </c>
      <c r="W306" s="26"/>
      <c r="X306" s="26" t="s">
        <v>650</v>
      </c>
    </row>
    <row r="307" ht="24.95" customHeight="1" spans="1:24">
      <c r="A307" s="24">
        <v>300</v>
      </c>
      <c r="B307" s="25" t="s">
        <v>651</v>
      </c>
      <c r="C307" s="26" t="s">
        <v>45</v>
      </c>
      <c r="D307" s="26" t="s">
        <v>117</v>
      </c>
      <c r="E307" s="26" t="s">
        <v>397</v>
      </c>
      <c r="F307" s="26" t="s">
        <v>37</v>
      </c>
      <c r="G307" s="26">
        <v>2019</v>
      </c>
      <c r="H307" s="26" t="s">
        <v>126</v>
      </c>
      <c r="I307" s="54">
        <v>28</v>
      </c>
      <c r="J307" s="46" t="s">
        <v>529</v>
      </c>
      <c r="K307" s="26">
        <v>0.05</v>
      </c>
      <c r="L307" s="47">
        <f t="shared" si="17"/>
        <v>1.4</v>
      </c>
      <c r="M307" s="47"/>
      <c r="N307" s="47">
        <v>1.4</v>
      </c>
      <c r="O307" s="47"/>
      <c r="P307" s="26" t="s">
        <v>135</v>
      </c>
      <c r="Q307" s="26" t="s">
        <v>39</v>
      </c>
      <c r="R307" s="60">
        <v>4</v>
      </c>
      <c r="S307" s="60">
        <v>16</v>
      </c>
      <c r="T307" s="60"/>
      <c r="U307" s="60"/>
      <c r="V307" s="26" t="s">
        <v>17</v>
      </c>
      <c r="W307" s="26"/>
      <c r="X307" s="26" t="s">
        <v>652</v>
      </c>
    </row>
    <row r="308" ht="24.95" customHeight="1" spans="1:24">
      <c r="A308" s="24">
        <v>301</v>
      </c>
      <c r="B308" s="25" t="s">
        <v>561</v>
      </c>
      <c r="C308" s="26" t="s">
        <v>45</v>
      </c>
      <c r="D308" s="26" t="s">
        <v>117</v>
      </c>
      <c r="E308" s="26" t="s">
        <v>231</v>
      </c>
      <c r="F308" s="26" t="s">
        <v>37</v>
      </c>
      <c r="G308" s="26">
        <v>2019</v>
      </c>
      <c r="H308" s="26" t="s">
        <v>126</v>
      </c>
      <c r="I308" s="54">
        <v>45</v>
      </c>
      <c r="J308" s="46" t="s">
        <v>529</v>
      </c>
      <c r="K308" s="26">
        <v>0.05</v>
      </c>
      <c r="L308" s="47">
        <f t="shared" si="17"/>
        <v>2.25</v>
      </c>
      <c r="M308" s="47"/>
      <c r="N308" s="47">
        <v>2.25</v>
      </c>
      <c r="O308" s="47"/>
      <c r="P308" s="26" t="s">
        <v>135</v>
      </c>
      <c r="Q308" s="26" t="s">
        <v>39</v>
      </c>
      <c r="R308" s="60">
        <v>9</v>
      </c>
      <c r="S308" s="60">
        <v>51</v>
      </c>
      <c r="T308" s="60"/>
      <c r="U308" s="60"/>
      <c r="V308" s="26" t="s">
        <v>17</v>
      </c>
      <c r="W308" s="26"/>
      <c r="X308" s="26" t="s">
        <v>653</v>
      </c>
    </row>
    <row r="309" ht="24.95" customHeight="1" spans="1:24">
      <c r="A309" s="24">
        <v>302</v>
      </c>
      <c r="B309" s="25" t="s">
        <v>562</v>
      </c>
      <c r="C309" s="26" t="s">
        <v>45</v>
      </c>
      <c r="D309" s="26" t="s">
        <v>117</v>
      </c>
      <c r="E309" s="26" t="s">
        <v>234</v>
      </c>
      <c r="F309" s="26" t="s">
        <v>37</v>
      </c>
      <c r="G309" s="26">
        <v>2019</v>
      </c>
      <c r="H309" s="26" t="s">
        <v>126</v>
      </c>
      <c r="I309" s="54">
        <v>67</v>
      </c>
      <c r="J309" s="46" t="s">
        <v>529</v>
      </c>
      <c r="K309" s="26">
        <v>0.05</v>
      </c>
      <c r="L309" s="47">
        <f t="shared" si="17"/>
        <v>3.35</v>
      </c>
      <c r="M309" s="47"/>
      <c r="N309" s="47">
        <v>3.35</v>
      </c>
      <c r="O309" s="47"/>
      <c r="P309" s="26" t="s">
        <v>135</v>
      </c>
      <c r="Q309" s="26" t="s">
        <v>39</v>
      </c>
      <c r="R309" s="60">
        <v>13</v>
      </c>
      <c r="S309" s="60">
        <v>70</v>
      </c>
      <c r="T309" s="60"/>
      <c r="U309" s="60"/>
      <c r="V309" s="26" t="s">
        <v>17</v>
      </c>
      <c r="W309" s="26"/>
      <c r="X309" s="26" t="s">
        <v>654</v>
      </c>
    </row>
    <row r="310" ht="24.95" customHeight="1" spans="1:24">
      <c r="A310" s="24">
        <v>303</v>
      </c>
      <c r="B310" s="25" t="s">
        <v>655</v>
      </c>
      <c r="C310" s="26" t="s">
        <v>45</v>
      </c>
      <c r="D310" s="26" t="s">
        <v>117</v>
      </c>
      <c r="E310" s="26" t="s">
        <v>656</v>
      </c>
      <c r="F310" s="26" t="s">
        <v>37</v>
      </c>
      <c r="G310" s="26">
        <v>2019</v>
      </c>
      <c r="H310" s="26" t="s">
        <v>126</v>
      </c>
      <c r="I310" s="54">
        <v>6</v>
      </c>
      <c r="J310" s="46" t="s">
        <v>529</v>
      </c>
      <c r="K310" s="26">
        <v>0.05</v>
      </c>
      <c r="L310" s="47">
        <f t="shared" si="17"/>
        <v>0.3</v>
      </c>
      <c r="M310" s="47"/>
      <c r="N310" s="47">
        <v>0.3</v>
      </c>
      <c r="O310" s="47"/>
      <c r="P310" s="26" t="s">
        <v>49</v>
      </c>
      <c r="Q310" s="26" t="s">
        <v>39</v>
      </c>
      <c r="R310" s="60">
        <v>1</v>
      </c>
      <c r="S310" s="60">
        <v>7</v>
      </c>
      <c r="T310" s="60"/>
      <c r="U310" s="60"/>
      <c r="V310" s="26" t="s">
        <v>17</v>
      </c>
      <c r="W310" s="26"/>
      <c r="X310" s="26" t="s">
        <v>657</v>
      </c>
    </row>
    <row r="311" ht="24.95" customHeight="1" spans="1:24">
      <c r="A311" s="24">
        <v>304</v>
      </c>
      <c r="B311" s="25" t="s">
        <v>655</v>
      </c>
      <c r="C311" s="26" t="s">
        <v>45</v>
      </c>
      <c r="D311" s="26" t="s">
        <v>117</v>
      </c>
      <c r="E311" s="26" t="s">
        <v>656</v>
      </c>
      <c r="F311" s="26" t="s">
        <v>37</v>
      </c>
      <c r="G311" s="26">
        <v>2019</v>
      </c>
      <c r="H311" s="26" t="s">
        <v>126</v>
      </c>
      <c r="I311" s="54">
        <v>35</v>
      </c>
      <c r="J311" s="46" t="s">
        <v>529</v>
      </c>
      <c r="K311" s="26">
        <v>0.05</v>
      </c>
      <c r="L311" s="47">
        <f t="shared" si="17"/>
        <v>1.75</v>
      </c>
      <c r="M311" s="47"/>
      <c r="N311" s="47">
        <v>1.75</v>
      </c>
      <c r="O311" s="47"/>
      <c r="P311" s="26" t="s">
        <v>135</v>
      </c>
      <c r="Q311" s="26" t="s">
        <v>39</v>
      </c>
      <c r="R311" s="60">
        <v>7</v>
      </c>
      <c r="S311" s="60">
        <v>38</v>
      </c>
      <c r="T311" s="60"/>
      <c r="U311" s="60"/>
      <c r="V311" s="26" t="s">
        <v>17</v>
      </c>
      <c r="W311" s="26"/>
      <c r="X311" s="26" t="s">
        <v>658</v>
      </c>
    </row>
    <row r="312" ht="24.95" customHeight="1" spans="1:24">
      <c r="A312" s="24">
        <v>305</v>
      </c>
      <c r="B312" s="25" t="s">
        <v>659</v>
      </c>
      <c r="C312" s="26" t="s">
        <v>45</v>
      </c>
      <c r="D312" s="26" t="s">
        <v>117</v>
      </c>
      <c r="E312" s="26" t="s">
        <v>237</v>
      </c>
      <c r="F312" s="26" t="s">
        <v>37</v>
      </c>
      <c r="G312" s="26">
        <v>2019</v>
      </c>
      <c r="H312" s="26" t="s">
        <v>126</v>
      </c>
      <c r="I312" s="54">
        <v>12</v>
      </c>
      <c r="J312" s="46" t="s">
        <v>529</v>
      </c>
      <c r="K312" s="26">
        <v>0.05</v>
      </c>
      <c r="L312" s="47">
        <f t="shared" si="17"/>
        <v>0.6</v>
      </c>
      <c r="M312" s="47"/>
      <c r="N312" s="47">
        <v>0.6</v>
      </c>
      <c r="O312" s="47"/>
      <c r="P312" s="26" t="s">
        <v>135</v>
      </c>
      <c r="Q312" s="26" t="s">
        <v>39</v>
      </c>
      <c r="R312" s="60">
        <v>1</v>
      </c>
      <c r="S312" s="60">
        <v>3</v>
      </c>
      <c r="T312" s="60"/>
      <c r="U312" s="60"/>
      <c r="V312" s="26" t="s">
        <v>17</v>
      </c>
      <c r="W312" s="26"/>
      <c r="X312" s="26" t="s">
        <v>660</v>
      </c>
    </row>
    <row r="313" ht="24.95" customHeight="1" spans="1:24">
      <c r="A313" s="24">
        <v>306</v>
      </c>
      <c r="B313" s="25" t="s">
        <v>661</v>
      </c>
      <c r="C313" s="26" t="s">
        <v>45</v>
      </c>
      <c r="D313" s="26" t="s">
        <v>117</v>
      </c>
      <c r="E313" s="26" t="s">
        <v>400</v>
      </c>
      <c r="F313" s="26" t="s">
        <v>37</v>
      </c>
      <c r="G313" s="26">
        <v>2019</v>
      </c>
      <c r="H313" s="26" t="s">
        <v>126</v>
      </c>
      <c r="I313" s="54">
        <v>30.4</v>
      </c>
      <c r="J313" s="46" t="s">
        <v>529</v>
      </c>
      <c r="K313" s="26">
        <v>0.05</v>
      </c>
      <c r="L313" s="47">
        <f t="shared" si="17"/>
        <v>1.52</v>
      </c>
      <c r="M313" s="47"/>
      <c r="N313" s="47">
        <v>1.52</v>
      </c>
      <c r="O313" s="47"/>
      <c r="P313" s="26" t="s">
        <v>135</v>
      </c>
      <c r="Q313" s="26" t="s">
        <v>39</v>
      </c>
      <c r="R313" s="60">
        <v>3</v>
      </c>
      <c r="S313" s="60">
        <v>16</v>
      </c>
      <c r="T313" s="60"/>
      <c r="U313" s="60"/>
      <c r="V313" s="26" t="s">
        <v>17</v>
      </c>
      <c r="W313" s="26"/>
      <c r="X313" s="26" t="s">
        <v>662</v>
      </c>
    </row>
    <row r="314" ht="24.95" customHeight="1" spans="1:24">
      <c r="A314" s="24">
        <v>307</v>
      </c>
      <c r="B314" s="25" t="s">
        <v>564</v>
      </c>
      <c r="C314" s="26" t="s">
        <v>45</v>
      </c>
      <c r="D314" s="26" t="s">
        <v>117</v>
      </c>
      <c r="E314" s="26" t="s">
        <v>405</v>
      </c>
      <c r="F314" s="26" t="s">
        <v>37</v>
      </c>
      <c r="G314" s="26">
        <v>2019</v>
      </c>
      <c r="H314" s="26" t="s">
        <v>126</v>
      </c>
      <c r="I314" s="54">
        <v>14</v>
      </c>
      <c r="J314" s="46" t="s">
        <v>529</v>
      </c>
      <c r="K314" s="26">
        <v>0.05</v>
      </c>
      <c r="L314" s="47">
        <f t="shared" si="17"/>
        <v>0.7</v>
      </c>
      <c r="M314" s="47"/>
      <c r="N314" s="47">
        <v>0.7</v>
      </c>
      <c r="O314" s="47"/>
      <c r="P314" s="26" t="s">
        <v>135</v>
      </c>
      <c r="Q314" s="26" t="s">
        <v>39</v>
      </c>
      <c r="R314" s="60">
        <v>2</v>
      </c>
      <c r="S314" s="60">
        <v>7</v>
      </c>
      <c r="T314" s="60"/>
      <c r="U314" s="60"/>
      <c r="V314" s="26" t="s">
        <v>17</v>
      </c>
      <c r="W314" s="26"/>
      <c r="X314" s="26" t="s">
        <v>663</v>
      </c>
    </row>
    <row r="315" ht="24.95" customHeight="1" spans="1:24">
      <c r="A315" s="24">
        <v>308</v>
      </c>
      <c r="B315" s="25" t="s">
        <v>664</v>
      </c>
      <c r="C315" s="26" t="s">
        <v>45</v>
      </c>
      <c r="D315" s="26" t="s">
        <v>117</v>
      </c>
      <c r="E315" s="26" t="s">
        <v>243</v>
      </c>
      <c r="F315" s="26" t="s">
        <v>37</v>
      </c>
      <c r="G315" s="26">
        <v>2019</v>
      </c>
      <c r="H315" s="26" t="s">
        <v>126</v>
      </c>
      <c r="I315" s="54">
        <v>32</v>
      </c>
      <c r="J315" s="46" t="s">
        <v>529</v>
      </c>
      <c r="K315" s="26">
        <v>0.05</v>
      </c>
      <c r="L315" s="47">
        <f t="shared" si="17"/>
        <v>1.6</v>
      </c>
      <c r="M315" s="47"/>
      <c r="N315" s="47">
        <v>1.6</v>
      </c>
      <c r="O315" s="47"/>
      <c r="P315" s="26" t="s">
        <v>135</v>
      </c>
      <c r="Q315" s="26" t="s">
        <v>39</v>
      </c>
      <c r="R315" s="60">
        <v>2</v>
      </c>
      <c r="S315" s="60">
        <v>10</v>
      </c>
      <c r="T315" s="60"/>
      <c r="U315" s="60"/>
      <c r="V315" s="26" t="s">
        <v>17</v>
      </c>
      <c r="W315" s="26"/>
      <c r="X315" s="26" t="s">
        <v>665</v>
      </c>
    </row>
    <row r="316" ht="24.95" customHeight="1" spans="1:24">
      <c r="A316" s="24">
        <v>309</v>
      </c>
      <c r="B316" s="25" t="s">
        <v>666</v>
      </c>
      <c r="C316" s="26" t="s">
        <v>45</v>
      </c>
      <c r="D316" s="26" t="s">
        <v>117</v>
      </c>
      <c r="E316" s="26" t="s">
        <v>171</v>
      </c>
      <c r="F316" s="26" t="s">
        <v>37</v>
      </c>
      <c r="G316" s="26">
        <v>2019</v>
      </c>
      <c r="H316" s="26" t="s">
        <v>126</v>
      </c>
      <c r="I316" s="54">
        <v>33</v>
      </c>
      <c r="J316" s="46" t="s">
        <v>529</v>
      </c>
      <c r="K316" s="26">
        <v>0.05</v>
      </c>
      <c r="L316" s="47">
        <f t="shared" si="17"/>
        <v>1.65</v>
      </c>
      <c r="M316" s="47"/>
      <c r="N316" s="47">
        <v>1.65</v>
      </c>
      <c r="O316" s="47"/>
      <c r="P316" s="26" t="s">
        <v>135</v>
      </c>
      <c r="Q316" s="26" t="s">
        <v>39</v>
      </c>
      <c r="R316" s="60">
        <v>5</v>
      </c>
      <c r="S316" s="60">
        <v>26</v>
      </c>
      <c r="T316" s="60"/>
      <c r="U316" s="60"/>
      <c r="V316" s="26" t="s">
        <v>17</v>
      </c>
      <c r="W316" s="26"/>
      <c r="X316" s="26" t="s">
        <v>667</v>
      </c>
    </row>
    <row r="317" ht="24.95" customHeight="1" spans="1:24">
      <c r="A317" s="24">
        <v>310</v>
      </c>
      <c r="B317" s="25" t="s">
        <v>565</v>
      </c>
      <c r="C317" s="26" t="s">
        <v>45</v>
      </c>
      <c r="D317" s="26" t="s">
        <v>117</v>
      </c>
      <c r="E317" s="26" t="s">
        <v>246</v>
      </c>
      <c r="F317" s="26" t="s">
        <v>37</v>
      </c>
      <c r="G317" s="26">
        <v>2019</v>
      </c>
      <c r="H317" s="26" t="s">
        <v>126</v>
      </c>
      <c r="I317" s="54">
        <v>18</v>
      </c>
      <c r="J317" s="46" t="s">
        <v>529</v>
      </c>
      <c r="K317" s="26">
        <v>0.05</v>
      </c>
      <c r="L317" s="47">
        <f t="shared" si="17"/>
        <v>0.9</v>
      </c>
      <c r="M317" s="47"/>
      <c r="N317" s="47">
        <v>0.9</v>
      </c>
      <c r="O317" s="47"/>
      <c r="P317" s="26" t="s">
        <v>135</v>
      </c>
      <c r="Q317" s="26" t="s">
        <v>39</v>
      </c>
      <c r="R317" s="60">
        <v>3</v>
      </c>
      <c r="S317" s="60">
        <v>15</v>
      </c>
      <c r="T317" s="60"/>
      <c r="U317" s="60"/>
      <c r="V317" s="26" t="s">
        <v>17</v>
      </c>
      <c r="W317" s="26"/>
      <c r="X317" s="26" t="s">
        <v>668</v>
      </c>
    </row>
    <row r="318" ht="24.95" customHeight="1" spans="1:24">
      <c r="A318" s="24">
        <v>311</v>
      </c>
      <c r="B318" s="25" t="s">
        <v>566</v>
      </c>
      <c r="C318" s="26" t="s">
        <v>45</v>
      </c>
      <c r="D318" s="26" t="s">
        <v>117</v>
      </c>
      <c r="E318" s="26" t="s">
        <v>249</v>
      </c>
      <c r="F318" s="26" t="s">
        <v>37</v>
      </c>
      <c r="G318" s="26">
        <v>2019</v>
      </c>
      <c r="H318" s="26" t="s">
        <v>126</v>
      </c>
      <c r="I318" s="54">
        <v>9.5</v>
      </c>
      <c r="J318" s="46" t="s">
        <v>529</v>
      </c>
      <c r="K318" s="26">
        <v>0.05</v>
      </c>
      <c r="L318" s="47">
        <f t="shared" si="17"/>
        <v>0.475</v>
      </c>
      <c r="M318" s="47"/>
      <c r="N318" s="47">
        <v>0.475</v>
      </c>
      <c r="O318" s="47"/>
      <c r="P318" s="26" t="s">
        <v>135</v>
      </c>
      <c r="Q318" s="26" t="s">
        <v>39</v>
      </c>
      <c r="R318" s="60">
        <v>4</v>
      </c>
      <c r="S318" s="60">
        <v>21</v>
      </c>
      <c r="T318" s="60"/>
      <c r="U318" s="60"/>
      <c r="V318" s="26" t="s">
        <v>17</v>
      </c>
      <c r="W318" s="26"/>
      <c r="X318" s="26" t="s">
        <v>669</v>
      </c>
    </row>
    <row r="319" ht="24.95" customHeight="1" spans="1:24">
      <c r="A319" s="24">
        <v>312</v>
      </c>
      <c r="B319" s="25" t="s">
        <v>670</v>
      </c>
      <c r="C319" s="26" t="s">
        <v>45</v>
      </c>
      <c r="D319" s="26" t="s">
        <v>117</v>
      </c>
      <c r="E319" s="26" t="s">
        <v>252</v>
      </c>
      <c r="F319" s="26" t="s">
        <v>37</v>
      </c>
      <c r="G319" s="26">
        <v>2019</v>
      </c>
      <c r="H319" s="26" t="s">
        <v>126</v>
      </c>
      <c r="I319" s="54">
        <v>27</v>
      </c>
      <c r="J319" s="46" t="s">
        <v>529</v>
      </c>
      <c r="K319" s="26">
        <v>0.05</v>
      </c>
      <c r="L319" s="47">
        <f t="shared" si="17"/>
        <v>1.35</v>
      </c>
      <c r="M319" s="47"/>
      <c r="N319" s="47">
        <v>1.35</v>
      </c>
      <c r="O319" s="47"/>
      <c r="P319" s="26" t="s">
        <v>135</v>
      </c>
      <c r="Q319" s="26" t="s">
        <v>39</v>
      </c>
      <c r="R319" s="60">
        <v>5</v>
      </c>
      <c r="S319" s="60">
        <v>30</v>
      </c>
      <c r="T319" s="60"/>
      <c r="U319" s="60"/>
      <c r="V319" s="26" t="s">
        <v>17</v>
      </c>
      <c r="W319" s="26"/>
      <c r="X319" s="26" t="s">
        <v>671</v>
      </c>
    </row>
    <row r="320" ht="24.95" customHeight="1" spans="1:24">
      <c r="A320" s="24">
        <v>313</v>
      </c>
      <c r="B320" s="25" t="s">
        <v>567</v>
      </c>
      <c r="C320" s="26" t="s">
        <v>45</v>
      </c>
      <c r="D320" s="26" t="s">
        <v>117</v>
      </c>
      <c r="E320" s="26" t="s">
        <v>255</v>
      </c>
      <c r="F320" s="26" t="s">
        <v>37</v>
      </c>
      <c r="G320" s="26">
        <v>2019</v>
      </c>
      <c r="H320" s="26" t="s">
        <v>126</v>
      </c>
      <c r="I320" s="54">
        <v>31</v>
      </c>
      <c r="J320" s="46" t="s">
        <v>529</v>
      </c>
      <c r="K320" s="26">
        <v>0.05</v>
      </c>
      <c r="L320" s="47">
        <f t="shared" si="17"/>
        <v>1.55</v>
      </c>
      <c r="M320" s="47"/>
      <c r="N320" s="47">
        <v>1.55</v>
      </c>
      <c r="O320" s="47"/>
      <c r="P320" s="26" t="s">
        <v>135</v>
      </c>
      <c r="Q320" s="26" t="s">
        <v>39</v>
      </c>
      <c r="R320" s="60">
        <v>7</v>
      </c>
      <c r="S320" s="60">
        <v>33</v>
      </c>
      <c r="T320" s="60"/>
      <c r="U320" s="60"/>
      <c r="V320" s="26" t="s">
        <v>17</v>
      </c>
      <c r="W320" s="26"/>
      <c r="X320" s="26" t="s">
        <v>672</v>
      </c>
    </row>
    <row r="321" ht="24.95" customHeight="1" spans="1:24">
      <c r="A321" s="24">
        <v>314</v>
      </c>
      <c r="B321" s="25" t="s">
        <v>568</v>
      </c>
      <c r="C321" s="26" t="s">
        <v>45</v>
      </c>
      <c r="D321" s="26" t="s">
        <v>117</v>
      </c>
      <c r="E321" s="26" t="s">
        <v>258</v>
      </c>
      <c r="F321" s="26" t="s">
        <v>37</v>
      </c>
      <c r="G321" s="26">
        <v>2019</v>
      </c>
      <c r="H321" s="26" t="s">
        <v>126</v>
      </c>
      <c r="I321" s="54">
        <v>33</v>
      </c>
      <c r="J321" s="46" t="s">
        <v>529</v>
      </c>
      <c r="K321" s="26">
        <v>0.05</v>
      </c>
      <c r="L321" s="47">
        <f t="shared" si="17"/>
        <v>1.65</v>
      </c>
      <c r="M321" s="47"/>
      <c r="N321" s="47">
        <v>1.65</v>
      </c>
      <c r="O321" s="47"/>
      <c r="P321" s="26" t="s">
        <v>135</v>
      </c>
      <c r="Q321" s="26" t="s">
        <v>39</v>
      </c>
      <c r="R321" s="60">
        <v>5</v>
      </c>
      <c r="S321" s="60">
        <v>18</v>
      </c>
      <c r="T321" s="60"/>
      <c r="U321" s="60"/>
      <c r="V321" s="26" t="s">
        <v>17</v>
      </c>
      <c r="W321" s="26"/>
      <c r="X321" s="26" t="s">
        <v>673</v>
      </c>
    </row>
    <row r="322" ht="24.95" customHeight="1" spans="1:24">
      <c r="A322" s="24">
        <v>315</v>
      </c>
      <c r="B322" s="25" t="s">
        <v>674</v>
      </c>
      <c r="C322" s="26" t="s">
        <v>45</v>
      </c>
      <c r="D322" s="26" t="s">
        <v>117</v>
      </c>
      <c r="E322" s="26" t="s">
        <v>261</v>
      </c>
      <c r="F322" s="26" t="s">
        <v>37</v>
      </c>
      <c r="G322" s="26">
        <v>2019</v>
      </c>
      <c r="H322" s="26" t="s">
        <v>126</v>
      </c>
      <c r="I322" s="54">
        <v>19</v>
      </c>
      <c r="J322" s="46" t="s">
        <v>529</v>
      </c>
      <c r="K322" s="26">
        <v>0.05</v>
      </c>
      <c r="L322" s="47">
        <f t="shared" si="17"/>
        <v>0.95</v>
      </c>
      <c r="M322" s="47"/>
      <c r="N322" s="47">
        <v>0.95</v>
      </c>
      <c r="O322" s="47"/>
      <c r="P322" s="26" t="s">
        <v>135</v>
      </c>
      <c r="Q322" s="26" t="s">
        <v>39</v>
      </c>
      <c r="R322" s="60">
        <v>5</v>
      </c>
      <c r="S322" s="60">
        <v>24</v>
      </c>
      <c r="T322" s="60"/>
      <c r="U322" s="60"/>
      <c r="V322" s="26" t="s">
        <v>17</v>
      </c>
      <c r="W322" s="26"/>
      <c r="X322" s="26" t="s">
        <v>675</v>
      </c>
    </row>
    <row r="323" ht="24.95" customHeight="1" spans="1:24">
      <c r="A323" s="24">
        <v>316</v>
      </c>
      <c r="B323" s="25" t="s">
        <v>573</v>
      </c>
      <c r="C323" s="26" t="s">
        <v>45</v>
      </c>
      <c r="D323" s="26" t="s">
        <v>173</v>
      </c>
      <c r="E323" s="26" t="s">
        <v>574</v>
      </c>
      <c r="F323" s="26" t="s">
        <v>37</v>
      </c>
      <c r="G323" s="26">
        <v>2019</v>
      </c>
      <c r="H323" s="26" t="s">
        <v>126</v>
      </c>
      <c r="I323" s="54">
        <v>3.7</v>
      </c>
      <c r="J323" s="46" t="s">
        <v>529</v>
      </c>
      <c r="K323" s="26">
        <v>0.05</v>
      </c>
      <c r="L323" s="47">
        <f t="shared" si="17"/>
        <v>0.185</v>
      </c>
      <c r="M323" s="47"/>
      <c r="N323" s="47">
        <v>0.185</v>
      </c>
      <c r="O323" s="47"/>
      <c r="P323" s="26" t="s">
        <v>135</v>
      </c>
      <c r="Q323" s="26" t="s">
        <v>39</v>
      </c>
      <c r="R323" s="60">
        <v>2</v>
      </c>
      <c r="S323" s="60">
        <v>8</v>
      </c>
      <c r="T323" s="60"/>
      <c r="U323" s="60"/>
      <c r="V323" s="26" t="s">
        <v>17</v>
      </c>
      <c r="W323" s="26"/>
      <c r="X323" s="26" t="s">
        <v>676</v>
      </c>
    </row>
    <row r="324" ht="24.95" customHeight="1" spans="1:24">
      <c r="A324" s="24">
        <v>317</v>
      </c>
      <c r="B324" s="25" t="s">
        <v>579</v>
      </c>
      <c r="C324" s="26" t="s">
        <v>45</v>
      </c>
      <c r="D324" s="26" t="s">
        <v>173</v>
      </c>
      <c r="E324" s="26" t="s">
        <v>580</v>
      </c>
      <c r="F324" s="26" t="s">
        <v>37</v>
      </c>
      <c r="G324" s="26">
        <v>2019</v>
      </c>
      <c r="H324" s="26" t="s">
        <v>126</v>
      </c>
      <c r="I324" s="54">
        <v>14</v>
      </c>
      <c r="J324" s="46" t="s">
        <v>529</v>
      </c>
      <c r="K324" s="26">
        <v>0.05</v>
      </c>
      <c r="L324" s="47">
        <f t="shared" si="17"/>
        <v>0.7</v>
      </c>
      <c r="M324" s="47"/>
      <c r="N324" s="47">
        <v>0.7</v>
      </c>
      <c r="O324" s="47"/>
      <c r="P324" s="26" t="s">
        <v>135</v>
      </c>
      <c r="Q324" s="26" t="s">
        <v>39</v>
      </c>
      <c r="R324" s="60">
        <v>3</v>
      </c>
      <c r="S324" s="60">
        <v>9</v>
      </c>
      <c r="T324" s="60"/>
      <c r="U324" s="60"/>
      <c r="V324" s="26" t="s">
        <v>17</v>
      </c>
      <c r="W324" s="26"/>
      <c r="X324" s="26" t="s">
        <v>677</v>
      </c>
    </row>
    <row r="325" ht="24.95" customHeight="1" spans="1:24">
      <c r="A325" s="24">
        <v>318</v>
      </c>
      <c r="B325" s="25" t="s">
        <v>678</v>
      </c>
      <c r="C325" s="26" t="s">
        <v>45</v>
      </c>
      <c r="D325" s="26" t="s">
        <v>173</v>
      </c>
      <c r="E325" s="26" t="s">
        <v>410</v>
      </c>
      <c r="F325" s="26" t="s">
        <v>37</v>
      </c>
      <c r="G325" s="26">
        <v>2019</v>
      </c>
      <c r="H325" s="26" t="s">
        <v>126</v>
      </c>
      <c r="I325" s="54">
        <v>9</v>
      </c>
      <c r="J325" s="46" t="s">
        <v>529</v>
      </c>
      <c r="K325" s="26">
        <v>0.05</v>
      </c>
      <c r="L325" s="47">
        <f t="shared" si="17"/>
        <v>0.45</v>
      </c>
      <c r="M325" s="47"/>
      <c r="N325" s="47">
        <v>0.45</v>
      </c>
      <c r="O325" s="47"/>
      <c r="P325" s="26" t="s">
        <v>135</v>
      </c>
      <c r="Q325" s="26" t="s">
        <v>39</v>
      </c>
      <c r="R325" s="60">
        <v>2</v>
      </c>
      <c r="S325" s="60">
        <v>11</v>
      </c>
      <c r="T325" s="60"/>
      <c r="U325" s="60"/>
      <c r="V325" s="26" t="s">
        <v>17</v>
      </c>
      <c r="W325" s="26"/>
      <c r="X325" s="26" t="s">
        <v>679</v>
      </c>
    </row>
    <row r="326" ht="24.95" customHeight="1" spans="1:24">
      <c r="A326" s="24">
        <v>319</v>
      </c>
      <c r="B326" s="25" t="s">
        <v>575</v>
      </c>
      <c r="C326" s="26" t="s">
        <v>45</v>
      </c>
      <c r="D326" s="26" t="s">
        <v>173</v>
      </c>
      <c r="E326" s="26" t="s">
        <v>576</v>
      </c>
      <c r="F326" s="26" t="s">
        <v>37</v>
      </c>
      <c r="G326" s="26">
        <v>2019</v>
      </c>
      <c r="H326" s="26" t="s">
        <v>126</v>
      </c>
      <c r="I326" s="54">
        <v>10</v>
      </c>
      <c r="J326" s="46" t="s">
        <v>529</v>
      </c>
      <c r="K326" s="26">
        <v>0.05</v>
      </c>
      <c r="L326" s="47">
        <f t="shared" si="17"/>
        <v>0.5</v>
      </c>
      <c r="M326" s="47"/>
      <c r="N326" s="47">
        <v>0.5</v>
      </c>
      <c r="O326" s="47"/>
      <c r="P326" s="26" t="s">
        <v>135</v>
      </c>
      <c r="Q326" s="26" t="s">
        <v>39</v>
      </c>
      <c r="R326" s="60">
        <v>3</v>
      </c>
      <c r="S326" s="60">
        <v>12</v>
      </c>
      <c r="T326" s="60"/>
      <c r="U326" s="60"/>
      <c r="V326" s="26" t="s">
        <v>17</v>
      </c>
      <c r="W326" s="26"/>
      <c r="X326" s="26" t="s">
        <v>680</v>
      </c>
    </row>
    <row r="327" ht="24.95" customHeight="1" spans="1:24">
      <c r="A327" s="24">
        <v>320</v>
      </c>
      <c r="B327" s="25" t="s">
        <v>681</v>
      </c>
      <c r="C327" s="26" t="s">
        <v>45</v>
      </c>
      <c r="D327" s="26" t="s">
        <v>173</v>
      </c>
      <c r="E327" s="26" t="s">
        <v>682</v>
      </c>
      <c r="F327" s="26" t="s">
        <v>37</v>
      </c>
      <c r="G327" s="26">
        <v>2019</v>
      </c>
      <c r="H327" s="26" t="s">
        <v>126</v>
      </c>
      <c r="I327" s="54">
        <v>12</v>
      </c>
      <c r="J327" s="46" t="s">
        <v>529</v>
      </c>
      <c r="K327" s="26">
        <v>0.05</v>
      </c>
      <c r="L327" s="47">
        <f t="shared" si="17"/>
        <v>0.6</v>
      </c>
      <c r="M327" s="47"/>
      <c r="N327" s="47">
        <v>0.6</v>
      </c>
      <c r="O327" s="47"/>
      <c r="P327" s="26" t="s">
        <v>135</v>
      </c>
      <c r="Q327" s="26" t="s">
        <v>39</v>
      </c>
      <c r="R327" s="60">
        <v>2</v>
      </c>
      <c r="S327" s="60">
        <v>9</v>
      </c>
      <c r="T327" s="60"/>
      <c r="U327" s="60"/>
      <c r="V327" s="26" t="s">
        <v>17</v>
      </c>
      <c r="W327" s="26"/>
      <c r="X327" s="26" t="s">
        <v>683</v>
      </c>
    </row>
    <row r="328" ht="24.95" customHeight="1" spans="1:24">
      <c r="A328" s="24">
        <v>321</v>
      </c>
      <c r="B328" s="25" t="s">
        <v>684</v>
      </c>
      <c r="C328" s="26" t="s">
        <v>45</v>
      </c>
      <c r="D328" s="26" t="s">
        <v>173</v>
      </c>
      <c r="E328" s="26" t="s">
        <v>174</v>
      </c>
      <c r="F328" s="26" t="s">
        <v>37</v>
      </c>
      <c r="G328" s="26">
        <v>2019</v>
      </c>
      <c r="H328" s="26" t="s">
        <v>126</v>
      </c>
      <c r="I328" s="54">
        <v>4</v>
      </c>
      <c r="J328" s="46" t="s">
        <v>529</v>
      </c>
      <c r="K328" s="26">
        <v>0.05</v>
      </c>
      <c r="L328" s="47">
        <f t="shared" si="17"/>
        <v>0.2</v>
      </c>
      <c r="M328" s="47"/>
      <c r="N328" s="47">
        <v>0.2</v>
      </c>
      <c r="O328" s="47"/>
      <c r="P328" s="26" t="s">
        <v>135</v>
      </c>
      <c r="Q328" s="26" t="s">
        <v>39</v>
      </c>
      <c r="R328" s="60">
        <v>1</v>
      </c>
      <c r="S328" s="60">
        <v>6</v>
      </c>
      <c r="T328" s="60"/>
      <c r="U328" s="60"/>
      <c r="V328" s="26" t="s">
        <v>17</v>
      </c>
      <c r="W328" s="26"/>
      <c r="X328" s="26" t="s">
        <v>685</v>
      </c>
    </row>
    <row r="329" ht="24.95" customHeight="1" spans="1:24">
      <c r="A329" s="24">
        <v>322</v>
      </c>
      <c r="B329" s="25" t="s">
        <v>686</v>
      </c>
      <c r="C329" s="26" t="s">
        <v>45</v>
      </c>
      <c r="D329" s="26" t="s">
        <v>173</v>
      </c>
      <c r="E329" s="26" t="s">
        <v>687</v>
      </c>
      <c r="F329" s="26" t="s">
        <v>37</v>
      </c>
      <c r="G329" s="26">
        <v>2019</v>
      </c>
      <c r="H329" s="26" t="s">
        <v>126</v>
      </c>
      <c r="I329" s="54">
        <v>6.9</v>
      </c>
      <c r="J329" s="46" t="s">
        <v>529</v>
      </c>
      <c r="K329" s="26">
        <v>0.05</v>
      </c>
      <c r="L329" s="47">
        <f t="shared" si="17"/>
        <v>0.345</v>
      </c>
      <c r="M329" s="47"/>
      <c r="N329" s="47">
        <v>0.345</v>
      </c>
      <c r="O329" s="47"/>
      <c r="P329" s="26" t="s">
        <v>49</v>
      </c>
      <c r="Q329" s="26" t="s">
        <v>39</v>
      </c>
      <c r="R329" s="60">
        <v>1</v>
      </c>
      <c r="S329" s="60">
        <v>5</v>
      </c>
      <c r="T329" s="60"/>
      <c r="U329" s="60"/>
      <c r="V329" s="26" t="s">
        <v>17</v>
      </c>
      <c r="W329" s="26"/>
      <c r="X329" s="26" t="s">
        <v>688</v>
      </c>
    </row>
    <row r="330" ht="24.95" customHeight="1" spans="1:24">
      <c r="A330" s="24">
        <v>323</v>
      </c>
      <c r="B330" s="25" t="s">
        <v>686</v>
      </c>
      <c r="C330" s="26" t="s">
        <v>45</v>
      </c>
      <c r="D330" s="26" t="s">
        <v>173</v>
      </c>
      <c r="E330" s="26" t="s">
        <v>687</v>
      </c>
      <c r="F330" s="26" t="s">
        <v>37</v>
      </c>
      <c r="G330" s="26">
        <v>2019</v>
      </c>
      <c r="H330" s="26" t="s">
        <v>126</v>
      </c>
      <c r="I330" s="54">
        <v>49</v>
      </c>
      <c r="J330" s="46" t="s">
        <v>529</v>
      </c>
      <c r="K330" s="26">
        <v>0.05</v>
      </c>
      <c r="L330" s="47">
        <f t="shared" si="17"/>
        <v>2.45</v>
      </c>
      <c r="M330" s="47"/>
      <c r="N330" s="47">
        <v>2.45</v>
      </c>
      <c r="O330" s="47"/>
      <c r="P330" s="26" t="s">
        <v>135</v>
      </c>
      <c r="Q330" s="26" t="s">
        <v>39</v>
      </c>
      <c r="R330" s="60">
        <v>8</v>
      </c>
      <c r="S330" s="60">
        <v>35</v>
      </c>
      <c r="T330" s="60"/>
      <c r="U330" s="60"/>
      <c r="V330" s="26" t="s">
        <v>17</v>
      </c>
      <c r="W330" s="26"/>
      <c r="X330" s="26" t="s">
        <v>689</v>
      </c>
    </row>
    <row r="331" ht="24.95" customHeight="1" spans="1:24">
      <c r="A331" s="24">
        <v>324</v>
      </c>
      <c r="B331" s="25" t="s">
        <v>690</v>
      </c>
      <c r="C331" s="26" t="s">
        <v>45</v>
      </c>
      <c r="D331" s="26" t="s">
        <v>173</v>
      </c>
      <c r="E331" s="26" t="s">
        <v>691</v>
      </c>
      <c r="F331" s="26" t="s">
        <v>37</v>
      </c>
      <c r="G331" s="26">
        <v>2019</v>
      </c>
      <c r="H331" s="26" t="s">
        <v>126</v>
      </c>
      <c r="I331" s="54">
        <v>13</v>
      </c>
      <c r="J331" s="46" t="s">
        <v>529</v>
      </c>
      <c r="K331" s="26">
        <v>0.05</v>
      </c>
      <c r="L331" s="47">
        <f t="shared" si="17"/>
        <v>0.65</v>
      </c>
      <c r="M331" s="47"/>
      <c r="N331" s="47">
        <v>0.65</v>
      </c>
      <c r="O331" s="47"/>
      <c r="P331" s="26" t="s">
        <v>135</v>
      </c>
      <c r="Q331" s="26" t="s">
        <v>39</v>
      </c>
      <c r="R331" s="60">
        <v>2</v>
      </c>
      <c r="S331" s="60">
        <v>4</v>
      </c>
      <c r="T331" s="60"/>
      <c r="U331" s="60"/>
      <c r="V331" s="26" t="s">
        <v>17</v>
      </c>
      <c r="W331" s="26"/>
      <c r="X331" s="26" t="s">
        <v>692</v>
      </c>
    </row>
    <row r="332" ht="24.95" customHeight="1" spans="1:24">
      <c r="A332" s="24">
        <v>325</v>
      </c>
      <c r="B332" s="25" t="s">
        <v>693</v>
      </c>
      <c r="C332" s="26" t="s">
        <v>45</v>
      </c>
      <c r="D332" s="26" t="s">
        <v>173</v>
      </c>
      <c r="E332" s="26" t="s">
        <v>694</v>
      </c>
      <c r="F332" s="26" t="s">
        <v>37</v>
      </c>
      <c r="G332" s="26">
        <v>2019</v>
      </c>
      <c r="H332" s="26" t="s">
        <v>126</v>
      </c>
      <c r="I332" s="54">
        <v>5</v>
      </c>
      <c r="J332" s="46" t="s">
        <v>529</v>
      </c>
      <c r="K332" s="26">
        <v>0.05</v>
      </c>
      <c r="L332" s="47">
        <f t="shared" si="17"/>
        <v>0.25</v>
      </c>
      <c r="M332" s="47"/>
      <c r="N332" s="47">
        <v>0.25</v>
      </c>
      <c r="O332" s="47"/>
      <c r="P332" s="26" t="s">
        <v>135</v>
      </c>
      <c r="Q332" s="26" t="s">
        <v>39</v>
      </c>
      <c r="R332" s="60">
        <v>1</v>
      </c>
      <c r="S332" s="60">
        <v>4</v>
      </c>
      <c r="T332" s="60"/>
      <c r="U332" s="60"/>
      <c r="V332" s="26" t="s">
        <v>17</v>
      </c>
      <c r="W332" s="26"/>
      <c r="X332" s="26" t="s">
        <v>695</v>
      </c>
    </row>
    <row r="333" ht="24.95" customHeight="1" spans="1:24">
      <c r="A333" s="24">
        <v>326</v>
      </c>
      <c r="B333" s="25" t="s">
        <v>696</v>
      </c>
      <c r="C333" s="26" t="s">
        <v>45</v>
      </c>
      <c r="D333" s="26" t="s">
        <v>173</v>
      </c>
      <c r="E333" s="26" t="s">
        <v>697</v>
      </c>
      <c r="F333" s="26" t="s">
        <v>37</v>
      </c>
      <c r="G333" s="26">
        <v>2019</v>
      </c>
      <c r="H333" s="26" t="s">
        <v>126</v>
      </c>
      <c r="I333" s="54">
        <v>4</v>
      </c>
      <c r="J333" s="46" t="s">
        <v>529</v>
      </c>
      <c r="K333" s="26">
        <v>0.05</v>
      </c>
      <c r="L333" s="47">
        <f t="shared" si="17"/>
        <v>0.2</v>
      </c>
      <c r="M333" s="47"/>
      <c r="N333" s="47">
        <v>0.2</v>
      </c>
      <c r="O333" s="47"/>
      <c r="P333" s="26" t="s">
        <v>135</v>
      </c>
      <c r="Q333" s="26" t="s">
        <v>39</v>
      </c>
      <c r="R333" s="60">
        <v>1</v>
      </c>
      <c r="S333" s="60">
        <v>4</v>
      </c>
      <c r="T333" s="60"/>
      <c r="U333" s="60"/>
      <c r="V333" s="26" t="s">
        <v>17</v>
      </c>
      <c r="W333" s="26"/>
      <c r="X333" s="26" t="s">
        <v>698</v>
      </c>
    </row>
    <row r="334" ht="24.95" customHeight="1" spans="1:24">
      <c r="A334" s="24">
        <v>327</v>
      </c>
      <c r="B334" s="25" t="s">
        <v>577</v>
      </c>
      <c r="C334" s="26" t="s">
        <v>45</v>
      </c>
      <c r="D334" s="26" t="s">
        <v>173</v>
      </c>
      <c r="E334" s="26" t="s">
        <v>578</v>
      </c>
      <c r="F334" s="26" t="s">
        <v>37</v>
      </c>
      <c r="G334" s="26">
        <v>2019</v>
      </c>
      <c r="H334" s="26" t="s">
        <v>126</v>
      </c>
      <c r="I334" s="54">
        <v>5</v>
      </c>
      <c r="J334" s="46" t="s">
        <v>529</v>
      </c>
      <c r="K334" s="26">
        <v>0.05</v>
      </c>
      <c r="L334" s="47">
        <f t="shared" si="17"/>
        <v>0.25</v>
      </c>
      <c r="M334" s="47"/>
      <c r="N334" s="47">
        <v>0.25</v>
      </c>
      <c r="O334" s="47"/>
      <c r="P334" s="26" t="s">
        <v>135</v>
      </c>
      <c r="Q334" s="26" t="s">
        <v>39</v>
      </c>
      <c r="R334" s="60">
        <v>1</v>
      </c>
      <c r="S334" s="60">
        <v>3</v>
      </c>
      <c r="T334" s="60"/>
      <c r="U334" s="60"/>
      <c r="V334" s="26" t="s">
        <v>17</v>
      </c>
      <c r="W334" s="26"/>
      <c r="X334" s="26" t="s">
        <v>699</v>
      </c>
    </row>
    <row r="335" ht="24.95" customHeight="1" spans="1:24">
      <c r="A335" s="24">
        <v>328</v>
      </c>
      <c r="B335" s="25" t="s">
        <v>700</v>
      </c>
      <c r="C335" s="26" t="s">
        <v>45</v>
      </c>
      <c r="D335" s="26" t="s">
        <v>173</v>
      </c>
      <c r="E335" s="26" t="s">
        <v>701</v>
      </c>
      <c r="F335" s="26" t="s">
        <v>37</v>
      </c>
      <c r="G335" s="26">
        <v>2019</v>
      </c>
      <c r="H335" s="26" t="s">
        <v>126</v>
      </c>
      <c r="I335" s="54">
        <v>6</v>
      </c>
      <c r="J335" s="46" t="s">
        <v>529</v>
      </c>
      <c r="K335" s="26">
        <v>0.05</v>
      </c>
      <c r="L335" s="47">
        <f t="shared" si="17"/>
        <v>0.3</v>
      </c>
      <c r="M335" s="47"/>
      <c r="N335" s="47">
        <v>0.3</v>
      </c>
      <c r="O335" s="47"/>
      <c r="P335" s="26" t="s">
        <v>135</v>
      </c>
      <c r="Q335" s="26" t="s">
        <v>39</v>
      </c>
      <c r="R335" s="60">
        <v>2</v>
      </c>
      <c r="S335" s="60">
        <v>6</v>
      </c>
      <c r="T335" s="60"/>
      <c r="U335" s="60"/>
      <c r="V335" s="26" t="s">
        <v>17</v>
      </c>
      <c r="W335" s="26"/>
      <c r="X335" s="26" t="s">
        <v>702</v>
      </c>
    </row>
    <row r="336" ht="24.95" customHeight="1" spans="1:24">
      <c r="A336" s="24">
        <v>329</v>
      </c>
      <c r="B336" s="25" t="s">
        <v>703</v>
      </c>
      <c r="C336" s="26" t="s">
        <v>45</v>
      </c>
      <c r="D336" s="26" t="s">
        <v>56</v>
      </c>
      <c r="E336" s="26" t="s">
        <v>63</v>
      </c>
      <c r="F336" s="26" t="s">
        <v>37</v>
      </c>
      <c r="G336" s="26">
        <v>2019</v>
      </c>
      <c r="H336" s="26" t="s">
        <v>126</v>
      </c>
      <c r="I336" s="54">
        <v>5</v>
      </c>
      <c r="J336" s="46" t="s">
        <v>529</v>
      </c>
      <c r="K336" s="26">
        <v>0.05</v>
      </c>
      <c r="L336" s="47">
        <f t="shared" si="17"/>
        <v>0.25</v>
      </c>
      <c r="M336" s="47"/>
      <c r="N336" s="47">
        <v>0.25</v>
      </c>
      <c r="O336" s="47"/>
      <c r="P336" s="26" t="s">
        <v>135</v>
      </c>
      <c r="Q336" s="26" t="s">
        <v>39</v>
      </c>
      <c r="R336" s="60">
        <v>1</v>
      </c>
      <c r="S336" s="60">
        <v>5</v>
      </c>
      <c r="T336" s="60"/>
      <c r="U336" s="60"/>
      <c r="V336" s="26" t="s">
        <v>17</v>
      </c>
      <c r="W336" s="26"/>
      <c r="X336" s="26" t="s">
        <v>704</v>
      </c>
    </row>
    <row r="337" ht="24.95" customHeight="1" spans="1:24">
      <c r="A337" s="24">
        <v>330</v>
      </c>
      <c r="B337" s="25" t="s">
        <v>705</v>
      </c>
      <c r="C337" s="26" t="s">
        <v>45</v>
      </c>
      <c r="D337" s="26" t="s">
        <v>56</v>
      </c>
      <c r="E337" s="26" t="s">
        <v>69</v>
      </c>
      <c r="F337" s="26" t="s">
        <v>37</v>
      </c>
      <c r="G337" s="26">
        <v>2019</v>
      </c>
      <c r="H337" s="26" t="s">
        <v>126</v>
      </c>
      <c r="I337" s="54">
        <v>3</v>
      </c>
      <c r="J337" s="46" t="s">
        <v>529</v>
      </c>
      <c r="K337" s="26">
        <v>0.05</v>
      </c>
      <c r="L337" s="47">
        <f t="shared" si="17"/>
        <v>0.15</v>
      </c>
      <c r="M337" s="47"/>
      <c r="N337" s="47">
        <v>0.15</v>
      </c>
      <c r="O337" s="47"/>
      <c r="P337" s="26" t="s">
        <v>135</v>
      </c>
      <c r="Q337" s="26" t="s">
        <v>39</v>
      </c>
      <c r="R337" s="60">
        <v>1</v>
      </c>
      <c r="S337" s="60">
        <v>3</v>
      </c>
      <c r="T337" s="60"/>
      <c r="U337" s="60"/>
      <c r="V337" s="26" t="s">
        <v>17</v>
      </c>
      <c r="W337" s="26"/>
      <c r="X337" s="26" t="s">
        <v>706</v>
      </c>
    </row>
    <row r="338" ht="24.95" customHeight="1" spans="1:24">
      <c r="A338" s="24">
        <v>331</v>
      </c>
      <c r="B338" s="25" t="s">
        <v>707</v>
      </c>
      <c r="C338" s="26" t="s">
        <v>45</v>
      </c>
      <c r="D338" s="26" t="s">
        <v>46</v>
      </c>
      <c r="E338" s="26" t="s">
        <v>47</v>
      </c>
      <c r="F338" s="26" t="s">
        <v>37</v>
      </c>
      <c r="G338" s="26">
        <v>2019</v>
      </c>
      <c r="H338" s="26" t="s">
        <v>126</v>
      </c>
      <c r="I338" s="54">
        <v>15</v>
      </c>
      <c r="J338" s="46" t="s">
        <v>529</v>
      </c>
      <c r="K338" s="26">
        <v>0.05</v>
      </c>
      <c r="L338" s="47">
        <f t="shared" si="17"/>
        <v>0.75</v>
      </c>
      <c r="M338" s="47"/>
      <c r="N338" s="47">
        <v>0.75</v>
      </c>
      <c r="O338" s="47"/>
      <c r="P338" s="26" t="s">
        <v>135</v>
      </c>
      <c r="Q338" s="26" t="s">
        <v>39</v>
      </c>
      <c r="R338" s="60">
        <v>2</v>
      </c>
      <c r="S338" s="60">
        <v>9</v>
      </c>
      <c r="T338" s="60"/>
      <c r="U338" s="60"/>
      <c r="V338" s="26" t="s">
        <v>17</v>
      </c>
      <c r="W338" s="26"/>
      <c r="X338" s="26" t="s">
        <v>708</v>
      </c>
    </row>
    <row r="339" ht="24.95" customHeight="1" spans="1:24">
      <c r="A339" s="24">
        <v>332</v>
      </c>
      <c r="B339" s="25" t="s">
        <v>709</v>
      </c>
      <c r="C339" s="26" t="s">
        <v>45</v>
      </c>
      <c r="D339" s="26" t="s">
        <v>46</v>
      </c>
      <c r="E339" s="26" t="s">
        <v>70</v>
      </c>
      <c r="F339" s="26" t="s">
        <v>37</v>
      </c>
      <c r="G339" s="26">
        <v>2019</v>
      </c>
      <c r="H339" s="26" t="s">
        <v>126</v>
      </c>
      <c r="I339" s="54">
        <v>14</v>
      </c>
      <c r="J339" s="46" t="s">
        <v>529</v>
      </c>
      <c r="K339" s="26">
        <v>0.05</v>
      </c>
      <c r="L339" s="47">
        <f t="shared" si="17"/>
        <v>0.7</v>
      </c>
      <c r="M339" s="47"/>
      <c r="N339" s="47">
        <v>0.7</v>
      </c>
      <c r="O339" s="47"/>
      <c r="P339" s="26" t="s">
        <v>135</v>
      </c>
      <c r="Q339" s="26" t="s">
        <v>39</v>
      </c>
      <c r="R339" s="60">
        <v>1</v>
      </c>
      <c r="S339" s="60">
        <v>3</v>
      </c>
      <c r="T339" s="60"/>
      <c r="U339" s="60"/>
      <c r="V339" s="26" t="s">
        <v>17</v>
      </c>
      <c r="W339" s="26"/>
      <c r="X339" s="26" t="s">
        <v>710</v>
      </c>
    </row>
    <row r="340" ht="24.95" customHeight="1" spans="1:24">
      <c r="A340" s="24">
        <v>333</v>
      </c>
      <c r="B340" s="25" t="s">
        <v>711</v>
      </c>
      <c r="C340" s="26" t="s">
        <v>45</v>
      </c>
      <c r="D340" s="26" t="s">
        <v>326</v>
      </c>
      <c r="E340" s="26" t="s">
        <v>330</v>
      </c>
      <c r="F340" s="26" t="s">
        <v>37</v>
      </c>
      <c r="G340" s="26">
        <v>2019</v>
      </c>
      <c r="H340" s="26" t="s">
        <v>126</v>
      </c>
      <c r="I340" s="54">
        <v>3</v>
      </c>
      <c r="J340" s="46" t="s">
        <v>529</v>
      </c>
      <c r="K340" s="26">
        <v>0.05</v>
      </c>
      <c r="L340" s="47">
        <f t="shared" si="17"/>
        <v>0.15</v>
      </c>
      <c r="M340" s="47"/>
      <c r="N340" s="47">
        <v>0.15</v>
      </c>
      <c r="O340" s="47"/>
      <c r="P340" s="26" t="s">
        <v>49</v>
      </c>
      <c r="Q340" s="26" t="s">
        <v>39</v>
      </c>
      <c r="R340" s="60">
        <v>1</v>
      </c>
      <c r="S340" s="60">
        <v>3</v>
      </c>
      <c r="T340" s="60"/>
      <c r="U340" s="60"/>
      <c r="V340" s="26" t="s">
        <v>17</v>
      </c>
      <c r="W340" s="26"/>
      <c r="X340" s="26" t="s">
        <v>712</v>
      </c>
    </row>
    <row r="341" ht="24.95" customHeight="1" spans="1:24">
      <c r="A341" s="24">
        <v>334</v>
      </c>
      <c r="B341" s="25" t="s">
        <v>711</v>
      </c>
      <c r="C341" s="26" t="s">
        <v>45</v>
      </c>
      <c r="D341" s="26" t="s">
        <v>326</v>
      </c>
      <c r="E341" s="26" t="s">
        <v>330</v>
      </c>
      <c r="F341" s="26" t="s">
        <v>37</v>
      </c>
      <c r="G341" s="26">
        <v>2019</v>
      </c>
      <c r="H341" s="26" t="s">
        <v>126</v>
      </c>
      <c r="I341" s="54">
        <v>24</v>
      </c>
      <c r="J341" s="46" t="s">
        <v>529</v>
      </c>
      <c r="K341" s="26">
        <v>0.05</v>
      </c>
      <c r="L341" s="47">
        <f t="shared" si="17"/>
        <v>1.2</v>
      </c>
      <c r="M341" s="47"/>
      <c r="N341" s="47">
        <v>1.2</v>
      </c>
      <c r="O341" s="47"/>
      <c r="P341" s="26" t="s">
        <v>135</v>
      </c>
      <c r="Q341" s="26" t="s">
        <v>39</v>
      </c>
      <c r="R341" s="60">
        <v>5</v>
      </c>
      <c r="S341" s="60">
        <v>23</v>
      </c>
      <c r="T341" s="60"/>
      <c r="U341" s="60"/>
      <c r="V341" s="26" t="s">
        <v>17</v>
      </c>
      <c r="W341" s="26"/>
      <c r="X341" s="26" t="s">
        <v>713</v>
      </c>
    </row>
    <row r="342" ht="24.95" customHeight="1" spans="1:24">
      <c r="A342" s="24">
        <v>335</v>
      </c>
      <c r="B342" s="25" t="s">
        <v>714</v>
      </c>
      <c r="C342" s="26" t="s">
        <v>45</v>
      </c>
      <c r="D342" s="26" t="s">
        <v>326</v>
      </c>
      <c r="E342" s="26" t="s">
        <v>333</v>
      </c>
      <c r="F342" s="26" t="s">
        <v>37</v>
      </c>
      <c r="G342" s="26">
        <v>2019</v>
      </c>
      <c r="H342" s="26" t="s">
        <v>126</v>
      </c>
      <c r="I342" s="54">
        <v>5</v>
      </c>
      <c r="J342" s="46" t="s">
        <v>529</v>
      </c>
      <c r="K342" s="26">
        <v>0.05</v>
      </c>
      <c r="L342" s="47">
        <f t="shared" si="17"/>
        <v>0.25</v>
      </c>
      <c r="M342" s="47"/>
      <c r="N342" s="47">
        <v>0.25</v>
      </c>
      <c r="O342" s="47"/>
      <c r="P342" s="26" t="s">
        <v>135</v>
      </c>
      <c r="Q342" s="26" t="s">
        <v>39</v>
      </c>
      <c r="R342" s="60">
        <v>2</v>
      </c>
      <c r="S342" s="60">
        <v>10</v>
      </c>
      <c r="T342" s="60"/>
      <c r="U342" s="60"/>
      <c r="V342" s="26" t="s">
        <v>17</v>
      </c>
      <c r="W342" s="26"/>
      <c r="X342" s="26" t="s">
        <v>715</v>
      </c>
    </row>
    <row r="343" ht="24.95" customHeight="1" spans="1:24">
      <c r="A343" s="24">
        <v>336</v>
      </c>
      <c r="B343" s="25" t="s">
        <v>716</v>
      </c>
      <c r="C343" s="26" t="s">
        <v>45</v>
      </c>
      <c r="D343" s="26" t="s">
        <v>326</v>
      </c>
      <c r="E343" s="26" t="s">
        <v>336</v>
      </c>
      <c r="F343" s="26" t="s">
        <v>37</v>
      </c>
      <c r="G343" s="26">
        <v>2019</v>
      </c>
      <c r="H343" s="26" t="s">
        <v>126</v>
      </c>
      <c r="I343" s="54">
        <v>5</v>
      </c>
      <c r="J343" s="46" t="s">
        <v>529</v>
      </c>
      <c r="K343" s="26">
        <v>0.05</v>
      </c>
      <c r="L343" s="47">
        <f t="shared" ref="L343:L352" si="18">M343+N343+O343</f>
        <v>0.25</v>
      </c>
      <c r="M343" s="47"/>
      <c r="N343" s="47">
        <v>0.25</v>
      </c>
      <c r="O343" s="47"/>
      <c r="P343" s="26" t="s">
        <v>49</v>
      </c>
      <c r="Q343" s="26" t="s">
        <v>39</v>
      </c>
      <c r="R343" s="60">
        <v>1</v>
      </c>
      <c r="S343" s="60">
        <v>3</v>
      </c>
      <c r="T343" s="60"/>
      <c r="U343" s="60"/>
      <c r="V343" s="26" t="s">
        <v>17</v>
      </c>
      <c r="W343" s="26"/>
      <c r="X343" s="26" t="s">
        <v>717</v>
      </c>
    </row>
    <row r="344" ht="24.95" customHeight="1" spans="1:24">
      <c r="A344" s="24">
        <v>337</v>
      </c>
      <c r="B344" s="25" t="s">
        <v>716</v>
      </c>
      <c r="C344" s="26" t="s">
        <v>45</v>
      </c>
      <c r="D344" s="26" t="s">
        <v>326</v>
      </c>
      <c r="E344" s="26" t="s">
        <v>336</v>
      </c>
      <c r="F344" s="26" t="s">
        <v>37</v>
      </c>
      <c r="G344" s="26">
        <v>2019</v>
      </c>
      <c r="H344" s="26" t="s">
        <v>126</v>
      </c>
      <c r="I344" s="54">
        <v>20</v>
      </c>
      <c r="J344" s="46" t="s">
        <v>529</v>
      </c>
      <c r="K344" s="26">
        <v>0.05</v>
      </c>
      <c r="L344" s="47">
        <f t="shared" si="18"/>
        <v>1</v>
      </c>
      <c r="M344" s="47"/>
      <c r="N344" s="47">
        <v>1</v>
      </c>
      <c r="O344" s="47"/>
      <c r="P344" s="26" t="s">
        <v>135</v>
      </c>
      <c r="Q344" s="26" t="s">
        <v>39</v>
      </c>
      <c r="R344" s="60">
        <v>4</v>
      </c>
      <c r="S344" s="60">
        <v>18</v>
      </c>
      <c r="T344" s="60"/>
      <c r="U344" s="60"/>
      <c r="V344" s="26" t="s">
        <v>17</v>
      </c>
      <c r="W344" s="26"/>
      <c r="X344" s="26" t="s">
        <v>718</v>
      </c>
    </row>
    <row r="345" ht="24.95" customHeight="1" spans="1:24">
      <c r="A345" s="24">
        <v>338</v>
      </c>
      <c r="B345" s="25" t="s">
        <v>719</v>
      </c>
      <c r="C345" s="26" t="s">
        <v>45</v>
      </c>
      <c r="D345" s="26" t="s">
        <v>142</v>
      </c>
      <c r="E345" s="26" t="s">
        <v>339</v>
      </c>
      <c r="F345" s="26" t="s">
        <v>37</v>
      </c>
      <c r="G345" s="26">
        <v>2019</v>
      </c>
      <c r="H345" s="26" t="s">
        <v>126</v>
      </c>
      <c r="I345" s="54">
        <v>50</v>
      </c>
      <c r="J345" s="46" t="s">
        <v>529</v>
      </c>
      <c r="K345" s="26">
        <v>0.05</v>
      </c>
      <c r="L345" s="47">
        <f t="shared" si="18"/>
        <v>2.5</v>
      </c>
      <c r="M345" s="47"/>
      <c r="N345" s="47">
        <v>2.5</v>
      </c>
      <c r="O345" s="47"/>
      <c r="P345" s="26" t="s">
        <v>135</v>
      </c>
      <c r="Q345" s="26" t="s">
        <v>39</v>
      </c>
      <c r="R345" s="60">
        <v>17</v>
      </c>
      <c r="S345" s="60">
        <v>68</v>
      </c>
      <c r="T345" s="60"/>
      <c r="U345" s="60"/>
      <c r="V345" s="26" t="s">
        <v>17</v>
      </c>
      <c r="W345" s="26"/>
      <c r="X345" s="26" t="s">
        <v>720</v>
      </c>
    </row>
    <row r="346" ht="24.95" customHeight="1" spans="1:24">
      <c r="A346" s="24">
        <v>339</v>
      </c>
      <c r="B346" s="25" t="s">
        <v>721</v>
      </c>
      <c r="C346" s="26" t="s">
        <v>45</v>
      </c>
      <c r="D346" s="26" t="s">
        <v>142</v>
      </c>
      <c r="E346" s="26" t="s">
        <v>342</v>
      </c>
      <c r="F346" s="26" t="s">
        <v>37</v>
      </c>
      <c r="G346" s="26">
        <v>2019</v>
      </c>
      <c r="H346" s="26" t="s">
        <v>126</v>
      </c>
      <c r="I346" s="54">
        <v>37</v>
      </c>
      <c r="J346" s="46" t="s">
        <v>529</v>
      </c>
      <c r="K346" s="26">
        <v>0.05</v>
      </c>
      <c r="L346" s="47">
        <f t="shared" si="18"/>
        <v>1.85</v>
      </c>
      <c r="M346" s="47"/>
      <c r="N346" s="47">
        <v>1.85</v>
      </c>
      <c r="O346" s="47"/>
      <c r="P346" s="26" t="s">
        <v>135</v>
      </c>
      <c r="Q346" s="26" t="s">
        <v>39</v>
      </c>
      <c r="R346" s="60">
        <v>7</v>
      </c>
      <c r="S346" s="60">
        <v>22</v>
      </c>
      <c r="T346" s="60"/>
      <c r="U346" s="60"/>
      <c r="V346" s="26" t="s">
        <v>17</v>
      </c>
      <c r="W346" s="26"/>
      <c r="X346" s="26" t="s">
        <v>722</v>
      </c>
    </row>
    <row r="347" ht="24.95" customHeight="1" spans="1:24">
      <c r="A347" s="24">
        <v>340</v>
      </c>
      <c r="B347" s="25" t="s">
        <v>723</v>
      </c>
      <c r="C347" s="26" t="s">
        <v>45</v>
      </c>
      <c r="D347" s="26" t="s">
        <v>142</v>
      </c>
      <c r="E347" s="26" t="s">
        <v>345</v>
      </c>
      <c r="F347" s="26" t="s">
        <v>37</v>
      </c>
      <c r="G347" s="26">
        <v>2019</v>
      </c>
      <c r="H347" s="26" t="s">
        <v>126</v>
      </c>
      <c r="I347" s="54">
        <v>3</v>
      </c>
      <c r="J347" s="46" t="s">
        <v>529</v>
      </c>
      <c r="K347" s="26">
        <v>0.05</v>
      </c>
      <c r="L347" s="47">
        <f t="shared" si="18"/>
        <v>0.15</v>
      </c>
      <c r="M347" s="47"/>
      <c r="N347" s="47">
        <v>0.15</v>
      </c>
      <c r="O347" s="47"/>
      <c r="P347" s="26" t="s">
        <v>135</v>
      </c>
      <c r="Q347" s="26" t="s">
        <v>39</v>
      </c>
      <c r="R347" s="60">
        <v>1</v>
      </c>
      <c r="S347" s="60">
        <v>4</v>
      </c>
      <c r="T347" s="60"/>
      <c r="U347" s="60"/>
      <c r="V347" s="26" t="s">
        <v>17</v>
      </c>
      <c r="W347" s="26"/>
      <c r="X347" s="26" t="s">
        <v>724</v>
      </c>
    </row>
    <row r="348" ht="24.95" customHeight="1" spans="1:24">
      <c r="A348" s="24">
        <v>341</v>
      </c>
      <c r="B348" s="25" t="s">
        <v>532</v>
      </c>
      <c r="C348" s="26" t="s">
        <v>45</v>
      </c>
      <c r="D348" s="26" t="s">
        <v>142</v>
      </c>
      <c r="E348" s="26" t="s">
        <v>351</v>
      </c>
      <c r="F348" s="26" t="s">
        <v>37</v>
      </c>
      <c r="G348" s="26">
        <v>2019</v>
      </c>
      <c r="H348" s="26" t="s">
        <v>126</v>
      </c>
      <c r="I348" s="54">
        <v>38</v>
      </c>
      <c r="J348" s="46" t="s">
        <v>529</v>
      </c>
      <c r="K348" s="26">
        <v>0.05</v>
      </c>
      <c r="L348" s="47">
        <f t="shared" si="18"/>
        <v>1.9</v>
      </c>
      <c r="M348" s="47"/>
      <c r="N348" s="47">
        <v>1.9</v>
      </c>
      <c r="O348" s="47"/>
      <c r="P348" s="26" t="s">
        <v>135</v>
      </c>
      <c r="Q348" s="26" t="s">
        <v>39</v>
      </c>
      <c r="R348" s="60">
        <v>11</v>
      </c>
      <c r="S348" s="60">
        <v>52</v>
      </c>
      <c r="T348" s="60"/>
      <c r="U348" s="60"/>
      <c r="V348" s="26" t="s">
        <v>17</v>
      </c>
      <c r="W348" s="26"/>
      <c r="X348" s="26" t="s">
        <v>725</v>
      </c>
    </row>
    <row r="349" ht="24.95" customHeight="1" spans="1:24">
      <c r="A349" s="24">
        <v>342</v>
      </c>
      <c r="B349" s="25" t="s">
        <v>726</v>
      </c>
      <c r="C349" s="26" t="s">
        <v>45</v>
      </c>
      <c r="D349" s="26" t="s">
        <v>142</v>
      </c>
      <c r="E349" s="26" t="s">
        <v>354</v>
      </c>
      <c r="F349" s="26" t="s">
        <v>37</v>
      </c>
      <c r="G349" s="26">
        <v>2019</v>
      </c>
      <c r="H349" s="26" t="s">
        <v>126</v>
      </c>
      <c r="I349" s="54">
        <v>73.6</v>
      </c>
      <c r="J349" s="46" t="s">
        <v>529</v>
      </c>
      <c r="K349" s="26">
        <v>0.05</v>
      </c>
      <c r="L349" s="47">
        <f t="shared" si="18"/>
        <v>3.68</v>
      </c>
      <c r="M349" s="47"/>
      <c r="N349" s="47">
        <v>3.68</v>
      </c>
      <c r="O349" s="47"/>
      <c r="P349" s="26" t="s">
        <v>135</v>
      </c>
      <c r="Q349" s="26" t="s">
        <v>39</v>
      </c>
      <c r="R349" s="60">
        <v>16</v>
      </c>
      <c r="S349" s="60">
        <v>74</v>
      </c>
      <c r="T349" s="60"/>
      <c r="U349" s="60"/>
      <c r="V349" s="26" t="s">
        <v>17</v>
      </c>
      <c r="W349" s="26"/>
      <c r="X349" s="26" t="s">
        <v>727</v>
      </c>
    </row>
    <row r="350" ht="24.95" customHeight="1" spans="1:24">
      <c r="A350" s="24">
        <v>343</v>
      </c>
      <c r="B350" s="25" t="s">
        <v>728</v>
      </c>
      <c r="C350" s="26" t="s">
        <v>45</v>
      </c>
      <c r="D350" s="26" t="s">
        <v>142</v>
      </c>
      <c r="E350" s="26" t="s">
        <v>357</v>
      </c>
      <c r="F350" s="26" t="s">
        <v>37</v>
      </c>
      <c r="G350" s="26">
        <v>2019</v>
      </c>
      <c r="H350" s="26" t="s">
        <v>126</v>
      </c>
      <c r="I350" s="54">
        <v>25</v>
      </c>
      <c r="J350" s="46" t="s">
        <v>529</v>
      </c>
      <c r="K350" s="26">
        <v>0.05</v>
      </c>
      <c r="L350" s="47">
        <f t="shared" si="18"/>
        <v>1.25</v>
      </c>
      <c r="M350" s="47"/>
      <c r="N350" s="47">
        <v>1.25</v>
      </c>
      <c r="O350" s="47"/>
      <c r="P350" s="26" t="s">
        <v>135</v>
      </c>
      <c r="Q350" s="26" t="s">
        <v>39</v>
      </c>
      <c r="R350" s="60">
        <v>6</v>
      </c>
      <c r="S350" s="60">
        <v>24</v>
      </c>
      <c r="T350" s="60"/>
      <c r="U350" s="60"/>
      <c r="V350" s="26" t="s">
        <v>17</v>
      </c>
      <c r="W350" s="26"/>
      <c r="X350" s="26" t="s">
        <v>729</v>
      </c>
    </row>
    <row r="351" ht="24.95" customHeight="1" spans="1:24">
      <c r="A351" s="24">
        <v>344</v>
      </c>
      <c r="B351" s="25" t="s">
        <v>730</v>
      </c>
      <c r="C351" s="26" t="s">
        <v>45</v>
      </c>
      <c r="D351" s="26" t="s">
        <v>142</v>
      </c>
      <c r="E351" s="26" t="s">
        <v>360</v>
      </c>
      <c r="F351" s="26" t="s">
        <v>37</v>
      </c>
      <c r="G351" s="26">
        <v>2019</v>
      </c>
      <c r="H351" s="26" t="s">
        <v>126</v>
      </c>
      <c r="I351" s="54">
        <v>5</v>
      </c>
      <c r="J351" s="46" t="s">
        <v>529</v>
      </c>
      <c r="K351" s="26">
        <v>0.05</v>
      </c>
      <c r="L351" s="47">
        <f t="shared" si="18"/>
        <v>0.25</v>
      </c>
      <c r="M351" s="47"/>
      <c r="N351" s="47">
        <v>0.25</v>
      </c>
      <c r="O351" s="47"/>
      <c r="P351" s="26" t="s">
        <v>135</v>
      </c>
      <c r="Q351" s="26" t="s">
        <v>39</v>
      </c>
      <c r="R351" s="60">
        <v>2</v>
      </c>
      <c r="S351" s="60">
        <v>11</v>
      </c>
      <c r="T351" s="60"/>
      <c r="U351" s="60"/>
      <c r="V351" s="26" t="s">
        <v>17</v>
      </c>
      <c r="W351" s="26"/>
      <c r="X351" s="26" t="s">
        <v>731</v>
      </c>
    </row>
    <row r="352" ht="24.95" customHeight="1" spans="1:24">
      <c r="A352" s="24">
        <v>345</v>
      </c>
      <c r="B352" s="25" t="s">
        <v>732</v>
      </c>
      <c r="C352" s="26" t="s">
        <v>45</v>
      </c>
      <c r="D352" s="26" t="s">
        <v>142</v>
      </c>
      <c r="E352" s="26" t="s">
        <v>154</v>
      </c>
      <c r="F352" s="26" t="s">
        <v>37</v>
      </c>
      <c r="G352" s="26">
        <v>2019</v>
      </c>
      <c r="H352" s="26" t="s">
        <v>126</v>
      </c>
      <c r="I352" s="54">
        <v>26</v>
      </c>
      <c r="J352" s="46" t="s">
        <v>529</v>
      </c>
      <c r="K352" s="26">
        <v>0.05</v>
      </c>
      <c r="L352" s="47">
        <f t="shared" si="18"/>
        <v>1.3</v>
      </c>
      <c r="M352" s="47"/>
      <c r="N352" s="47">
        <v>1.3</v>
      </c>
      <c r="O352" s="47"/>
      <c r="P352" s="26" t="s">
        <v>135</v>
      </c>
      <c r="Q352" s="26" t="s">
        <v>39</v>
      </c>
      <c r="R352" s="60">
        <v>6</v>
      </c>
      <c r="S352" s="60">
        <v>29</v>
      </c>
      <c r="T352" s="60"/>
      <c r="U352" s="60"/>
      <c r="V352" s="26" t="s">
        <v>17</v>
      </c>
      <c r="W352" s="26"/>
      <c r="X352" s="26" t="s">
        <v>733</v>
      </c>
    </row>
    <row r="353" s="6" customFormat="1" ht="24.95" customHeight="1" spans="1:24">
      <c r="A353" s="22">
        <v>346</v>
      </c>
      <c r="B353" s="23" t="s">
        <v>734</v>
      </c>
      <c r="C353" s="22"/>
      <c r="D353" s="22"/>
      <c r="E353" s="22"/>
      <c r="F353" s="22" t="s">
        <v>125</v>
      </c>
      <c r="G353" s="22" t="s">
        <v>34</v>
      </c>
      <c r="H353" s="22" t="s">
        <v>126</v>
      </c>
      <c r="I353" s="44" t="s">
        <v>34</v>
      </c>
      <c r="J353" s="23" t="s">
        <v>735</v>
      </c>
      <c r="K353" s="22"/>
      <c r="L353" s="49">
        <f t="shared" ref="L353:O353" si="19">L354+L387+L407+L408+L414+L418</f>
        <v>32.2526</v>
      </c>
      <c r="M353" s="49">
        <f t="shared" si="19"/>
        <v>8.8176</v>
      </c>
      <c r="N353" s="49">
        <f t="shared" si="19"/>
        <v>23.435</v>
      </c>
      <c r="O353" s="49">
        <f t="shared" si="19"/>
        <v>0</v>
      </c>
      <c r="P353" s="22"/>
      <c r="Q353" s="22" t="s">
        <v>39</v>
      </c>
      <c r="R353" s="58">
        <f>R354+R387+R407+R408+R414+R418</f>
        <v>125</v>
      </c>
      <c r="S353" s="58">
        <f>S354+S387+S407+S408+S414+S418</f>
        <v>504</v>
      </c>
      <c r="T353" s="58"/>
      <c r="U353" s="58"/>
      <c r="V353" s="22" t="s">
        <v>34</v>
      </c>
      <c r="W353" s="22">
        <v>815</v>
      </c>
      <c r="X353" s="22"/>
    </row>
    <row r="354" ht="24.95" customHeight="1" spans="1:24">
      <c r="A354" s="24">
        <v>347</v>
      </c>
      <c r="B354" s="26" t="s">
        <v>736</v>
      </c>
      <c r="C354" s="24"/>
      <c r="D354" s="24"/>
      <c r="E354" s="24"/>
      <c r="F354" s="24" t="s">
        <v>125</v>
      </c>
      <c r="G354" s="24" t="s">
        <v>34</v>
      </c>
      <c r="H354" s="24" t="s">
        <v>126</v>
      </c>
      <c r="I354" s="50">
        <f>SUM(I355:I386)</f>
        <v>251.85</v>
      </c>
      <c r="J354" s="51"/>
      <c r="K354" s="24"/>
      <c r="L354" s="52">
        <f>SUM(L355:L386)</f>
        <v>12.8326</v>
      </c>
      <c r="M354" s="52">
        <f>SUM(M355:M386)</f>
        <v>1.7076</v>
      </c>
      <c r="N354" s="52">
        <f>SUM(N355:N386)</f>
        <v>11.125</v>
      </c>
      <c r="O354" s="52">
        <f>SUM(O355:O386)</f>
        <v>0</v>
      </c>
      <c r="P354" s="24"/>
      <c r="Q354" s="24" t="s">
        <v>39</v>
      </c>
      <c r="R354" s="59">
        <f>SUM(R355:R386)</f>
        <v>64</v>
      </c>
      <c r="S354" s="59">
        <f>SUM(S355:S386)</f>
        <v>253</v>
      </c>
      <c r="T354" s="59"/>
      <c r="U354" s="59"/>
      <c r="V354" s="24" t="s">
        <v>34</v>
      </c>
      <c r="W354" s="24">
        <v>816</v>
      </c>
      <c r="X354" s="24"/>
    </row>
    <row r="355" ht="24.95" customHeight="1" spans="1:24">
      <c r="A355" s="24">
        <v>348</v>
      </c>
      <c r="B355" s="51" t="s">
        <v>737</v>
      </c>
      <c r="C355" s="24" t="s">
        <v>45</v>
      </c>
      <c r="D355" s="24" t="s">
        <v>164</v>
      </c>
      <c r="E355" s="24" t="s">
        <v>167</v>
      </c>
      <c r="F355" s="24" t="s">
        <v>37</v>
      </c>
      <c r="G355" s="24">
        <v>2018</v>
      </c>
      <c r="H355" s="24" t="s">
        <v>126</v>
      </c>
      <c r="I355" s="50">
        <v>2.67</v>
      </c>
      <c r="J355" s="51" t="s">
        <v>738</v>
      </c>
      <c r="K355" s="52">
        <v>0.04</v>
      </c>
      <c r="L355" s="52">
        <f t="shared" ref="L355:L360" si="20">M355+N355+O355</f>
        <v>0.1068</v>
      </c>
      <c r="M355" s="52">
        <v>0.1068</v>
      </c>
      <c r="N355" s="52"/>
      <c r="O355" s="52"/>
      <c r="P355" s="24" t="s">
        <v>135</v>
      </c>
      <c r="Q355" s="24" t="s">
        <v>39</v>
      </c>
      <c r="R355" s="24">
        <v>1</v>
      </c>
      <c r="S355" s="24">
        <v>3</v>
      </c>
      <c r="T355" s="24"/>
      <c r="U355" s="24"/>
      <c r="V355" s="24" t="s">
        <v>17</v>
      </c>
      <c r="W355" s="24">
        <v>834</v>
      </c>
      <c r="X355" s="24"/>
    </row>
    <row r="356" ht="24.95" customHeight="1" spans="1:24">
      <c r="A356" s="24">
        <v>349</v>
      </c>
      <c r="B356" s="51" t="s">
        <v>739</v>
      </c>
      <c r="C356" s="24" t="s">
        <v>45</v>
      </c>
      <c r="D356" s="24" t="s">
        <v>51</v>
      </c>
      <c r="E356" s="24" t="s">
        <v>90</v>
      </c>
      <c r="F356" s="24" t="s">
        <v>363</v>
      </c>
      <c r="G356" s="24">
        <v>2018</v>
      </c>
      <c r="H356" s="24" t="s">
        <v>126</v>
      </c>
      <c r="I356" s="50">
        <v>6.67</v>
      </c>
      <c r="J356" s="51" t="s">
        <v>738</v>
      </c>
      <c r="K356" s="52">
        <v>0.06</v>
      </c>
      <c r="L356" s="52">
        <f t="shared" si="20"/>
        <v>0.4002</v>
      </c>
      <c r="M356" s="52">
        <v>0.4002</v>
      </c>
      <c r="N356" s="52"/>
      <c r="O356" s="52"/>
      <c r="P356" s="24" t="s">
        <v>135</v>
      </c>
      <c r="Q356" s="24" t="s">
        <v>39</v>
      </c>
      <c r="R356" s="24">
        <v>1</v>
      </c>
      <c r="S356" s="24">
        <v>5</v>
      </c>
      <c r="T356" s="24"/>
      <c r="U356" s="24"/>
      <c r="V356" s="24" t="s">
        <v>17</v>
      </c>
      <c r="W356" s="24">
        <v>835</v>
      </c>
      <c r="X356" s="24"/>
    </row>
    <row r="357" ht="24.95" customHeight="1" spans="1:24">
      <c r="A357" s="24">
        <v>350</v>
      </c>
      <c r="B357" s="51" t="s">
        <v>740</v>
      </c>
      <c r="C357" s="24" t="s">
        <v>45</v>
      </c>
      <c r="D357" s="24" t="s">
        <v>51</v>
      </c>
      <c r="E357" s="24" t="s">
        <v>83</v>
      </c>
      <c r="F357" s="24" t="s">
        <v>363</v>
      </c>
      <c r="G357" s="24">
        <v>2018</v>
      </c>
      <c r="H357" s="24" t="s">
        <v>126</v>
      </c>
      <c r="I357" s="50">
        <v>13.34</v>
      </c>
      <c r="J357" s="51" t="s">
        <v>738</v>
      </c>
      <c r="K357" s="52">
        <v>0.06</v>
      </c>
      <c r="L357" s="52">
        <f t="shared" si="20"/>
        <v>0.8004</v>
      </c>
      <c r="M357" s="52">
        <v>0.8004</v>
      </c>
      <c r="N357" s="52"/>
      <c r="O357" s="52"/>
      <c r="P357" s="24" t="s">
        <v>135</v>
      </c>
      <c r="Q357" s="24" t="s">
        <v>39</v>
      </c>
      <c r="R357" s="24">
        <v>2</v>
      </c>
      <c r="S357" s="24">
        <v>6</v>
      </c>
      <c r="T357" s="24"/>
      <c r="U357" s="24"/>
      <c r="V357" s="24" t="s">
        <v>17</v>
      </c>
      <c r="W357" s="24">
        <v>836</v>
      </c>
      <c r="X357" s="24"/>
    </row>
    <row r="358" ht="24.95" customHeight="1" spans="1:24">
      <c r="A358" s="24">
        <v>351</v>
      </c>
      <c r="B358" s="51" t="s">
        <v>741</v>
      </c>
      <c r="C358" s="24" t="s">
        <v>45</v>
      </c>
      <c r="D358" s="24" t="s">
        <v>51</v>
      </c>
      <c r="E358" s="24" t="s">
        <v>74</v>
      </c>
      <c r="F358" s="24" t="s">
        <v>363</v>
      </c>
      <c r="G358" s="24">
        <v>2018</v>
      </c>
      <c r="H358" s="24" t="s">
        <v>126</v>
      </c>
      <c r="I358" s="50">
        <v>6.67</v>
      </c>
      <c r="J358" s="51" t="s">
        <v>738</v>
      </c>
      <c r="K358" s="52">
        <v>0.06</v>
      </c>
      <c r="L358" s="52">
        <f t="shared" si="20"/>
        <v>0.4002</v>
      </c>
      <c r="M358" s="52">
        <v>0.4002</v>
      </c>
      <c r="N358" s="52"/>
      <c r="O358" s="52"/>
      <c r="P358" s="24" t="s">
        <v>135</v>
      </c>
      <c r="Q358" s="24" t="s">
        <v>39</v>
      </c>
      <c r="R358" s="24">
        <v>1</v>
      </c>
      <c r="S358" s="24">
        <v>2</v>
      </c>
      <c r="T358" s="24"/>
      <c r="U358" s="24"/>
      <c r="V358" s="24" t="s">
        <v>17</v>
      </c>
      <c r="W358" s="24">
        <v>837</v>
      </c>
      <c r="X358" s="24"/>
    </row>
    <row r="359" ht="24.95" customHeight="1" spans="1:24">
      <c r="A359" s="24">
        <v>352</v>
      </c>
      <c r="B359" s="25" t="s">
        <v>742</v>
      </c>
      <c r="C359" s="26" t="s">
        <v>45</v>
      </c>
      <c r="D359" s="26" t="s">
        <v>53</v>
      </c>
      <c r="E359" s="26" t="s">
        <v>72</v>
      </c>
      <c r="F359" s="26" t="s">
        <v>37</v>
      </c>
      <c r="G359" s="26">
        <v>2019</v>
      </c>
      <c r="H359" s="26" t="s">
        <v>126</v>
      </c>
      <c r="I359" s="54">
        <v>1</v>
      </c>
      <c r="J359" s="46" t="s">
        <v>743</v>
      </c>
      <c r="K359" s="26">
        <v>0.05</v>
      </c>
      <c r="L359" s="47">
        <f t="shared" si="20"/>
        <v>0.05</v>
      </c>
      <c r="M359" s="47"/>
      <c r="N359" s="47">
        <v>0.05</v>
      </c>
      <c r="O359" s="47"/>
      <c r="P359" s="26" t="s">
        <v>135</v>
      </c>
      <c r="Q359" s="26" t="s">
        <v>39</v>
      </c>
      <c r="R359" s="60">
        <v>1</v>
      </c>
      <c r="S359" s="60">
        <v>5</v>
      </c>
      <c r="T359" s="60"/>
      <c r="U359" s="60"/>
      <c r="V359" s="26" t="s">
        <v>17</v>
      </c>
      <c r="W359" s="26"/>
      <c r="X359" s="26" t="s">
        <v>744</v>
      </c>
    </row>
    <row r="360" ht="24.95" customHeight="1" spans="1:24">
      <c r="A360" s="24">
        <v>353</v>
      </c>
      <c r="B360" s="25" t="s">
        <v>745</v>
      </c>
      <c r="C360" s="26" t="s">
        <v>45</v>
      </c>
      <c r="D360" s="26" t="s">
        <v>271</v>
      </c>
      <c r="E360" s="26" t="s">
        <v>287</v>
      </c>
      <c r="F360" s="26" t="s">
        <v>37</v>
      </c>
      <c r="G360" s="26">
        <v>2019</v>
      </c>
      <c r="H360" s="26" t="s">
        <v>126</v>
      </c>
      <c r="I360" s="54">
        <v>1</v>
      </c>
      <c r="J360" s="46" t="s">
        <v>743</v>
      </c>
      <c r="K360" s="26">
        <v>0.05</v>
      </c>
      <c r="L360" s="47">
        <f t="shared" si="20"/>
        <v>0.05</v>
      </c>
      <c r="M360" s="47"/>
      <c r="N360" s="47">
        <v>0.05</v>
      </c>
      <c r="O360" s="47"/>
      <c r="P360" s="26" t="s">
        <v>49</v>
      </c>
      <c r="Q360" s="26" t="s">
        <v>39</v>
      </c>
      <c r="R360" s="60">
        <v>1</v>
      </c>
      <c r="S360" s="60">
        <v>4</v>
      </c>
      <c r="T360" s="60"/>
      <c r="U360" s="60"/>
      <c r="V360" s="26" t="s">
        <v>17</v>
      </c>
      <c r="W360" s="26"/>
      <c r="X360" s="26" t="s">
        <v>746</v>
      </c>
    </row>
    <row r="361" ht="24.95" customHeight="1" spans="1:24">
      <c r="A361" s="24">
        <v>354</v>
      </c>
      <c r="B361" s="25" t="s">
        <v>747</v>
      </c>
      <c r="C361" s="26" t="s">
        <v>45</v>
      </c>
      <c r="D361" s="26" t="s">
        <v>53</v>
      </c>
      <c r="E361" s="26" t="s">
        <v>54</v>
      </c>
      <c r="F361" s="26" t="s">
        <v>363</v>
      </c>
      <c r="G361" s="26">
        <v>2019</v>
      </c>
      <c r="H361" s="26" t="s">
        <v>126</v>
      </c>
      <c r="I361" s="54">
        <v>16</v>
      </c>
      <c r="J361" s="46" t="s">
        <v>738</v>
      </c>
      <c r="K361" s="26">
        <v>0.05</v>
      </c>
      <c r="L361" s="47">
        <f t="shared" ref="L361:L386" si="21">M361+N361+O361</f>
        <v>0.8</v>
      </c>
      <c r="M361" s="47"/>
      <c r="N361" s="47">
        <v>0.8</v>
      </c>
      <c r="O361" s="47"/>
      <c r="P361" s="26" t="s">
        <v>135</v>
      </c>
      <c r="Q361" s="26" t="s">
        <v>39</v>
      </c>
      <c r="R361" s="60">
        <v>7</v>
      </c>
      <c r="S361" s="60">
        <v>27</v>
      </c>
      <c r="T361" s="60"/>
      <c r="U361" s="60"/>
      <c r="V361" s="26" t="s">
        <v>17</v>
      </c>
      <c r="W361" s="26"/>
      <c r="X361" s="26" t="s">
        <v>748</v>
      </c>
    </row>
    <row r="362" ht="24.95" customHeight="1" spans="1:24">
      <c r="A362" s="24">
        <v>355</v>
      </c>
      <c r="B362" s="25" t="s">
        <v>749</v>
      </c>
      <c r="C362" s="26" t="s">
        <v>45</v>
      </c>
      <c r="D362" s="26" t="s">
        <v>53</v>
      </c>
      <c r="E362" s="26" t="s">
        <v>72</v>
      </c>
      <c r="F362" s="26" t="s">
        <v>363</v>
      </c>
      <c r="G362" s="26">
        <v>2019</v>
      </c>
      <c r="H362" s="26" t="s">
        <v>126</v>
      </c>
      <c r="I362" s="54">
        <v>16</v>
      </c>
      <c r="J362" s="46" t="s">
        <v>738</v>
      </c>
      <c r="K362" s="26">
        <v>0.05</v>
      </c>
      <c r="L362" s="47">
        <f t="shared" si="21"/>
        <v>0.8</v>
      </c>
      <c r="M362" s="47"/>
      <c r="N362" s="47">
        <v>0.8</v>
      </c>
      <c r="O362" s="47"/>
      <c r="P362" s="26" t="s">
        <v>135</v>
      </c>
      <c r="Q362" s="26" t="s">
        <v>39</v>
      </c>
      <c r="R362" s="60">
        <v>2</v>
      </c>
      <c r="S362" s="60">
        <v>11</v>
      </c>
      <c r="T362" s="60"/>
      <c r="U362" s="60"/>
      <c r="V362" s="26" t="s">
        <v>17</v>
      </c>
      <c r="W362" s="26"/>
      <c r="X362" s="26" t="s">
        <v>750</v>
      </c>
    </row>
    <row r="363" ht="24.95" customHeight="1" spans="1:24">
      <c r="A363" s="24">
        <v>356</v>
      </c>
      <c r="B363" s="25" t="s">
        <v>751</v>
      </c>
      <c r="C363" s="26" t="s">
        <v>45</v>
      </c>
      <c r="D363" s="26" t="s">
        <v>53</v>
      </c>
      <c r="E363" s="26" t="s">
        <v>55</v>
      </c>
      <c r="F363" s="26" t="s">
        <v>363</v>
      </c>
      <c r="G363" s="26">
        <v>2019</v>
      </c>
      <c r="H363" s="26" t="s">
        <v>126</v>
      </c>
      <c r="I363" s="54">
        <v>27</v>
      </c>
      <c r="J363" s="46" t="s">
        <v>738</v>
      </c>
      <c r="K363" s="26">
        <v>0.05</v>
      </c>
      <c r="L363" s="47">
        <f t="shared" si="21"/>
        <v>1.35</v>
      </c>
      <c r="M363" s="47"/>
      <c r="N363" s="47">
        <v>1.35</v>
      </c>
      <c r="O363" s="47"/>
      <c r="P363" s="26" t="s">
        <v>135</v>
      </c>
      <c r="Q363" s="26" t="s">
        <v>39</v>
      </c>
      <c r="R363" s="60">
        <v>8</v>
      </c>
      <c r="S363" s="60">
        <v>36</v>
      </c>
      <c r="T363" s="60"/>
      <c r="U363" s="60"/>
      <c r="V363" s="26" t="s">
        <v>17</v>
      </c>
      <c r="W363" s="26"/>
      <c r="X363" s="26" t="s">
        <v>752</v>
      </c>
    </row>
    <row r="364" ht="24.95" customHeight="1" spans="1:24">
      <c r="A364" s="24">
        <v>357</v>
      </c>
      <c r="B364" s="25" t="s">
        <v>753</v>
      </c>
      <c r="C364" s="26" t="s">
        <v>45</v>
      </c>
      <c r="D364" s="26" t="s">
        <v>53</v>
      </c>
      <c r="E364" s="26" t="s">
        <v>268</v>
      </c>
      <c r="F364" s="26" t="s">
        <v>363</v>
      </c>
      <c r="G364" s="26">
        <v>2019</v>
      </c>
      <c r="H364" s="26" t="s">
        <v>126</v>
      </c>
      <c r="I364" s="54">
        <v>16</v>
      </c>
      <c r="J364" s="46" t="s">
        <v>738</v>
      </c>
      <c r="K364" s="26">
        <v>0.05</v>
      </c>
      <c r="L364" s="47">
        <f t="shared" si="21"/>
        <v>0.8</v>
      </c>
      <c r="M364" s="47"/>
      <c r="N364" s="47">
        <v>0.8</v>
      </c>
      <c r="O364" s="47"/>
      <c r="P364" s="26" t="s">
        <v>135</v>
      </c>
      <c r="Q364" s="26" t="s">
        <v>39</v>
      </c>
      <c r="R364" s="60">
        <v>5</v>
      </c>
      <c r="S364" s="60">
        <v>18</v>
      </c>
      <c r="T364" s="60"/>
      <c r="U364" s="60"/>
      <c r="V364" s="26" t="s">
        <v>17</v>
      </c>
      <c r="W364" s="26"/>
      <c r="X364" s="26" t="s">
        <v>754</v>
      </c>
    </row>
    <row r="365" ht="24.95" customHeight="1" spans="1:24">
      <c r="A365" s="24">
        <v>358</v>
      </c>
      <c r="B365" s="25" t="s">
        <v>755</v>
      </c>
      <c r="C365" s="26" t="s">
        <v>45</v>
      </c>
      <c r="D365" s="26" t="s">
        <v>271</v>
      </c>
      <c r="E365" s="26" t="s">
        <v>430</v>
      </c>
      <c r="F365" s="26" t="s">
        <v>363</v>
      </c>
      <c r="G365" s="26">
        <v>2019</v>
      </c>
      <c r="H365" s="26" t="s">
        <v>126</v>
      </c>
      <c r="I365" s="54">
        <v>2</v>
      </c>
      <c r="J365" s="46" t="s">
        <v>738</v>
      </c>
      <c r="K365" s="26">
        <v>0.05</v>
      </c>
      <c r="L365" s="47">
        <f t="shared" si="21"/>
        <v>0.1</v>
      </c>
      <c r="M365" s="47"/>
      <c r="N365" s="47">
        <v>0.1</v>
      </c>
      <c r="O365" s="47"/>
      <c r="P365" s="26" t="s">
        <v>135</v>
      </c>
      <c r="Q365" s="26" t="s">
        <v>39</v>
      </c>
      <c r="R365" s="60">
        <v>1</v>
      </c>
      <c r="S365" s="60">
        <v>4</v>
      </c>
      <c r="T365" s="60"/>
      <c r="U365" s="60"/>
      <c r="V365" s="26" t="s">
        <v>17</v>
      </c>
      <c r="W365" s="26"/>
      <c r="X365" s="26" t="s">
        <v>756</v>
      </c>
    </row>
    <row r="366" ht="24.95" customHeight="1" spans="1:24">
      <c r="A366" s="24">
        <v>359</v>
      </c>
      <c r="B366" s="25" t="s">
        <v>757</v>
      </c>
      <c r="C366" s="26" t="s">
        <v>45</v>
      </c>
      <c r="D366" s="26" t="s">
        <v>271</v>
      </c>
      <c r="E366" s="26" t="s">
        <v>434</v>
      </c>
      <c r="F366" s="26" t="s">
        <v>363</v>
      </c>
      <c r="G366" s="26">
        <v>2019</v>
      </c>
      <c r="H366" s="26" t="s">
        <v>126</v>
      </c>
      <c r="I366" s="54">
        <v>2</v>
      </c>
      <c r="J366" s="46" t="s">
        <v>738</v>
      </c>
      <c r="K366" s="26">
        <v>0.05</v>
      </c>
      <c r="L366" s="47">
        <f t="shared" si="21"/>
        <v>0.1</v>
      </c>
      <c r="M366" s="47"/>
      <c r="N366" s="47">
        <v>0.1</v>
      </c>
      <c r="O366" s="47"/>
      <c r="P366" s="26" t="s">
        <v>135</v>
      </c>
      <c r="Q366" s="26" t="s">
        <v>39</v>
      </c>
      <c r="R366" s="60">
        <v>1</v>
      </c>
      <c r="S366" s="60">
        <v>2</v>
      </c>
      <c r="T366" s="60"/>
      <c r="U366" s="60"/>
      <c r="V366" s="26" t="s">
        <v>17</v>
      </c>
      <c r="W366" s="26"/>
      <c r="X366" s="26" t="s">
        <v>758</v>
      </c>
    </row>
    <row r="367" ht="24.95" customHeight="1" spans="1:24">
      <c r="A367" s="24">
        <v>360</v>
      </c>
      <c r="B367" s="25" t="s">
        <v>759</v>
      </c>
      <c r="C367" s="26" t="s">
        <v>45</v>
      </c>
      <c r="D367" s="26" t="s">
        <v>271</v>
      </c>
      <c r="E367" s="26" t="s">
        <v>287</v>
      </c>
      <c r="F367" s="26" t="s">
        <v>363</v>
      </c>
      <c r="G367" s="26">
        <v>2019</v>
      </c>
      <c r="H367" s="26" t="s">
        <v>126</v>
      </c>
      <c r="I367" s="54">
        <v>2</v>
      </c>
      <c r="J367" s="46" t="s">
        <v>738</v>
      </c>
      <c r="K367" s="26">
        <v>0.05</v>
      </c>
      <c r="L367" s="47">
        <f t="shared" si="21"/>
        <v>0.1</v>
      </c>
      <c r="M367" s="47"/>
      <c r="N367" s="47">
        <v>0.1</v>
      </c>
      <c r="O367" s="47"/>
      <c r="P367" s="26" t="s">
        <v>135</v>
      </c>
      <c r="Q367" s="26" t="s">
        <v>39</v>
      </c>
      <c r="R367" s="60">
        <v>1</v>
      </c>
      <c r="S367" s="60">
        <v>3</v>
      </c>
      <c r="T367" s="60"/>
      <c r="U367" s="60"/>
      <c r="V367" s="26" t="s">
        <v>17</v>
      </c>
      <c r="W367" s="26"/>
      <c r="X367" s="26" t="s">
        <v>760</v>
      </c>
    </row>
    <row r="368" ht="24.95" customHeight="1" spans="1:24">
      <c r="A368" s="24">
        <v>361</v>
      </c>
      <c r="B368" s="25" t="s">
        <v>761</v>
      </c>
      <c r="C368" s="26" t="s">
        <v>45</v>
      </c>
      <c r="D368" s="26" t="s">
        <v>271</v>
      </c>
      <c r="E368" s="26" t="s">
        <v>444</v>
      </c>
      <c r="F368" s="26" t="s">
        <v>363</v>
      </c>
      <c r="G368" s="26">
        <v>2019</v>
      </c>
      <c r="H368" s="26" t="s">
        <v>126</v>
      </c>
      <c r="I368" s="54">
        <v>3</v>
      </c>
      <c r="J368" s="46" t="s">
        <v>738</v>
      </c>
      <c r="K368" s="26">
        <v>0.05</v>
      </c>
      <c r="L368" s="47">
        <f t="shared" si="21"/>
        <v>0.15</v>
      </c>
      <c r="M368" s="47"/>
      <c r="N368" s="47">
        <v>0.15</v>
      </c>
      <c r="O368" s="47"/>
      <c r="P368" s="26" t="s">
        <v>135</v>
      </c>
      <c r="Q368" s="26" t="s">
        <v>39</v>
      </c>
      <c r="R368" s="60">
        <v>1</v>
      </c>
      <c r="S368" s="60">
        <v>3</v>
      </c>
      <c r="T368" s="60"/>
      <c r="U368" s="60"/>
      <c r="V368" s="26" t="s">
        <v>17</v>
      </c>
      <c r="W368" s="26"/>
      <c r="X368" s="26" t="s">
        <v>762</v>
      </c>
    </row>
    <row r="369" ht="24.95" customHeight="1" spans="1:24">
      <c r="A369" s="24">
        <v>362</v>
      </c>
      <c r="B369" s="25" t="s">
        <v>763</v>
      </c>
      <c r="C369" s="26" t="s">
        <v>45</v>
      </c>
      <c r="D369" s="26" t="s">
        <v>271</v>
      </c>
      <c r="E369" s="26" t="s">
        <v>764</v>
      </c>
      <c r="F369" s="26" t="s">
        <v>363</v>
      </c>
      <c r="G369" s="26">
        <v>2019</v>
      </c>
      <c r="H369" s="26" t="s">
        <v>126</v>
      </c>
      <c r="I369" s="54">
        <v>6</v>
      </c>
      <c r="J369" s="46" t="s">
        <v>738</v>
      </c>
      <c r="K369" s="26">
        <v>0.05</v>
      </c>
      <c r="L369" s="47">
        <f t="shared" si="21"/>
        <v>0.3</v>
      </c>
      <c r="M369" s="47"/>
      <c r="N369" s="47">
        <v>0.3</v>
      </c>
      <c r="O369" s="47"/>
      <c r="P369" s="26" t="s">
        <v>49</v>
      </c>
      <c r="Q369" s="26" t="s">
        <v>39</v>
      </c>
      <c r="R369" s="60">
        <v>1</v>
      </c>
      <c r="S369" s="60">
        <v>4</v>
      </c>
      <c r="T369" s="60"/>
      <c r="U369" s="60"/>
      <c r="V369" s="26" t="s">
        <v>17</v>
      </c>
      <c r="W369" s="26"/>
      <c r="X369" s="26" t="s">
        <v>765</v>
      </c>
    </row>
    <row r="370" ht="24.95" customHeight="1" spans="1:24">
      <c r="A370" s="24">
        <v>363</v>
      </c>
      <c r="B370" s="25" t="s">
        <v>766</v>
      </c>
      <c r="C370" s="26" t="s">
        <v>45</v>
      </c>
      <c r="D370" s="26" t="s">
        <v>56</v>
      </c>
      <c r="E370" s="26" t="s">
        <v>66</v>
      </c>
      <c r="F370" s="26" t="s">
        <v>363</v>
      </c>
      <c r="G370" s="26">
        <v>2019</v>
      </c>
      <c r="H370" s="26" t="s">
        <v>126</v>
      </c>
      <c r="I370" s="54">
        <v>3</v>
      </c>
      <c r="J370" s="46" t="s">
        <v>738</v>
      </c>
      <c r="K370" s="26">
        <v>0.05</v>
      </c>
      <c r="L370" s="47">
        <f t="shared" si="21"/>
        <v>0.15</v>
      </c>
      <c r="M370" s="47"/>
      <c r="N370" s="47">
        <v>0.15</v>
      </c>
      <c r="O370" s="47"/>
      <c r="P370" s="26" t="s">
        <v>135</v>
      </c>
      <c r="Q370" s="26" t="s">
        <v>39</v>
      </c>
      <c r="R370" s="60">
        <v>1</v>
      </c>
      <c r="S370" s="60">
        <v>6</v>
      </c>
      <c r="T370" s="60"/>
      <c r="U370" s="60"/>
      <c r="V370" s="26" t="s">
        <v>17</v>
      </c>
      <c r="W370" s="26"/>
      <c r="X370" s="26" t="s">
        <v>767</v>
      </c>
    </row>
    <row r="371" ht="24.95" customHeight="1" spans="1:24">
      <c r="A371" s="24">
        <v>364</v>
      </c>
      <c r="B371" s="25" t="s">
        <v>768</v>
      </c>
      <c r="C371" s="26" t="s">
        <v>45</v>
      </c>
      <c r="D371" s="26" t="s">
        <v>56</v>
      </c>
      <c r="E371" s="26" t="s">
        <v>58</v>
      </c>
      <c r="F371" s="26" t="s">
        <v>363</v>
      </c>
      <c r="G371" s="26">
        <v>2019</v>
      </c>
      <c r="H371" s="26" t="s">
        <v>126</v>
      </c>
      <c r="I371" s="54">
        <v>4.5</v>
      </c>
      <c r="J371" s="46" t="s">
        <v>738</v>
      </c>
      <c r="K371" s="26">
        <v>0.05</v>
      </c>
      <c r="L371" s="47">
        <f t="shared" si="21"/>
        <v>0.225</v>
      </c>
      <c r="M371" s="47"/>
      <c r="N371" s="47">
        <v>0.225</v>
      </c>
      <c r="O371" s="47"/>
      <c r="P371" s="26" t="s">
        <v>135</v>
      </c>
      <c r="Q371" s="26" t="s">
        <v>39</v>
      </c>
      <c r="R371" s="60">
        <v>2</v>
      </c>
      <c r="S371" s="60">
        <v>6</v>
      </c>
      <c r="T371" s="60"/>
      <c r="U371" s="60"/>
      <c r="V371" s="26" t="s">
        <v>17</v>
      </c>
      <c r="W371" s="26"/>
      <c r="X371" s="26" t="s">
        <v>769</v>
      </c>
    </row>
    <row r="372" ht="24.95" customHeight="1" spans="1:24">
      <c r="A372" s="24">
        <v>365</v>
      </c>
      <c r="B372" s="25" t="s">
        <v>770</v>
      </c>
      <c r="C372" s="26" t="s">
        <v>45</v>
      </c>
      <c r="D372" s="26" t="s">
        <v>56</v>
      </c>
      <c r="E372" s="26" t="s">
        <v>60</v>
      </c>
      <c r="F372" s="26" t="s">
        <v>363</v>
      </c>
      <c r="G372" s="26">
        <v>2019</v>
      </c>
      <c r="H372" s="26" t="s">
        <v>126</v>
      </c>
      <c r="I372" s="54">
        <v>3</v>
      </c>
      <c r="J372" s="46" t="s">
        <v>738</v>
      </c>
      <c r="K372" s="26">
        <v>0.05</v>
      </c>
      <c r="L372" s="47">
        <f t="shared" si="21"/>
        <v>0.15</v>
      </c>
      <c r="M372" s="47"/>
      <c r="N372" s="47">
        <v>0.15</v>
      </c>
      <c r="O372" s="47"/>
      <c r="P372" s="26" t="s">
        <v>135</v>
      </c>
      <c r="Q372" s="26" t="s">
        <v>39</v>
      </c>
      <c r="R372" s="60">
        <v>1</v>
      </c>
      <c r="S372" s="60">
        <v>4</v>
      </c>
      <c r="T372" s="60"/>
      <c r="U372" s="60"/>
      <c r="V372" s="26" t="s">
        <v>17</v>
      </c>
      <c r="W372" s="26"/>
      <c r="X372" s="26" t="s">
        <v>771</v>
      </c>
    </row>
    <row r="373" ht="24.95" customHeight="1" spans="1:24">
      <c r="A373" s="24">
        <v>366</v>
      </c>
      <c r="B373" s="25" t="s">
        <v>772</v>
      </c>
      <c r="C373" s="26" t="s">
        <v>45</v>
      </c>
      <c r="D373" s="26" t="s">
        <v>56</v>
      </c>
      <c r="E373" s="26" t="s">
        <v>57</v>
      </c>
      <c r="F373" s="26" t="s">
        <v>363</v>
      </c>
      <c r="G373" s="26">
        <v>2019</v>
      </c>
      <c r="H373" s="26" t="s">
        <v>126</v>
      </c>
      <c r="I373" s="54">
        <v>1</v>
      </c>
      <c r="J373" s="46" t="s">
        <v>738</v>
      </c>
      <c r="K373" s="26">
        <v>0.05</v>
      </c>
      <c r="L373" s="47">
        <f t="shared" si="21"/>
        <v>0.05</v>
      </c>
      <c r="M373" s="47"/>
      <c r="N373" s="47">
        <v>0.05</v>
      </c>
      <c r="O373" s="47"/>
      <c r="P373" s="26" t="s">
        <v>135</v>
      </c>
      <c r="Q373" s="26" t="s">
        <v>39</v>
      </c>
      <c r="R373" s="60">
        <v>1</v>
      </c>
      <c r="S373" s="60">
        <v>4</v>
      </c>
      <c r="T373" s="60"/>
      <c r="U373" s="60"/>
      <c r="V373" s="26" t="s">
        <v>17</v>
      </c>
      <c r="W373" s="26"/>
      <c r="X373" s="26" t="s">
        <v>773</v>
      </c>
    </row>
    <row r="374" ht="24.95" customHeight="1" spans="1:24">
      <c r="A374" s="24">
        <v>367</v>
      </c>
      <c r="B374" s="25" t="s">
        <v>774</v>
      </c>
      <c r="C374" s="26" t="s">
        <v>45</v>
      </c>
      <c r="D374" s="26" t="s">
        <v>56</v>
      </c>
      <c r="E374" s="26" t="s">
        <v>59</v>
      </c>
      <c r="F374" s="26" t="s">
        <v>363</v>
      </c>
      <c r="G374" s="26">
        <v>2019</v>
      </c>
      <c r="H374" s="26" t="s">
        <v>126</v>
      </c>
      <c r="I374" s="54">
        <v>1</v>
      </c>
      <c r="J374" s="46" t="s">
        <v>738</v>
      </c>
      <c r="K374" s="26">
        <v>0.05</v>
      </c>
      <c r="L374" s="47">
        <f t="shared" si="21"/>
        <v>0.05</v>
      </c>
      <c r="M374" s="47"/>
      <c r="N374" s="47">
        <v>0.05</v>
      </c>
      <c r="O374" s="47"/>
      <c r="P374" s="26" t="s">
        <v>135</v>
      </c>
      <c r="Q374" s="26" t="s">
        <v>39</v>
      </c>
      <c r="R374" s="60">
        <v>1</v>
      </c>
      <c r="S374" s="60">
        <v>4</v>
      </c>
      <c r="T374" s="60"/>
      <c r="U374" s="60"/>
      <c r="V374" s="26" t="s">
        <v>17</v>
      </c>
      <c r="W374" s="26"/>
      <c r="X374" s="26" t="s">
        <v>775</v>
      </c>
    </row>
    <row r="375" ht="24.95" customHeight="1" spans="1:24">
      <c r="A375" s="24">
        <v>368</v>
      </c>
      <c r="B375" s="25" t="s">
        <v>776</v>
      </c>
      <c r="C375" s="26" t="s">
        <v>45</v>
      </c>
      <c r="D375" s="26" t="s">
        <v>46</v>
      </c>
      <c r="E375" s="26" t="s">
        <v>103</v>
      </c>
      <c r="F375" s="26" t="s">
        <v>363</v>
      </c>
      <c r="G375" s="26">
        <v>2019</v>
      </c>
      <c r="H375" s="26" t="s">
        <v>126</v>
      </c>
      <c r="I375" s="54">
        <v>5</v>
      </c>
      <c r="J375" s="46" t="s">
        <v>738</v>
      </c>
      <c r="K375" s="26">
        <v>0.05</v>
      </c>
      <c r="L375" s="47">
        <f t="shared" si="21"/>
        <v>0.25</v>
      </c>
      <c r="M375" s="47"/>
      <c r="N375" s="47">
        <v>0.25</v>
      </c>
      <c r="O375" s="47"/>
      <c r="P375" s="26" t="s">
        <v>135</v>
      </c>
      <c r="Q375" s="26" t="s">
        <v>39</v>
      </c>
      <c r="R375" s="60">
        <v>3</v>
      </c>
      <c r="S375" s="60">
        <v>13</v>
      </c>
      <c r="T375" s="60"/>
      <c r="U375" s="60"/>
      <c r="V375" s="26" t="s">
        <v>17</v>
      </c>
      <c r="W375" s="26"/>
      <c r="X375" s="26" t="s">
        <v>777</v>
      </c>
    </row>
    <row r="376" ht="24.95" customHeight="1" spans="1:24">
      <c r="A376" s="24">
        <v>369</v>
      </c>
      <c r="B376" s="25" t="s">
        <v>778</v>
      </c>
      <c r="C376" s="26" t="s">
        <v>45</v>
      </c>
      <c r="D376" s="26" t="s">
        <v>51</v>
      </c>
      <c r="E376" s="26" t="s">
        <v>81</v>
      </c>
      <c r="F376" s="26" t="s">
        <v>363</v>
      </c>
      <c r="G376" s="26">
        <v>2019</v>
      </c>
      <c r="H376" s="26" t="s">
        <v>126</v>
      </c>
      <c r="I376" s="54">
        <v>8</v>
      </c>
      <c r="J376" s="46" t="s">
        <v>738</v>
      </c>
      <c r="K376" s="26">
        <v>0.05</v>
      </c>
      <c r="L376" s="47">
        <f t="shared" si="21"/>
        <v>0.4</v>
      </c>
      <c r="M376" s="47"/>
      <c r="N376" s="47">
        <v>0.4</v>
      </c>
      <c r="O376" s="47"/>
      <c r="P376" s="26" t="s">
        <v>49</v>
      </c>
      <c r="Q376" s="26" t="s">
        <v>39</v>
      </c>
      <c r="R376" s="60">
        <v>1</v>
      </c>
      <c r="S376" s="60">
        <v>5</v>
      </c>
      <c r="T376" s="60"/>
      <c r="U376" s="60"/>
      <c r="V376" s="26" t="s">
        <v>17</v>
      </c>
      <c r="W376" s="26"/>
      <c r="X376" s="26" t="s">
        <v>779</v>
      </c>
    </row>
    <row r="377" ht="24.95" customHeight="1" spans="1:24">
      <c r="A377" s="24">
        <v>370</v>
      </c>
      <c r="B377" s="25" t="s">
        <v>778</v>
      </c>
      <c r="C377" s="26" t="s">
        <v>45</v>
      </c>
      <c r="D377" s="26" t="s">
        <v>51</v>
      </c>
      <c r="E377" s="26" t="s">
        <v>81</v>
      </c>
      <c r="F377" s="26" t="s">
        <v>363</v>
      </c>
      <c r="G377" s="26">
        <v>2019</v>
      </c>
      <c r="H377" s="26" t="s">
        <v>126</v>
      </c>
      <c r="I377" s="54">
        <v>6</v>
      </c>
      <c r="J377" s="46" t="s">
        <v>738</v>
      </c>
      <c r="K377" s="26">
        <v>0.05</v>
      </c>
      <c r="L377" s="47">
        <f t="shared" si="21"/>
        <v>0.3</v>
      </c>
      <c r="M377" s="47"/>
      <c r="N377" s="47">
        <v>0.3</v>
      </c>
      <c r="O377" s="47"/>
      <c r="P377" s="26" t="s">
        <v>135</v>
      </c>
      <c r="Q377" s="26" t="s">
        <v>39</v>
      </c>
      <c r="R377" s="60">
        <v>1</v>
      </c>
      <c r="S377" s="60">
        <v>5</v>
      </c>
      <c r="T377" s="60"/>
      <c r="U377" s="60"/>
      <c r="V377" s="26" t="s">
        <v>17</v>
      </c>
      <c r="W377" s="26"/>
      <c r="X377" s="26" t="s">
        <v>780</v>
      </c>
    </row>
    <row r="378" ht="24.95" customHeight="1" spans="1:24">
      <c r="A378" s="24">
        <v>371</v>
      </c>
      <c r="B378" s="25" t="s">
        <v>781</v>
      </c>
      <c r="C378" s="26" t="s">
        <v>45</v>
      </c>
      <c r="D378" s="26" t="s">
        <v>51</v>
      </c>
      <c r="E378" s="26" t="s">
        <v>82</v>
      </c>
      <c r="F378" s="26" t="s">
        <v>363</v>
      </c>
      <c r="G378" s="26">
        <v>2019</v>
      </c>
      <c r="H378" s="26" t="s">
        <v>126</v>
      </c>
      <c r="I378" s="54">
        <v>14</v>
      </c>
      <c r="J378" s="46" t="s">
        <v>738</v>
      </c>
      <c r="K378" s="26">
        <v>0.05</v>
      </c>
      <c r="L378" s="47">
        <f t="shared" si="21"/>
        <v>0.7</v>
      </c>
      <c r="M378" s="47"/>
      <c r="N378" s="47">
        <v>0.7</v>
      </c>
      <c r="O378" s="47"/>
      <c r="P378" s="26" t="s">
        <v>135</v>
      </c>
      <c r="Q378" s="26" t="s">
        <v>39</v>
      </c>
      <c r="R378" s="60">
        <v>2</v>
      </c>
      <c r="S378" s="60">
        <v>8</v>
      </c>
      <c r="T378" s="60"/>
      <c r="U378" s="60"/>
      <c r="V378" s="26" t="s">
        <v>17</v>
      </c>
      <c r="W378" s="26"/>
      <c r="X378" s="26" t="s">
        <v>782</v>
      </c>
    </row>
    <row r="379" ht="24.95" customHeight="1" spans="1:24">
      <c r="A379" s="24">
        <v>372</v>
      </c>
      <c r="B379" s="25" t="s">
        <v>739</v>
      </c>
      <c r="C379" s="26" t="s">
        <v>45</v>
      </c>
      <c r="D379" s="26" t="s">
        <v>51</v>
      </c>
      <c r="E379" s="26" t="s">
        <v>90</v>
      </c>
      <c r="F379" s="26" t="s">
        <v>363</v>
      </c>
      <c r="G379" s="26">
        <v>2019</v>
      </c>
      <c r="H379" s="26" t="s">
        <v>126</v>
      </c>
      <c r="I379" s="54">
        <v>8</v>
      </c>
      <c r="J379" s="46" t="s">
        <v>738</v>
      </c>
      <c r="K379" s="26">
        <v>0.05</v>
      </c>
      <c r="L379" s="47">
        <f t="shared" si="21"/>
        <v>0.4</v>
      </c>
      <c r="M379" s="47"/>
      <c r="N379" s="47">
        <v>0.4</v>
      </c>
      <c r="O379" s="47"/>
      <c r="P379" s="26" t="s">
        <v>135</v>
      </c>
      <c r="Q379" s="26" t="s">
        <v>39</v>
      </c>
      <c r="R379" s="60">
        <v>4</v>
      </c>
      <c r="S379" s="60">
        <v>14</v>
      </c>
      <c r="T379" s="60"/>
      <c r="U379" s="60"/>
      <c r="V379" s="26" t="s">
        <v>17</v>
      </c>
      <c r="W379" s="26"/>
      <c r="X379" s="26" t="s">
        <v>783</v>
      </c>
    </row>
    <row r="380" ht="24.95" customHeight="1" spans="1:24">
      <c r="A380" s="24">
        <v>373</v>
      </c>
      <c r="B380" s="25" t="s">
        <v>741</v>
      </c>
      <c r="C380" s="26" t="s">
        <v>45</v>
      </c>
      <c r="D380" s="26" t="s">
        <v>51</v>
      </c>
      <c r="E380" s="26" t="s">
        <v>74</v>
      </c>
      <c r="F380" s="26" t="s">
        <v>363</v>
      </c>
      <c r="G380" s="26">
        <v>2019</v>
      </c>
      <c r="H380" s="26" t="s">
        <v>126</v>
      </c>
      <c r="I380" s="54">
        <v>6</v>
      </c>
      <c r="J380" s="46" t="s">
        <v>738</v>
      </c>
      <c r="K380" s="26">
        <v>0.05</v>
      </c>
      <c r="L380" s="47">
        <f t="shared" si="21"/>
        <v>0.3</v>
      </c>
      <c r="M380" s="47"/>
      <c r="N380" s="47">
        <v>0.3</v>
      </c>
      <c r="O380" s="47"/>
      <c r="P380" s="26" t="s">
        <v>49</v>
      </c>
      <c r="Q380" s="26" t="s">
        <v>39</v>
      </c>
      <c r="R380" s="60">
        <v>1</v>
      </c>
      <c r="S380" s="60">
        <v>4</v>
      </c>
      <c r="T380" s="60"/>
      <c r="U380" s="60"/>
      <c r="V380" s="26" t="s">
        <v>17</v>
      </c>
      <c r="W380" s="26"/>
      <c r="X380" s="26" t="s">
        <v>784</v>
      </c>
    </row>
    <row r="381" ht="24.95" customHeight="1" spans="1:24">
      <c r="A381" s="24">
        <v>374</v>
      </c>
      <c r="B381" s="25" t="s">
        <v>740</v>
      </c>
      <c r="C381" s="26" t="s">
        <v>45</v>
      </c>
      <c r="D381" s="26" t="s">
        <v>51</v>
      </c>
      <c r="E381" s="26" t="s">
        <v>83</v>
      </c>
      <c r="F381" s="26" t="s">
        <v>363</v>
      </c>
      <c r="G381" s="26">
        <v>2019</v>
      </c>
      <c r="H381" s="26" t="s">
        <v>126</v>
      </c>
      <c r="I381" s="54">
        <v>10</v>
      </c>
      <c r="J381" s="46" t="s">
        <v>738</v>
      </c>
      <c r="K381" s="26">
        <v>0.05</v>
      </c>
      <c r="L381" s="47">
        <f t="shared" si="21"/>
        <v>0.5</v>
      </c>
      <c r="M381" s="47"/>
      <c r="N381" s="47">
        <v>0.5</v>
      </c>
      <c r="O381" s="47"/>
      <c r="P381" s="26" t="s">
        <v>49</v>
      </c>
      <c r="Q381" s="26" t="s">
        <v>39</v>
      </c>
      <c r="R381" s="60">
        <v>2</v>
      </c>
      <c r="S381" s="60">
        <v>6</v>
      </c>
      <c r="T381" s="60"/>
      <c r="U381" s="60"/>
      <c r="V381" s="26" t="s">
        <v>17</v>
      </c>
      <c r="W381" s="26"/>
      <c r="X381" s="26" t="s">
        <v>785</v>
      </c>
    </row>
    <row r="382" ht="24.95" customHeight="1" spans="1:24">
      <c r="A382" s="24">
        <v>375</v>
      </c>
      <c r="B382" s="25" t="s">
        <v>740</v>
      </c>
      <c r="C382" s="26" t="s">
        <v>45</v>
      </c>
      <c r="D382" s="26" t="s">
        <v>51</v>
      </c>
      <c r="E382" s="26" t="s">
        <v>83</v>
      </c>
      <c r="F382" s="26" t="s">
        <v>363</v>
      </c>
      <c r="G382" s="26">
        <v>2019</v>
      </c>
      <c r="H382" s="26" t="s">
        <v>126</v>
      </c>
      <c r="I382" s="54">
        <v>16</v>
      </c>
      <c r="J382" s="46" t="s">
        <v>738</v>
      </c>
      <c r="K382" s="26">
        <v>0.05</v>
      </c>
      <c r="L382" s="47">
        <f t="shared" si="21"/>
        <v>0.8</v>
      </c>
      <c r="M382" s="47"/>
      <c r="N382" s="47">
        <v>0.8</v>
      </c>
      <c r="O382" s="47"/>
      <c r="P382" s="26" t="s">
        <v>135</v>
      </c>
      <c r="Q382" s="26" t="s">
        <v>39</v>
      </c>
      <c r="R382" s="60">
        <v>4</v>
      </c>
      <c r="S382" s="60">
        <v>16</v>
      </c>
      <c r="T382" s="60"/>
      <c r="U382" s="60"/>
      <c r="V382" s="26" t="s">
        <v>17</v>
      </c>
      <c r="W382" s="26"/>
      <c r="X382" s="26" t="s">
        <v>786</v>
      </c>
    </row>
    <row r="383" ht="24.95" customHeight="1" spans="1:24">
      <c r="A383" s="24">
        <v>376</v>
      </c>
      <c r="B383" s="25" t="s">
        <v>787</v>
      </c>
      <c r="C383" s="26" t="s">
        <v>45</v>
      </c>
      <c r="D383" s="26" t="s">
        <v>51</v>
      </c>
      <c r="E383" s="26" t="s">
        <v>485</v>
      </c>
      <c r="F383" s="26" t="s">
        <v>363</v>
      </c>
      <c r="G383" s="26">
        <v>2019</v>
      </c>
      <c r="H383" s="26" t="s">
        <v>126</v>
      </c>
      <c r="I383" s="54">
        <v>15</v>
      </c>
      <c r="J383" s="46" t="s">
        <v>738</v>
      </c>
      <c r="K383" s="26">
        <v>0.05</v>
      </c>
      <c r="L383" s="47">
        <f t="shared" si="21"/>
        <v>0.75</v>
      </c>
      <c r="M383" s="47"/>
      <c r="N383" s="47">
        <v>0.75</v>
      </c>
      <c r="O383" s="47"/>
      <c r="P383" s="26" t="s">
        <v>135</v>
      </c>
      <c r="Q383" s="26" t="s">
        <v>39</v>
      </c>
      <c r="R383" s="60">
        <v>2</v>
      </c>
      <c r="S383" s="60">
        <v>10</v>
      </c>
      <c r="T383" s="60"/>
      <c r="U383" s="60"/>
      <c r="V383" s="26" t="s">
        <v>17</v>
      </c>
      <c r="W383" s="26"/>
      <c r="X383" s="26" t="s">
        <v>788</v>
      </c>
    </row>
    <row r="384" ht="24.95" customHeight="1" spans="1:24">
      <c r="A384" s="24">
        <v>377</v>
      </c>
      <c r="B384" s="25" t="s">
        <v>789</v>
      </c>
      <c r="C384" s="26" t="s">
        <v>45</v>
      </c>
      <c r="D384" s="26" t="s">
        <v>64</v>
      </c>
      <c r="E384" s="26" t="s">
        <v>790</v>
      </c>
      <c r="F384" s="26" t="s">
        <v>363</v>
      </c>
      <c r="G384" s="26">
        <v>2019</v>
      </c>
      <c r="H384" s="26" t="s">
        <v>126</v>
      </c>
      <c r="I384" s="54">
        <v>8</v>
      </c>
      <c r="J384" s="46" t="s">
        <v>738</v>
      </c>
      <c r="K384" s="26">
        <v>0.05</v>
      </c>
      <c r="L384" s="47">
        <f t="shared" si="21"/>
        <v>0.4</v>
      </c>
      <c r="M384" s="47"/>
      <c r="N384" s="47">
        <v>0.4</v>
      </c>
      <c r="O384" s="47"/>
      <c r="P384" s="26" t="s">
        <v>135</v>
      </c>
      <c r="Q384" s="26" t="s">
        <v>39</v>
      </c>
      <c r="R384" s="60">
        <v>1</v>
      </c>
      <c r="S384" s="60">
        <v>3</v>
      </c>
      <c r="T384" s="60"/>
      <c r="U384" s="60"/>
      <c r="V384" s="26" t="s">
        <v>17</v>
      </c>
      <c r="W384" s="26"/>
      <c r="X384" s="26" t="s">
        <v>791</v>
      </c>
    </row>
    <row r="385" ht="24.95" customHeight="1" spans="1:24">
      <c r="A385" s="24">
        <v>378</v>
      </c>
      <c r="B385" s="25" t="s">
        <v>792</v>
      </c>
      <c r="C385" s="26" t="s">
        <v>45</v>
      </c>
      <c r="D385" s="26" t="s">
        <v>64</v>
      </c>
      <c r="E385" s="26" t="s">
        <v>68</v>
      </c>
      <c r="F385" s="26" t="s">
        <v>363</v>
      </c>
      <c r="G385" s="26">
        <v>2019</v>
      </c>
      <c r="H385" s="26" t="s">
        <v>126</v>
      </c>
      <c r="I385" s="54">
        <v>16</v>
      </c>
      <c r="J385" s="46" t="s">
        <v>738</v>
      </c>
      <c r="K385" s="26">
        <v>0.05</v>
      </c>
      <c r="L385" s="47">
        <f t="shared" si="21"/>
        <v>0.8</v>
      </c>
      <c r="M385" s="47"/>
      <c r="N385" s="47">
        <v>0.8</v>
      </c>
      <c r="O385" s="47"/>
      <c r="P385" s="26" t="s">
        <v>49</v>
      </c>
      <c r="Q385" s="26" t="s">
        <v>39</v>
      </c>
      <c r="R385" s="60">
        <v>2</v>
      </c>
      <c r="S385" s="60">
        <v>6</v>
      </c>
      <c r="T385" s="60"/>
      <c r="U385" s="60"/>
      <c r="V385" s="26" t="s">
        <v>17</v>
      </c>
      <c r="W385" s="26"/>
      <c r="X385" s="26" t="s">
        <v>793</v>
      </c>
    </row>
    <row r="386" ht="24.95" customHeight="1" spans="1:24">
      <c r="A386" s="24">
        <v>379</v>
      </c>
      <c r="B386" s="25" t="s">
        <v>794</v>
      </c>
      <c r="C386" s="26" t="s">
        <v>45</v>
      </c>
      <c r="D386" s="26" t="s">
        <v>64</v>
      </c>
      <c r="E386" s="26" t="s">
        <v>795</v>
      </c>
      <c r="F386" s="26" t="s">
        <v>363</v>
      </c>
      <c r="G386" s="26">
        <v>2019</v>
      </c>
      <c r="H386" s="26" t="s">
        <v>126</v>
      </c>
      <c r="I386" s="54">
        <v>6</v>
      </c>
      <c r="J386" s="46" t="s">
        <v>738</v>
      </c>
      <c r="K386" s="26">
        <v>0.05</v>
      </c>
      <c r="L386" s="47">
        <f t="shared" si="21"/>
        <v>0.3</v>
      </c>
      <c r="M386" s="47"/>
      <c r="N386" s="47">
        <v>0.3</v>
      </c>
      <c r="O386" s="47"/>
      <c r="P386" s="26" t="s">
        <v>135</v>
      </c>
      <c r="Q386" s="26" t="s">
        <v>39</v>
      </c>
      <c r="R386" s="60">
        <v>1</v>
      </c>
      <c r="S386" s="60">
        <v>6</v>
      </c>
      <c r="T386" s="60"/>
      <c r="U386" s="60"/>
      <c r="V386" s="26" t="s">
        <v>17</v>
      </c>
      <c r="W386" s="26"/>
      <c r="X386" s="26" t="s">
        <v>796</v>
      </c>
    </row>
    <row r="387" ht="24.95" customHeight="1" spans="1:24">
      <c r="A387" s="24">
        <v>380</v>
      </c>
      <c r="B387" s="26" t="s">
        <v>797</v>
      </c>
      <c r="C387" s="24"/>
      <c r="D387" s="24"/>
      <c r="E387" s="24"/>
      <c r="F387" s="24" t="s">
        <v>37</v>
      </c>
      <c r="G387" s="24" t="s">
        <v>34</v>
      </c>
      <c r="H387" s="24" t="s">
        <v>126</v>
      </c>
      <c r="I387" s="50">
        <f>SUM(I388:I406)</f>
        <v>90.83</v>
      </c>
      <c r="J387" s="51"/>
      <c r="K387" s="24"/>
      <c r="L387" s="52">
        <f>SUM(L388:L406)</f>
        <v>16.18</v>
      </c>
      <c r="M387" s="52">
        <f>SUM(M388:M406)</f>
        <v>7.11</v>
      </c>
      <c r="N387" s="52">
        <f>SUM(N388:N406)</f>
        <v>9.07</v>
      </c>
      <c r="O387" s="52">
        <f>SUM(O388:O406)</f>
        <v>0</v>
      </c>
      <c r="P387" s="24"/>
      <c r="Q387" s="24" t="s">
        <v>39</v>
      </c>
      <c r="R387" s="59">
        <f>SUM(R388:R406)</f>
        <v>41</v>
      </c>
      <c r="S387" s="59">
        <f>SUM(S388:S406)</f>
        <v>166</v>
      </c>
      <c r="T387" s="59"/>
      <c r="U387" s="59"/>
      <c r="V387" s="24" t="s">
        <v>34</v>
      </c>
      <c r="W387" s="24">
        <v>1056</v>
      </c>
      <c r="X387" s="24"/>
    </row>
    <row r="388" ht="24.95" customHeight="1" spans="1:24">
      <c r="A388" s="24">
        <v>381</v>
      </c>
      <c r="B388" s="46" t="s">
        <v>798</v>
      </c>
      <c r="C388" s="26" t="s">
        <v>45</v>
      </c>
      <c r="D388" s="26" t="s">
        <v>326</v>
      </c>
      <c r="E388" s="26" t="s">
        <v>799</v>
      </c>
      <c r="F388" s="26" t="s">
        <v>37</v>
      </c>
      <c r="G388" s="26">
        <v>2018</v>
      </c>
      <c r="H388" s="26" t="s">
        <v>126</v>
      </c>
      <c r="I388" s="54">
        <v>1</v>
      </c>
      <c r="J388" s="46" t="s">
        <v>800</v>
      </c>
      <c r="K388" s="47">
        <v>0.5</v>
      </c>
      <c r="L388" s="47">
        <f t="shared" ref="L388:L406" si="22">M388+N388+O388</f>
        <v>0.5</v>
      </c>
      <c r="M388" s="47">
        <v>0.5</v>
      </c>
      <c r="N388" s="47"/>
      <c r="O388" s="47"/>
      <c r="P388" s="26" t="s">
        <v>135</v>
      </c>
      <c r="Q388" s="26" t="s">
        <v>39</v>
      </c>
      <c r="R388" s="26">
        <v>1</v>
      </c>
      <c r="S388" s="26">
        <v>3</v>
      </c>
      <c r="T388" s="26"/>
      <c r="U388" s="26"/>
      <c r="V388" s="26" t="s">
        <v>17</v>
      </c>
      <c r="W388" s="24">
        <v>1082</v>
      </c>
      <c r="X388" s="24"/>
    </row>
    <row r="389" ht="24.95" customHeight="1" spans="1:24">
      <c r="A389" s="24">
        <v>382</v>
      </c>
      <c r="B389" s="46" t="s">
        <v>801</v>
      </c>
      <c r="C389" s="85" t="s">
        <v>45</v>
      </c>
      <c r="D389" s="85" t="s">
        <v>142</v>
      </c>
      <c r="E389" s="85" t="s">
        <v>528</v>
      </c>
      <c r="F389" s="26" t="s">
        <v>37</v>
      </c>
      <c r="G389" s="26">
        <v>2018</v>
      </c>
      <c r="H389" s="26" t="s">
        <v>126</v>
      </c>
      <c r="I389" s="54">
        <v>1</v>
      </c>
      <c r="J389" s="46" t="s">
        <v>800</v>
      </c>
      <c r="K389" s="47">
        <v>0.5</v>
      </c>
      <c r="L389" s="47">
        <f t="shared" si="22"/>
        <v>0.5</v>
      </c>
      <c r="M389" s="47">
        <v>0.5</v>
      </c>
      <c r="N389" s="47"/>
      <c r="O389" s="47"/>
      <c r="P389" s="26" t="s">
        <v>135</v>
      </c>
      <c r="Q389" s="26" t="s">
        <v>39</v>
      </c>
      <c r="R389" s="26">
        <v>1</v>
      </c>
      <c r="S389" s="26">
        <v>3</v>
      </c>
      <c r="T389" s="26"/>
      <c r="U389" s="26"/>
      <c r="V389" s="26" t="s">
        <v>17</v>
      </c>
      <c r="W389" s="24">
        <v>1083</v>
      </c>
      <c r="X389" s="24"/>
    </row>
    <row r="390" ht="24.95" customHeight="1" spans="1:24">
      <c r="A390" s="24">
        <v>383</v>
      </c>
      <c r="B390" s="46" t="s">
        <v>802</v>
      </c>
      <c r="C390" s="85" t="s">
        <v>45</v>
      </c>
      <c r="D390" s="85" t="s">
        <v>142</v>
      </c>
      <c r="E390" s="85" t="s">
        <v>152</v>
      </c>
      <c r="F390" s="26" t="s">
        <v>37</v>
      </c>
      <c r="G390" s="26">
        <v>2018</v>
      </c>
      <c r="H390" s="26" t="s">
        <v>126</v>
      </c>
      <c r="I390" s="54">
        <v>2</v>
      </c>
      <c r="J390" s="46" t="s">
        <v>800</v>
      </c>
      <c r="K390" s="47">
        <v>0.5</v>
      </c>
      <c r="L390" s="47">
        <f t="shared" si="22"/>
        <v>1</v>
      </c>
      <c r="M390" s="47">
        <v>1</v>
      </c>
      <c r="N390" s="47"/>
      <c r="O390" s="47"/>
      <c r="P390" s="26" t="s">
        <v>135</v>
      </c>
      <c r="Q390" s="26" t="s">
        <v>39</v>
      </c>
      <c r="R390" s="26">
        <v>2</v>
      </c>
      <c r="S390" s="26">
        <v>7</v>
      </c>
      <c r="T390" s="26"/>
      <c r="U390" s="26"/>
      <c r="V390" s="26" t="s">
        <v>17</v>
      </c>
      <c r="W390" s="24">
        <v>1084</v>
      </c>
      <c r="X390" s="24"/>
    </row>
    <row r="391" ht="24.95" customHeight="1" spans="1:24">
      <c r="A391" s="24">
        <v>384</v>
      </c>
      <c r="B391" s="46" t="s">
        <v>803</v>
      </c>
      <c r="C391" s="26" t="s">
        <v>45</v>
      </c>
      <c r="D391" s="26" t="s">
        <v>142</v>
      </c>
      <c r="E391" s="26" t="s">
        <v>143</v>
      </c>
      <c r="F391" s="26" t="s">
        <v>37</v>
      </c>
      <c r="G391" s="26">
        <v>2018</v>
      </c>
      <c r="H391" s="26" t="s">
        <v>126</v>
      </c>
      <c r="I391" s="54">
        <v>2</v>
      </c>
      <c r="J391" s="46" t="s">
        <v>804</v>
      </c>
      <c r="K391" s="47">
        <v>0.22</v>
      </c>
      <c r="L391" s="47">
        <f t="shared" si="22"/>
        <v>0.44</v>
      </c>
      <c r="M391" s="47">
        <v>0.44</v>
      </c>
      <c r="N391" s="47"/>
      <c r="O391" s="47"/>
      <c r="P391" s="26" t="s">
        <v>135</v>
      </c>
      <c r="Q391" s="26" t="s">
        <v>39</v>
      </c>
      <c r="R391" s="26">
        <v>1</v>
      </c>
      <c r="S391" s="26">
        <v>5</v>
      </c>
      <c r="T391" s="26"/>
      <c r="U391" s="26"/>
      <c r="V391" s="26" t="s">
        <v>17</v>
      </c>
      <c r="W391" s="24">
        <v>1085</v>
      </c>
      <c r="X391" s="24"/>
    </row>
    <row r="392" ht="24.95" customHeight="1" spans="1:24">
      <c r="A392" s="24">
        <v>385</v>
      </c>
      <c r="B392" s="46" t="s">
        <v>805</v>
      </c>
      <c r="C392" s="26" t="s">
        <v>45</v>
      </c>
      <c r="D392" s="26" t="s">
        <v>142</v>
      </c>
      <c r="E392" s="26" t="s">
        <v>150</v>
      </c>
      <c r="F392" s="26" t="s">
        <v>37</v>
      </c>
      <c r="G392" s="26">
        <v>2018</v>
      </c>
      <c r="H392" s="26" t="s">
        <v>126</v>
      </c>
      <c r="I392" s="54">
        <v>1</v>
      </c>
      <c r="J392" s="46" t="s">
        <v>804</v>
      </c>
      <c r="K392" s="47">
        <v>0.22</v>
      </c>
      <c r="L392" s="47">
        <f t="shared" si="22"/>
        <v>0.22</v>
      </c>
      <c r="M392" s="47">
        <v>0.22</v>
      </c>
      <c r="N392" s="47"/>
      <c r="O392" s="47"/>
      <c r="P392" s="26" t="s">
        <v>135</v>
      </c>
      <c r="Q392" s="26" t="s">
        <v>39</v>
      </c>
      <c r="R392" s="26">
        <v>1</v>
      </c>
      <c r="S392" s="26">
        <v>2</v>
      </c>
      <c r="T392" s="26"/>
      <c r="U392" s="26"/>
      <c r="V392" s="26" t="s">
        <v>17</v>
      </c>
      <c r="W392" s="24">
        <v>1086</v>
      </c>
      <c r="X392" s="24"/>
    </row>
    <row r="393" ht="24.95" customHeight="1" spans="1:24">
      <c r="A393" s="24">
        <v>386</v>
      </c>
      <c r="B393" s="46" t="s">
        <v>806</v>
      </c>
      <c r="C393" s="26" t="s">
        <v>45</v>
      </c>
      <c r="D393" s="26" t="s">
        <v>142</v>
      </c>
      <c r="E393" s="26" t="s">
        <v>807</v>
      </c>
      <c r="F393" s="26" t="s">
        <v>37</v>
      </c>
      <c r="G393" s="26">
        <v>2018</v>
      </c>
      <c r="H393" s="26" t="s">
        <v>126</v>
      </c>
      <c r="I393" s="54">
        <v>2</v>
      </c>
      <c r="J393" s="46" t="s">
        <v>804</v>
      </c>
      <c r="K393" s="47">
        <v>0.22</v>
      </c>
      <c r="L393" s="47">
        <f t="shared" si="22"/>
        <v>0.44</v>
      </c>
      <c r="M393" s="47">
        <v>0.44</v>
      </c>
      <c r="N393" s="47"/>
      <c r="O393" s="47"/>
      <c r="P393" s="26" t="s">
        <v>135</v>
      </c>
      <c r="Q393" s="26" t="s">
        <v>39</v>
      </c>
      <c r="R393" s="26">
        <v>1</v>
      </c>
      <c r="S393" s="26">
        <v>3</v>
      </c>
      <c r="T393" s="26"/>
      <c r="U393" s="26"/>
      <c r="V393" s="26" t="s">
        <v>17</v>
      </c>
      <c r="W393" s="24">
        <v>1087</v>
      </c>
      <c r="X393" s="24"/>
    </row>
    <row r="394" ht="24.95" customHeight="1" spans="1:24">
      <c r="A394" s="24">
        <v>387</v>
      </c>
      <c r="B394" s="46" t="s">
        <v>808</v>
      </c>
      <c r="C394" s="26" t="s">
        <v>45</v>
      </c>
      <c r="D394" s="26" t="s">
        <v>112</v>
      </c>
      <c r="E394" s="26" t="s">
        <v>185</v>
      </c>
      <c r="F394" s="26" t="s">
        <v>37</v>
      </c>
      <c r="G394" s="26">
        <v>2018</v>
      </c>
      <c r="H394" s="26" t="s">
        <v>126</v>
      </c>
      <c r="I394" s="54">
        <v>1.91</v>
      </c>
      <c r="J394" s="46" t="s">
        <v>804</v>
      </c>
      <c r="K394" s="47">
        <v>0.22</v>
      </c>
      <c r="L394" s="47">
        <f t="shared" si="22"/>
        <v>0.42</v>
      </c>
      <c r="M394" s="47">
        <v>0.42</v>
      </c>
      <c r="N394" s="47"/>
      <c r="O394" s="47"/>
      <c r="P394" s="26" t="s">
        <v>135</v>
      </c>
      <c r="Q394" s="26" t="s">
        <v>39</v>
      </c>
      <c r="R394" s="26">
        <v>2</v>
      </c>
      <c r="S394" s="26">
        <v>8</v>
      </c>
      <c r="T394" s="26"/>
      <c r="U394" s="26"/>
      <c r="V394" s="26" t="s">
        <v>17</v>
      </c>
      <c r="W394" s="24">
        <v>1088</v>
      </c>
      <c r="X394" s="24"/>
    </row>
    <row r="395" ht="24.95" customHeight="1" spans="1:24">
      <c r="A395" s="24">
        <v>388</v>
      </c>
      <c r="B395" s="46" t="s">
        <v>809</v>
      </c>
      <c r="C395" s="26" t="s">
        <v>45</v>
      </c>
      <c r="D395" s="26" t="s">
        <v>112</v>
      </c>
      <c r="E395" s="26" t="s">
        <v>589</v>
      </c>
      <c r="F395" s="26" t="s">
        <v>37</v>
      </c>
      <c r="G395" s="26">
        <v>2018</v>
      </c>
      <c r="H395" s="26" t="s">
        <v>126</v>
      </c>
      <c r="I395" s="54">
        <v>0.91</v>
      </c>
      <c r="J395" s="46" t="s">
        <v>804</v>
      </c>
      <c r="K395" s="47">
        <v>0.22</v>
      </c>
      <c r="L395" s="47">
        <f t="shared" si="22"/>
        <v>0.2</v>
      </c>
      <c r="M395" s="47">
        <v>0.2</v>
      </c>
      <c r="N395" s="47"/>
      <c r="O395" s="47"/>
      <c r="P395" s="26" t="s">
        <v>135</v>
      </c>
      <c r="Q395" s="26" t="s">
        <v>39</v>
      </c>
      <c r="R395" s="26">
        <v>1</v>
      </c>
      <c r="S395" s="26">
        <v>2</v>
      </c>
      <c r="T395" s="26"/>
      <c r="U395" s="26"/>
      <c r="V395" s="26" t="s">
        <v>17</v>
      </c>
      <c r="W395" s="24">
        <v>1089</v>
      </c>
      <c r="X395" s="24"/>
    </row>
    <row r="396" ht="24.95" customHeight="1" spans="1:24">
      <c r="A396" s="24">
        <v>389</v>
      </c>
      <c r="B396" s="46" t="s">
        <v>810</v>
      </c>
      <c r="C396" s="26" t="s">
        <v>45</v>
      </c>
      <c r="D396" s="26" t="s">
        <v>112</v>
      </c>
      <c r="E396" s="26" t="s">
        <v>811</v>
      </c>
      <c r="F396" s="26" t="s">
        <v>37</v>
      </c>
      <c r="G396" s="26">
        <v>2018</v>
      </c>
      <c r="H396" s="26" t="s">
        <v>126</v>
      </c>
      <c r="I396" s="54">
        <v>0.91</v>
      </c>
      <c r="J396" s="46" t="s">
        <v>804</v>
      </c>
      <c r="K396" s="47">
        <v>0.22</v>
      </c>
      <c r="L396" s="47">
        <f t="shared" si="22"/>
        <v>0.2</v>
      </c>
      <c r="M396" s="47">
        <v>0.2</v>
      </c>
      <c r="N396" s="47"/>
      <c r="O396" s="47"/>
      <c r="P396" s="26" t="s">
        <v>135</v>
      </c>
      <c r="Q396" s="26" t="s">
        <v>39</v>
      </c>
      <c r="R396" s="26">
        <v>1</v>
      </c>
      <c r="S396" s="26">
        <v>3</v>
      </c>
      <c r="T396" s="26"/>
      <c r="U396" s="26"/>
      <c r="V396" s="26" t="s">
        <v>17</v>
      </c>
      <c r="W396" s="24">
        <v>1090</v>
      </c>
      <c r="X396" s="24"/>
    </row>
    <row r="397" ht="24.95" customHeight="1" spans="1:24">
      <c r="A397" s="24">
        <v>390</v>
      </c>
      <c r="B397" s="46" t="s">
        <v>812</v>
      </c>
      <c r="C397" s="26" t="s">
        <v>45</v>
      </c>
      <c r="D397" s="26" t="s">
        <v>164</v>
      </c>
      <c r="E397" s="26" t="s">
        <v>813</v>
      </c>
      <c r="F397" s="26" t="s">
        <v>37</v>
      </c>
      <c r="G397" s="26">
        <v>2018</v>
      </c>
      <c r="H397" s="26" t="s">
        <v>126</v>
      </c>
      <c r="I397" s="54">
        <v>1.5</v>
      </c>
      <c r="J397" s="46" t="s">
        <v>804</v>
      </c>
      <c r="K397" s="47">
        <v>0.22</v>
      </c>
      <c r="L397" s="47">
        <f t="shared" si="22"/>
        <v>0.33</v>
      </c>
      <c r="M397" s="47">
        <v>0.33</v>
      </c>
      <c r="N397" s="47"/>
      <c r="O397" s="47"/>
      <c r="P397" s="26" t="s">
        <v>135</v>
      </c>
      <c r="Q397" s="26" t="s">
        <v>39</v>
      </c>
      <c r="R397" s="26">
        <v>1</v>
      </c>
      <c r="S397" s="26">
        <v>5</v>
      </c>
      <c r="T397" s="26"/>
      <c r="U397" s="26"/>
      <c r="V397" s="26" t="s">
        <v>17</v>
      </c>
      <c r="W397" s="24">
        <v>1091</v>
      </c>
      <c r="X397" s="24"/>
    </row>
    <row r="398" ht="24.95" customHeight="1" spans="1:24">
      <c r="A398" s="24">
        <v>391</v>
      </c>
      <c r="B398" s="46" t="s">
        <v>814</v>
      </c>
      <c r="C398" s="26" t="s">
        <v>45</v>
      </c>
      <c r="D398" s="26" t="s">
        <v>164</v>
      </c>
      <c r="E398" s="26" t="s">
        <v>551</v>
      </c>
      <c r="F398" s="26" t="s">
        <v>37</v>
      </c>
      <c r="G398" s="26">
        <v>2018</v>
      </c>
      <c r="H398" s="26" t="s">
        <v>126</v>
      </c>
      <c r="I398" s="54">
        <v>2</v>
      </c>
      <c r="J398" s="46" t="s">
        <v>804</v>
      </c>
      <c r="K398" s="47">
        <v>0.22</v>
      </c>
      <c r="L398" s="47">
        <f t="shared" si="22"/>
        <v>0.44</v>
      </c>
      <c r="M398" s="47">
        <v>0.44</v>
      </c>
      <c r="N398" s="47"/>
      <c r="O398" s="47"/>
      <c r="P398" s="26" t="s">
        <v>135</v>
      </c>
      <c r="Q398" s="26" t="s">
        <v>39</v>
      </c>
      <c r="R398" s="26">
        <v>1</v>
      </c>
      <c r="S398" s="26">
        <v>2</v>
      </c>
      <c r="T398" s="26"/>
      <c r="U398" s="26"/>
      <c r="V398" s="26" t="s">
        <v>17</v>
      </c>
      <c r="W398" s="24">
        <v>1092</v>
      </c>
      <c r="X398" s="24"/>
    </row>
    <row r="399" ht="24.95" customHeight="1" spans="1:24">
      <c r="A399" s="24">
        <v>392</v>
      </c>
      <c r="B399" s="46" t="s">
        <v>815</v>
      </c>
      <c r="C399" s="26" t="s">
        <v>45</v>
      </c>
      <c r="D399" s="26" t="s">
        <v>164</v>
      </c>
      <c r="E399" s="26" t="s">
        <v>545</v>
      </c>
      <c r="F399" s="26" t="s">
        <v>37</v>
      </c>
      <c r="G399" s="26">
        <v>2018</v>
      </c>
      <c r="H399" s="26" t="s">
        <v>126</v>
      </c>
      <c r="I399" s="54">
        <v>9.2</v>
      </c>
      <c r="J399" s="46" t="s">
        <v>804</v>
      </c>
      <c r="K399" s="47">
        <v>0.22</v>
      </c>
      <c r="L399" s="47">
        <f t="shared" si="22"/>
        <v>2.024</v>
      </c>
      <c r="M399" s="47">
        <v>2.024</v>
      </c>
      <c r="N399" s="47"/>
      <c r="O399" s="47"/>
      <c r="P399" s="26" t="s">
        <v>135</v>
      </c>
      <c r="Q399" s="26" t="s">
        <v>39</v>
      </c>
      <c r="R399" s="26">
        <v>4</v>
      </c>
      <c r="S399" s="26">
        <v>13</v>
      </c>
      <c r="T399" s="26"/>
      <c r="U399" s="26"/>
      <c r="V399" s="26" t="s">
        <v>17</v>
      </c>
      <c r="W399" s="24">
        <v>1093</v>
      </c>
      <c r="X399" s="24"/>
    </row>
    <row r="400" ht="24.95" customHeight="1" spans="1:24">
      <c r="A400" s="24">
        <v>393</v>
      </c>
      <c r="B400" s="46" t="s">
        <v>816</v>
      </c>
      <c r="C400" s="26" t="s">
        <v>45</v>
      </c>
      <c r="D400" s="26" t="s">
        <v>326</v>
      </c>
      <c r="E400" s="26" t="s">
        <v>795</v>
      </c>
      <c r="F400" s="26" t="s">
        <v>37</v>
      </c>
      <c r="G400" s="26">
        <v>2018</v>
      </c>
      <c r="H400" s="26" t="s">
        <v>126</v>
      </c>
      <c r="I400" s="54">
        <v>1.8</v>
      </c>
      <c r="J400" s="46" t="s">
        <v>804</v>
      </c>
      <c r="K400" s="47">
        <v>0.22</v>
      </c>
      <c r="L400" s="47">
        <f t="shared" si="22"/>
        <v>0.396</v>
      </c>
      <c r="M400" s="47">
        <v>0.396</v>
      </c>
      <c r="N400" s="47"/>
      <c r="O400" s="47"/>
      <c r="P400" s="26" t="s">
        <v>135</v>
      </c>
      <c r="Q400" s="26" t="s">
        <v>39</v>
      </c>
      <c r="R400" s="26">
        <v>1</v>
      </c>
      <c r="S400" s="26">
        <v>4</v>
      </c>
      <c r="T400" s="26"/>
      <c r="U400" s="26"/>
      <c r="V400" s="26" t="s">
        <v>17</v>
      </c>
      <c r="W400" s="24">
        <v>1094</v>
      </c>
      <c r="X400" s="24"/>
    </row>
    <row r="401" ht="24.95" customHeight="1" spans="1:24">
      <c r="A401" s="24">
        <v>394</v>
      </c>
      <c r="B401" s="25" t="s">
        <v>817</v>
      </c>
      <c r="C401" s="26" t="s">
        <v>45</v>
      </c>
      <c r="D401" s="26" t="s">
        <v>142</v>
      </c>
      <c r="E401" s="26" t="s">
        <v>339</v>
      </c>
      <c r="F401" s="26" t="s">
        <v>37</v>
      </c>
      <c r="G401" s="26">
        <v>2019</v>
      </c>
      <c r="H401" s="26" t="s">
        <v>126</v>
      </c>
      <c r="I401" s="54">
        <v>16.1</v>
      </c>
      <c r="J401" s="46" t="s">
        <v>800</v>
      </c>
      <c r="K401" s="26">
        <v>0.2</v>
      </c>
      <c r="L401" s="47">
        <f t="shared" si="22"/>
        <v>3.22</v>
      </c>
      <c r="M401" s="47"/>
      <c r="N401" s="47">
        <v>3.22</v>
      </c>
      <c r="O401" s="47"/>
      <c r="P401" s="26" t="s">
        <v>135</v>
      </c>
      <c r="Q401" s="26" t="s">
        <v>39</v>
      </c>
      <c r="R401" s="60">
        <v>7</v>
      </c>
      <c r="S401" s="60">
        <v>25</v>
      </c>
      <c r="T401" s="60"/>
      <c r="U401" s="60"/>
      <c r="V401" s="26" t="s">
        <v>17</v>
      </c>
      <c r="W401" s="26"/>
      <c r="X401" s="26" t="s">
        <v>818</v>
      </c>
    </row>
    <row r="402" ht="24.95" customHeight="1" spans="1:24">
      <c r="A402" s="24">
        <v>395</v>
      </c>
      <c r="B402" s="25" t="s">
        <v>819</v>
      </c>
      <c r="C402" s="26" t="s">
        <v>45</v>
      </c>
      <c r="D402" s="26" t="s">
        <v>142</v>
      </c>
      <c r="E402" s="26" t="s">
        <v>354</v>
      </c>
      <c r="F402" s="26" t="s">
        <v>37</v>
      </c>
      <c r="G402" s="26">
        <v>2019</v>
      </c>
      <c r="H402" s="26" t="s">
        <v>126</v>
      </c>
      <c r="I402" s="54">
        <v>9.2</v>
      </c>
      <c r="J402" s="46" t="s">
        <v>800</v>
      </c>
      <c r="K402" s="26">
        <v>0.2</v>
      </c>
      <c r="L402" s="47">
        <f t="shared" si="22"/>
        <v>1.84</v>
      </c>
      <c r="M402" s="47"/>
      <c r="N402" s="47">
        <v>1.84</v>
      </c>
      <c r="O402" s="47"/>
      <c r="P402" s="26" t="s">
        <v>135</v>
      </c>
      <c r="Q402" s="26" t="s">
        <v>39</v>
      </c>
      <c r="R402" s="60">
        <v>5</v>
      </c>
      <c r="S402" s="60">
        <v>30</v>
      </c>
      <c r="T402" s="60"/>
      <c r="U402" s="60"/>
      <c r="V402" s="26" t="s">
        <v>17</v>
      </c>
      <c r="W402" s="26"/>
      <c r="X402" s="26" t="s">
        <v>820</v>
      </c>
    </row>
    <row r="403" ht="24.95" customHeight="1" spans="1:24">
      <c r="A403" s="24">
        <v>396</v>
      </c>
      <c r="B403" s="25" t="s">
        <v>821</v>
      </c>
      <c r="C403" s="26" t="s">
        <v>45</v>
      </c>
      <c r="D403" s="26" t="s">
        <v>142</v>
      </c>
      <c r="E403" s="26" t="s">
        <v>357</v>
      </c>
      <c r="F403" s="26" t="s">
        <v>37</v>
      </c>
      <c r="G403" s="26">
        <v>2019</v>
      </c>
      <c r="H403" s="26" t="s">
        <v>126</v>
      </c>
      <c r="I403" s="54">
        <v>1.8</v>
      </c>
      <c r="J403" s="46" t="s">
        <v>800</v>
      </c>
      <c r="K403" s="26">
        <v>0.2</v>
      </c>
      <c r="L403" s="47">
        <f t="shared" si="22"/>
        <v>0.36</v>
      </c>
      <c r="M403" s="47"/>
      <c r="N403" s="47">
        <v>0.36</v>
      </c>
      <c r="O403" s="47"/>
      <c r="P403" s="26" t="s">
        <v>135</v>
      </c>
      <c r="Q403" s="26" t="s">
        <v>39</v>
      </c>
      <c r="R403" s="60">
        <v>1</v>
      </c>
      <c r="S403" s="60">
        <v>5</v>
      </c>
      <c r="T403" s="60"/>
      <c r="U403" s="60"/>
      <c r="V403" s="26" t="s">
        <v>17</v>
      </c>
      <c r="W403" s="26"/>
      <c r="X403" s="26" t="s">
        <v>822</v>
      </c>
    </row>
    <row r="404" ht="24.95" customHeight="1" spans="1:24">
      <c r="A404" s="24">
        <v>397</v>
      </c>
      <c r="B404" s="25" t="s">
        <v>823</v>
      </c>
      <c r="C404" s="26" t="s">
        <v>45</v>
      </c>
      <c r="D404" s="26" t="s">
        <v>326</v>
      </c>
      <c r="E404" s="26" t="s">
        <v>494</v>
      </c>
      <c r="F404" s="26" t="s">
        <v>37</v>
      </c>
      <c r="G404" s="26">
        <v>2019</v>
      </c>
      <c r="H404" s="26" t="s">
        <v>126</v>
      </c>
      <c r="I404" s="54">
        <v>29.5</v>
      </c>
      <c r="J404" s="46" t="s">
        <v>824</v>
      </c>
      <c r="K404" s="26">
        <v>0.1</v>
      </c>
      <c r="L404" s="47">
        <f t="shared" si="22"/>
        <v>2.95</v>
      </c>
      <c r="M404" s="47"/>
      <c r="N404" s="47">
        <v>2.95</v>
      </c>
      <c r="O404" s="47"/>
      <c r="P404" s="26" t="s">
        <v>135</v>
      </c>
      <c r="Q404" s="26" t="s">
        <v>39</v>
      </c>
      <c r="R404" s="60">
        <v>7</v>
      </c>
      <c r="S404" s="60">
        <v>32</v>
      </c>
      <c r="T404" s="60"/>
      <c r="U404" s="60"/>
      <c r="V404" s="26" t="s">
        <v>17</v>
      </c>
      <c r="W404" s="26"/>
      <c r="X404" s="26" t="s">
        <v>825</v>
      </c>
    </row>
    <row r="405" ht="24.95" customHeight="1" spans="1:24">
      <c r="A405" s="24">
        <v>398</v>
      </c>
      <c r="B405" s="25" t="s">
        <v>826</v>
      </c>
      <c r="C405" s="26" t="s">
        <v>45</v>
      </c>
      <c r="D405" s="26" t="s">
        <v>326</v>
      </c>
      <c r="E405" s="26" t="s">
        <v>330</v>
      </c>
      <c r="F405" s="26" t="s">
        <v>37</v>
      </c>
      <c r="G405" s="26">
        <v>2019</v>
      </c>
      <c r="H405" s="26" t="s">
        <v>126</v>
      </c>
      <c r="I405" s="54">
        <v>1</v>
      </c>
      <c r="J405" s="46" t="s">
        <v>824</v>
      </c>
      <c r="K405" s="26">
        <v>0.1</v>
      </c>
      <c r="L405" s="47">
        <f t="shared" si="22"/>
        <v>0.1</v>
      </c>
      <c r="M405" s="47"/>
      <c r="N405" s="47">
        <v>0.1</v>
      </c>
      <c r="O405" s="47"/>
      <c r="P405" s="26" t="s">
        <v>135</v>
      </c>
      <c r="Q405" s="26" t="s">
        <v>39</v>
      </c>
      <c r="R405" s="60">
        <v>1</v>
      </c>
      <c r="S405" s="60">
        <v>5</v>
      </c>
      <c r="T405" s="60"/>
      <c r="U405" s="60"/>
      <c r="V405" s="26" t="s">
        <v>17</v>
      </c>
      <c r="W405" s="26"/>
      <c r="X405" s="26" t="s">
        <v>827</v>
      </c>
    </row>
    <row r="406" ht="24.95" customHeight="1" spans="1:24">
      <c r="A406" s="24">
        <v>399</v>
      </c>
      <c r="B406" s="25" t="s">
        <v>828</v>
      </c>
      <c r="C406" s="26" t="s">
        <v>45</v>
      </c>
      <c r="D406" s="26" t="s">
        <v>326</v>
      </c>
      <c r="E406" s="26" t="s">
        <v>504</v>
      </c>
      <c r="F406" s="26" t="s">
        <v>37</v>
      </c>
      <c r="G406" s="26">
        <v>2019</v>
      </c>
      <c r="H406" s="26" t="s">
        <v>126</v>
      </c>
      <c r="I406" s="54">
        <v>6</v>
      </c>
      <c r="J406" s="46" t="s">
        <v>824</v>
      </c>
      <c r="K406" s="26">
        <v>0.1</v>
      </c>
      <c r="L406" s="47">
        <f t="shared" si="22"/>
        <v>0.6</v>
      </c>
      <c r="M406" s="47"/>
      <c r="N406" s="47">
        <v>0.6</v>
      </c>
      <c r="O406" s="47"/>
      <c r="P406" s="26" t="s">
        <v>135</v>
      </c>
      <c r="Q406" s="26" t="s">
        <v>39</v>
      </c>
      <c r="R406" s="60">
        <v>2</v>
      </c>
      <c r="S406" s="60">
        <v>9</v>
      </c>
      <c r="T406" s="60"/>
      <c r="U406" s="60"/>
      <c r="V406" s="26" t="s">
        <v>17</v>
      </c>
      <c r="W406" s="26"/>
      <c r="X406" s="26" t="s">
        <v>829</v>
      </c>
    </row>
    <row r="407" ht="24.95" customHeight="1" spans="1:24">
      <c r="A407" s="24">
        <v>400</v>
      </c>
      <c r="B407" s="26" t="s">
        <v>830</v>
      </c>
      <c r="C407" s="24"/>
      <c r="D407" s="24"/>
      <c r="E407" s="24"/>
      <c r="F407" s="24" t="s">
        <v>37</v>
      </c>
      <c r="G407" s="24" t="s">
        <v>34</v>
      </c>
      <c r="H407" s="24" t="s">
        <v>126</v>
      </c>
      <c r="I407" s="50">
        <f>SUM(0)</f>
        <v>0</v>
      </c>
      <c r="J407" s="51"/>
      <c r="K407" s="24"/>
      <c r="L407" s="52">
        <f>SUM(0)</f>
        <v>0</v>
      </c>
      <c r="M407" s="52">
        <f>SUM(0)</f>
        <v>0</v>
      </c>
      <c r="N407" s="52">
        <f>SUM(0)</f>
        <v>0</v>
      </c>
      <c r="O407" s="52">
        <f>SUM(0)</f>
        <v>0</v>
      </c>
      <c r="P407" s="24"/>
      <c r="Q407" s="24" t="s">
        <v>39</v>
      </c>
      <c r="R407" s="59">
        <f>SUM(0)</f>
        <v>0</v>
      </c>
      <c r="S407" s="59">
        <f>SUM(0)</f>
        <v>0</v>
      </c>
      <c r="T407" s="59"/>
      <c r="U407" s="59"/>
      <c r="V407" s="24" t="s">
        <v>34</v>
      </c>
      <c r="W407" s="24">
        <v>1100</v>
      </c>
      <c r="X407" s="24"/>
    </row>
    <row r="408" ht="24.95" customHeight="1" spans="1:24">
      <c r="A408" s="24">
        <v>401</v>
      </c>
      <c r="B408" s="26" t="s">
        <v>831</v>
      </c>
      <c r="C408" s="24"/>
      <c r="D408" s="24"/>
      <c r="E408" s="24"/>
      <c r="F408" s="24" t="s">
        <v>125</v>
      </c>
      <c r="G408" s="24" t="s">
        <v>34</v>
      </c>
      <c r="H408" s="24" t="s">
        <v>126</v>
      </c>
      <c r="I408" s="50">
        <f>SUM(I409:I413)</f>
        <v>13</v>
      </c>
      <c r="J408" s="51"/>
      <c r="K408" s="24"/>
      <c r="L408" s="52">
        <f>SUM(L409:L413)</f>
        <v>0.36</v>
      </c>
      <c r="M408" s="52">
        <f>SUM(M409:M413)</f>
        <v>0</v>
      </c>
      <c r="N408" s="52">
        <f>SUM(N409:N413)</f>
        <v>0.36</v>
      </c>
      <c r="O408" s="52">
        <f>SUM(O409:O413)</f>
        <v>0</v>
      </c>
      <c r="P408" s="24"/>
      <c r="Q408" s="24" t="s">
        <v>39</v>
      </c>
      <c r="R408" s="59">
        <f>SUM(R409:R413)</f>
        <v>5</v>
      </c>
      <c r="S408" s="59">
        <f>SUM(S409:S413)</f>
        <v>21</v>
      </c>
      <c r="T408" s="59"/>
      <c r="U408" s="59"/>
      <c r="V408" s="24" t="s">
        <v>34</v>
      </c>
      <c r="W408" s="24">
        <v>1131</v>
      </c>
      <c r="X408" s="24"/>
    </row>
    <row r="409" ht="24.95" customHeight="1" spans="1:24">
      <c r="A409" s="24">
        <v>402</v>
      </c>
      <c r="B409" s="25" t="s">
        <v>832</v>
      </c>
      <c r="C409" s="26" t="s">
        <v>45</v>
      </c>
      <c r="D409" s="26" t="s">
        <v>53</v>
      </c>
      <c r="E409" s="26" t="s">
        <v>268</v>
      </c>
      <c r="F409" s="26" t="s">
        <v>363</v>
      </c>
      <c r="G409" s="26">
        <v>2019</v>
      </c>
      <c r="H409" s="26" t="s">
        <v>126</v>
      </c>
      <c r="I409" s="54">
        <v>1</v>
      </c>
      <c r="J409" s="46" t="s">
        <v>833</v>
      </c>
      <c r="K409" s="26">
        <v>0.02</v>
      </c>
      <c r="L409" s="47">
        <f>M409+N409+O409</f>
        <v>0.02</v>
      </c>
      <c r="M409" s="47"/>
      <c r="N409" s="47">
        <v>0.02</v>
      </c>
      <c r="O409" s="47"/>
      <c r="P409" s="26" t="s">
        <v>135</v>
      </c>
      <c r="Q409" s="26" t="s">
        <v>39</v>
      </c>
      <c r="R409" s="60">
        <v>1</v>
      </c>
      <c r="S409" s="60">
        <v>4</v>
      </c>
      <c r="T409" s="60"/>
      <c r="U409" s="60"/>
      <c r="V409" s="26" t="s">
        <v>17</v>
      </c>
      <c r="W409" s="26"/>
      <c r="X409" s="26" t="s">
        <v>834</v>
      </c>
    </row>
    <row r="410" ht="24.95" customHeight="1" spans="1:24">
      <c r="A410" s="24">
        <v>403</v>
      </c>
      <c r="B410" s="25" t="s">
        <v>835</v>
      </c>
      <c r="C410" s="26" t="s">
        <v>45</v>
      </c>
      <c r="D410" s="26" t="s">
        <v>56</v>
      </c>
      <c r="E410" s="26" t="s">
        <v>58</v>
      </c>
      <c r="F410" s="26" t="s">
        <v>363</v>
      </c>
      <c r="G410" s="26">
        <v>2019</v>
      </c>
      <c r="H410" s="26" t="s">
        <v>126</v>
      </c>
      <c r="I410" s="54">
        <v>2</v>
      </c>
      <c r="J410" s="46" t="s">
        <v>833</v>
      </c>
      <c r="K410" s="26">
        <v>0.02</v>
      </c>
      <c r="L410" s="47">
        <f>M410+N410+O410</f>
        <v>0.04</v>
      </c>
      <c r="M410" s="47"/>
      <c r="N410" s="47">
        <v>0.04</v>
      </c>
      <c r="O410" s="47"/>
      <c r="P410" s="26" t="s">
        <v>135</v>
      </c>
      <c r="Q410" s="26" t="s">
        <v>39</v>
      </c>
      <c r="R410" s="60">
        <v>1</v>
      </c>
      <c r="S410" s="60">
        <v>4</v>
      </c>
      <c r="T410" s="60"/>
      <c r="U410" s="60"/>
      <c r="V410" s="26" t="s">
        <v>17</v>
      </c>
      <c r="W410" s="26"/>
      <c r="X410" s="26" t="s">
        <v>836</v>
      </c>
    </row>
    <row r="411" ht="24.95" customHeight="1" spans="1:24">
      <c r="A411" s="24">
        <v>404</v>
      </c>
      <c r="B411" s="25" t="s">
        <v>837</v>
      </c>
      <c r="C411" s="26" t="s">
        <v>45</v>
      </c>
      <c r="D411" s="26" t="s">
        <v>53</v>
      </c>
      <c r="E411" s="26" t="s">
        <v>413</v>
      </c>
      <c r="F411" s="26" t="s">
        <v>37</v>
      </c>
      <c r="G411" s="26">
        <v>2019</v>
      </c>
      <c r="H411" s="26" t="s">
        <v>126</v>
      </c>
      <c r="I411" s="54">
        <v>4</v>
      </c>
      <c r="J411" s="46" t="s">
        <v>838</v>
      </c>
      <c r="K411" s="26">
        <v>0.02</v>
      </c>
      <c r="L411" s="47">
        <f>M411+N411+O411</f>
        <v>0.08</v>
      </c>
      <c r="M411" s="47"/>
      <c r="N411" s="47">
        <v>0.08</v>
      </c>
      <c r="O411" s="47"/>
      <c r="P411" s="26" t="s">
        <v>135</v>
      </c>
      <c r="Q411" s="26" t="s">
        <v>39</v>
      </c>
      <c r="R411" s="60">
        <v>1</v>
      </c>
      <c r="S411" s="60">
        <v>5</v>
      </c>
      <c r="T411" s="60"/>
      <c r="U411" s="60"/>
      <c r="V411" s="26" t="s">
        <v>17</v>
      </c>
      <c r="W411" s="26"/>
      <c r="X411" s="26" t="s">
        <v>839</v>
      </c>
    </row>
    <row r="412" ht="24.95" customHeight="1" spans="1:24">
      <c r="A412" s="24">
        <v>405</v>
      </c>
      <c r="B412" s="25" t="s">
        <v>840</v>
      </c>
      <c r="C412" s="26" t="s">
        <v>45</v>
      </c>
      <c r="D412" s="26" t="s">
        <v>56</v>
      </c>
      <c r="E412" s="26" t="s">
        <v>58</v>
      </c>
      <c r="F412" s="26" t="s">
        <v>37</v>
      </c>
      <c r="G412" s="26">
        <v>2019</v>
      </c>
      <c r="H412" s="26" t="s">
        <v>126</v>
      </c>
      <c r="I412" s="54">
        <v>1</v>
      </c>
      <c r="J412" s="46" t="s">
        <v>838</v>
      </c>
      <c r="K412" s="26">
        <v>0.02</v>
      </c>
      <c r="L412" s="47">
        <f>M412+N412+O412</f>
        <v>0.02</v>
      </c>
      <c r="M412" s="47"/>
      <c r="N412" s="47">
        <v>0.02</v>
      </c>
      <c r="O412" s="47"/>
      <c r="P412" s="26" t="s">
        <v>135</v>
      </c>
      <c r="Q412" s="26" t="s">
        <v>39</v>
      </c>
      <c r="R412" s="60">
        <v>1</v>
      </c>
      <c r="S412" s="60">
        <v>4</v>
      </c>
      <c r="T412" s="60"/>
      <c r="U412" s="60"/>
      <c r="V412" s="26" t="s">
        <v>17</v>
      </c>
      <c r="W412" s="26"/>
      <c r="X412" s="26" t="s">
        <v>841</v>
      </c>
    </row>
    <row r="413" ht="24.95" customHeight="1" spans="1:24">
      <c r="A413" s="24">
        <v>406</v>
      </c>
      <c r="B413" s="25" t="s">
        <v>842</v>
      </c>
      <c r="C413" s="26" t="s">
        <v>45</v>
      </c>
      <c r="D413" s="26" t="s">
        <v>56</v>
      </c>
      <c r="E413" s="26" t="s">
        <v>468</v>
      </c>
      <c r="F413" s="26" t="s">
        <v>37</v>
      </c>
      <c r="G413" s="26">
        <v>2019</v>
      </c>
      <c r="H413" s="26" t="s">
        <v>126</v>
      </c>
      <c r="I413" s="54">
        <v>5</v>
      </c>
      <c r="J413" s="46" t="s">
        <v>831</v>
      </c>
      <c r="K413" s="26">
        <v>0.04</v>
      </c>
      <c r="L413" s="47">
        <f>M413+N413+O413</f>
        <v>0.2</v>
      </c>
      <c r="M413" s="47"/>
      <c r="N413" s="47">
        <v>0.2</v>
      </c>
      <c r="O413" s="47"/>
      <c r="P413" s="26" t="s">
        <v>135</v>
      </c>
      <c r="Q413" s="26" t="s">
        <v>39</v>
      </c>
      <c r="R413" s="60">
        <v>1</v>
      </c>
      <c r="S413" s="60">
        <v>4</v>
      </c>
      <c r="T413" s="60"/>
      <c r="U413" s="60"/>
      <c r="V413" s="26" t="s">
        <v>17</v>
      </c>
      <c r="W413" s="26"/>
      <c r="X413" s="26" t="s">
        <v>843</v>
      </c>
    </row>
    <row r="414" ht="24.95" customHeight="1" spans="1:24">
      <c r="A414" s="24">
        <v>407</v>
      </c>
      <c r="B414" s="26" t="s">
        <v>844</v>
      </c>
      <c r="C414" s="24"/>
      <c r="D414" s="24"/>
      <c r="E414" s="24"/>
      <c r="F414" s="24" t="s">
        <v>37</v>
      </c>
      <c r="G414" s="24" t="s">
        <v>34</v>
      </c>
      <c r="H414" s="24" t="s">
        <v>126</v>
      </c>
      <c r="I414" s="50">
        <f>SUM(I415:I417)</f>
        <v>12</v>
      </c>
      <c r="J414" s="51"/>
      <c r="K414" s="24"/>
      <c r="L414" s="52">
        <f>SUM(L415:L417)</f>
        <v>0.69</v>
      </c>
      <c r="M414" s="52">
        <f>SUM(M415:M417)</f>
        <v>0</v>
      </c>
      <c r="N414" s="52">
        <f>SUM(N415:N417)</f>
        <v>0.69</v>
      </c>
      <c r="O414" s="52">
        <f>SUM(O415:O417)</f>
        <v>0</v>
      </c>
      <c r="P414" s="24"/>
      <c r="Q414" s="24" t="s">
        <v>39</v>
      </c>
      <c r="R414" s="59">
        <f>SUM(R415:R417)</f>
        <v>3</v>
      </c>
      <c r="S414" s="59">
        <f>SUM(S415:S417)</f>
        <v>14</v>
      </c>
      <c r="T414" s="59"/>
      <c r="U414" s="59"/>
      <c r="V414" s="24" t="s">
        <v>34</v>
      </c>
      <c r="W414" s="24">
        <v>1146</v>
      </c>
      <c r="X414" s="24"/>
    </row>
    <row r="415" ht="24.95" customHeight="1" spans="1:24">
      <c r="A415" s="24">
        <v>408</v>
      </c>
      <c r="B415" s="25" t="s">
        <v>845</v>
      </c>
      <c r="C415" s="26" t="s">
        <v>45</v>
      </c>
      <c r="D415" s="26" t="s">
        <v>164</v>
      </c>
      <c r="E415" s="26" t="s">
        <v>219</v>
      </c>
      <c r="F415" s="26" t="s">
        <v>37</v>
      </c>
      <c r="G415" s="26">
        <v>2019</v>
      </c>
      <c r="H415" s="26" t="s">
        <v>126</v>
      </c>
      <c r="I415" s="54">
        <v>5</v>
      </c>
      <c r="J415" s="46" t="s">
        <v>844</v>
      </c>
      <c r="K415" s="26">
        <v>0.05</v>
      </c>
      <c r="L415" s="47">
        <f>M415+N415+O415</f>
        <v>0.25</v>
      </c>
      <c r="M415" s="47"/>
      <c r="N415" s="47">
        <v>0.25</v>
      </c>
      <c r="O415" s="47"/>
      <c r="P415" s="26" t="s">
        <v>135</v>
      </c>
      <c r="Q415" s="26" t="s">
        <v>39</v>
      </c>
      <c r="R415" s="60">
        <v>1</v>
      </c>
      <c r="S415" s="60">
        <v>6</v>
      </c>
      <c r="T415" s="60"/>
      <c r="U415" s="60"/>
      <c r="V415" s="26" t="s">
        <v>17</v>
      </c>
      <c r="W415" s="26"/>
      <c r="X415" s="26" t="s">
        <v>846</v>
      </c>
    </row>
    <row r="416" ht="24.95" customHeight="1" spans="1:24">
      <c r="A416" s="24">
        <v>409</v>
      </c>
      <c r="B416" s="25" t="s">
        <v>847</v>
      </c>
      <c r="C416" s="26" t="s">
        <v>45</v>
      </c>
      <c r="D416" s="26" t="s">
        <v>326</v>
      </c>
      <c r="E416" s="26" t="s">
        <v>499</v>
      </c>
      <c r="F416" s="26" t="s">
        <v>37</v>
      </c>
      <c r="G416" s="26">
        <v>2019</v>
      </c>
      <c r="H416" s="26" t="s">
        <v>126</v>
      </c>
      <c r="I416" s="54">
        <v>4</v>
      </c>
      <c r="J416" s="46" t="s">
        <v>844</v>
      </c>
      <c r="K416" s="26">
        <v>0.05</v>
      </c>
      <c r="L416" s="47">
        <f>M416+N416+O416</f>
        <v>0.2</v>
      </c>
      <c r="M416" s="47"/>
      <c r="N416" s="47">
        <v>0.2</v>
      </c>
      <c r="O416" s="47"/>
      <c r="P416" s="26" t="s">
        <v>135</v>
      </c>
      <c r="Q416" s="26" t="s">
        <v>39</v>
      </c>
      <c r="R416" s="60">
        <v>1</v>
      </c>
      <c r="S416" s="60">
        <v>4</v>
      </c>
      <c r="T416" s="60"/>
      <c r="U416" s="60"/>
      <c r="V416" s="26" t="s">
        <v>17</v>
      </c>
      <c r="W416" s="26"/>
      <c r="X416" s="26" t="s">
        <v>848</v>
      </c>
    </row>
    <row r="417" ht="24.95" customHeight="1" spans="1:24">
      <c r="A417" s="24">
        <v>410</v>
      </c>
      <c r="B417" s="25" t="s">
        <v>849</v>
      </c>
      <c r="C417" s="26" t="s">
        <v>45</v>
      </c>
      <c r="D417" s="26" t="s">
        <v>142</v>
      </c>
      <c r="E417" s="26" t="s">
        <v>339</v>
      </c>
      <c r="F417" s="26" t="s">
        <v>37</v>
      </c>
      <c r="G417" s="26">
        <v>2019</v>
      </c>
      <c r="H417" s="26" t="s">
        <v>126</v>
      </c>
      <c r="I417" s="54">
        <v>3</v>
      </c>
      <c r="J417" s="46" t="s">
        <v>850</v>
      </c>
      <c r="K417" s="26">
        <v>0.08</v>
      </c>
      <c r="L417" s="47">
        <f>M417+N417+O417</f>
        <v>0.24</v>
      </c>
      <c r="M417" s="47"/>
      <c r="N417" s="47">
        <v>0.24</v>
      </c>
      <c r="O417" s="47"/>
      <c r="P417" s="26" t="s">
        <v>135</v>
      </c>
      <c r="Q417" s="26" t="s">
        <v>39</v>
      </c>
      <c r="R417" s="60">
        <v>1</v>
      </c>
      <c r="S417" s="60">
        <v>4</v>
      </c>
      <c r="T417" s="60"/>
      <c r="U417" s="60"/>
      <c r="V417" s="26" t="s">
        <v>17</v>
      </c>
      <c r="W417" s="26"/>
      <c r="X417" s="26" t="s">
        <v>851</v>
      </c>
    </row>
    <row r="418" ht="24.95" customHeight="1" spans="1:24">
      <c r="A418" s="24">
        <v>411</v>
      </c>
      <c r="B418" s="26" t="s">
        <v>852</v>
      </c>
      <c r="C418" s="24"/>
      <c r="D418" s="24"/>
      <c r="E418" s="24"/>
      <c r="F418" s="24" t="s">
        <v>37</v>
      </c>
      <c r="G418" s="24" t="s">
        <v>34</v>
      </c>
      <c r="H418" s="24" t="s">
        <v>853</v>
      </c>
      <c r="I418" s="24" t="s">
        <v>34</v>
      </c>
      <c r="J418" s="51"/>
      <c r="K418" s="24"/>
      <c r="L418" s="52">
        <f>SUM(L419:L428)</f>
        <v>2.19</v>
      </c>
      <c r="M418" s="52">
        <f>SUM(M419:M428)</f>
        <v>0</v>
      </c>
      <c r="N418" s="52">
        <f>SUM(N419:N428)</f>
        <v>2.19</v>
      </c>
      <c r="O418" s="52">
        <f>SUM(O419:O428)</f>
        <v>0</v>
      </c>
      <c r="P418" s="24"/>
      <c r="Q418" s="24" t="s">
        <v>39</v>
      </c>
      <c r="R418" s="59">
        <f>SUM(R419:R428)</f>
        <v>12</v>
      </c>
      <c r="S418" s="59">
        <f>SUM(S419:S428)</f>
        <v>50</v>
      </c>
      <c r="T418" s="59"/>
      <c r="U418" s="59"/>
      <c r="V418" s="24" t="s">
        <v>34</v>
      </c>
      <c r="W418" s="24">
        <v>1185</v>
      </c>
      <c r="X418" s="24"/>
    </row>
    <row r="419" ht="24.95" customHeight="1" spans="1:24">
      <c r="A419" s="24">
        <v>412</v>
      </c>
      <c r="B419" s="25" t="s">
        <v>854</v>
      </c>
      <c r="C419" s="26" t="s">
        <v>45</v>
      </c>
      <c r="D419" s="26" t="s">
        <v>271</v>
      </c>
      <c r="E419" s="26" t="s">
        <v>278</v>
      </c>
      <c r="F419" s="26" t="s">
        <v>363</v>
      </c>
      <c r="G419" s="26">
        <v>2019</v>
      </c>
      <c r="H419" s="26" t="s">
        <v>126</v>
      </c>
      <c r="I419" s="54">
        <v>5</v>
      </c>
      <c r="J419" s="46" t="s">
        <v>855</v>
      </c>
      <c r="K419" s="26">
        <v>0.02</v>
      </c>
      <c r="L419" s="47">
        <f t="shared" ref="L419:L428" si="23">M419+N419+O419</f>
        <v>0.1</v>
      </c>
      <c r="M419" s="47"/>
      <c r="N419" s="47">
        <v>0.1</v>
      </c>
      <c r="O419" s="47"/>
      <c r="P419" s="26" t="s">
        <v>135</v>
      </c>
      <c r="Q419" s="26" t="s">
        <v>39</v>
      </c>
      <c r="R419" s="60">
        <v>1</v>
      </c>
      <c r="S419" s="60">
        <v>6</v>
      </c>
      <c r="T419" s="60"/>
      <c r="U419" s="60"/>
      <c r="V419" s="26" t="s">
        <v>17</v>
      </c>
      <c r="W419" s="26"/>
      <c r="X419" s="26" t="s">
        <v>856</v>
      </c>
    </row>
    <row r="420" ht="24.95" customHeight="1" spans="1:24">
      <c r="A420" s="24">
        <v>413</v>
      </c>
      <c r="B420" s="25" t="s">
        <v>857</v>
      </c>
      <c r="C420" s="26" t="s">
        <v>45</v>
      </c>
      <c r="D420" s="26" t="s">
        <v>271</v>
      </c>
      <c r="E420" s="26" t="s">
        <v>284</v>
      </c>
      <c r="F420" s="26" t="s">
        <v>363</v>
      </c>
      <c r="G420" s="26">
        <v>2019</v>
      </c>
      <c r="H420" s="26" t="s">
        <v>126</v>
      </c>
      <c r="I420" s="54">
        <v>10</v>
      </c>
      <c r="J420" s="46" t="s">
        <v>855</v>
      </c>
      <c r="K420" s="26">
        <v>0.02</v>
      </c>
      <c r="L420" s="47">
        <f t="shared" si="23"/>
        <v>0.2</v>
      </c>
      <c r="M420" s="47"/>
      <c r="N420" s="47">
        <v>0.2</v>
      </c>
      <c r="O420" s="47"/>
      <c r="P420" s="26" t="s">
        <v>135</v>
      </c>
      <c r="Q420" s="26" t="s">
        <v>39</v>
      </c>
      <c r="R420" s="60">
        <v>1</v>
      </c>
      <c r="S420" s="60">
        <v>4</v>
      </c>
      <c r="T420" s="60"/>
      <c r="U420" s="60"/>
      <c r="V420" s="26" t="s">
        <v>17</v>
      </c>
      <c r="W420" s="26"/>
      <c r="X420" s="26" t="s">
        <v>858</v>
      </c>
    </row>
    <row r="421" ht="24.95" customHeight="1" spans="1:24">
      <c r="A421" s="24">
        <v>414</v>
      </c>
      <c r="B421" s="25" t="s">
        <v>859</v>
      </c>
      <c r="C421" s="26" t="s">
        <v>45</v>
      </c>
      <c r="D421" s="26" t="s">
        <v>56</v>
      </c>
      <c r="E421" s="26" t="s">
        <v>60</v>
      </c>
      <c r="F421" s="26" t="s">
        <v>37</v>
      </c>
      <c r="G421" s="26">
        <v>2019</v>
      </c>
      <c r="H421" s="26" t="s">
        <v>126</v>
      </c>
      <c r="I421" s="54">
        <v>2</v>
      </c>
      <c r="J421" s="46" t="s">
        <v>860</v>
      </c>
      <c r="K421" s="26">
        <v>0.05</v>
      </c>
      <c r="L421" s="47">
        <f t="shared" si="23"/>
        <v>0.1</v>
      </c>
      <c r="M421" s="47"/>
      <c r="N421" s="47">
        <v>0.1</v>
      </c>
      <c r="O421" s="47"/>
      <c r="P421" s="26" t="s">
        <v>135</v>
      </c>
      <c r="Q421" s="26" t="s">
        <v>39</v>
      </c>
      <c r="R421" s="60">
        <v>1</v>
      </c>
      <c r="S421" s="60">
        <v>4</v>
      </c>
      <c r="T421" s="60"/>
      <c r="U421" s="60"/>
      <c r="V421" s="26" t="s">
        <v>17</v>
      </c>
      <c r="W421" s="26"/>
      <c r="X421" s="26" t="s">
        <v>861</v>
      </c>
    </row>
    <row r="422" ht="24.95" customHeight="1" spans="1:24">
      <c r="A422" s="24">
        <v>415</v>
      </c>
      <c r="B422" s="25" t="s">
        <v>862</v>
      </c>
      <c r="C422" s="26" t="s">
        <v>45</v>
      </c>
      <c r="D422" s="26" t="s">
        <v>56</v>
      </c>
      <c r="E422" s="26" t="s">
        <v>69</v>
      </c>
      <c r="F422" s="26" t="s">
        <v>37</v>
      </c>
      <c r="G422" s="26">
        <v>2019</v>
      </c>
      <c r="H422" s="26" t="s">
        <v>126</v>
      </c>
      <c r="I422" s="54">
        <v>5</v>
      </c>
      <c r="J422" s="46" t="s">
        <v>860</v>
      </c>
      <c r="K422" s="26">
        <v>0.05</v>
      </c>
      <c r="L422" s="47">
        <f t="shared" si="23"/>
        <v>0.25</v>
      </c>
      <c r="M422" s="47"/>
      <c r="N422" s="47">
        <v>0.25</v>
      </c>
      <c r="O422" s="47"/>
      <c r="P422" s="26" t="s">
        <v>135</v>
      </c>
      <c r="Q422" s="26" t="s">
        <v>39</v>
      </c>
      <c r="R422" s="60">
        <v>1</v>
      </c>
      <c r="S422" s="60">
        <v>7</v>
      </c>
      <c r="T422" s="60"/>
      <c r="U422" s="60"/>
      <c r="V422" s="26" t="s">
        <v>17</v>
      </c>
      <c r="W422" s="26"/>
      <c r="X422" s="26" t="s">
        <v>863</v>
      </c>
    </row>
    <row r="423" ht="24.95" customHeight="1" spans="1:24">
      <c r="A423" s="24">
        <v>416</v>
      </c>
      <c r="B423" s="25" t="s">
        <v>864</v>
      </c>
      <c r="C423" s="26" t="s">
        <v>45</v>
      </c>
      <c r="D423" s="26" t="s">
        <v>56</v>
      </c>
      <c r="E423" s="26" t="s">
        <v>60</v>
      </c>
      <c r="F423" s="26" t="s">
        <v>37</v>
      </c>
      <c r="G423" s="26">
        <v>2019</v>
      </c>
      <c r="H423" s="26" t="s">
        <v>865</v>
      </c>
      <c r="I423" s="45">
        <v>120</v>
      </c>
      <c r="J423" s="46" t="s">
        <v>866</v>
      </c>
      <c r="K423" s="26">
        <v>0.002</v>
      </c>
      <c r="L423" s="47">
        <f t="shared" si="23"/>
        <v>0.24</v>
      </c>
      <c r="M423" s="47"/>
      <c r="N423" s="47">
        <v>0.24</v>
      </c>
      <c r="O423" s="47"/>
      <c r="P423" s="26" t="s">
        <v>135</v>
      </c>
      <c r="Q423" s="26" t="s">
        <v>39</v>
      </c>
      <c r="R423" s="60">
        <v>1</v>
      </c>
      <c r="S423" s="60">
        <v>4</v>
      </c>
      <c r="T423" s="60"/>
      <c r="U423" s="60"/>
      <c r="V423" s="26" t="s">
        <v>17</v>
      </c>
      <c r="W423" s="26"/>
      <c r="X423" s="26" t="s">
        <v>867</v>
      </c>
    </row>
    <row r="424" ht="24.95" customHeight="1" spans="1:24">
      <c r="A424" s="24">
        <v>417</v>
      </c>
      <c r="B424" s="25" t="s">
        <v>868</v>
      </c>
      <c r="C424" s="26" t="s">
        <v>45</v>
      </c>
      <c r="D424" s="26" t="s">
        <v>51</v>
      </c>
      <c r="E424" s="26" t="s">
        <v>74</v>
      </c>
      <c r="F424" s="26" t="s">
        <v>37</v>
      </c>
      <c r="G424" s="26">
        <v>2019</v>
      </c>
      <c r="H424" s="26" t="s">
        <v>865</v>
      </c>
      <c r="I424" s="45">
        <v>100</v>
      </c>
      <c r="J424" s="46" t="s">
        <v>866</v>
      </c>
      <c r="K424" s="26">
        <v>0.002</v>
      </c>
      <c r="L424" s="47">
        <f t="shared" si="23"/>
        <v>0.2</v>
      </c>
      <c r="M424" s="47"/>
      <c r="N424" s="47">
        <v>0.2</v>
      </c>
      <c r="O424" s="47"/>
      <c r="P424" s="26" t="s">
        <v>135</v>
      </c>
      <c r="Q424" s="26" t="s">
        <v>39</v>
      </c>
      <c r="R424" s="60">
        <v>1</v>
      </c>
      <c r="S424" s="60">
        <v>2</v>
      </c>
      <c r="T424" s="60"/>
      <c r="U424" s="60"/>
      <c r="V424" s="26" t="s">
        <v>17</v>
      </c>
      <c r="W424" s="26"/>
      <c r="X424" s="26" t="s">
        <v>869</v>
      </c>
    </row>
    <row r="425" ht="24.95" customHeight="1" spans="1:24">
      <c r="A425" s="24">
        <v>418</v>
      </c>
      <c r="B425" s="25" t="s">
        <v>870</v>
      </c>
      <c r="C425" s="26" t="s">
        <v>45</v>
      </c>
      <c r="D425" s="26" t="s">
        <v>53</v>
      </c>
      <c r="E425" s="26" t="s">
        <v>268</v>
      </c>
      <c r="F425" s="26" t="s">
        <v>37</v>
      </c>
      <c r="G425" s="26">
        <v>2019</v>
      </c>
      <c r="H425" s="26" t="s">
        <v>865</v>
      </c>
      <c r="I425" s="45">
        <v>280</v>
      </c>
      <c r="J425" s="46" t="s">
        <v>871</v>
      </c>
      <c r="K425" s="26">
        <v>0.002</v>
      </c>
      <c r="L425" s="47">
        <f t="shared" si="23"/>
        <v>0.56</v>
      </c>
      <c r="M425" s="47"/>
      <c r="N425" s="47">
        <v>0.56</v>
      </c>
      <c r="O425" s="47"/>
      <c r="P425" s="26" t="s">
        <v>135</v>
      </c>
      <c r="Q425" s="26" t="s">
        <v>39</v>
      </c>
      <c r="R425" s="60">
        <v>2</v>
      </c>
      <c r="S425" s="60">
        <v>7</v>
      </c>
      <c r="T425" s="60"/>
      <c r="U425" s="60"/>
      <c r="V425" s="26" t="s">
        <v>17</v>
      </c>
      <c r="W425" s="26"/>
      <c r="X425" s="26" t="s">
        <v>872</v>
      </c>
    </row>
    <row r="426" ht="24.95" customHeight="1" spans="1:24">
      <c r="A426" s="24">
        <v>419</v>
      </c>
      <c r="B426" s="25" t="s">
        <v>873</v>
      </c>
      <c r="C426" s="26" t="s">
        <v>45</v>
      </c>
      <c r="D426" s="26" t="s">
        <v>53</v>
      </c>
      <c r="E426" s="26" t="s">
        <v>54</v>
      </c>
      <c r="F426" s="26" t="s">
        <v>37</v>
      </c>
      <c r="G426" s="26">
        <v>2019</v>
      </c>
      <c r="H426" s="26" t="s">
        <v>865</v>
      </c>
      <c r="I426" s="45">
        <v>50</v>
      </c>
      <c r="J426" s="46" t="s">
        <v>874</v>
      </c>
      <c r="K426" s="26">
        <v>0.002</v>
      </c>
      <c r="L426" s="47">
        <f t="shared" si="23"/>
        <v>0.1</v>
      </c>
      <c r="M426" s="47"/>
      <c r="N426" s="47">
        <v>0.1</v>
      </c>
      <c r="O426" s="47"/>
      <c r="P426" s="26" t="s">
        <v>135</v>
      </c>
      <c r="Q426" s="26" t="s">
        <v>39</v>
      </c>
      <c r="R426" s="60">
        <v>1</v>
      </c>
      <c r="S426" s="60">
        <v>5</v>
      </c>
      <c r="T426" s="60"/>
      <c r="U426" s="60"/>
      <c r="V426" s="26" t="s">
        <v>17</v>
      </c>
      <c r="W426" s="26"/>
      <c r="X426" s="26" t="s">
        <v>875</v>
      </c>
    </row>
    <row r="427" ht="24.95" customHeight="1" spans="1:24">
      <c r="A427" s="24">
        <v>420</v>
      </c>
      <c r="B427" s="25" t="s">
        <v>876</v>
      </c>
      <c r="C427" s="26" t="s">
        <v>45</v>
      </c>
      <c r="D427" s="26" t="s">
        <v>53</v>
      </c>
      <c r="E427" s="26" t="s">
        <v>268</v>
      </c>
      <c r="F427" s="26" t="s">
        <v>37</v>
      </c>
      <c r="G427" s="26">
        <v>2019</v>
      </c>
      <c r="H427" s="26" t="s">
        <v>865</v>
      </c>
      <c r="I427" s="45">
        <v>120</v>
      </c>
      <c r="J427" s="46" t="s">
        <v>874</v>
      </c>
      <c r="K427" s="26">
        <v>0.002</v>
      </c>
      <c r="L427" s="47">
        <f t="shared" si="23"/>
        <v>0.24</v>
      </c>
      <c r="M427" s="47"/>
      <c r="N427" s="47">
        <v>0.24</v>
      </c>
      <c r="O427" s="47"/>
      <c r="P427" s="26" t="s">
        <v>135</v>
      </c>
      <c r="Q427" s="26" t="s">
        <v>39</v>
      </c>
      <c r="R427" s="60">
        <v>2</v>
      </c>
      <c r="S427" s="60">
        <v>7</v>
      </c>
      <c r="T427" s="60"/>
      <c r="U427" s="60"/>
      <c r="V427" s="26" t="s">
        <v>17</v>
      </c>
      <c r="W427" s="26"/>
      <c r="X427" s="26" t="s">
        <v>877</v>
      </c>
    </row>
    <row r="428" ht="24.95" customHeight="1" spans="1:24">
      <c r="A428" s="24">
        <v>421</v>
      </c>
      <c r="B428" s="25" t="s">
        <v>878</v>
      </c>
      <c r="C428" s="26" t="s">
        <v>45</v>
      </c>
      <c r="D428" s="26" t="s">
        <v>56</v>
      </c>
      <c r="E428" s="26" t="s">
        <v>58</v>
      </c>
      <c r="F428" s="26" t="s">
        <v>37</v>
      </c>
      <c r="G428" s="26">
        <v>2019</v>
      </c>
      <c r="H428" s="26" t="s">
        <v>865</v>
      </c>
      <c r="I428" s="45">
        <v>100</v>
      </c>
      <c r="J428" s="46" t="s">
        <v>874</v>
      </c>
      <c r="K428" s="26">
        <v>0.002</v>
      </c>
      <c r="L428" s="47">
        <f t="shared" si="23"/>
        <v>0.2</v>
      </c>
      <c r="M428" s="47"/>
      <c r="N428" s="47">
        <v>0.2</v>
      </c>
      <c r="O428" s="47"/>
      <c r="P428" s="26" t="s">
        <v>135</v>
      </c>
      <c r="Q428" s="26" t="s">
        <v>39</v>
      </c>
      <c r="R428" s="60">
        <v>1</v>
      </c>
      <c r="S428" s="60">
        <v>4</v>
      </c>
      <c r="T428" s="60"/>
      <c r="U428" s="60"/>
      <c r="V428" s="26" t="s">
        <v>17</v>
      </c>
      <c r="W428" s="26"/>
      <c r="X428" s="26" t="s">
        <v>879</v>
      </c>
    </row>
    <row r="429" s="6" customFormat="1" ht="24.95" customHeight="1" spans="1:24">
      <c r="A429" s="22">
        <v>422</v>
      </c>
      <c r="B429" s="23" t="s">
        <v>880</v>
      </c>
      <c r="C429" s="22"/>
      <c r="D429" s="22"/>
      <c r="E429" s="22"/>
      <c r="F429" s="22" t="s">
        <v>37</v>
      </c>
      <c r="G429" s="22" t="s">
        <v>34</v>
      </c>
      <c r="H429" s="22" t="s">
        <v>126</v>
      </c>
      <c r="I429" s="44">
        <f>SUM(0)</f>
        <v>0</v>
      </c>
      <c r="J429" s="23" t="s">
        <v>881</v>
      </c>
      <c r="K429" s="22"/>
      <c r="L429" s="49">
        <f>SUM(0)</f>
        <v>0</v>
      </c>
      <c r="M429" s="49">
        <f>SUM(0)</f>
        <v>0</v>
      </c>
      <c r="N429" s="49">
        <f>SUM(0)</f>
        <v>0</v>
      </c>
      <c r="O429" s="49">
        <f>SUM(0)</f>
        <v>0</v>
      </c>
      <c r="P429" s="22"/>
      <c r="Q429" s="22" t="s">
        <v>39</v>
      </c>
      <c r="R429" s="58">
        <f>SUM(0)</f>
        <v>0</v>
      </c>
      <c r="S429" s="58">
        <f>SUM(0)</f>
        <v>0</v>
      </c>
      <c r="T429" s="58"/>
      <c r="U429" s="58"/>
      <c r="V429" s="22" t="s">
        <v>34</v>
      </c>
      <c r="W429" s="22">
        <v>1191</v>
      </c>
      <c r="X429" s="22"/>
    </row>
    <row r="430" s="6" customFormat="1" ht="24.95" customHeight="1" spans="1:24">
      <c r="A430" s="22">
        <v>423</v>
      </c>
      <c r="B430" s="23" t="s">
        <v>882</v>
      </c>
      <c r="C430" s="22"/>
      <c r="D430" s="22"/>
      <c r="E430" s="22"/>
      <c r="F430" s="22" t="s">
        <v>37</v>
      </c>
      <c r="G430" s="22" t="s">
        <v>34</v>
      </c>
      <c r="H430" s="22" t="s">
        <v>883</v>
      </c>
      <c r="I430" s="44" t="s">
        <v>34</v>
      </c>
      <c r="J430" s="23"/>
      <c r="K430" s="22"/>
      <c r="L430" s="49">
        <f t="shared" ref="L430:O430" si="24">L431+L432+L433+L457+L458</f>
        <v>13.2</v>
      </c>
      <c r="M430" s="49">
        <f t="shared" si="24"/>
        <v>0</v>
      </c>
      <c r="N430" s="49">
        <f t="shared" si="24"/>
        <v>13.2</v>
      </c>
      <c r="O430" s="49">
        <f t="shared" si="24"/>
        <v>0</v>
      </c>
      <c r="P430" s="22"/>
      <c r="Q430" s="22" t="s">
        <v>39</v>
      </c>
      <c r="R430" s="58">
        <f>R431+R432+R433+R457+R458</f>
        <v>26</v>
      </c>
      <c r="S430" s="58">
        <f>S431+S432+S433+S457+S458</f>
        <v>116</v>
      </c>
      <c r="T430" s="58"/>
      <c r="U430" s="58"/>
      <c r="V430" s="22" t="s">
        <v>34</v>
      </c>
      <c r="W430" s="22">
        <v>1206</v>
      </c>
      <c r="X430" s="22"/>
    </row>
    <row r="431" ht="24.95" customHeight="1" spans="1:24">
      <c r="A431" s="24">
        <v>424</v>
      </c>
      <c r="B431" s="26" t="s">
        <v>884</v>
      </c>
      <c r="C431" s="24"/>
      <c r="D431" s="24"/>
      <c r="E431" s="24"/>
      <c r="F431" s="24" t="s">
        <v>37</v>
      </c>
      <c r="G431" s="24" t="s">
        <v>34</v>
      </c>
      <c r="H431" s="24" t="s">
        <v>108</v>
      </c>
      <c r="I431" s="55"/>
      <c r="J431" s="51"/>
      <c r="K431" s="24"/>
      <c r="L431" s="52"/>
      <c r="M431" s="52"/>
      <c r="N431" s="52"/>
      <c r="O431" s="52"/>
      <c r="P431" s="24"/>
      <c r="Q431" s="24"/>
      <c r="R431" s="59"/>
      <c r="S431" s="59"/>
      <c r="T431" s="59"/>
      <c r="U431" s="59"/>
      <c r="V431" s="24" t="s">
        <v>34</v>
      </c>
      <c r="W431" s="24">
        <v>1207</v>
      </c>
      <c r="X431" s="24"/>
    </row>
    <row r="432" ht="24.95" customHeight="1" spans="1:24">
      <c r="A432" s="24">
        <v>425</v>
      </c>
      <c r="B432" s="26" t="s">
        <v>885</v>
      </c>
      <c r="C432" s="24"/>
      <c r="D432" s="24"/>
      <c r="E432" s="24"/>
      <c r="F432" s="24" t="s">
        <v>37</v>
      </c>
      <c r="G432" s="24" t="s">
        <v>34</v>
      </c>
      <c r="H432" s="24" t="s">
        <v>126</v>
      </c>
      <c r="I432" s="50">
        <f>SUM(0)</f>
        <v>0</v>
      </c>
      <c r="J432" s="51"/>
      <c r="K432" s="24"/>
      <c r="L432" s="52">
        <f>SUM(0)</f>
        <v>0</v>
      </c>
      <c r="M432" s="52">
        <f>SUM(0)</f>
        <v>0</v>
      </c>
      <c r="N432" s="52">
        <f>SUM(0)</f>
        <v>0</v>
      </c>
      <c r="O432" s="52">
        <f>SUM(0)</f>
        <v>0</v>
      </c>
      <c r="P432" s="24"/>
      <c r="Q432" s="24" t="s">
        <v>39</v>
      </c>
      <c r="R432" s="59">
        <f>SUM(0)</f>
        <v>0</v>
      </c>
      <c r="S432" s="59">
        <f>SUM(0)</f>
        <v>0</v>
      </c>
      <c r="T432" s="59"/>
      <c r="U432" s="59"/>
      <c r="V432" s="24" t="s">
        <v>34</v>
      </c>
      <c r="W432" s="24">
        <v>1210</v>
      </c>
      <c r="X432" s="24"/>
    </row>
    <row r="433" ht="24.95" customHeight="1" spans="1:24">
      <c r="A433" s="24">
        <v>426</v>
      </c>
      <c r="B433" s="26" t="s">
        <v>886</v>
      </c>
      <c r="C433" s="24"/>
      <c r="D433" s="24"/>
      <c r="E433" s="24"/>
      <c r="F433" s="24" t="s">
        <v>37</v>
      </c>
      <c r="G433" s="24" t="s">
        <v>34</v>
      </c>
      <c r="H433" s="24" t="s">
        <v>883</v>
      </c>
      <c r="I433" s="24" t="s">
        <v>34</v>
      </c>
      <c r="J433" s="51"/>
      <c r="K433" s="24"/>
      <c r="L433" s="52">
        <f>SUM(L434:L456)</f>
        <v>13.2</v>
      </c>
      <c r="M433" s="52">
        <f>SUM(M434:M456)</f>
        <v>0</v>
      </c>
      <c r="N433" s="52">
        <f>SUM(N434:N456)</f>
        <v>13.2</v>
      </c>
      <c r="O433" s="52">
        <f>SUM(O434:O456)</f>
        <v>0</v>
      </c>
      <c r="P433" s="24"/>
      <c r="Q433" s="24" t="s">
        <v>39</v>
      </c>
      <c r="R433" s="59">
        <f>SUM(R434:R456)</f>
        <v>26</v>
      </c>
      <c r="S433" s="59">
        <f>SUM(S434:S456)</f>
        <v>116</v>
      </c>
      <c r="T433" s="59"/>
      <c r="U433" s="59"/>
      <c r="V433" s="24" t="s">
        <v>34</v>
      </c>
      <c r="W433" s="24">
        <v>1234</v>
      </c>
      <c r="X433" s="24"/>
    </row>
    <row r="434" ht="24.95" customHeight="1" spans="1:24">
      <c r="A434" s="24">
        <v>427</v>
      </c>
      <c r="B434" s="25" t="s">
        <v>887</v>
      </c>
      <c r="C434" s="26" t="s">
        <v>45</v>
      </c>
      <c r="D434" s="26" t="s">
        <v>173</v>
      </c>
      <c r="E434" s="26" t="s">
        <v>694</v>
      </c>
      <c r="F434" s="26" t="s">
        <v>37</v>
      </c>
      <c r="G434" s="26">
        <v>2019</v>
      </c>
      <c r="H434" s="26" t="s">
        <v>126</v>
      </c>
      <c r="I434" s="54">
        <v>2</v>
      </c>
      <c r="J434" s="46" t="s">
        <v>888</v>
      </c>
      <c r="K434" s="26">
        <v>0.2</v>
      </c>
      <c r="L434" s="47">
        <f t="shared" ref="L434:L442" si="25">M434+N434+O434</f>
        <v>0.4</v>
      </c>
      <c r="M434" s="47"/>
      <c r="N434" s="47">
        <v>0.4</v>
      </c>
      <c r="O434" s="47"/>
      <c r="P434" s="26" t="s">
        <v>135</v>
      </c>
      <c r="Q434" s="26" t="s">
        <v>39</v>
      </c>
      <c r="R434" s="60">
        <v>1</v>
      </c>
      <c r="S434" s="60">
        <v>4</v>
      </c>
      <c r="T434" s="60"/>
      <c r="U434" s="60"/>
      <c r="V434" s="26" t="s">
        <v>17</v>
      </c>
      <c r="W434" s="26"/>
      <c r="X434" s="26" t="s">
        <v>889</v>
      </c>
    </row>
    <row r="435" ht="24.95" customHeight="1" spans="1:24">
      <c r="A435" s="24">
        <v>428</v>
      </c>
      <c r="B435" s="25" t="s">
        <v>890</v>
      </c>
      <c r="C435" s="26" t="s">
        <v>45</v>
      </c>
      <c r="D435" s="26" t="s">
        <v>112</v>
      </c>
      <c r="E435" s="26" t="s">
        <v>188</v>
      </c>
      <c r="F435" s="26" t="s">
        <v>37</v>
      </c>
      <c r="G435" s="26">
        <v>2019</v>
      </c>
      <c r="H435" s="26" t="s">
        <v>126</v>
      </c>
      <c r="I435" s="54">
        <v>1</v>
      </c>
      <c r="J435" s="46" t="s">
        <v>891</v>
      </c>
      <c r="K435" s="26">
        <v>0.2</v>
      </c>
      <c r="L435" s="47">
        <f t="shared" si="25"/>
        <v>0.2</v>
      </c>
      <c r="M435" s="47"/>
      <c r="N435" s="47">
        <v>0.2</v>
      </c>
      <c r="O435" s="47"/>
      <c r="P435" s="26" t="s">
        <v>135</v>
      </c>
      <c r="Q435" s="26" t="s">
        <v>39</v>
      </c>
      <c r="R435" s="60">
        <v>1</v>
      </c>
      <c r="S435" s="60">
        <v>3</v>
      </c>
      <c r="T435" s="60"/>
      <c r="U435" s="60"/>
      <c r="V435" s="26" t="s">
        <v>17</v>
      </c>
      <c r="W435" s="26"/>
      <c r="X435" s="26" t="s">
        <v>892</v>
      </c>
    </row>
    <row r="436" ht="24.95" customHeight="1" spans="1:24">
      <c r="A436" s="24">
        <v>429</v>
      </c>
      <c r="B436" s="25" t="s">
        <v>893</v>
      </c>
      <c r="C436" s="26" t="s">
        <v>45</v>
      </c>
      <c r="D436" s="26" t="s">
        <v>112</v>
      </c>
      <c r="E436" s="26" t="s">
        <v>371</v>
      </c>
      <c r="F436" s="26" t="s">
        <v>37</v>
      </c>
      <c r="G436" s="26">
        <v>2019</v>
      </c>
      <c r="H436" s="26" t="s">
        <v>126</v>
      </c>
      <c r="I436" s="54">
        <v>1</v>
      </c>
      <c r="J436" s="46" t="s">
        <v>891</v>
      </c>
      <c r="K436" s="26">
        <v>0.2</v>
      </c>
      <c r="L436" s="47">
        <f t="shared" si="25"/>
        <v>0.2</v>
      </c>
      <c r="M436" s="47"/>
      <c r="N436" s="47">
        <v>0.2</v>
      </c>
      <c r="O436" s="47"/>
      <c r="P436" s="26" t="s">
        <v>135</v>
      </c>
      <c r="Q436" s="26" t="s">
        <v>39</v>
      </c>
      <c r="R436" s="60">
        <v>2</v>
      </c>
      <c r="S436" s="60">
        <v>9</v>
      </c>
      <c r="T436" s="60"/>
      <c r="U436" s="60"/>
      <c r="V436" s="26" t="s">
        <v>17</v>
      </c>
      <c r="W436" s="26"/>
      <c r="X436" s="26" t="s">
        <v>894</v>
      </c>
    </row>
    <row r="437" ht="24.95" customHeight="1" spans="1:24">
      <c r="A437" s="24">
        <v>430</v>
      </c>
      <c r="B437" s="25" t="s">
        <v>895</v>
      </c>
      <c r="C437" s="26" t="s">
        <v>45</v>
      </c>
      <c r="D437" s="26" t="s">
        <v>112</v>
      </c>
      <c r="E437" s="26" t="s">
        <v>601</v>
      </c>
      <c r="F437" s="26" t="s">
        <v>37</v>
      </c>
      <c r="G437" s="26">
        <v>2019</v>
      </c>
      <c r="H437" s="26" t="s">
        <v>126</v>
      </c>
      <c r="I437" s="54">
        <v>1.5</v>
      </c>
      <c r="J437" s="46" t="s">
        <v>891</v>
      </c>
      <c r="K437" s="26">
        <v>0.2</v>
      </c>
      <c r="L437" s="47">
        <f t="shared" si="25"/>
        <v>0.3</v>
      </c>
      <c r="M437" s="47"/>
      <c r="N437" s="47">
        <v>0.3</v>
      </c>
      <c r="O437" s="47"/>
      <c r="P437" s="26" t="s">
        <v>135</v>
      </c>
      <c r="Q437" s="26" t="s">
        <v>39</v>
      </c>
      <c r="R437" s="60">
        <v>1</v>
      </c>
      <c r="S437" s="60">
        <v>6</v>
      </c>
      <c r="T437" s="60"/>
      <c r="U437" s="60"/>
      <c r="V437" s="26" t="s">
        <v>17</v>
      </c>
      <c r="W437" s="26"/>
      <c r="X437" s="26" t="s">
        <v>896</v>
      </c>
    </row>
    <row r="438" ht="24.95" customHeight="1" spans="1:24">
      <c r="A438" s="24">
        <v>431</v>
      </c>
      <c r="B438" s="25" t="s">
        <v>897</v>
      </c>
      <c r="C438" s="26" t="s">
        <v>45</v>
      </c>
      <c r="D438" s="26" t="s">
        <v>56</v>
      </c>
      <c r="E438" s="26" t="s">
        <v>63</v>
      </c>
      <c r="F438" s="26" t="s">
        <v>37</v>
      </c>
      <c r="G438" s="26">
        <v>2019</v>
      </c>
      <c r="H438" s="26" t="s">
        <v>126</v>
      </c>
      <c r="I438" s="54">
        <v>2</v>
      </c>
      <c r="J438" s="46" t="s">
        <v>891</v>
      </c>
      <c r="K438" s="26">
        <v>0.2</v>
      </c>
      <c r="L438" s="47">
        <f t="shared" si="25"/>
        <v>0.4</v>
      </c>
      <c r="M438" s="47"/>
      <c r="N438" s="47">
        <v>0.4</v>
      </c>
      <c r="O438" s="47"/>
      <c r="P438" s="26" t="s">
        <v>135</v>
      </c>
      <c r="Q438" s="26" t="s">
        <v>39</v>
      </c>
      <c r="R438" s="60">
        <v>1</v>
      </c>
      <c r="S438" s="60">
        <v>5</v>
      </c>
      <c r="T438" s="60"/>
      <c r="U438" s="60"/>
      <c r="V438" s="26" t="s">
        <v>17</v>
      </c>
      <c r="W438" s="26"/>
      <c r="X438" s="26" t="s">
        <v>898</v>
      </c>
    </row>
    <row r="439" ht="24.95" customHeight="1" spans="1:24">
      <c r="A439" s="24">
        <v>432</v>
      </c>
      <c r="B439" s="25" t="s">
        <v>899</v>
      </c>
      <c r="C439" s="26" t="s">
        <v>45</v>
      </c>
      <c r="D439" s="26" t="s">
        <v>46</v>
      </c>
      <c r="E439" s="26" t="s">
        <v>67</v>
      </c>
      <c r="F439" s="26" t="s">
        <v>37</v>
      </c>
      <c r="G439" s="26">
        <v>2019</v>
      </c>
      <c r="H439" s="26" t="s">
        <v>126</v>
      </c>
      <c r="I439" s="54">
        <v>1</v>
      </c>
      <c r="J439" s="46" t="s">
        <v>891</v>
      </c>
      <c r="K439" s="26">
        <v>0.2</v>
      </c>
      <c r="L439" s="47">
        <f t="shared" si="25"/>
        <v>0.2</v>
      </c>
      <c r="M439" s="47"/>
      <c r="N439" s="47">
        <v>0.2</v>
      </c>
      <c r="O439" s="47"/>
      <c r="P439" s="26" t="s">
        <v>135</v>
      </c>
      <c r="Q439" s="26" t="s">
        <v>39</v>
      </c>
      <c r="R439" s="60">
        <v>1</v>
      </c>
      <c r="S439" s="60">
        <v>6</v>
      </c>
      <c r="T439" s="60"/>
      <c r="U439" s="60"/>
      <c r="V439" s="26" t="s">
        <v>17</v>
      </c>
      <c r="W439" s="26"/>
      <c r="X439" s="26" t="s">
        <v>900</v>
      </c>
    </row>
    <row r="440" ht="24.95" customHeight="1" spans="1:24">
      <c r="A440" s="24">
        <v>433</v>
      </c>
      <c r="B440" s="25" t="s">
        <v>901</v>
      </c>
      <c r="C440" s="26" t="s">
        <v>45</v>
      </c>
      <c r="D440" s="26" t="s">
        <v>46</v>
      </c>
      <c r="E440" s="26" t="s">
        <v>70</v>
      </c>
      <c r="F440" s="26" t="s">
        <v>37</v>
      </c>
      <c r="G440" s="26">
        <v>2019</v>
      </c>
      <c r="H440" s="26" t="s">
        <v>126</v>
      </c>
      <c r="I440" s="54">
        <v>1</v>
      </c>
      <c r="J440" s="46" t="s">
        <v>891</v>
      </c>
      <c r="K440" s="26">
        <v>0.2</v>
      </c>
      <c r="L440" s="47">
        <f t="shared" si="25"/>
        <v>0.2</v>
      </c>
      <c r="M440" s="47"/>
      <c r="N440" s="47">
        <v>0.2</v>
      </c>
      <c r="O440" s="47"/>
      <c r="P440" s="26" t="s">
        <v>135</v>
      </c>
      <c r="Q440" s="26" t="s">
        <v>39</v>
      </c>
      <c r="R440" s="60">
        <v>1</v>
      </c>
      <c r="S440" s="60">
        <v>3</v>
      </c>
      <c r="T440" s="60"/>
      <c r="U440" s="60"/>
      <c r="V440" s="26" t="s">
        <v>17</v>
      </c>
      <c r="W440" s="26"/>
      <c r="X440" s="26" t="s">
        <v>902</v>
      </c>
    </row>
    <row r="441" ht="24.95" customHeight="1" spans="1:24">
      <c r="A441" s="24">
        <v>434</v>
      </c>
      <c r="B441" s="25" t="s">
        <v>903</v>
      </c>
      <c r="C441" s="26" t="s">
        <v>45</v>
      </c>
      <c r="D441" s="26" t="s">
        <v>326</v>
      </c>
      <c r="E441" s="26" t="s">
        <v>327</v>
      </c>
      <c r="F441" s="26" t="s">
        <v>37</v>
      </c>
      <c r="G441" s="26">
        <v>2019</v>
      </c>
      <c r="H441" s="26" t="s">
        <v>126</v>
      </c>
      <c r="I441" s="54">
        <v>2.5</v>
      </c>
      <c r="J441" s="46" t="s">
        <v>891</v>
      </c>
      <c r="K441" s="26">
        <v>0.2</v>
      </c>
      <c r="L441" s="47">
        <f t="shared" si="25"/>
        <v>0.5</v>
      </c>
      <c r="M441" s="47"/>
      <c r="N441" s="47">
        <v>0.5</v>
      </c>
      <c r="O441" s="47"/>
      <c r="P441" s="26" t="s">
        <v>135</v>
      </c>
      <c r="Q441" s="26" t="s">
        <v>39</v>
      </c>
      <c r="R441" s="60">
        <v>1</v>
      </c>
      <c r="S441" s="60">
        <v>4</v>
      </c>
      <c r="T441" s="60"/>
      <c r="U441" s="60"/>
      <c r="V441" s="26" t="s">
        <v>17</v>
      </c>
      <c r="W441" s="26"/>
      <c r="X441" s="26" t="s">
        <v>904</v>
      </c>
    </row>
    <row r="442" ht="24.95" customHeight="1" spans="1:24">
      <c r="A442" s="24">
        <v>435</v>
      </c>
      <c r="B442" s="25" t="s">
        <v>905</v>
      </c>
      <c r="C442" s="26" t="s">
        <v>45</v>
      </c>
      <c r="D442" s="26" t="s">
        <v>142</v>
      </c>
      <c r="E442" s="26" t="s">
        <v>339</v>
      </c>
      <c r="F442" s="26" t="s">
        <v>37</v>
      </c>
      <c r="G442" s="26">
        <v>2019</v>
      </c>
      <c r="H442" s="26" t="s">
        <v>126</v>
      </c>
      <c r="I442" s="54">
        <v>1.5</v>
      </c>
      <c r="J442" s="46" t="s">
        <v>891</v>
      </c>
      <c r="K442" s="26">
        <v>0.2</v>
      </c>
      <c r="L442" s="47">
        <f t="shared" si="25"/>
        <v>0.3</v>
      </c>
      <c r="M442" s="47"/>
      <c r="N442" s="47">
        <v>0.3</v>
      </c>
      <c r="O442" s="47"/>
      <c r="P442" s="26" t="s">
        <v>135</v>
      </c>
      <c r="Q442" s="26" t="s">
        <v>39</v>
      </c>
      <c r="R442" s="60">
        <v>1</v>
      </c>
      <c r="S442" s="60">
        <v>4</v>
      </c>
      <c r="T442" s="60"/>
      <c r="U442" s="60"/>
      <c r="V442" s="26" t="s">
        <v>17</v>
      </c>
      <c r="W442" s="26"/>
      <c r="X442" s="26" t="s">
        <v>906</v>
      </c>
    </row>
    <row r="443" ht="24.95" customHeight="1" spans="1:24">
      <c r="A443" s="24">
        <v>436</v>
      </c>
      <c r="B443" s="25" t="s">
        <v>907</v>
      </c>
      <c r="C443" s="26" t="s">
        <v>45</v>
      </c>
      <c r="D443" s="26" t="s">
        <v>117</v>
      </c>
      <c r="E443" s="26" t="s">
        <v>255</v>
      </c>
      <c r="F443" s="26" t="s">
        <v>37</v>
      </c>
      <c r="G443" s="26">
        <v>2019</v>
      </c>
      <c r="H443" s="26" t="s">
        <v>908</v>
      </c>
      <c r="I443" s="45">
        <v>1</v>
      </c>
      <c r="J443" s="46" t="s">
        <v>909</v>
      </c>
      <c r="K443" s="26">
        <v>0.5</v>
      </c>
      <c r="L443" s="47">
        <f t="shared" ref="L443:L456" si="26">M443+N443+O443</f>
        <v>0.5</v>
      </c>
      <c r="M443" s="47"/>
      <c r="N443" s="47">
        <v>0.5</v>
      </c>
      <c r="O443" s="47"/>
      <c r="P443" s="26" t="s">
        <v>135</v>
      </c>
      <c r="Q443" s="26" t="s">
        <v>39</v>
      </c>
      <c r="R443" s="60">
        <v>1</v>
      </c>
      <c r="S443" s="60">
        <v>5</v>
      </c>
      <c r="T443" s="60"/>
      <c r="U443" s="60"/>
      <c r="V443" s="26" t="s">
        <v>17</v>
      </c>
      <c r="W443" s="26"/>
      <c r="X443" s="26" t="s">
        <v>910</v>
      </c>
    </row>
    <row r="444" ht="24.95" customHeight="1" spans="1:24">
      <c r="A444" s="24">
        <v>437</v>
      </c>
      <c r="B444" s="25" t="s">
        <v>911</v>
      </c>
      <c r="C444" s="26" t="s">
        <v>45</v>
      </c>
      <c r="D444" s="26" t="s">
        <v>117</v>
      </c>
      <c r="E444" s="26" t="s">
        <v>258</v>
      </c>
      <c r="F444" s="26" t="s">
        <v>37</v>
      </c>
      <c r="G444" s="26">
        <v>2019</v>
      </c>
      <c r="H444" s="26" t="s">
        <v>908</v>
      </c>
      <c r="I444" s="45">
        <v>3</v>
      </c>
      <c r="J444" s="46" t="s">
        <v>909</v>
      </c>
      <c r="K444" s="26">
        <v>0.5</v>
      </c>
      <c r="L444" s="47">
        <f t="shared" si="26"/>
        <v>1.5</v>
      </c>
      <c r="M444" s="47"/>
      <c r="N444" s="47">
        <v>1.5</v>
      </c>
      <c r="O444" s="47"/>
      <c r="P444" s="26" t="s">
        <v>135</v>
      </c>
      <c r="Q444" s="26" t="s">
        <v>39</v>
      </c>
      <c r="R444" s="60">
        <v>2</v>
      </c>
      <c r="S444" s="60">
        <v>8</v>
      </c>
      <c r="T444" s="60"/>
      <c r="U444" s="60"/>
      <c r="V444" s="26" t="s">
        <v>17</v>
      </c>
      <c r="W444" s="26"/>
      <c r="X444" s="26" t="s">
        <v>912</v>
      </c>
    </row>
    <row r="445" ht="24.95" customHeight="1" spans="1:24">
      <c r="A445" s="24">
        <v>438</v>
      </c>
      <c r="B445" s="25" t="s">
        <v>913</v>
      </c>
      <c r="C445" s="26" t="s">
        <v>45</v>
      </c>
      <c r="D445" s="26" t="s">
        <v>46</v>
      </c>
      <c r="E445" s="26" t="s">
        <v>47</v>
      </c>
      <c r="F445" s="26" t="s">
        <v>37</v>
      </c>
      <c r="G445" s="26">
        <v>2019</v>
      </c>
      <c r="H445" s="26" t="s">
        <v>908</v>
      </c>
      <c r="I445" s="45">
        <v>3</v>
      </c>
      <c r="J445" s="46" t="s">
        <v>909</v>
      </c>
      <c r="K445" s="26">
        <v>0.5</v>
      </c>
      <c r="L445" s="47">
        <f t="shared" si="26"/>
        <v>1.5</v>
      </c>
      <c r="M445" s="47"/>
      <c r="N445" s="47">
        <v>1.5</v>
      </c>
      <c r="O445" s="47"/>
      <c r="P445" s="26" t="s">
        <v>135</v>
      </c>
      <c r="Q445" s="26" t="s">
        <v>39</v>
      </c>
      <c r="R445" s="60">
        <v>2</v>
      </c>
      <c r="S445" s="60">
        <v>8</v>
      </c>
      <c r="T445" s="60"/>
      <c r="U445" s="60"/>
      <c r="V445" s="26" t="s">
        <v>17</v>
      </c>
      <c r="W445" s="26"/>
      <c r="X445" s="26" t="s">
        <v>914</v>
      </c>
    </row>
    <row r="446" ht="24.95" customHeight="1" spans="1:24">
      <c r="A446" s="24">
        <v>439</v>
      </c>
      <c r="B446" s="25" t="s">
        <v>915</v>
      </c>
      <c r="C446" s="26" t="s">
        <v>45</v>
      </c>
      <c r="D446" s="26" t="s">
        <v>46</v>
      </c>
      <c r="E446" s="26" t="s">
        <v>67</v>
      </c>
      <c r="F446" s="26" t="s">
        <v>37</v>
      </c>
      <c r="G446" s="26">
        <v>2019</v>
      </c>
      <c r="H446" s="26" t="s">
        <v>908</v>
      </c>
      <c r="I446" s="45">
        <v>1</v>
      </c>
      <c r="J446" s="46" t="s">
        <v>909</v>
      </c>
      <c r="K446" s="26">
        <v>0.5</v>
      </c>
      <c r="L446" s="47">
        <f t="shared" si="26"/>
        <v>0.5</v>
      </c>
      <c r="M446" s="47"/>
      <c r="N446" s="47">
        <v>0.5</v>
      </c>
      <c r="O446" s="47"/>
      <c r="P446" s="26" t="s">
        <v>135</v>
      </c>
      <c r="Q446" s="26" t="s">
        <v>39</v>
      </c>
      <c r="R446" s="60">
        <v>1</v>
      </c>
      <c r="S446" s="60">
        <v>4</v>
      </c>
      <c r="T446" s="60"/>
      <c r="U446" s="60"/>
      <c r="V446" s="26" t="s">
        <v>17</v>
      </c>
      <c r="W446" s="26"/>
      <c r="X446" s="26" t="s">
        <v>916</v>
      </c>
    </row>
    <row r="447" ht="24.95" customHeight="1" spans="1:24">
      <c r="A447" s="24">
        <v>440</v>
      </c>
      <c r="B447" s="25" t="s">
        <v>917</v>
      </c>
      <c r="C447" s="26" t="s">
        <v>45</v>
      </c>
      <c r="D447" s="26" t="s">
        <v>51</v>
      </c>
      <c r="E447" s="26" t="s">
        <v>82</v>
      </c>
      <c r="F447" s="26" t="s">
        <v>37</v>
      </c>
      <c r="G447" s="26">
        <v>2019</v>
      </c>
      <c r="H447" s="26" t="s">
        <v>908</v>
      </c>
      <c r="I447" s="45">
        <v>2</v>
      </c>
      <c r="J447" s="46" t="s">
        <v>909</v>
      </c>
      <c r="K447" s="26">
        <v>0.5</v>
      </c>
      <c r="L447" s="47">
        <f t="shared" si="26"/>
        <v>1</v>
      </c>
      <c r="M447" s="47"/>
      <c r="N447" s="47">
        <v>1</v>
      </c>
      <c r="O447" s="47"/>
      <c r="P447" s="26" t="s">
        <v>135</v>
      </c>
      <c r="Q447" s="26" t="s">
        <v>39</v>
      </c>
      <c r="R447" s="60">
        <v>1</v>
      </c>
      <c r="S447" s="60">
        <v>3</v>
      </c>
      <c r="T447" s="60"/>
      <c r="U447" s="60"/>
      <c r="V447" s="26" t="s">
        <v>17</v>
      </c>
      <c r="W447" s="26"/>
      <c r="X447" s="26" t="s">
        <v>918</v>
      </c>
    </row>
    <row r="448" ht="24.95" customHeight="1" spans="1:24">
      <c r="A448" s="24">
        <v>441</v>
      </c>
      <c r="B448" s="25" t="s">
        <v>919</v>
      </c>
      <c r="C448" s="26" t="s">
        <v>45</v>
      </c>
      <c r="D448" s="26" t="s">
        <v>51</v>
      </c>
      <c r="E448" s="26" t="s">
        <v>74</v>
      </c>
      <c r="F448" s="26" t="s">
        <v>37</v>
      </c>
      <c r="G448" s="26">
        <v>2019</v>
      </c>
      <c r="H448" s="26" t="s">
        <v>908</v>
      </c>
      <c r="I448" s="45">
        <v>2</v>
      </c>
      <c r="J448" s="46" t="s">
        <v>909</v>
      </c>
      <c r="K448" s="26">
        <v>0.5</v>
      </c>
      <c r="L448" s="47">
        <f t="shared" si="26"/>
        <v>1</v>
      </c>
      <c r="M448" s="47"/>
      <c r="N448" s="47">
        <v>1</v>
      </c>
      <c r="O448" s="47"/>
      <c r="P448" s="26" t="s">
        <v>135</v>
      </c>
      <c r="Q448" s="26" t="s">
        <v>39</v>
      </c>
      <c r="R448" s="60">
        <v>1</v>
      </c>
      <c r="S448" s="60">
        <v>7</v>
      </c>
      <c r="T448" s="60"/>
      <c r="U448" s="60"/>
      <c r="V448" s="26" t="s">
        <v>17</v>
      </c>
      <c r="W448" s="26"/>
      <c r="X448" s="26" t="s">
        <v>920</v>
      </c>
    </row>
    <row r="449" ht="24.95" customHeight="1" spans="1:24">
      <c r="A449" s="24">
        <v>442</v>
      </c>
      <c r="B449" s="25" t="s">
        <v>921</v>
      </c>
      <c r="C449" s="26" t="s">
        <v>45</v>
      </c>
      <c r="D449" s="26" t="s">
        <v>51</v>
      </c>
      <c r="E449" s="26" t="s">
        <v>83</v>
      </c>
      <c r="F449" s="26" t="s">
        <v>37</v>
      </c>
      <c r="G449" s="26">
        <v>2019</v>
      </c>
      <c r="H449" s="26" t="s">
        <v>908</v>
      </c>
      <c r="I449" s="45">
        <v>2</v>
      </c>
      <c r="J449" s="46" t="s">
        <v>909</v>
      </c>
      <c r="K449" s="26">
        <v>0.5</v>
      </c>
      <c r="L449" s="47">
        <f t="shared" si="26"/>
        <v>1</v>
      </c>
      <c r="M449" s="47"/>
      <c r="N449" s="47">
        <v>1</v>
      </c>
      <c r="O449" s="47"/>
      <c r="P449" s="26" t="s">
        <v>135</v>
      </c>
      <c r="Q449" s="26" t="s">
        <v>39</v>
      </c>
      <c r="R449" s="60">
        <v>1</v>
      </c>
      <c r="S449" s="60">
        <v>4</v>
      </c>
      <c r="T449" s="60"/>
      <c r="U449" s="60"/>
      <c r="V449" s="26" t="s">
        <v>17</v>
      </c>
      <c r="W449" s="26"/>
      <c r="X449" s="26" t="s">
        <v>922</v>
      </c>
    </row>
    <row r="450" ht="24.95" customHeight="1" spans="1:24">
      <c r="A450" s="24">
        <v>443</v>
      </c>
      <c r="B450" s="25" t="s">
        <v>923</v>
      </c>
      <c r="C450" s="26" t="s">
        <v>45</v>
      </c>
      <c r="D450" s="26" t="s">
        <v>326</v>
      </c>
      <c r="E450" s="26" t="s">
        <v>488</v>
      </c>
      <c r="F450" s="26" t="s">
        <v>37</v>
      </c>
      <c r="G450" s="26">
        <v>2019</v>
      </c>
      <c r="H450" s="26" t="s">
        <v>908</v>
      </c>
      <c r="I450" s="45">
        <v>1</v>
      </c>
      <c r="J450" s="46" t="s">
        <v>909</v>
      </c>
      <c r="K450" s="26">
        <v>0.5</v>
      </c>
      <c r="L450" s="47">
        <f t="shared" si="26"/>
        <v>0.5</v>
      </c>
      <c r="M450" s="47"/>
      <c r="N450" s="47">
        <v>0.5</v>
      </c>
      <c r="O450" s="47"/>
      <c r="P450" s="26" t="s">
        <v>135</v>
      </c>
      <c r="Q450" s="26" t="s">
        <v>39</v>
      </c>
      <c r="R450" s="60">
        <v>1</v>
      </c>
      <c r="S450" s="60">
        <v>5</v>
      </c>
      <c r="T450" s="60"/>
      <c r="U450" s="60"/>
      <c r="V450" s="26" t="s">
        <v>17</v>
      </c>
      <c r="W450" s="26"/>
      <c r="X450" s="26" t="s">
        <v>924</v>
      </c>
    </row>
    <row r="451" ht="24.95" customHeight="1" spans="1:24">
      <c r="A451" s="24">
        <v>444</v>
      </c>
      <c r="B451" s="25" t="s">
        <v>925</v>
      </c>
      <c r="C451" s="26" t="s">
        <v>45</v>
      </c>
      <c r="D451" s="26" t="s">
        <v>326</v>
      </c>
      <c r="E451" s="26" t="s">
        <v>327</v>
      </c>
      <c r="F451" s="26" t="s">
        <v>37</v>
      </c>
      <c r="G451" s="26">
        <v>2019</v>
      </c>
      <c r="H451" s="26" t="s">
        <v>908</v>
      </c>
      <c r="I451" s="45">
        <v>1</v>
      </c>
      <c r="J451" s="46" t="s">
        <v>909</v>
      </c>
      <c r="K451" s="26">
        <v>0.5</v>
      </c>
      <c r="L451" s="47">
        <f t="shared" si="26"/>
        <v>0.5</v>
      </c>
      <c r="M451" s="47"/>
      <c r="N451" s="47">
        <v>0.5</v>
      </c>
      <c r="O451" s="47"/>
      <c r="P451" s="26" t="s">
        <v>49</v>
      </c>
      <c r="Q451" s="26" t="s">
        <v>39</v>
      </c>
      <c r="R451" s="60">
        <v>1</v>
      </c>
      <c r="S451" s="60">
        <v>4</v>
      </c>
      <c r="T451" s="60"/>
      <c r="U451" s="60"/>
      <c r="V451" s="26" t="s">
        <v>17</v>
      </c>
      <c r="W451" s="26"/>
      <c r="X451" s="26" t="s">
        <v>926</v>
      </c>
    </row>
    <row r="452" ht="24.95" customHeight="1" spans="1:24">
      <c r="A452" s="24">
        <v>445</v>
      </c>
      <c r="B452" s="25" t="s">
        <v>927</v>
      </c>
      <c r="C452" s="26" t="s">
        <v>45</v>
      </c>
      <c r="D452" s="26" t="s">
        <v>326</v>
      </c>
      <c r="E452" s="26" t="s">
        <v>494</v>
      </c>
      <c r="F452" s="26" t="s">
        <v>37</v>
      </c>
      <c r="G452" s="26">
        <v>2019</v>
      </c>
      <c r="H452" s="26" t="s">
        <v>908</v>
      </c>
      <c r="I452" s="45">
        <v>1</v>
      </c>
      <c r="J452" s="46" t="s">
        <v>909</v>
      </c>
      <c r="K452" s="26">
        <v>0.5</v>
      </c>
      <c r="L452" s="47">
        <f t="shared" si="26"/>
        <v>0.5</v>
      </c>
      <c r="M452" s="47"/>
      <c r="N452" s="47">
        <v>0.5</v>
      </c>
      <c r="O452" s="47"/>
      <c r="P452" s="26" t="s">
        <v>135</v>
      </c>
      <c r="Q452" s="26" t="s">
        <v>39</v>
      </c>
      <c r="R452" s="60">
        <v>1</v>
      </c>
      <c r="S452" s="60">
        <v>4</v>
      </c>
      <c r="T452" s="60"/>
      <c r="U452" s="60"/>
      <c r="V452" s="26" t="s">
        <v>17</v>
      </c>
      <c r="W452" s="26"/>
      <c r="X452" s="26" t="s">
        <v>928</v>
      </c>
    </row>
    <row r="453" ht="24.95" customHeight="1" spans="1:24">
      <c r="A453" s="24">
        <v>446</v>
      </c>
      <c r="B453" s="25" t="s">
        <v>929</v>
      </c>
      <c r="C453" s="26" t="s">
        <v>45</v>
      </c>
      <c r="D453" s="26" t="s">
        <v>326</v>
      </c>
      <c r="E453" s="26" t="s">
        <v>330</v>
      </c>
      <c r="F453" s="26" t="s">
        <v>37</v>
      </c>
      <c r="G453" s="26">
        <v>2019</v>
      </c>
      <c r="H453" s="26" t="s">
        <v>908</v>
      </c>
      <c r="I453" s="45">
        <v>1</v>
      </c>
      <c r="J453" s="46" t="s">
        <v>909</v>
      </c>
      <c r="K453" s="26">
        <v>0.5</v>
      </c>
      <c r="L453" s="47">
        <f t="shared" si="26"/>
        <v>0.5</v>
      </c>
      <c r="M453" s="47"/>
      <c r="N453" s="47">
        <v>0.5</v>
      </c>
      <c r="O453" s="47"/>
      <c r="P453" s="26" t="s">
        <v>49</v>
      </c>
      <c r="Q453" s="26" t="s">
        <v>39</v>
      </c>
      <c r="R453" s="60">
        <v>1</v>
      </c>
      <c r="S453" s="60">
        <v>3</v>
      </c>
      <c r="T453" s="60"/>
      <c r="U453" s="60"/>
      <c r="V453" s="26" t="s">
        <v>17</v>
      </c>
      <c r="W453" s="26"/>
      <c r="X453" s="26" t="s">
        <v>930</v>
      </c>
    </row>
    <row r="454" ht="24.95" customHeight="1" spans="1:24">
      <c r="A454" s="24">
        <v>447</v>
      </c>
      <c r="B454" s="25" t="s">
        <v>929</v>
      </c>
      <c r="C454" s="26" t="s">
        <v>45</v>
      </c>
      <c r="D454" s="26" t="s">
        <v>326</v>
      </c>
      <c r="E454" s="26" t="s">
        <v>330</v>
      </c>
      <c r="F454" s="26" t="s">
        <v>37</v>
      </c>
      <c r="G454" s="26">
        <v>2019</v>
      </c>
      <c r="H454" s="26" t="s">
        <v>908</v>
      </c>
      <c r="I454" s="45">
        <v>1</v>
      </c>
      <c r="J454" s="46" t="s">
        <v>909</v>
      </c>
      <c r="K454" s="26">
        <v>0.5</v>
      </c>
      <c r="L454" s="47">
        <f t="shared" si="26"/>
        <v>0.5</v>
      </c>
      <c r="M454" s="47"/>
      <c r="N454" s="47">
        <v>0.5</v>
      </c>
      <c r="O454" s="47"/>
      <c r="P454" s="26" t="s">
        <v>135</v>
      </c>
      <c r="Q454" s="26" t="s">
        <v>39</v>
      </c>
      <c r="R454" s="60">
        <v>1</v>
      </c>
      <c r="S454" s="60">
        <v>7</v>
      </c>
      <c r="T454" s="60"/>
      <c r="U454" s="60"/>
      <c r="V454" s="26" t="s">
        <v>17</v>
      </c>
      <c r="W454" s="26"/>
      <c r="X454" s="26" t="s">
        <v>931</v>
      </c>
    </row>
    <row r="455" ht="24.95" customHeight="1" spans="1:24">
      <c r="A455" s="24">
        <v>448</v>
      </c>
      <c r="B455" s="25" t="s">
        <v>932</v>
      </c>
      <c r="C455" s="26" t="s">
        <v>45</v>
      </c>
      <c r="D455" s="26" t="s">
        <v>326</v>
      </c>
      <c r="E455" s="26" t="s">
        <v>333</v>
      </c>
      <c r="F455" s="26" t="s">
        <v>37</v>
      </c>
      <c r="G455" s="26">
        <v>2019</v>
      </c>
      <c r="H455" s="26" t="s">
        <v>908</v>
      </c>
      <c r="I455" s="45">
        <v>1</v>
      </c>
      <c r="J455" s="46" t="s">
        <v>909</v>
      </c>
      <c r="K455" s="26">
        <v>0.5</v>
      </c>
      <c r="L455" s="47">
        <f t="shared" si="26"/>
        <v>0.5</v>
      </c>
      <c r="M455" s="47"/>
      <c r="N455" s="47">
        <v>0.5</v>
      </c>
      <c r="O455" s="47"/>
      <c r="P455" s="26" t="s">
        <v>135</v>
      </c>
      <c r="Q455" s="26" t="s">
        <v>39</v>
      </c>
      <c r="R455" s="60">
        <v>1</v>
      </c>
      <c r="S455" s="60">
        <v>4</v>
      </c>
      <c r="T455" s="60"/>
      <c r="U455" s="60"/>
      <c r="V455" s="26" t="s">
        <v>17</v>
      </c>
      <c r="W455" s="26"/>
      <c r="X455" s="26" t="s">
        <v>933</v>
      </c>
    </row>
    <row r="456" ht="24.95" customHeight="1" spans="1:24">
      <c r="A456" s="24">
        <v>449</v>
      </c>
      <c r="B456" s="25" t="s">
        <v>934</v>
      </c>
      <c r="C456" s="26" t="s">
        <v>45</v>
      </c>
      <c r="D456" s="26" t="s">
        <v>64</v>
      </c>
      <c r="E456" s="26" t="s">
        <v>65</v>
      </c>
      <c r="F456" s="26" t="s">
        <v>37</v>
      </c>
      <c r="G456" s="26">
        <v>2019</v>
      </c>
      <c r="H456" s="26" t="s">
        <v>908</v>
      </c>
      <c r="I456" s="45">
        <v>1</v>
      </c>
      <c r="J456" s="46" t="s">
        <v>909</v>
      </c>
      <c r="K456" s="26">
        <v>0.5</v>
      </c>
      <c r="L456" s="47">
        <f t="shared" si="26"/>
        <v>0.5</v>
      </c>
      <c r="M456" s="47"/>
      <c r="N456" s="47">
        <v>0.5</v>
      </c>
      <c r="O456" s="47"/>
      <c r="P456" s="26" t="s">
        <v>135</v>
      </c>
      <c r="Q456" s="26" t="s">
        <v>39</v>
      </c>
      <c r="R456" s="60">
        <v>1</v>
      </c>
      <c r="S456" s="60">
        <v>6</v>
      </c>
      <c r="T456" s="60"/>
      <c r="U456" s="60"/>
      <c r="V456" s="26" t="s">
        <v>17</v>
      </c>
      <c r="W456" s="26"/>
      <c r="X456" s="26" t="s">
        <v>935</v>
      </c>
    </row>
    <row r="457" ht="24.95" customHeight="1" spans="1:24">
      <c r="A457" s="24">
        <v>450</v>
      </c>
      <c r="B457" s="26" t="s">
        <v>936</v>
      </c>
      <c r="C457" s="24"/>
      <c r="D457" s="24"/>
      <c r="E457" s="24"/>
      <c r="F457" s="24" t="s">
        <v>37</v>
      </c>
      <c r="G457" s="24" t="s">
        <v>34</v>
      </c>
      <c r="H457" s="24" t="s">
        <v>126</v>
      </c>
      <c r="I457" s="50">
        <f>SUM(0)</f>
        <v>0</v>
      </c>
      <c r="J457" s="51"/>
      <c r="K457" s="24"/>
      <c r="L457" s="52">
        <f>SUM(0)</f>
        <v>0</v>
      </c>
      <c r="M457" s="52">
        <f>SUM(0)</f>
        <v>0</v>
      </c>
      <c r="N457" s="52">
        <f>SUM(0)</f>
        <v>0</v>
      </c>
      <c r="O457" s="52">
        <f>SUM(0)</f>
        <v>0</v>
      </c>
      <c r="P457" s="24"/>
      <c r="Q457" s="24" t="s">
        <v>39</v>
      </c>
      <c r="R457" s="59">
        <f>SUM(0)</f>
        <v>0</v>
      </c>
      <c r="S457" s="59">
        <f>SUM(0)</f>
        <v>0</v>
      </c>
      <c r="T457" s="59"/>
      <c r="U457" s="59"/>
      <c r="V457" s="24" t="s">
        <v>34</v>
      </c>
      <c r="W457" s="24">
        <v>1247</v>
      </c>
      <c r="X457" s="24"/>
    </row>
    <row r="458" ht="24.95" customHeight="1" spans="1:24">
      <c r="A458" s="24">
        <v>451</v>
      </c>
      <c r="B458" s="26" t="s">
        <v>937</v>
      </c>
      <c r="C458" s="24"/>
      <c r="D458" s="24"/>
      <c r="E458" s="24"/>
      <c r="F458" s="24" t="s">
        <v>37</v>
      </c>
      <c r="G458" s="24" t="s">
        <v>34</v>
      </c>
      <c r="H458" s="24" t="s">
        <v>126</v>
      </c>
      <c r="I458" s="50">
        <f>SUM(0)</f>
        <v>0</v>
      </c>
      <c r="J458" s="51"/>
      <c r="K458" s="24"/>
      <c r="L458" s="52">
        <f>SUM(0)</f>
        <v>0</v>
      </c>
      <c r="M458" s="52">
        <f>SUM(0)</f>
        <v>0</v>
      </c>
      <c r="N458" s="52">
        <f>SUM(0)</f>
        <v>0</v>
      </c>
      <c r="O458" s="52">
        <f>SUM(0)</f>
        <v>0</v>
      </c>
      <c r="P458" s="24"/>
      <c r="Q458" s="24" t="s">
        <v>39</v>
      </c>
      <c r="R458" s="59">
        <f>SUM(0)</f>
        <v>0</v>
      </c>
      <c r="S458" s="59">
        <f>SUM(0)</f>
        <v>0</v>
      </c>
      <c r="T458" s="59"/>
      <c r="U458" s="59"/>
      <c r="V458" s="24" t="s">
        <v>34</v>
      </c>
      <c r="W458" s="24">
        <v>1252</v>
      </c>
      <c r="X458" s="24"/>
    </row>
    <row r="459" s="5" customFormat="1" ht="24.95" customHeight="1" spans="1:24">
      <c r="A459" s="20">
        <v>452</v>
      </c>
      <c r="B459" s="21" t="s">
        <v>938</v>
      </c>
      <c r="C459" s="20"/>
      <c r="D459" s="20"/>
      <c r="E459" s="20"/>
      <c r="F459" s="20" t="s">
        <v>37</v>
      </c>
      <c r="G459" s="20" t="s">
        <v>34</v>
      </c>
      <c r="H459" s="20" t="s">
        <v>34</v>
      </c>
      <c r="I459" s="42" t="s">
        <v>34</v>
      </c>
      <c r="J459" s="21"/>
      <c r="K459" s="20"/>
      <c r="L459" s="48">
        <f t="shared" ref="L459:O459" si="27">L460+L548+L622+L630+L631+L632</f>
        <v>116.96</v>
      </c>
      <c r="M459" s="48">
        <f t="shared" si="27"/>
        <v>77.46</v>
      </c>
      <c r="N459" s="48">
        <f t="shared" si="27"/>
        <v>39.5</v>
      </c>
      <c r="O459" s="48">
        <f t="shared" si="27"/>
        <v>0</v>
      </c>
      <c r="P459" s="20"/>
      <c r="Q459" s="20" t="s">
        <v>34</v>
      </c>
      <c r="R459" s="57">
        <f>R460+R548+R622+R630+R631+R632</f>
        <v>330</v>
      </c>
      <c r="S459" s="57">
        <f>S460+S548+S622+S630+S631+S632</f>
        <v>1262</v>
      </c>
      <c r="T459" s="57" t="s">
        <v>939</v>
      </c>
      <c r="U459" s="57" t="s">
        <v>128</v>
      </c>
      <c r="V459" s="20" t="s">
        <v>34</v>
      </c>
      <c r="W459" s="20">
        <v>1263</v>
      </c>
      <c r="X459" s="20"/>
    </row>
    <row r="460" s="6" customFormat="1" ht="24.95" customHeight="1" spans="1:24">
      <c r="A460" s="22">
        <v>453</v>
      </c>
      <c r="B460" s="23" t="s">
        <v>940</v>
      </c>
      <c r="C460" s="22"/>
      <c r="D460" s="22"/>
      <c r="E460" s="22"/>
      <c r="F460" s="22" t="s">
        <v>37</v>
      </c>
      <c r="G460" s="22" t="s">
        <v>34</v>
      </c>
      <c r="H460" s="22" t="s">
        <v>941</v>
      </c>
      <c r="I460" s="43">
        <f>SUM(I461:I547)</f>
        <v>581</v>
      </c>
      <c r="J460" s="23" t="s">
        <v>942</v>
      </c>
      <c r="K460" s="22"/>
      <c r="L460" s="49">
        <f>SUM(L461:L547)</f>
        <v>29.68</v>
      </c>
      <c r="M460" s="49">
        <f>SUM(M461:M547)</f>
        <v>24.73</v>
      </c>
      <c r="N460" s="49">
        <f>SUM(N461:N547)</f>
        <v>4.95</v>
      </c>
      <c r="O460" s="49">
        <f>SUM(O461:O547)</f>
        <v>0</v>
      </c>
      <c r="P460" s="22"/>
      <c r="Q460" s="22" t="s">
        <v>39</v>
      </c>
      <c r="R460" s="58">
        <f>SUM(R461:R547)</f>
        <v>122</v>
      </c>
      <c r="S460" s="58">
        <f>SUM(S461:S547)</f>
        <v>462</v>
      </c>
      <c r="T460" s="58"/>
      <c r="U460" s="58"/>
      <c r="V460" s="22" t="s">
        <v>34</v>
      </c>
      <c r="W460" s="22">
        <v>1264</v>
      </c>
      <c r="X460" s="22"/>
    </row>
    <row r="461" s="76" customFormat="1" ht="24.95" customHeight="1" spans="1:24">
      <c r="A461" s="24">
        <v>454</v>
      </c>
      <c r="B461" s="51" t="s">
        <v>943</v>
      </c>
      <c r="C461" s="24" t="s">
        <v>45</v>
      </c>
      <c r="D461" s="24" t="s">
        <v>271</v>
      </c>
      <c r="E461" s="24" t="s">
        <v>434</v>
      </c>
      <c r="F461" s="24" t="s">
        <v>37</v>
      </c>
      <c r="G461" s="24">
        <v>2018</v>
      </c>
      <c r="H461" s="24" t="s">
        <v>941</v>
      </c>
      <c r="I461" s="55">
        <v>1</v>
      </c>
      <c r="J461" s="51" t="s">
        <v>944</v>
      </c>
      <c r="K461" s="52">
        <v>0.12</v>
      </c>
      <c r="L461" s="52">
        <v>0.12</v>
      </c>
      <c r="M461" s="52">
        <v>0.12</v>
      </c>
      <c r="N461" s="52"/>
      <c r="O461" s="52"/>
      <c r="P461" s="24" t="s">
        <v>135</v>
      </c>
      <c r="Q461" s="24" t="s">
        <v>39</v>
      </c>
      <c r="R461" s="24">
        <v>1</v>
      </c>
      <c r="S461" s="24">
        <v>2</v>
      </c>
      <c r="T461" s="24"/>
      <c r="U461" s="24"/>
      <c r="V461" s="24" t="s">
        <v>17</v>
      </c>
      <c r="W461" s="24">
        <v>1387</v>
      </c>
      <c r="X461" s="24"/>
    </row>
    <row r="462" s="76" customFormat="1" ht="24.95" customHeight="1" spans="1:24">
      <c r="A462" s="24">
        <v>455</v>
      </c>
      <c r="B462" s="51" t="s">
        <v>945</v>
      </c>
      <c r="C462" s="24" t="s">
        <v>45</v>
      </c>
      <c r="D462" s="24" t="s">
        <v>271</v>
      </c>
      <c r="E462" s="24" t="s">
        <v>275</v>
      </c>
      <c r="F462" s="24" t="s">
        <v>37</v>
      </c>
      <c r="G462" s="24">
        <v>2018</v>
      </c>
      <c r="H462" s="24" t="s">
        <v>941</v>
      </c>
      <c r="I462" s="55">
        <v>2</v>
      </c>
      <c r="J462" s="51" t="s">
        <v>944</v>
      </c>
      <c r="K462" s="52">
        <v>0.12</v>
      </c>
      <c r="L462" s="52">
        <v>0.24</v>
      </c>
      <c r="M462" s="52">
        <v>0.24</v>
      </c>
      <c r="N462" s="52"/>
      <c r="O462" s="52"/>
      <c r="P462" s="24" t="s">
        <v>135</v>
      </c>
      <c r="Q462" s="24" t="s">
        <v>39</v>
      </c>
      <c r="R462" s="24">
        <v>1</v>
      </c>
      <c r="S462" s="24">
        <v>3</v>
      </c>
      <c r="T462" s="24"/>
      <c r="U462" s="24"/>
      <c r="V462" s="24" t="s">
        <v>17</v>
      </c>
      <c r="W462" s="24">
        <v>1388</v>
      </c>
      <c r="X462" s="24"/>
    </row>
    <row r="463" s="76" customFormat="1" ht="24.95" customHeight="1" spans="1:24">
      <c r="A463" s="24">
        <v>456</v>
      </c>
      <c r="B463" s="51" t="s">
        <v>946</v>
      </c>
      <c r="C463" s="24" t="s">
        <v>45</v>
      </c>
      <c r="D463" s="24" t="s">
        <v>271</v>
      </c>
      <c r="E463" s="24" t="s">
        <v>284</v>
      </c>
      <c r="F463" s="24" t="s">
        <v>37</v>
      </c>
      <c r="G463" s="24">
        <v>2018</v>
      </c>
      <c r="H463" s="24" t="s">
        <v>941</v>
      </c>
      <c r="I463" s="55">
        <v>1</v>
      </c>
      <c r="J463" s="51" t="s">
        <v>944</v>
      </c>
      <c r="K463" s="52">
        <v>0.12</v>
      </c>
      <c r="L463" s="52">
        <v>0.12</v>
      </c>
      <c r="M463" s="52">
        <v>0.12</v>
      </c>
      <c r="N463" s="52"/>
      <c r="O463" s="52"/>
      <c r="P463" s="24" t="s">
        <v>135</v>
      </c>
      <c r="Q463" s="24" t="s">
        <v>39</v>
      </c>
      <c r="R463" s="24">
        <v>1</v>
      </c>
      <c r="S463" s="24">
        <v>3</v>
      </c>
      <c r="T463" s="24"/>
      <c r="U463" s="24"/>
      <c r="V463" s="24" t="s">
        <v>17</v>
      </c>
      <c r="W463" s="24">
        <v>1389</v>
      </c>
      <c r="X463" s="24"/>
    </row>
    <row r="464" s="76" customFormat="1" ht="24.95" customHeight="1" spans="1:24">
      <c r="A464" s="24">
        <v>457</v>
      </c>
      <c r="B464" s="51" t="s">
        <v>947</v>
      </c>
      <c r="C464" s="24" t="s">
        <v>45</v>
      </c>
      <c r="D464" s="24" t="s">
        <v>271</v>
      </c>
      <c r="E464" s="24" t="s">
        <v>437</v>
      </c>
      <c r="F464" s="24" t="s">
        <v>37</v>
      </c>
      <c r="G464" s="24">
        <v>2018</v>
      </c>
      <c r="H464" s="24" t="s">
        <v>941</v>
      </c>
      <c r="I464" s="55">
        <v>2</v>
      </c>
      <c r="J464" s="51" t="s">
        <v>944</v>
      </c>
      <c r="K464" s="52">
        <v>0.12</v>
      </c>
      <c r="L464" s="52">
        <v>0.24</v>
      </c>
      <c r="M464" s="52">
        <v>0.24</v>
      </c>
      <c r="N464" s="52"/>
      <c r="O464" s="52"/>
      <c r="P464" s="24" t="s">
        <v>135</v>
      </c>
      <c r="Q464" s="24" t="s">
        <v>39</v>
      </c>
      <c r="R464" s="24">
        <v>2</v>
      </c>
      <c r="S464" s="24">
        <v>6</v>
      </c>
      <c r="T464" s="24"/>
      <c r="U464" s="24"/>
      <c r="V464" s="24" t="s">
        <v>17</v>
      </c>
      <c r="W464" s="24">
        <v>1390</v>
      </c>
      <c r="X464" s="24"/>
    </row>
    <row r="465" s="76" customFormat="1" ht="24.95" customHeight="1" spans="1:24">
      <c r="A465" s="24">
        <v>458</v>
      </c>
      <c r="B465" s="51" t="s">
        <v>948</v>
      </c>
      <c r="C465" s="24" t="s">
        <v>45</v>
      </c>
      <c r="D465" s="24" t="s">
        <v>271</v>
      </c>
      <c r="E465" s="24" t="s">
        <v>287</v>
      </c>
      <c r="F465" s="24" t="s">
        <v>37</v>
      </c>
      <c r="G465" s="24">
        <v>2018</v>
      </c>
      <c r="H465" s="24" t="s">
        <v>941</v>
      </c>
      <c r="I465" s="55">
        <v>1</v>
      </c>
      <c r="J465" s="51" t="s">
        <v>944</v>
      </c>
      <c r="K465" s="52">
        <v>0.12</v>
      </c>
      <c r="L465" s="52">
        <v>0.12</v>
      </c>
      <c r="M465" s="52">
        <v>0.12</v>
      </c>
      <c r="N465" s="52"/>
      <c r="O465" s="52"/>
      <c r="P465" s="24" t="s">
        <v>135</v>
      </c>
      <c r="Q465" s="24" t="s">
        <v>39</v>
      </c>
      <c r="R465" s="24">
        <v>1</v>
      </c>
      <c r="S465" s="24">
        <v>2</v>
      </c>
      <c r="T465" s="24"/>
      <c r="U465" s="24"/>
      <c r="V465" s="24" t="s">
        <v>17</v>
      </c>
      <c r="W465" s="24">
        <v>1391</v>
      </c>
      <c r="X465" s="24"/>
    </row>
    <row r="466" s="76" customFormat="1" ht="24.95" customHeight="1" spans="1:24">
      <c r="A466" s="24">
        <v>459</v>
      </c>
      <c r="B466" s="51" t="s">
        <v>949</v>
      </c>
      <c r="C466" s="24" t="s">
        <v>45</v>
      </c>
      <c r="D466" s="24" t="s">
        <v>271</v>
      </c>
      <c r="E466" s="24" t="s">
        <v>950</v>
      </c>
      <c r="F466" s="24" t="s">
        <v>37</v>
      </c>
      <c r="G466" s="24">
        <v>2018</v>
      </c>
      <c r="H466" s="24" t="s">
        <v>941</v>
      </c>
      <c r="I466" s="55">
        <v>1</v>
      </c>
      <c r="J466" s="51" t="s">
        <v>944</v>
      </c>
      <c r="K466" s="52">
        <v>0.12</v>
      </c>
      <c r="L466" s="52">
        <v>0.12</v>
      </c>
      <c r="M466" s="52">
        <v>0.12</v>
      </c>
      <c r="N466" s="52"/>
      <c r="O466" s="52"/>
      <c r="P466" s="24" t="s">
        <v>135</v>
      </c>
      <c r="Q466" s="24" t="s">
        <v>39</v>
      </c>
      <c r="R466" s="24">
        <v>1</v>
      </c>
      <c r="S466" s="24">
        <v>3</v>
      </c>
      <c r="T466" s="24"/>
      <c r="U466" s="24"/>
      <c r="V466" s="24" t="s">
        <v>17</v>
      </c>
      <c r="W466" s="24">
        <v>1392</v>
      </c>
      <c r="X466" s="24"/>
    </row>
    <row r="467" s="76" customFormat="1" ht="24.95" customHeight="1" spans="1:24">
      <c r="A467" s="24">
        <v>460</v>
      </c>
      <c r="B467" s="51" t="s">
        <v>951</v>
      </c>
      <c r="C467" s="24" t="s">
        <v>45</v>
      </c>
      <c r="D467" s="24" t="s">
        <v>271</v>
      </c>
      <c r="E467" s="24" t="s">
        <v>952</v>
      </c>
      <c r="F467" s="24" t="s">
        <v>37</v>
      </c>
      <c r="G467" s="24">
        <v>2018</v>
      </c>
      <c r="H467" s="24" t="s">
        <v>941</v>
      </c>
      <c r="I467" s="55">
        <v>1</v>
      </c>
      <c r="J467" s="51" t="s">
        <v>944</v>
      </c>
      <c r="K467" s="52">
        <v>0.12</v>
      </c>
      <c r="L467" s="52">
        <v>0.12</v>
      </c>
      <c r="M467" s="52">
        <v>0.12</v>
      </c>
      <c r="N467" s="52"/>
      <c r="O467" s="52"/>
      <c r="P467" s="24" t="s">
        <v>135</v>
      </c>
      <c r="Q467" s="24" t="s">
        <v>39</v>
      </c>
      <c r="R467" s="24">
        <v>1</v>
      </c>
      <c r="S467" s="24">
        <v>4</v>
      </c>
      <c r="T467" s="24"/>
      <c r="U467" s="24"/>
      <c r="V467" s="24" t="s">
        <v>17</v>
      </c>
      <c r="W467" s="24">
        <v>1393</v>
      </c>
      <c r="X467" s="24"/>
    </row>
    <row r="468" s="76" customFormat="1" ht="24.95" customHeight="1" spans="1:24">
      <c r="A468" s="24">
        <v>461</v>
      </c>
      <c r="B468" s="51" t="s">
        <v>953</v>
      </c>
      <c r="C468" s="24" t="s">
        <v>45</v>
      </c>
      <c r="D468" s="24" t="s">
        <v>51</v>
      </c>
      <c r="E468" s="24" t="s">
        <v>954</v>
      </c>
      <c r="F468" s="24" t="s">
        <v>37</v>
      </c>
      <c r="G468" s="24">
        <v>2018</v>
      </c>
      <c r="H468" s="24" t="s">
        <v>941</v>
      </c>
      <c r="I468" s="55">
        <v>8</v>
      </c>
      <c r="J468" s="51" t="s">
        <v>955</v>
      </c>
      <c r="K468" s="52">
        <v>0.05</v>
      </c>
      <c r="L468" s="52">
        <v>0.4</v>
      </c>
      <c r="M468" s="52">
        <v>0.4</v>
      </c>
      <c r="N468" s="52"/>
      <c r="O468" s="52"/>
      <c r="P468" s="24" t="s">
        <v>135</v>
      </c>
      <c r="Q468" s="24" t="s">
        <v>39</v>
      </c>
      <c r="R468" s="24">
        <v>1</v>
      </c>
      <c r="S468" s="24">
        <v>5</v>
      </c>
      <c r="T468" s="24"/>
      <c r="U468" s="24"/>
      <c r="V468" s="24" t="s">
        <v>17</v>
      </c>
      <c r="W468" s="24">
        <v>1394</v>
      </c>
      <c r="X468" s="24"/>
    </row>
    <row r="469" s="76" customFormat="1" ht="24.95" customHeight="1" spans="1:24">
      <c r="A469" s="24">
        <v>462</v>
      </c>
      <c r="B469" s="51" t="s">
        <v>953</v>
      </c>
      <c r="C469" s="24" t="s">
        <v>45</v>
      </c>
      <c r="D469" s="24" t="s">
        <v>51</v>
      </c>
      <c r="E469" s="24" t="s">
        <v>954</v>
      </c>
      <c r="F469" s="24" t="s">
        <v>37</v>
      </c>
      <c r="G469" s="24">
        <v>2018</v>
      </c>
      <c r="H469" s="24" t="s">
        <v>941</v>
      </c>
      <c r="I469" s="55">
        <v>8</v>
      </c>
      <c r="J469" s="51" t="s">
        <v>955</v>
      </c>
      <c r="K469" s="52">
        <v>0.05</v>
      </c>
      <c r="L469" s="52">
        <v>0.4</v>
      </c>
      <c r="M469" s="52">
        <v>0.4</v>
      </c>
      <c r="N469" s="52"/>
      <c r="O469" s="52"/>
      <c r="P469" s="24" t="s">
        <v>135</v>
      </c>
      <c r="Q469" s="24" t="s">
        <v>39</v>
      </c>
      <c r="R469" s="24">
        <v>1</v>
      </c>
      <c r="S469" s="24">
        <v>3</v>
      </c>
      <c r="T469" s="24"/>
      <c r="U469" s="24"/>
      <c r="V469" s="24" t="s">
        <v>17</v>
      </c>
      <c r="W469" s="24">
        <v>1395</v>
      </c>
      <c r="X469" s="24"/>
    </row>
    <row r="470" s="76" customFormat="1" ht="24.95" customHeight="1" spans="1:24">
      <c r="A470" s="24">
        <v>463</v>
      </c>
      <c r="B470" s="51" t="s">
        <v>956</v>
      </c>
      <c r="C470" s="24" t="s">
        <v>45</v>
      </c>
      <c r="D470" s="24" t="s">
        <v>51</v>
      </c>
      <c r="E470" s="24" t="s">
        <v>90</v>
      </c>
      <c r="F470" s="24" t="s">
        <v>37</v>
      </c>
      <c r="G470" s="24">
        <v>2018</v>
      </c>
      <c r="H470" s="24" t="s">
        <v>941</v>
      </c>
      <c r="I470" s="55">
        <v>8</v>
      </c>
      <c r="J470" s="51" t="s">
        <v>955</v>
      </c>
      <c r="K470" s="52">
        <v>0.05</v>
      </c>
      <c r="L470" s="52">
        <v>0.4</v>
      </c>
      <c r="M470" s="52">
        <v>0.4</v>
      </c>
      <c r="N470" s="52"/>
      <c r="O470" s="52"/>
      <c r="P470" s="24" t="s">
        <v>135</v>
      </c>
      <c r="Q470" s="24" t="s">
        <v>39</v>
      </c>
      <c r="R470" s="24">
        <v>1</v>
      </c>
      <c r="S470" s="24">
        <v>2</v>
      </c>
      <c r="T470" s="24"/>
      <c r="U470" s="24"/>
      <c r="V470" s="24" t="s">
        <v>17</v>
      </c>
      <c r="W470" s="24">
        <v>1396</v>
      </c>
      <c r="X470" s="24"/>
    </row>
    <row r="471" s="76" customFormat="1" ht="24.95" customHeight="1" spans="1:24">
      <c r="A471" s="24">
        <v>464</v>
      </c>
      <c r="B471" s="51" t="s">
        <v>957</v>
      </c>
      <c r="C471" s="24" t="s">
        <v>45</v>
      </c>
      <c r="D471" s="24" t="s">
        <v>51</v>
      </c>
      <c r="E471" s="24" t="s">
        <v>81</v>
      </c>
      <c r="F471" s="24" t="s">
        <v>37</v>
      </c>
      <c r="G471" s="24">
        <v>2018</v>
      </c>
      <c r="H471" s="24" t="s">
        <v>941</v>
      </c>
      <c r="I471" s="55">
        <v>8</v>
      </c>
      <c r="J471" s="51" t="s">
        <v>955</v>
      </c>
      <c r="K471" s="52">
        <v>0.05</v>
      </c>
      <c r="L471" s="52">
        <v>0.4</v>
      </c>
      <c r="M471" s="52">
        <v>0.4</v>
      </c>
      <c r="N471" s="52"/>
      <c r="O471" s="52"/>
      <c r="P471" s="24" t="s">
        <v>135</v>
      </c>
      <c r="Q471" s="24" t="s">
        <v>39</v>
      </c>
      <c r="R471" s="24">
        <v>1</v>
      </c>
      <c r="S471" s="24">
        <v>4</v>
      </c>
      <c r="T471" s="24"/>
      <c r="U471" s="24"/>
      <c r="V471" s="24" t="s">
        <v>17</v>
      </c>
      <c r="W471" s="24">
        <v>1397</v>
      </c>
      <c r="X471" s="24"/>
    </row>
    <row r="472" s="76" customFormat="1" ht="24.95" customHeight="1" spans="1:24">
      <c r="A472" s="24">
        <v>465</v>
      </c>
      <c r="B472" s="51" t="s">
        <v>958</v>
      </c>
      <c r="C472" s="24" t="s">
        <v>45</v>
      </c>
      <c r="D472" s="24" t="s">
        <v>51</v>
      </c>
      <c r="E472" s="24" t="s">
        <v>82</v>
      </c>
      <c r="F472" s="24" t="s">
        <v>37</v>
      </c>
      <c r="G472" s="24">
        <v>2018</v>
      </c>
      <c r="H472" s="24" t="s">
        <v>941</v>
      </c>
      <c r="I472" s="55">
        <v>16</v>
      </c>
      <c r="J472" s="51" t="s">
        <v>955</v>
      </c>
      <c r="K472" s="52">
        <v>0.05</v>
      </c>
      <c r="L472" s="52">
        <v>0.8</v>
      </c>
      <c r="M472" s="52">
        <v>0.8</v>
      </c>
      <c r="N472" s="52"/>
      <c r="O472" s="52"/>
      <c r="P472" s="24" t="s">
        <v>135</v>
      </c>
      <c r="Q472" s="24" t="s">
        <v>39</v>
      </c>
      <c r="R472" s="24">
        <v>2</v>
      </c>
      <c r="S472" s="24">
        <v>6</v>
      </c>
      <c r="T472" s="24"/>
      <c r="U472" s="24"/>
      <c r="V472" s="24" t="s">
        <v>17</v>
      </c>
      <c r="W472" s="24">
        <v>1398</v>
      </c>
      <c r="X472" s="24"/>
    </row>
    <row r="473" s="76" customFormat="1" ht="24.95" customHeight="1" spans="1:24">
      <c r="A473" s="24">
        <v>466</v>
      </c>
      <c r="B473" s="51" t="s">
        <v>959</v>
      </c>
      <c r="C473" s="24" t="s">
        <v>45</v>
      </c>
      <c r="D473" s="24" t="s">
        <v>51</v>
      </c>
      <c r="E473" s="24" t="s">
        <v>960</v>
      </c>
      <c r="F473" s="24" t="s">
        <v>37</v>
      </c>
      <c r="G473" s="24">
        <v>2018</v>
      </c>
      <c r="H473" s="24" t="s">
        <v>941</v>
      </c>
      <c r="I473" s="55">
        <v>16</v>
      </c>
      <c r="J473" s="51" t="s">
        <v>955</v>
      </c>
      <c r="K473" s="52">
        <v>0.05</v>
      </c>
      <c r="L473" s="52">
        <v>0.8</v>
      </c>
      <c r="M473" s="52">
        <v>0.8</v>
      </c>
      <c r="N473" s="52"/>
      <c r="O473" s="52"/>
      <c r="P473" s="24" t="s">
        <v>135</v>
      </c>
      <c r="Q473" s="24" t="s">
        <v>39</v>
      </c>
      <c r="R473" s="24">
        <v>2</v>
      </c>
      <c r="S473" s="24">
        <v>9</v>
      </c>
      <c r="T473" s="24"/>
      <c r="U473" s="24"/>
      <c r="V473" s="24" t="s">
        <v>17</v>
      </c>
      <c r="W473" s="24">
        <v>1399</v>
      </c>
      <c r="X473" s="24"/>
    </row>
    <row r="474" s="76" customFormat="1" ht="24.95" customHeight="1" spans="1:24">
      <c r="A474" s="24">
        <v>467</v>
      </c>
      <c r="B474" s="51" t="s">
        <v>961</v>
      </c>
      <c r="C474" s="24" t="s">
        <v>45</v>
      </c>
      <c r="D474" s="24" t="s">
        <v>112</v>
      </c>
      <c r="E474" s="24" t="s">
        <v>178</v>
      </c>
      <c r="F474" s="24" t="s">
        <v>37</v>
      </c>
      <c r="G474" s="24">
        <v>2018</v>
      </c>
      <c r="H474" s="24" t="s">
        <v>941</v>
      </c>
      <c r="I474" s="55">
        <v>6</v>
      </c>
      <c r="J474" s="51" t="s">
        <v>955</v>
      </c>
      <c r="K474" s="52">
        <v>0.05</v>
      </c>
      <c r="L474" s="52">
        <v>0.3</v>
      </c>
      <c r="M474" s="52">
        <v>0.3</v>
      </c>
      <c r="N474" s="52"/>
      <c r="O474" s="52"/>
      <c r="P474" s="24" t="s">
        <v>135</v>
      </c>
      <c r="Q474" s="24" t="s">
        <v>39</v>
      </c>
      <c r="R474" s="24">
        <v>2</v>
      </c>
      <c r="S474" s="24">
        <v>8</v>
      </c>
      <c r="T474" s="24"/>
      <c r="U474" s="24"/>
      <c r="V474" s="24" t="s">
        <v>17</v>
      </c>
      <c r="W474" s="24">
        <v>1400</v>
      </c>
      <c r="X474" s="24"/>
    </row>
    <row r="475" s="76" customFormat="1" ht="24.95" customHeight="1" spans="1:24">
      <c r="A475" s="24">
        <v>468</v>
      </c>
      <c r="B475" s="51" t="s">
        <v>962</v>
      </c>
      <c r="C475" s="24" t="s">
        <v>45</v>
      </c>
      <c r="D475" s="24" t="s">
        <v>112</v>
      </c>
      <c r="E475" s="24" t="s">
        <v>182</v>
      </c>
      <c r="F475" s="24" t="s">
        <v>37</v>
      </c>
      <c r="G475" s="24">
        <v>2018</v>
      </c>
      <c r="H475" s="24" t="s">
        <v>941</v>
      </c>
      <c r="I475" s="55">
        <v>6</v>
      </c>
      <c r="J475" s="51" t="s">
        <v>955</v>
      </c>
      <c r="K475" s="52">
        <v>0.05</v>
      </c>
      <c r="L475" s="52">
        <v>0.3</v>
      </c>
      <c r="M475" s="52">
        <v>0.3</v>
      </c>
      <c r="N475" s="52"/>
      <c r="O475" s="52"/>
      <c r="P475" s="24" t="s">
        <v>135</v>
      </c>
      <c r="Q475" s="24" t="s">
        <v>39</v>
      </c>
      <c r="R475" s="24">
        <v>1</v>
      </c>
      <c r="S475" s="24">
        <v>3</v>
      </c>
      <c r="T475" s="24"/>
      <c r="U475" s="24"/>
      <c r="V475" s="24" t="s">
        <v>17</v>
      </c>
      <c r="W475" s="24">
        <v>1401</v>
      </c>
      <c r="X475" s="24"/>
    </row>
    <row r="476" s="76" customFormat="1" ht="24.95" customHeight="1" spans="1:24">
      <c r="A476" s="24">
        <v>469</v>
      </c>
      <c r="B476" s="51" t="s">
        <v>963</v>
      </c>
      <c r="C476" s="24" t="s">
        <v>45</v>
      </c>
      <c r="D476" s="24" t="s">
        <v>112</v>
      </c>
      <c r="E476" s="24" t="s">
        <v>185</v>
      </c>
      <c r="F476" s="24" t="s">
        <v>37</v>
      </c>
      <c r="G476" s="24">
        <v>2018</v>
      </c>
      <c r="H476" s="24" t="s">
        <v>941</v>
      </c>
      <c r="I476" s="55">
        <v>5</v>
      </c>
      <c r="J476" s="51" t="s">
        <v>955</v>
      </c>
      <c r="K476" s="52">
        <v>0.05</v>
      </c>
      <c r="L476" s="52">
        <v>0.25</v>
      </c>
      <c r="M476" s="52">
        <v>0.25</v>
      </c>
      <c r="N476" s="52"/>
      <c r="O476" s="52"/>
      <c r="P476" s="24" t="s">
        <v>135</v>
      </c>
      <c r="Q476" s="24" t="s">
        <v>39</v>
      </c>
      <c r="R476" s="24">
        <v>1</v>
      </c>
      <c r="S476" s="24">
        <v>3</v>
      </c>
      <c r="T476" s="24"/>
      <c r="U476" s="24"/>
      <c r="V476" s="24" t="s">
        <v>17</v>
      </c>
      <c r="W476" s="24">
        <v>1402</v>
      </c>
      <c r="X476" s="24"/>
    </row>
    <row r="477" s="76" customFormat="1" ht="24.95" customHeight="1" spans="1:24">
      <c r="A477" s="24">
        <v>470</v>
      </c>
      <c r="B477" s="51" t="s">
        <v>964</v>
      </c>
      <c r="C477" s="24" t="s">
        <v>45</v>
      </c>
      <c r="D477" s="24" t="s">
        <v>112</v>
      </c>
      <c r="E477" s="24" t="s">
        <v>589</v>
      </c>
      <c r="F477" s="24" t="s">
        <v>37</v>
      </c>
      <c r="G477" s="24">
        <v>2018</v>
      </c>
      <c r="H477" s="24" t="s">
        <v>941</v>
      </c>
      <c r="I477" s="55">
        <v>6</v>
      </c>
      <c r="J477" s="51" t="s">
        <v>955</v>
      </c>
      <c r="K477" s="52">
        <v>0.05</v>
      </c>
      <c r="L477" s="52">
        <v>0.3</v>
      </c>
      <c r="M477" s="52">
        <v>0.3</v>
      </c>
      <c r="N477" s="52"/>
      <c r="O477" s="52"/>
      <c r="P477" s="24" t="s">
        <v>135</v>
      </c>
      <c r="Q477" s="24" t="s">
        <v>39</v>
      </c>
      <c r="R477" s="24">
        <v>1</v>
      </c>
      <c r="S477" s="24">
        <v>2</v>
      </c>
      <c r="T477" s="24"/>
      <c r="U477" s="24"/>
      <c r="V477" s="24" t="s">
        <v>17</v>
      </c>
      <c r="W477" s="24">
        <v>1403</v>
      </c>
      <c r="X477" s="24"/>
    </row>
    <row r="478" s="76" customFormat="1" ht="24.95" customHeight="1" spans="1:24">
      <c r="A478" s="24">
        <v>471</v>
      </c>
      <c r="B478" s="51" t="s">
        <v>965</v>
      </c>
      <c r="C478" s="24" t="s">
        <v>45</v>
      </c>
      <c r="D478" s="24" t="s">
        <v>112</v>
      </c>
      <c r="E478" s="24" t="s">
        <v>538</v>
      </c>
      <c r="F478" s="24" t="s">
        <v>37</v>
      </c>
      <c r="G478" s="24">
        <v>2018</v>
      </c>
      <c r="H478" s="24" t="s">
        <v>941</v>
      </c>
      <c r="I478" s="55">
        <v>11</v>
      </c>
      <c r="J478" s="51" t="s">
        <v>955</v>
      </c>
      <c r="K478" s="52">
        <v>0.05</v>
      </c>
      <c r="L478" s="52">
        <v>0.55</v>
      </c>
      <c r="M478" s="52">
        <v>0.55</v>
      </c>
      <c r="N478" s="52"/>
      <c r="O478" s="52"/>
      <c r="P478" s="24" t="s">
        <v>135</v>
      </c>
      <c r="Q478" s="24" t="s">
        <v>39</v>
      </c>
      <c r="R478" s="24">
        <v>2</v>
      </c>
      <c r="S478" s="24">
        <v>8</v>
      </c>
      <c r="T478" s="24"/>
      <c r="U478" s="24"/>
      <c r="V478" s="24" t="s">
        <v>17</v>
      </c>
      <c r="W478" s="24">
        <v>1404</v>
      </c>
      <c r="X478" s="24"/>
    </row>
    <row r="479" s="76" customFormat="1" ht="24.95" customHeight="1" spans="1:24">
      <c r="A479" s="24">
        <v>472</v>
      </c>
      <c r="B479" s="51" t="s">
        <v>966</v>
      </c>
      <c r="C479" s="24" t="s">
        <v>45</v>
      </c>
      <c r="D479" s="24" t="s">
        <v>112</v>
      </c>
      <c r="E479" s="24" t="s">
        <v>188</v>
      </c>
      <c r="F479" s="24" t="s">
        <v>37</v>
      </c>
      <c r="G479" s="24">
        <v>2018</v>
      </c>
      <c r="H479" s="24" t="s">
        <v>941</v>
      </c>
      <c r="I479" s="55">
        <v>2</v>
      </c>
      <c r="J479" s="51" t="s">
        <v>955</v>
      </c>
      <c r="K479" s="52">
        <v>0.05</v>
      </c>
      <c r="L479" s="52">
        <v>0.1</v>
      </c>
      <c r="M479" s="52">
        <v>0.1</v>
      </c>
      <c r="N479" s="52"/>
      <c r="O479" s="52"/>
      <c r="P479" s="24" t="s">
        <v>135</v>
      </c>
      <c r="Q479" s="24" t="s">
        <v>39</v>
      </c>
      <c r="R479" s="24">
        <v>1</v>
      </c>
      <c r="S479" s="24">
        <v>4</v>
      </c>
      <c r="T479" s="24"/>
      <c r="U479" s="24"/>
      <c r="V479" s="24" t="s">
        <v>17</v>
      </c>
      <c r="W479" s="24">
        <v>1405</v>
      </c>
      <c r="X479" s="24"/>
    </row>
    <row r="480" s="76" customFormat="1" ht="24.95" customHeight="1" spans="1:24">
      <c r="A480" s="24">
        <v>473</v>
      </c>
      <c r="B480" s="51" t="s">
        <v>967</v>
      </c>
      <c r="C480" s="24" t="s">
        <v>45</v>
      </c>
      <c r="D480" s="24" t="s">
        <v>112</v>
      </c>
      <c r="E480" s="24" t="s">
        <v>541</v>
      </c>
      <c r="F480" s="24" t="s">
        <v>37</v>
      </c>
      <c r="G480" s="24">
        <v>2018</v>
      </c>
      <c r="H480" s="24" t="s">
        <v>941</v>
      </c>
      <c r="I480" s="55">
        <v>7</v>
      </c>
      <c r="J480" s="51" t="s">
        <v>955</v>
      </c>
      <c r="K480" s="52">
        <v>0.05</v>
      </c>
      <c r="L480" s="52">
        <v>0.35</v>
      </c>
      <c r="M480" s="52">
        <v>0.35</v>
      </c>
      <c r="N480" s="52"/>
      <c r="O480" s="52"/>
      <c r="P480" s="24" t="s">
        <v>135</v>
      </c>
      <c r="Q480" s="24" t="s">
        <v>39</v>
      </c>
      <c r="R480" s="24">
        <v>1</v>
      </c>
      <c r="S480" s="24">
        <v>4</v>
      </c>
      <c r="T480" s="24"/>
      <c r="U480" s="24"/>
      <c r="V480" s="24" t="s">
        <v>17</v>
      </c>
      <c r="W480" s="24">
        <v>1406</v>
      </c>
      <c r="X480" s="24"/>
    </row>
    <row r="481" s="76" customFormat="1" ht="24.95" customHeight="1" spans="1:24">
      <c r="A481" s="24">
        <v>474</v>
      </c>
      <c r="B481" s="51" t="s">
        <v>968</v>
      </c>
      <c r="C481" s="24" t="s">
        <v>45</v>
      </c>
      <c r="D481" s="24" t="s">
        <v>112</v>
      </c>
      <c r="E481" s="24" t="s">
        <v>811</v>
      </c>
      <c r="F481" s="24" t="s">
        <v>37</v>
      </c>
      <c r="G481" s="24">
        <v>2018</v>
      </c>
      <c r="H481" s="24" t="s">
        <v>941</v>
      </c>
      <c r="I481" s="55">
        <v>4</v>
      </c>
      <c r="J481" s="51" t="s">
        <v>955</v>
      </c>
      <c r="K481" s="52">
        <v>0.05</v>
      </c>
      <c r="L481" s="52">
        <v>0.2</v>
      </c>
      <c r="M481" s="52">
        <v>0.2</v>
      </c>
      <c r="N481" s="52"/>
      <c r="O481" s="52"/>
      <c r="P481" s="24" t="s">
        <v>135</v>
      </c>
      <c r="Q481" s="24" t="s">
        <v>39</v>
      </c>
      <c r="R481" s="24">
        <v>2</v>
      </c>
      <c r="S481" s="24">
        <v>7</v>
      </c>
      <c r="T481" s="24"/>
      <c r="U481" s="24"/>
      <c r="V481" s="24" t="s">
        <v>17</v>
      </c>
      <c r="W481" s="24">
        <v>1407</v>
      </c>
      <c r="X481" s="24"/>
    </row>
    <row r="482" s="76" customFormat="1" ht="24.95" customHeight="1" spans="1:24">
      <c r="A482" s="24">
        <v>475</v>
      </c>
      <c r="B482" s="51" t="s">
        <v>969</v>
      </c>
      <c r="C482" s="24" t="s">
        <v>45</v>
      </c>
      <c r="D482" s="24" t="s">
        <v>112</v>
      </c>
      <c r="E482" s="24" t="s">
        <v>197</v>
      </c>
      <c r="F482" s="24" t="s">
        <v>37</v>
      </c>
      <c r="G482" s="24">
        <v>2018</v>
      </c>
      <c r="H482" s="24" t="s">
        <v>941</v>
      </c>
      <c r="I482" s="55">
        <v>5</v>
      </c>
      <c r="J482" s="51" t="s">
        <v>955</v>
      </c>
      <c r="K482" s="52">
        <v>0.05</v>
      </c>
      <c r="L482" s="52">
        <v>0.25</v>
      </c>
      <c r="M482" s="52">
        <v>0.25</v>
      </c>
      <c r="N482" s="52"/>
      <c r="O482" s="52"/>
      <c r="P482" s="24" t="s">
        <v>135</v>
      </c>
      <c r="Q482" s="24" t="s">
        <v>39</v>
      </c>
      <c r="R482" s="24">
        <v>1</v>
      </c>
      <c r="S482" s="24">
        <v>2</v>
      </c>
      <c r="T482" s="24"/>
      <c r="U482" s="24"/>
      <c r="V482" s="24" t="s">
        <v>17</v>
      </c>
      <c r="W482" s="24">
        <v>1408</v>
      </c>
      <c r="X482" s="24"/>
    </row>
    <row r="483" s="76" customFormat="1" ht="24.95" customHeight="1" spans="1:24">
      <c r="A483" s="24">
        <v>476</v>
      </c>
      <c r="B483" s="51" t="s">
        <v>970</v>
      </c>
      <c r="C483" s="24" t="s">
        <v>45</v>
      </c>
      <c r="D483" s="24" t="s">
        <v>120</v>
      </c>
      <c r="E483" s="24" t="s">
        <v>609</v>
      </c>
      <c r="F483" s="24" t="s">
        <v>37</v>
      </c>
      <c r="G483" s="24">
        <v>2018</v>
      </c>
      <c r="H483" s="24" t="s">
        <v>941</v>
      </c>
      <c r="I483" s="55">
        <v>5</v>
      </c>
      <c r="J483" s="51" t="s">
        <v>955</v>
      </c>
      <c r="K483" s="52">
        <v>0.05</v>
      </c>
      <c r="L483" s="52">
        <v>0.25</v>
      </c>
      <c r="M483" s="52">
        <v>0.25</v>
      </c>
      <c r="N483" s="52"/>
      <c r="O483" s="52"/>
      <c r="P483" s="24" t="s">
        <v>135</v>
      </c>
      <c r="Q483" s="24" t="s">
        <v>39</v>
      </c>
      <c r="R483" s="24">
        <v>1</v>
      </c>
      <c r="S483" s="24">
        <v>5</v>
      </c>
      <c r="T483" s="24"/>
      <c r="U483" s="24"/>
      <c r="V483" s="24" t="s">
        <v>17</v>
      </c>
      <c r="W483" s="24">
        <v>1409</v>
      </c>
      <c r="X483" s="24"/>
    </row>
    <row r="484" s="76" customFormat="1" ht="24.95" customHeight="1" spans="1:24">
      <c r="A484" s="24">
        <v>477</v>
      </c>
      <c r="B484" s="51" t="s">
        <v>971</v>
      </c>
      <c r="C484" s="24" t="s">
        <v>45</v>
      </c>
      <c r="D484" s="24" t="s">
        <v>120</v>
      </c>
      <c r="E484" s="24" t="s">
        <v>612</v>
      </c>
      <c r="F484" s="24" t="s">
        <v>37</v>
      </c>
      <c r="G484" s="24">
        <v>2018</v>
      </c>
      <c r="H484" s="24" t="s">
        <v>941</v>
      </c>
      <c r="I484" s="55">
        <v>10</v>
      </c>
      <c r="J484" s="51" t="s">
        <v>955</v>
      </c>
      <c r="K484" s="52">
        <v>0.05</v>
      </c>
      <c r="L484" s="52">
        <v>0.5</v>
      </c>
      <c r="M484" s="52">
        <v>0.5</v>
      </c>
      <c r="N484" s="52"/>
      <c r="O484" s="52"/>
      <c r="P484" s="24" t="s">
        <v>135</v>
      </c>
      <c r="Q484" s="24" t="s">
        <v>39</v>
      </c>
      <c r="R484" s="24">
        <v>1</v>
      </c>
      <c r="S484" s="24">
        <v>4</v>
      </c>
      <c r="T484" s="24"/>
      <c r="U484" s="24"/>
      <c r="V484" s="24" t="s">
        <v>17</v>
      </c>
      <c r="W484" s="24">
        <v>1410</v>
      </c>
      <c r="X484" s="24"/>
    </row>
    <row r="485" s="76" customFormat="1" ht="24.95" customHeight="1" spans="1:24">
      <c r="A485" s="24">
        <v>478</v>
      </c>
      <c r="B485" s="51" t="s">
        <v>972</v>
      </c>
      <c r="C485" s="24" t="s">
        <v>45</v>
      </c>
      <c r="D485" s="24" t="s">
        <v>120</v>
      </c>
      <c r="E485" s="24" t="s">
        <v>160</v>
      </c>
      <c r="F485" s="24" t="s">
        <v>37</v>
      </c>
      <c r="G485" s="24">
        <v>2018</v>
      </c>
      <c r="H485" s="24" t="s">
        <v>941</v>
      </c>
      <c r="I485" s="55">
        <v>4</v>
      </c>
      <c r="J485" s="51" t="s">
        <v>955</v>
      </c>
      <c r="K485" s="52">
        <v>0.05</v>
      </c>
      <c r="L485" s="52">
        <v>0.2</v>
      </c>
      <c r="M485" s="52">
        <v>0.2</v>
      </c>
      <c r="N485" s="52"/>
      <c r="O485" s="52"/>
      <c r="P485" s="24" t="s">
        <v>135</v>
      </c>
      <c r="Q485" s="24" t="s">
        <v>39</v>
      </c>
      <c r="R485" s="24">
        <v>1</v>
      </c>
      <c r="S485" s="24">
        <v>4</v>
      </c>
      <c r="T485" s="24"/>
      <c r="U485" s="24"/>
      <c r="V485" s="24" t="s">
        <v>17</v>
      </c>
      <c r="W485" s="24">
        <v>1411</v>
      </c>
      <c r="X485" s="24"/>
    </row>
    <row r="486" s="76" customFormat="1" ht="24.95" customHeight="1" spans="1:24">
      <c r="A486" s="24">
        <v>479</v>
      </c>
      <c r="B486" s="51" t="s">
        <v>973</v>
      </c>
      <c r="C486" s="24" t="s">
        <v>45</v>
      </c>
      <c r="D486" s="24" t="s">
        <v>120</v>
      </c>
      <c r="E486" s="24" t="s">
        <v>158</v>
      </c>
      <c r="F486" s="24" t="s">
        <v>37</v>
      </c>
      <c r="G486" s="24">
        <v>2018</v>
      </c>
      <c r="H486" s="24" t="s">
        <v>941</v>
      </c>
      <c r="I486" s="55">
        <v>10</v>
      </c>
      <c r="J486" s="51" t="s">
        <v>955</v>
      </c>
      <c r="K486" s="52">
        <v>0.05</v>
      </c>
      <c r="L486" s="52">
        <v>0.5</v>
      </c>
      <c r="M486" s="52">
        <v>0.5</v>
      </c>
      <c r="N486" s="52"/>
      <c r="O486" s="52"/>
      <c r="P486" s="24" t="s">
        <v>135</v>
      </c>
      <c r="Q486" s="24" t="s">
        <v>39</v>
      </c>
      <c r="R486" s="24">
        <v>2</v>
      </c>
      <c r="S486" s="24">
        <v>6</v>
      </c>
      <c r="T486" s="24"/>
      <c r="U486" s="24"/>
      <c r="V486" s="24" t="s">
        <v>17</v>
      </c>
      <c r="W486" s="24">
        <v>1412</v>
      </c>
      <c r="X486" s="24"/>
    </row>
    <row r="487" s="76" customFormat="1" ht="24.95" customHeight="1" spans="1:24">
      <c r="A487" s="24">
        <v>480</v>
      </c>
      <c r="B487" s="51" t="s">
        <v>974</v>
      </c>
      <c r="C487" s="24" t="s">
        <v>45</v>
      </c>
      <c r="D487" s="24" t="s">
        <v>120</v>
      </c>
      <c r="E487" s="24" t="s">
        <v>162</v>
      </c>
      <c r="F487" s="24" t="s">
        <v>37</v>
      </c>
      <c r="G487" s="24">
        <v>2018</v>
      </c>
      <c r="H487" s="24" t="s">
        <v>941</v>
      </c>
      <c r="I487" s="55">
        <v>8</v>
      </c>
      <c r="J487" s="51" t="s">
        <v>955</v>
      </c>
      <c r="K487" s="52">
        <v>0.05</v>
      </c>
      <c r="L487" s="52">
        <v>0.4</v>
      </c>
      <c r="M487" s="52">
        <v>0.4</v>
      </c>
      <c r="N487" s="52"/>
      <c r="O487" s="52"/>
      <c r="P487" s="24" t="s">
        <v>135</v>
      </c>
      <c r="Q487" s="24" t="s">
        <v>39</v>
      </c>
      <c r="R487" s="24">
        <v>1</v>
      </c>
      <c r="S487" s="24">
        <v>4</v>
      </c>
      <c r="T487" s="24"/>
      <c r="U487" s="24"/>
      <c r="V487" s="24" t="s">
        <v>17</v>
      </c>
      <c r="W487" s="24">
        <v>1413</v>
      </c>
      <c r="X487" s="24"/>
    </row>
    <row r="488" s="76" customFormat="1" ht="24.95" customHeight="1" spans="1:24">
      <c r="A488" s="24">
        <v>481</v>
      </c>
      <c r="B488" s="51" t="s">
        <v>975</v>
      </c>
      <c r="C488" s="24" t="s">
        <v>45</v>
      </c>
      <c r="D488" s="24" t="s">
        <v>164</v>
      </c>
      <c r="E488" s="24" t="s">
        <v>545</v>
      </c>
      <c r="F488" s="24" t="s">
        <v>37</v>
      </c>
      <c r="G488" s="24">
        <v>2018</v>
      </c>
      <c r="H488" s="24" t="s">
        <v>941</v>
      </c>
      <c r="I488" s="55">
        <v>5</v>
      </c>
      <c r="J488" s="51" t="s">
        <v>955</v>
      </c>
      <c r="K488" s="52">
        <v>0.05</v>
      </c>
      <c r="L488" s="52">
        <v>0.25</v>
      </c>
      <c r="M488" s="52">
        <v>0.25</v>
      </c>
      <c r="N488" s="52"/>
      <c r="O488" s="52"/>
      <c r="P488" s="24" t="s">
        <v>135</v>
      </c>
      <c r="Q488" s="24" t="s">
        <v>39</v>
      </c>
      <c r="R488" s="24">
        <v>1</v>
      </c>
      <c r="S488" s="24">
        <v>2</v>
      </c>
      <c r="T488" s="24"/>
      <c r="U488" s="24"/>
      <c r="V488" s="24" t="s">
        <v>17</v>
      </c>
      <c r="W488" s="24">
        <v>1414</v>
      </c>
      <c r="X488" s="24"/>
    </row>
    <row r="489" s="76" customFormat="1" ht="24.95" customHeight="1" spans="1:24">
      <c r="A489" s="24">
        <v>482</v>
      </c>
      <c r="B489" s="51" t="s">
        <v>976</v>
      </c>
      <c r="C489" s="24" t="s">
        <v>45</v>
      </c>
      <c r="D489" s="24" t="s">
        <v>164</v>
      </c>
      <c r="E489" s="24" t="s">
        <v>167</v>
      </c>
      <c r="F489" s="24" t="s">
        <v>37</v>
      </c>
      <c r="G489" s="24">
        <v>2018</v>
      </c>
      <c r="H489" s="24" t="s">
        <v>941</v>
      </c>
      <c r="I489" s="55">
        <v>5</v>
      </c>
      <c r="J489" s="51" t="s">
        <v>955</v>
      </c>
      <c r="K489" s="52">
        <v>0.05</v>
      </c>
      <c r="L489" s="52">
        <v>0.25</v>
      </c>
      <c r="M489" s="52">
        <v>0.25</v>
      </c>
      <c r="N489" s="52"/>
      <c r="O489" s="52"/>
      <c r="P489" s="24" t="s">
        <v>135</v>
      </c>
      <c r="Q489" s="24" t="s">
        <v>39</v>
      </c>
      <c r="R489" s="24">
        <v>1</v>
      </c>
      <c r="S489" s="24">
        <v>4</v>
      </c>
      <c r="T489" s="24"/>
      <c r="U489" s="24"/>
      <c r="V489" s="24" t="s">
        <v>17</v>
      </c>
      <c r="W489" s="24">
        <v>1415</v>
      </c>
      <c r="X489" s="24"/>
    </row>
    <row r="490" s="76" customFormat="1" ht="24.95" customHeight="1" spans="1:24">
      <c r="A490" s="24">
        <v>483</v>
      </c>
      <c r="B490" s="51" t="s">
        <v>977</v>
      </c>
      <c r="C490" s="24" t="s">
        <v>45</v>
      </c>
      <c r="D490" s="24" t="s">
        <v>164</v>
      </c>
      <c r="E490" s="24" t="s">
        <v>631</v>
      </c>
      <c r="F490" s="24" t="s">
        <v>37</v>
      </c>
      <c r="G490" s="24">
        <v>2018</v>
      </c>
      <c r="H490" s="24" t="s">
        <v>941</v>
      </c>
      <c r="I490" s="55">
        <v>4</v>
      </c>
      <c r="J490" s="51" t="s">
        <v>955</v>
      </c>
      <c r="K490" s="52">
        <v>0.05</v>
      </c>
      <c r="L490" s="52">
        <v>0.2</v>
      </c>
      <c r="M490" s="52">
        <v>0.2</v>
      </c>
      <c r="N490" s="52"/>
      <c r="O490" s="52"/>
      <c r="P490" s="24" t="s">
        <v>135</v>
      </c>
      <c r="Q490" s="24" t="s">
        <v>39</v>
      </c>
      <c r="R490" s="24">
        <v>1</v>
      </c>
      <c r="S490" s="24">
        <v>6</v>
      </c>
      <c r="T490" s="24"/>
      <c r="U490" s="24"/>
      <c r="V490" s="24" t="s">
        <v>17</v>
      </c>
      <c r="W490" s="24">
        <v>1416</v>
      </c>
      <c r="X490" s="24"/>
    </row>
    <row r="491" s="76" customFormat="1" ht="24.95" customHeight="1" spans="1:24">
      <c r="A491" s="24">
        <v>484</v>
      </c>
      <c r="B491" s="51" t="s">
        <v>978</v>
      </c>
      <c r="C491" s="24" t="s">
        <v>45</v>
      </c>
      <c r="D491" s="24" t="s">
        <v>164</v>
      </c>
      <c r="E491" s="24" t="s">
        <v>634</v>
      </c>
      <c r="F491" s="24" t="s">
        <v>37</v>
      </c>
      <c r="G491" s="24">
        <v>2018</v>
      </c>
      <c r="H491" s="24" t="s">
        <v>941</v>
      </c>
      <c r="I491" s="55">
        <v>5</v>
      </c>
      <c r="J491" s="51" t="s">
        <v>955</v>
      </c>
      <c r="K491" s="52">
        <v>0.05</v>
      </c>
      <c r="L491" s="52">
        <v>0.25</v>
      </c>
      <c r="M491" s="52">
        <v>0.25</v>
      </c>
      <c r="N491" s="52"/>
      <c r="O491" s="52"/>
      <c r="P491" s="24" t="s">
        <v>135</v>
      </c>
      <c r="Q491" s="24" t="s">
        <v>39</v>
      </c>
      <c r="R491" s="24">
        <v>1</v>
      </c>
      <c r="S491" s="24">
        <v>3</v>
      </c>
      <c r="T491" s="24"/>
      <c r="U491" s="24"/>
      <c r="V491" s="24" t="s">
        <v>17</v>
      </c>
      <c r="W491" s="24">
        <v>1417</v>
      </c>
      <c r="X491" s="24"/>
    </row>
    <row r="492" s="76" customFormat="1" ht="24.95" customHeight="1" spans="1:24">
      <c r="A492" s="24">
        <v>485</v>
      </c>
      <c r="B492" s="51" t="s">
        <v>979</v>
      </c>
      <c r="C492" s="24" t="s">
        <v>45</v>
      </c>
      <c r="D492" s="24" t="s">
        <v>164</v>
      </c>
      <c r="E492" s="24" t="s">
        <v>222</v>
      </c>
      <c r="F492" s="24" t="s">
        <v>37</v>
      </c>
      <c r="G492" s="24">
        <v>2018</v>
      </c>
      <c r="H492" s="24" t="s">
        <v>941</v>
      </c>
      <c r="I492" s="55">
        <v>8</v>
      </c>
      <c r="J492" s="51" t="s">
        <v>955</v>
      </c>
      <c r="K492" s="52">
        <v>0.05</v>
      </c>
      <c r="L492" s="52">
        <v>0.4</v>
      </c>
      <c r="M492" s="52">
        <v>0.4</v>
      </c>
      <c r="N492" s="52"/>
      <c r="O492" s="52"/>
      <c r="P492" s="24" t="s">
        <v>135</v>
      </c>
      <c r="Q492" s="24" t="s">
        <v>39</v>
      </c>
      <c r="R492" s="24">
        <v>1</v>
      </c>
      <c r="S492" s="24">
        <v>6</v>
      </c>
      <c r="T492" s="24"/>
      <c r="U492" s="24"/>
      <c r="V492" s="24" t="s">
        <v>17</v>
      </c>
      <c r="W492" s="24">
        <v>1418</v>
      </c>
      <c r="X492" s="24"/>
    </row>
    <row r="493" s="76" customFormat="1" ht="24.95" customHeight="1" spans="1:24">
      <c r="A493" s="24">
        <v>486</v>
      </c>
      <c r="B493" s="51" t="s">
        <v>980</v>
      </c>
      <c r="C493" s="24" t="s">
        <v>45</v>
      </c>
      <c r="D493" s="24" t="s">
        <v>164</v>
      </c>
      <c r="E493" s="24" t="s">
        <v>225</v>
      </c>
      <c r="F493" s="24" t="s">
        <v>37</v>
      </c>
      <c r="G493" s="24">
        <v>2018</v>
      </c>
      <c r="H493" s="24" t="s">
        <v>941</v>
      </c>
      <c r="I493" s="55">
        <v>10</v>
      </c>
      <c r="J493" s="51" t="s">
        <v>955</v>
      </c>
      <c r="K493" s="52">
        <v>0.05</v>
      </c>
      <c r="L493" s="52">
        <v>0.5</v>
      </c>
      <c r="M493" s="52">
        <v>0.5</v>
      </c>
      <c r="N493" s="52"/>
      <c r="O493" s="52"/>
      <c r="P493" s="24" t="s">
        <v>135</v>
      </c>
      <c r="Q493" s="24" t="s">
        <v>39</v>
      </c>
      <c r="R493" s="24">
        <v>1</v>
      </c>
      <c r="S493" s="24">
        <v>6</v>
      </c>
      <c r="T493" s="24"/>
      <c r="U493" s="24"/>
      <c r="V493" s="24" t="s">
        <v>17</v>
      </c>
      <c r="W493" s="24">
        <v>1419</v>
      </c>
      <c r="X493" s="24"/>
    </row>
    <row r="494" s="76" customFormat="1" ht="24.95" customHeight="1" spans="1:24">
      <c r="A494" s="24">
        <v>487</v>
      </c>
      <c r="B494" s="51" t="s">
        <v>981</v>
      </c>
      <c r="C494" s="24" t="s">
        <v>45</v>
      </c>
      <c r="D494" s="24" t="s">
        <v>164</v>
      </c>
      <c r="E494" s="24" t="s">
        <v>549</v>
      </c>
      <c r="F494" s="24" t="s">
        <v>37</v>
      </c>
      <c r="G494" s="24">
        <v>2018</v>
      </c>
      <c r="H494" s="24" t="s">
        <v>941</v>
      </c>
      <c r="I494" s="55">
        <v>21</v>
      </c>
      <c r="J494" s="51" t="s">
        <v>955</v>
      </c>
      <c r="K494" s="52">
        <v>0.05</v>
      </c>
      <c r="L494" s="52">
        <v>1.05</v>
      </c>
      <c r="M494" s="52">
        <v>1.05</v>
      </c>
      <c r="N494" s="52"/>
      <c r="O494" s="52"/>
      <c r="P494" s="24" t="s">
        <v>135</v>
      </c>
      <c r="Q494" s="24" t="s">
        <v>39</v>
      </c>
      <c r="R494" s="24">
        <v>5</v>
      </c>
      <c r="S494" s="24">
        <v>17</v>
      </c>
      <c r="T494" s="24"/>
      <c r="U494" s="24"/>
      <c r="V494" s="24" t="s">
        <v>17</v>
      </c>
      <c r="W494" s="24">
        <v>1420</v>
      </c>
      <c r="X494" s="24"/>
    </row>
    <row r="495" s="76" customFormat="1" ht="24.95" customHeight="1" spans="1:24">
      <c r="A495" s="24">
        <v>488</v>
      </c>
      <c r="B495" s="51" t="s">
        <v>982</v>
      </c>
      <c r="C495" s="24" t="s">
        <v>45</v>
      </c>
      <c r="D495" s="24" t="s">
        <v>164</v>
      </c>
      <c r="E495" s="24" t="s">
        <v>551</v>
      </c>
      <c r="F495" s="24" t="s">
        <v>37</v>
      </c>
      <c r="G495" s="24">
        <v>2018</v>
      </c>
      <c r="H495" s="24" t="s">
        <v>941</v>
      </c>
      <c r="I495" s="55">
        <v>8</v>
      </c>
      <c r="J495" s="51" t="s">
        <v>955</v>
      </c>
      <c r="K495" s="52">
        <v>0.05</v>
      </c>
      <c r="L495" s="52">
        <v>0.4</v>
      </c>
      <c r="M495" s="52">
        <v>0.4</v>
      </c>
      <c r="N495" s="52"/>
      <c r="O495" s="52"/>
      <c r="P495" s="24" t="s">
        <v>135</v>
      </c>
      <c r="Q495" s="24" t="s">
        <v>39</v>
      </c>
      <c r="R495" s="24">
        <v>1</v>
      </c>
      <c r="S495" s="24">
        <v>3</v>
      </c>
      <c r="T495" s="24"/>
      <c r="U495" s="24"/>
      <c r="V495" s="24" t="s">
        <v>17</v>
      </c>
      <c r="W495" s="24">
        <v>1421</v>
      </c>
      <c r="X495" s="24"/>
    </row>
    <row r="496" s="76" customFormat="1" ht="24.95" customHeight="1" spans="1:24">
      <c r="A496" s="24">
        <v>489</v>
      </c>
      <c r="B496" s="51" t="s">
        <v>983</v>
      </c>
      <c r="C496" s="24" t="s">
        <v>45</v>
      </c>
      <c r="D496" s="24" t="s">
        <v>164</v>
      </c>
      <c r="E496" s="24" t="s">
        <v>553</v>
      </c>
      <c r="F496" s="24" t="s">
        <v>37</v>
      </c>
      <c r="G496" s="24">
        <v>2018</v>
      </c>
      <c r="H496" s="24" t="s">
        <v>941</v>
      </c>
      <c r="I496" s="55">
        <v>9</v>
      </c>
      <c r="J496" s="51" t="s">
        <v>955</v>
      </c>
      <c r="K496" s="52">
        <v>0.05</v>
      </c>
      <c r="L496" s="52">
        <v>0.45</v>
      </c>
      <c r="M496" s="52">
        <v>0.45</v>
      </c>
      <c r="N496" s="52"/>
      <c r="O496" s="52"/>
      <c r="P496" s="24" t="s">
        <v>135</v>
      </c>
      <c r="Q496" s="24" t="s">
        <v>39</v>
      </c>
      <c r="R496" s="24">
        <v>2</v>
      </c>
      <c r="S496" s="24">
        <v>11</v>
      </c>
      <c r="T496" s="24"/>
      <c r="U496" s="24"/>
      <c r="V496" s="24" t="s">
        <v>17</v>
      </c>
      <c r="W496" s="24">
        <v>1422</v>
      </c>
      <c r="X496" s="24"/>
    </row>
    <row r="497" s="76" customFormat="1" ht="24.95" customHeight="1" spans="1:24">
      <c r="A497" s="24">
        <v>490</v>
      </c>
      <c r="B497" s="51" t="s">
        <v>984</v>
      </c>
      <c r="C497" s="24" t="s">
        <v>45</v>
      </c>
      <c r="D497" s="24" t="s">
        <v>164</v>
      </c>
      <c r="E497" s="24" t="s">
        <v>555</v>
      </c>
      <c r="F497" s="24" t="s">
        <v>37</v>
      </c>
      <c r="G497" s="24">
        <v>2018</v>
      </c>
      <c r="H497" s="24" t="s">
        <v>941</v>
      </c>
      <c r="I497" s="55">
        <v>2</v>
      </c>
      <c r="J497" s="51" t="s">
        <v>955</v>
      </c>
      <c r="K497" s="52">
        <v>0.05</v>
      </c>
      <c r="L497" s="52">
        <v>0.1</v>
      </c>
      <c r="M497" s="52">
        <v>0.1</v>
      </c>
      <c r="N497" s="52"/>
      <c r="O497" s="52"/>
      <c r="P497" s="24" t="s">
        <v>135</v>
      </c>
      <c r="Q497" s="24" t="s">
        <v>39</v>
      </c>
      <c r="R497" s="24">
        <v>1</v>
      </c>
      <c r="S497" s="24">
        <v>3</v>
      </c>
      <c r="T497" s="24"/>
      <c r="U497" s="24"/>
      <c r="V497" s="24" t="s">
        <v>17</v>
      </c>
      <c r="W497" s="24">
        <v>1423</v>
      </c>
      <c r="X497" s="24"/>
    </row>
    <row r="498" s="76" customFormat="1" ht="24.95" customHeight="1" spans="1:24">
      <c r="A498" s="24">
        <v>491</v>
      </c>
      <c r="B498" s="51" t="s">
        <v>985</v>
      </c>
      <c r="C498" s="24" t="s">
        <v>45</v>
      </c>
      <c r="D498" s="24" t="s">
        <v>164</v>
      </c>
      <c r="E498" s="24" t="s">
        <v>813</v>
      </c>
      <c r="F498" s="24" t="s">
        <v>37</v>
      </c>
      <c r="G498" s="24">
        <v>2018</v>
      </c>
      <c r="H498" s="24" t="s">
        <v>941</v>
      </c>
      <c r="I498" s="55">
        <v>9</v>
      </c>
      <c r="J498" s="51" t="s">
        <v>955</v>
      </c>
      <c r="K498" s="52">
        <v>0.05</v>
      </c>
      <c r="L498" s="52">
        <v>0.45</v>
      </c>
      <c r="M498" s="52">
        <v>0.45</v>
      </c>
      <c r="N498" s="52"/>
      <c r="O498" s="52"/>
      <c r="P498" s="24" t="s">
        <v>135</v>
      </c>
      <c r="Q498" s="24" t="s">
        <v>39</v>
      </c>
      <c r="R498" s="24">
        <v>2</v>
      </c>
      <c r="S498" s="24">
        <v>11</v>
      </c>
      <c r="T498" s="24"/>
      <c r="U498" s="24"/>
      <c r="V498" s="24" t="s">
        <v>17</v>
      </c>
      <c r="W498" s="24">
        <v>1424</v>
      </c>
      <c r="X498" s="24"/>
    </row>
    <row r="499" s="76" customFormat="1" ht="24.95" customHeight="1" spans="1:24">
      <c r="A499" s="24">
        <v>492</v>
      </c>
      <c r="B499" s="51" t="s">
        <v>986</v>
      </c>
      <c r="C499" s="24" t="s">
        <v>45</v>
      </c>
      <c r="D499" s="24" t="s">
        <v>164</v>
      </c>
      <c r="E499" s="24" t="s">
        <v>987</v>
      </c>
      <c r="F499" s="24" t="s">
        <v>37</v>
      </c>
      <c r="G499" s="24">
        <v>2018</v>
      </c>
      <c r="H499" s="24" t="s">
        <v>941</v>
      </c>
      <c r="I499" s="55">
        <v>8</v>
      </c>
      <c r="J499" s="51" t="s">
        <v>955</v>
      </c>
      <c r="K499" s="52">
        <v>0.05</v>
      </c>
      <c r="L499" s="52">
        <v>0.4</v>
      </c>
      <c r="M499" s="52">
        <v>0.4</v>
      </c>
      <c r="N499" s="52"/>
      <c r="O499" s="52"/>
      <c r="P499" s="24" t="s">
        <v>135</v>
      </c>
      <c r="Q499" s="24" t="s">
        <v>39</v>
      </c>
      <c r="R499" s="24">
        <v>1</v>
      </c>
      <c r="S499" s="24">
        <v>3</v>
      </c>
      <c r="T499" s="24"/>
      <c r="U499" s="24"/>
      <c r="V499" s="24" t="s">
        <v>17</v>
      </c>
      <c r="W499" s="24">
        <v>1425</v>
      </c>
      <c r="X499" s="24"/>
    </row>
    <row r="500" s="76" customFormat="1" ht="24.95" customHeight="1" spans="1:24">
      <c r="A500" s="24">
        <v>493</v>
      </c>
      <c r="B500" s="51" t="s">
        <v>988</v>
      </c>
      <c r="C500" s="24" t="s">
        <v>45</v>
      </c>
      <c r="D500" s="24" t="s">
        <v>164</v>
      </c>
      <c r="E500" s="24" t="s">
        <v>228</v>
      </c>
      <c r="F500" s="24" t="s">
        <v>37</v>
      </c>
      <c r="G500" s="24">
        <v>2018</v>
      </c>
      <c r="H500" s="24" t="s">
        <v>941</v>
      </c>
      <c r="I500" s="55">
        <v>1</v>
      </c>
      <c r="J500" s="51" t="s">
        <v>955</v>
      </c>
      <c r="K500" s="52">
        <v>0.05</v>
      </c>
      <c r="L500" s="52">
        <v>0.05</v>
      </c>
      <c r="M500" s="52">
        <v>0.05</v>
      </c>
      <c r="N500" s="52"/>
      <c r="O500" s="52"/>
      <c r="P500" s="24" t="s">
        <v>135</v>
      </c>
      <c r="Q500" s="24" t="s">
        <v>39</v>
      </c>
      <c r="R500" s="24">
        <v>1</v>
      </c>
      <c r="S500" s="24">
        <v>4</v>
      </c>
      <c r="T500" s="24"/>
      <c r="U500" s="24"/>
      <c r="V500" s="24" t="s">
        <v>17</v>
      </c>
      <c r="W500" s="24">
        <v>1426</v>
      </c>
      <c r="X500" s="24"/>
    </row>
    <row r="501" s="76" customFormat="1" ht="24.95" customHeight="1" spans="1:24">
      <c r="A501" s="24">
        <v>494</v>
      </c>
      <c r="B501" s="51" t="s">
        <v>989</v>
      </c>
      <c r="C501" s="24" t="s">
        <v>45</v>
      </c>
      <c r="D501" s="24" t="s">
        <v>164</v>
      </c>
      <c r="E501" s="24" t="s">
        <v>165</v>
      </c>
      <c r="F501" s="24" t="s">
        <v>37</v>
      </c>
      <c r="G501" s="24">
        <v>2018</v>
      </c>
      <c r="H501" s="24" t="s">
        <v>941</v>
      </c>
      <c r="I501" s="55">
        <v>2</v>
      </c>
      <c r="J501" s="51" t="s">
        <v>955</v>
      </c>
      <c r="K501" s="52">
        <v>0.05</v>
      </c>
      <c r="L501" s="52">
        <v>0.1</v>
      </c>
      <c r="M501" s="52">
        <v>0.1</v>
      </c>
      <c r="N501" s="52"/>
      <c r="O501" s="52"/>
      <c r="P501" s="24" t="s">
        <v>135</v>
      </c>
      <c r="Q501" s="24" t="s">
        <v>39</v>
      </c>
      <c r="R501" s="24">
        <v>1</v>
      </c>
      <c r="S501" s="24">
        <v>2</v>
      </c>
      <c r="T501" s="24"/>
      <c r="U501" s="24"/>
      <c r="V501" s="24" t="s">
        <v>17</v>
      </c>
      <c r="W501" s="24">
        <v>1427</v>
      </c>
      <c r="X501" s="24"/>
    </row>
    <row r="502" s="76" customFormat="1" ht="24.95" customHeight="1" spans="1:24">
      <c r="A502" s="24">
        <v>495</v>
      </c>
      <c r="B502" s="51" t="s">
        <v>990</v>
      </c>
      <c r="C502" s="24" t="s">
        <v>45</v>
      </c>
      <c r="D502" s="24" t="s">
        <v>271</v>
      </c>
      <c r="E502" s="24" t="s">
        <v>275</v>
      </c>
      <c r="F502" s="24" t="s">
        <v>37</v>
      </c>
      <c r="G502" s="24">
        <v>2018</v>
      </c>
      <c r="H502" s="24" t="s">
        <v>941</v>
      </c>
      <c r="I502" s="55">
        <v>8</v>
      </c>
      <c r="J502" s="51" t="s">
        <v>955</v>
      </c>
      <c r="K502" s="52">
        <v>0.05</v>
      </c>
      <c r="L502" s="52">
        <v>0.4</v>
      </c>
      <c r="M502" s="52">
        <v>0.4</v>
      </c>
      <c r="N502" s="52"/>
      <c r="O502" s="52"/>
      <c r="P502" s="24" t="s">
        <v>135</v>
      </c>
      <c r="Q502" s="24" t="s">
        <v>39</v>
      </c>
      <c r="R502" s="24">
        <v>3</v>
      </c>
      <c r="S502" s="24">
        <v>11</v>
      </c>
      <c r="T502" s="24"/>
      <c r="U502" s="24"/>
      <c r="V502" s="24" t="s">
        <v>17</v>
      </c>
      <c r="W502" s="24">
        <v>1428</v>
      </c>
      <c r="X502" s="24"/>
    </row>
    <row r="503" s="76" customFormat="1" ht="24.95" customHeight="1" spans="1:24">
      <c r="A503" s="24">
        <v>496</v>
      </c>
      <c r="B503" s="51" t="s">
        <v>991</v>
      </c>
      <c r="C503" s="24" t="s">
        <v>45</v>
      </c>
      <c r="D503" s="24" t="s">
        <v>271</v>
      </c>
      <c r="E503" s="24" t="s">
        <v>281</v>
      </c>
      <c r="F503" s="24" t="s">
        <v>37</v>
      </c>
      <c r="G503" s="24">
        <v>2018</v>
      </c>
      <c r="H503" s="24" t="s">
        <v>941</v>
      </c>
      <c r="I503" s="55">
        <v>2</v>
      </c>
      <c r="J503" s="51" t="s">
        <v>955</v>
      </c>
      <c r="K503" s="52">
        <v>0.05</v>
      </c>
      <c r="L503" s="52">
        <v>0.1</v>
      </c>
      <c r="M503" s="52">
        <v>0.1</v>
      </c>
      <c r="N503" s="52"/>
      <c r="O503" s="52"/>
      <c r="P503" s="24" t="s">
        <v>135</v>
      </c>
      <c r="Q503" s="24" t="s">
        <v>39</v>
      </c>
      <c r="R503" s="24">
        <v>1</v>
      </c>
      <c r="S503" s="24">
        <v>2</v>
      </c>
      <c r="T503" s="24"/>
      <c r="U503" s="24"/>
      <c r="V503" s="24" t="s">
        <v>17</v>
      </c>
      <c r="W503" s="24">
        <v>1429</v>
      </c>
      <c r="X503" s="24"/>
    </row>
    <row r="504" s="76" customFormat="1" ht="24.95" customHeight="1" spans="1:24">
      <c r="A504" s="24">
        <v>497</v>
      </c>
      <c r="B504" s="51" t="s">
        <v>992</v>
      </c>
      <c r="C504" s="24" t="s">
        <v>45</v>
      </c>
      <c r="D504" s="24" t="s">
        <v>271</v>
      </c>
      <c r="E504" s="24" t="s">
        <v>278</v>
      </c>
      <c r="F504" s="24" t="s">
        <v>37</v>
      </c>
      <c r="G504" s="24">
        <v>2018</v>
      </c>
      <c r="H504" s="24" t="s">
        <v>941</v>
      </c>
      <c r="I504" s="55">
        <v>2</v>
      </c>
      <c r="J504" s="51" t="s">
        <v>955</v>
      </c>
      <c r="K504" s="52">
        <v>0.05</v>
      </c>
      <c r="L504" s="52">
        <v>0.1</v>
      </c>
      <c r="M504" s="52">
        <v>0.1</v>
      </c>
      <c r="N504" s="52"/>
      <c r="O504" s="52"/>
      <c r="P504" s="24" t="s">
        <v>135</v>
      </c>
      <c r="Q504" s="24" t="s">
        <v>39</v>
      </c>
      <c r="R504" s="24">
        <v>1</v>
      </c>
      <c r="S504" s="24">
        <v>4</v>
      </c>
      <c r="T504" s="24"/>
      <c r="U504" s="24"/>
      <c r="V504" s="24" t="s">
        <v>17</v>
      </c>
      <c r="W504" s="24">
        <v>1430</v>
      </c>
      <c r="X504" s="24"/>
    </row>
    <row r="505" s="76" customFormat="1" ht="24.95" customHeight="1" spans="1:24">
      <c r="A505" s="24">
        <v>498</v>
      </c>
      <c r="B505" s="51" t="s">
        <v>993</v>
      </c>
      <c r="C505" s="24" t="s">
        <v>45</v>
      </c>
      <c r="D505" s="24" t="s">
        <v>271</v>
      </c>
      <c r="E505" s="24" t="s">
        <v>950</v>
      </c>
      <c r="F505" s="24" t="s">
        <v>37</v>
      </c>
      <c r="G505" s="24">
        <v>2018</v>
      </c>
      <c r="H505" s="24" t="s">
        <v>941</v>
      </c>
      <c r="I505" s="55">
        <v>4</v>
      </c>
      <c r="J505" s="51" t="s">
        <v>955</v>
      </c>
      <c r="K505" s="52">
        <v>0.05</v>
      </c>
      <c r="L505" s="52">
        <v>0.2</v>
      </c>
      <c r="M505" s="52">
        <v>0.2</v>
      </c>
      <c r="N505" s="52"/>
      <c r="O505" s="52"/>
      <c r="P505" s="24" t="s">
        <v>135</v>
      </c>
      <c r="Q505" s="24" t="s">
        <v>39</v>
      </c>
      <c r="R505" s="24">
        <v>2</v>
      </c>
      <c r="S505" s="24">
        <v>3</v>
      </c>
      <c r="T505" s="24"/>
      <c r="U505" s="24"/>
      <c r="V505" s="24" t="s">
        <v>17</v>
      </c>
      <c r="W505" s="24">
        <v>1431</v>
      </c>
      <c r="X505" s="24"/>
    </row>
    <row r="506" s="76" customFormat="1" ht="24.95" customHeight="1" spans="1:24">
      <c r="A506" s="24">
        <v>499</v>
      </c>
      <c r="B506" s="51" t="s">
        <v>994</v>
      </c>
      <c r="C506" s="24" t="s">
        <v>45</v>
      </c>
      <c r="D506" s="24" t="s">
        <v>271</v>
      </c>
      <c r="E506" s="24" t="s">
        <v>287</v>
      </c>
      <c r="F506" s="24" t="s">
        <v>37</v>
      </c>
      <c r="G506" s="24">
        <v>2018</v>
      </c>
      <c r="H506" s="24" t="s">
        <v>941</v>
      </c>
      <c r="I506" s="55">
        <v>4</v>
      </c>
      <c r="J506" s="51" t="s">
        <v>955</v>
      </c>
      <c r="K506" s="52">
        <v>0.05</v>
      </c>
      <c r="L506" s="52">
        <v>0.2</v>
      </c>
      <c r="M506" s="52">
        <v>0.2</v>
      </c>
      <c r="N506" s="52"/>
      <c r="O506" s="52"/>
      <c r="P506" s="24" t="s">
        <v>135</v>
      </c>
      <c r="Q506" s="24" t="s">
        <v>39</v>
      </c>
      <c r="R506" s="24">
        <v>1</v>
      </c>
      <c r="S506" s="24">
        <v>2</v>
      </c>
      <c r="T506" s="24"/>
      <c r="U506" s="24"/>
      <c r="V506" s="24" t="s">
        <v>17</v>
      </c>
      <c r="W506" s="24">
        <v>1432</v>
      </c>
      <c r="X506" s="24"/>
    </row>
    <row r="507" s="76" customFormat="1" ht="24.95" customHeight="1" spans="1:24">
      <c r="A507" s="24">
        <v>500</v>
      </c>
      <c r="B507" s="51" t="s">
        <v>995</v>
      </c>
      <c r="C507" s="24" t="s">
        <v>45</v>
      </c>
      <c r="D507" s="24" t="s">
        <v>271</v>
      </c>
      <c r="E507" s="24" t="s">
        <v>430</v>
      </c>
      <c r="F507" s="24" t="s">
        <v>37</v>
      </c>
      <c r="G507" s="24">
        <v>2018</v>
      </c>
      <c r="H507" s="24" t="s">
        <v>941</v>
      </c>
      <c r="I507" s="55">
        <v>2</v>
      </c>
      <c r="J507" s="51" t="s">
        <v>955</v>
      </c>
      <c r="K507" s="52">
        <v>0.05</v>
      </c>
      <c r="L507" s="52">
        <v>0.1</v>
      </c>
      <c r="M507" s="52">
        <v>0.1</v>
      </c>
      <c r="N507" s="52"/>
      <c r="O507" s="52"/>
      <c r="P507" s="24" t="s">
        <v>135</v>
      </c>
      <c r="Q507" s="24" t="s">
        <v>39</v>
      </c>
      <c r="R507" s="24">
        <v>1</v>
      </c>
      <c r="S507" s="24">
        <v>2</v>
      </c>
      <c r="T507" s="24"/>
      <c r="U507" s="24"/>
      <c r="V507" s="24" t="s">
        <v>17</v>
      </c>
      <c r="W507" s="24">
        <v>1433</v>
      </c>
      <c r="X507" s="24"/>
    </row>
    <row r="508" s="76" customFormat="1" ht="24.95" customHeight="1" spans="1:24">
      <c r="A508" s="24">
        <v>501</v>
      </c>
      <c r="B508" s="51" t="s">
        <v>996</v>
      </c>
      <c r="C508" s="24" t="s">
        <v>45</v>
      </c>
      <c r="D508" s="24" t="s">
        <v>271</v>
      </c>
      <c r="E508" s="24" t="s">
        <v>284</v>
      </c>
      <c r="F508" s="24" t="s">
        <v>37</v>
      </c>
      <c r="G508" s="24">
        <v>2018</v>
      </c>
      <c r="H508" s="24" t="s">
        <v>941</v>
      </c>
      <c r="I508" s="55">
        <v>2</v>
      </c>
      <c r="J508" s="51" t="s">
        <v>955</v>
      </c>
      <c r="K508" s="52">
        <v>0.05</v>
      </c>
      <c r="L508" s="52">
        <v>0.1</v>
      </c>
      <c r="M508" s="52">
        <v>0.1</v>
      </c>
      <c r="N508" s="52"/>
      <c r="O508" s="52"/>
      <c r="P508" s="24" t="s">
        <v>135</v>
      </c>
      <c r="Q508" s="24" t="s">
        <v>39</v>
      </c>
      <c r="R508" s="24">
        <v>1</v>
      </c>
      <c r="S508" s="24">
        <v>3</v>
      </c>
      <c r="T508" s="24"/>
      <c r="U508" s="24"/>
      <c r="V508" s="24" t="s">
        <v>17</v>
      </c>
      <c r="W508" s="24">
        <v>1434</v>
      </c>
      <c r="X508" s="24"/>
    </row>
    <row r="509" s="76" customFormat="1" ht="24.95" customHeight="1" spans="1:24">
      <c r="A509" s="24">
        <v>502</v>
      </c>
      <c r="B509" s="51" t="s">
        <v>997</v>
      </c>
      <c r="C509" s="24" t="s">
        <v>45</v>
      </c>
      <c r="D509" s="24" t="s">
        <v>271</v>
      </c>
      <c r="E509" s="24" t="s">
        <v>952</v>
      </c>
      <c r="F509" s="24" t="s">
        <v>37</v>
      </c>
      <c r="G509" s="24">
        <v>2018</v>
      </c>
      <c r="H509" s="24" t="s">
        <v>941</v>
      </c>
      <c r="I509" s="55">
        <v>2</v>
      </c>
      <c r="J509" s="51" t="s">
        <v>955</v>
      </c>
      <c r="K509" s="52">
        <v>0.05</v>
      </c>
      <c r="L509" s="52">
        <v>0.1</v>
      </c>
      <c r="M509" s="52">
        <v>0.1</v>
      </c>
      <c r="N509" s="52"/>
      <c r="O509" s="52"/>
      <c r="P509" s="24" t="s">
        <v>135</v>
      </c>
      <c r="Q509" s="24" t="s">
        <v>39</v>
      </c>
      <c r="R509" s="24">
        <v>1</v>
      </c>
      <c r="S509" s="24">
        <v>4</v>
      </c>
      <c r="T509" s="24"/>
      <c r="U509" s="24"/>
      <c r="V509" s="24" t="s">
        <v>17</v>
      </c>
      <c r="W509" s="24">
        <v>1435</v>
      </c>
      <c r="X509" s="24"/>
    </row>
    <row r="510" s="76" customFormat="1" ht="24.95" customHeight="1" spans="1:24">
      <c r="A510" s="24">
        <v>503</v>
      </c>
      <c r="B510" s="51" t="s">
        <v>998</v>
      </c>
      <c r="C510" s="24" t="s">
        <v>45</v>
      </c>
      <c r="D510" s="24" t="s">
        <v>271</v>
      </c>
      <c r="E510" s="24" t="s">
        <v>437</v>
      </c>
      <c r="F510" s="24" t="s">
        <v>37</v>
      </c>
      <c r="G510" s="24">
        <v>2018</v>
      </c>
      <c r="H510" s="24" t="s">
        <v>941</v>
      </c>
      <c r="I510" s="55">
        <v>8</v>
      </c>
      <c r="J510" s="51" t="s">
        <v>955</v>
      </c>
      <c r="K510" s="52">
        <v>0.05</v>
      </c>
      <c r="L510" s="52">
        <v>0.4</v>
      </c>
      <c r="M510" s="52">
        <v>0.4</v>
      </c>
      <c r="N510" s="52"/>
      <c r="O510" s="52"/>
      <c r="P510" s="24" t="s">
        <v>135</v>
      </c>
      <c r="Q510" s="24" t="s">
        <v>39</v>
      </c>
      <c r="R510" s="24">
        <v>2</v>
      </c>
      <c r="S510" s="24">
        <v>6</v>
      </c>
      <c r="T510" s="24"/>
      <c r="U510" s="24"/>
      <c r="V510" s="24" t="s">
        <v>17</v>
      </c>
      <c r="W510" s="24">
        <v>1436</v>
      </c>
      <c r="X510" s="24"/>
    </row>
    <row r="511" s="76" customFormat="1" ht="24.95" customHeight="1" spans="1:24">
      <c r="A511" s="24">
        <v>504</v>
      </c>
      <c r="B511" s="51" t="s">
        <v>999</v>
      </c>
      <c r="C511" s="24" t="s">
        <v>45</v>
      </c>
      <c r="D511" s="24" t="s">
        <v>271</v>
      </c>
      <c r="E511" s="24" t="s">
        <v>434</v>
      </c>
      <c r="F511" s="24" t="s">
        <v>37</v>
      </c>
      <c r="G511" s="24">
        <v>2018</v>
      </c>
      <c r="H511" s="24" t="s">
        <v>941</v>
      </c>
      <c r="I511" s="55">
        <v>2</v>
      </c>
      <c r="J511" s="51" t="s">
        <v>955</v>
      </c>
      <c r="K511" s="52">
        <v>0.05</v>
      </c>
      <c r="L511" s="52">
        <v>0.1</v>
      </c>
      <c r="M511" s="52">
        <v>0.1</v>
      </c>
      <c r="N511" s="52"/>
      <c r="O511" s="52"/>
      <c r="P511" s="24" t="s">
        <v>135</v>
      </c>
      <c r="Q511" s="24" t="s">
        <v>39</v>
      </c>
      <c r="R511" s="24">
        <v>1</v>
      </c>
      <c r="S511" s="24">
        <v>3</v>
      </c>
      <c r="T511" s="24"/>
      <c r="U511" s="24"/>
      <c r="V511" s="24" t="s">
        <v>17</v>
      </c>
      <c r="W511" s="24">
        <v>1437</v>
      </c>
      <c r="X511" s="24"/>
    </row>
    <row r="512" s="76" customFormat="1" ht="24.95" customHeight="1" spans="1:24">
      <c r="A512" s="24">
        <v>505</v>
      </c>
      <c r="B512" s="51" t="s">
        <v>1000</v>
      </c>
      <c r="C512" s="24" t="s">
        <v>45</v>
      </c>
      <c r="D512" s="24" t="s">
        <v>117</v>
      </c>
      <c r="E512" s="24" t="s">
        <v>560</v>
      </c>
      <c r="F512" s="24" t="s">
        <v>37</v>
      </c>
      <c r="G512" s="24">
        <v>2018</v>
      </c>
      <c r="H512" s="24" t="s">
        <v>941</v>
      </c>
      <c r="I512" s="55">
        <v>15</v>
      </c>
      <c r="J512" s="51" t="s">
        <v>955</v>
      </c>
      <c r="K512" s="52">
        <v>0.05</v>
      </c>
      <c r="L512" s="52">
        <v>0.75</v>
      </c>
      <c r="M512" s="52">
        <v>0.75</v>
      </c>
      <c r="N512" s="52"/>
      <c r="O512" s="52"/>
      <c r="P512" s="24" t="s">
        <v>135</v>
      </c>
      <c r="Q512" s="24" t="s">
        <v>39</v>
      </c>
      <c r="R512" s="24">
        <v>2</v>
      </c>
      <c r="S512" s="24">
        <v>6</v>
      </c>
      <c r="T512" s="24"/>
      <c r="U512" s="24"/>
      <c r="V512" s="24" t="s">
        <v>17</v>
      </c>
      <c r="W512" s="24">
        <v>1438</v>
      </c>
      <c r="X512" s="24"/>
    </row>
    <row r="513" s="76" customFormat="1" ht="24.95" customHeight="1" spans="1:24">
      <c r="A513" s="24">
        <v>506</v>
      </c>
      <c r="B513" s="51" t="s">
        <v>1001</v>
      </c>
      <c r="C513" s="24" t="s">
        <v>45</v>
      </c>
      <c r="D513" s="24" t="s">
        <v>117</v>
      </c>
      <c r="E513" s="24" t="s">
        <v>231</v>
      </c>
      <c r="F513" s="24" t="s">
        <v>37</v>
      </c>
      <c r="G513" s="24">
        <v>2018</v>
      </c>
      <c r="H513" s="24" t="s">
        <v>941</v>
      </c>
      <c r="I513" s="55">
        <v>8</v>
      </c>
      <c r="J513" s="51" t="s">
        <v>955</v>
      </c>
      <c r="K513" s="52">
        <v>0.05</v>
      </c>
      <c r="L513" s="52">
        <v>0.4</v>
      </c>
      <c r="M513" s="52">
        <v>0.4</v>
      </c>
      <c r="N513" s="52"/>
      <c r="O513" s="52"/>
      <c r="P513" s="24" t="s">
        <v>135</v>
      </c>
      <c r="Q513" s="24" t="s">
        <v>39</v>
      </c>
      <c r="R513" s="24">
        <v>2</v>
      </c>
      <c r="S513" s="24">
        <v>11</v>
      </c>
      <c r="T513" s="24"/>
      <c r="U513" s="24"/>
      <c r="V513" s="24" t="s">
        <v>17</v>
      </c>
      <c r="W513" s="24">
        <v>1439</v>
      </c>
      <c r="X513" s="24"/>
    </row>
    <row r="514" s="76" customFormat="1" ht="24.95" customHeight="1" spans="1:24">
      <c r="A514" s="24">
        <v>507</v>
      </c>
      <c r="B514" s="51" t="s">
        <v>1002</v>
      </c>
      <c r="C514" s="24" t="s">
        <v>45</v>
      </c>
      <c r="D514" s="24" t="s">
        <v>117</v>
      </c>
      <c r="E514" s="24" t="s">
        <v>1003</v>
      </c>
      <c r="F514" s="24" t="s">
        <v>37</v>
      </c>
      <c r="G514" s="24">
        <v>2018</v>
      </c>
      <c r="H514" s="24" t="s">
        <v>941</v>
      </c>
      <c r="I514" s="55">
        <v>10</v>
      </c>
      <c r="J514" s="51" t="s">
        <v>955</v>
      </c>
      <c r="K514" s="52">
        <v>0.05</v>
      </c>
      <c r="L514" s="52">
        <v>0.5</v>
      </c>
      <c r="M514" s="52">
        <v>0.5</v>
      </c>
      <c r="N514" s="52"/>
      <c r="O514" s="52"/>
      <c r="P514" s="24" t="s">
        <v>135</v>
      </c>
      <c r="Q514" s="24" t="s">
        <v>39</v>
      </c>
      <c r="R514" s="24">
        <v>1</v>
      </c>
      <c r="S514" s="24">
        <v>5</v>
      </c>
      <c r="T514" s="24"/>
      <c r="U514" s="24"/>
      <c r="V514" s="24" t="s">
        <v>17</v>
      </c>
      <c r="W514" s="24">
        <v>1440</v>
      </c>
      <c r="X514" s="24"/>
    </row>
    <row r="515" s="76" customFormat="1" ht="24.95" customHeight="1" spans="1:24">
      <c r="A515" s="24">
        <v>508</v>
      </c>
      <c r="B515" s="51" t="s">
        <v>1004</v>
      </c>
      <c r="C515" s="24" t="s">
        <v>45</v>
      </c>
      <c r="D515" s="24" t="s">
        <v>117</v>
      </c>
      <c r="E515" s="24" t="s">
        <v>237</v>
      </c>
      <c r="F515" s="24" t="s">
        <v>37</v>
      </c>
      <c r="G515" s="24">
        <v>2018</v>
      </c>
      <c r="H515" s="24" t="s">
        <v>941</v>
      </c>
      <c r="I515" s="55">
        <v>8</v>
      </c>
      <c r="J515" s="51" t="s">
        <v>955</v>
      </c>
      <c r="K515" s="52">
        <v>0.05</v>
      </c>
      <c r="L515" s="52">
        <v>0.4</v>
      </c>
      <c r="M515" s="52">
        <v>0.4</v>
      </c>
      <c r="N515" s="52"/>
      <c r="O515" s="52"/>
      <c r="P515" s="24" t="s">
        <v>135</v>
      </c>
      <c r="Q515" s="24" t="s">
        <v>39</v>
      </c>
      <c r="R515" s="24">
        <v>1</v>
      </c>
      <c r="S515" s="24">
        <v>5</v>
      </c>
      <c r="T515" s="24"/>
      <c r="U515" s="24"/>
      <c r="V515" s="24" t="s">
        <v>17</v>
      </c>
      <c r="W515" s="24">
        <v>1441</v>
      </c>
      <c r="X515" s="24"/>
    </row>
    <row r="516" s="76" customFormat="1" ht="24.95" customHeight="1" spans="1:24">
      <c r="A516" s="24">
        <v>509</v>
      </c>
      <c r="B516" s="51" t="s">
        <v>1005</v>
      </c>
      <c r="C516" s="24" t="s">
        <v>45</v>
      </c>
      <c r="D516" s="24" t="s">
        <v>117</v>
      </c>
      <c r="E516" s="24" t="s">
        <v>400</v>
      </c>
      <c r="F516" s="24" t="s">
        <v>37</v>
      </c>
      <c r="G516" s="24">
        <v>2018</v>
      </c>
      <c r="H516" s="24" t="s">
        <v>941</v>
      </c>
      <c r="I516" s="55">
        <v>4</v>
      </c>
      <c r="J516" s="51" t="s">
        <v>955</v>
      </c>
      <c r="K516" s="52">
        <v>0.05</v>
      </c>
      <c r="L516" s="52">
        <v>0.2</v>
      </c>
      <c r="M516" s="52">
        <v>0.2</v>
      </c>
      <c r="N516" s="52"/>
      <c r="O516" s="52"/>
      <c r="P516" s="24" t="s">
        <v>135</v>
      </c>
      <c r="Q516" s="24" t="s">
        <v>39</v>
      </c>
      <c r="R516" s="24">
        <v>1</v>
      </c>
      <c r="S516" s="24">
        <v>6</v>
      </c>
      <c r="T516" s="24"/>
      <c r="U516" s="24"/>
      <c r="V516" s="24" t="s">
        <v>17</v>
      </c>
      <c r="W516" s="24">
        <v>1442</v>
      </c>
      <c r="X516" s="24"/>
    </row>
    <row r="517" s="76" customFormat="1" ht="24.95" customHeight="1" spans="1:24">
      <c r="A517" s="24">
        <v>510</v>
      </c>
      <c r="B517" s="51" t="s">
        <v>1006</v>
      </c>
      <c r="C517" s="24" t="s">
        <v>45</v>
      </c>
      <c r="D517" s="24" t="s">
        <v>117</v>
      </c>
      <c r="E517" s="24" t="s">
        <v>240</v>
      </c>
      <c r="F517" s="24" t="s">
        <v>37</v>
      </c>
      <c r="G517" s="24">
        <v>2018</v>
      </c>
      <c r="H517" s="24" t="s">
        <v>941</v>
      </c>
      <c r="I517" s="55">
        <v>8</v>
      </c>
      <c r="J517" s="51" t="s">
        <v>955</v>
      </c>
      <c r="K517" s="52">
        <v>0.05</v>
      </c>
      <c r="L517" s="52">
        <v>0.4</v>
      </c>
      <c r="M517" s="52">
        <v>0.4</v>
      </c>
      <c r="N517" s="52"/>
      <c r="O517" s="52"/>
      <c r="P517" s="24" t="s">
        <v>135</v>
      </c>
      <c r="Q517" s="24" t="s">
        <v>39</v>
      </c>
      <c r="R517" s="24">
        <v>1</v>
      </c>
      <c r="S517" s="24">
        <v>2</v>
      </c>
      <c r="T517" s="24"/>
      <c r="U517" s="24"/>
      <c r="V517" s="24" t="s">
        <v>17</v>
      </c>
      <c r="W517" s="24">
        <v>1443</v>
      </c>
      <c r="X517" s="24"/>
    </row>
    <row r="518" s="76" customFormat="1" ht="24.95" customHeight="1" spans="1:24">
      <c r="A518" s="24">
        <v>511</v>
      </c>
      <c r="B518" s="51" t="s">
        <v>1007</v>
      </c>
      <c r="C518" s="24" t="s">
        <v>45</v>
      </c>
      <c r="D518" s="24" t="s">
        <v>117</v>
      </c>
      <c r="E518" s="24" t="s">
        <v>171</v>
      </c>
      <c r="F518" s="24" t="s">
        <v>37</v>
      </c>
      <c r="G518" s="24">
        <v>2018</v>
      </c>
      <c r="H518" s="24" t="s">
        <v>941</v>
      </c>
      <c r="I518" s="55">
        <v>12</v>
      </c>
      <c r="J518" s="51" t="s">
        <v>955</v>
      </c>
      <c r="K518" s="52">
        <v>0.05</v>
      </c>
      <c r="L518" s="52">
        <v>0.6</v>
      </c>
      <c r="M518" s="52">
        <v>0.6</v>
      </c>
      <c r="N518" s="52"/>
      <c r="O518" s="52"/>
      <c r="P518" s="24" t="s">
        <v>135</v>
      </c>
      <c r="Q518" s="24" t="s">
        <v>39</v>
      </c>
      <c r="R518" s="24">
        <v>2</v>
      </c>
      <c r="S518" s="24">
        <v>7</v>
      </c>
      <c r="T518" s="24"/>
      <c r="U518" s="24"/>
      <c r="V518" s="24" t="s">
        <v>17</v>
      </c>
      <c r="W518" s="24">
        <v>1444</v>
      </c>
      <c r="X518" s="24"/>
    </row>
    <row r="519" s="76" customFormat="1" ht="24.95" customHeight="1" spans="1:24">
      <c r="A519" s="24">
        <v>512</v>
      </c>
      <c r="B519" s="51" t="s">
        <v>1008</v>
      </c>
      <c r="C519" s="24" t="s">
        <v>45</v>
      </c>
      <c r="D519" s="24" t="s">
        <v>117</v>
      </c>
      <c r="E519" s="24" t="s">
        <v>246</v>
      </c>
      <c r="F519" s="24" t="s">
        <v>37</v>
      </c>
      <c r="G519" s="24">
        <v>2018</v>
      </c>
      <c r="H519" s="24" t="s">
        <v>941</v>
      </c>
      <c r="I519" s="55">
        <v>3</v>
      </c>
      <c r="J519" s="51" t="s">
        <v>955</v>
      </c>
      <c r="K519" s="52">
        <v>0.05</v>
      </c>
      <c r="L519" s="52">
        <v>0.15</v>
      </c>
      <c r="M519" s="52">
        <v>0.15</v>
      </c>
      <c r="N519" s="52"/>
      <c r="O519" s="52"/>
      <c r="P519" s="24" t="s">
        <v>135</v>
      </c>
      <c r="Q519" s="24" t="s">
        <v>39</v>
      </c>
      <c r="R519" s="24">
        <v>1</v>
      </c>
      <c r="S519" s="24">
        <v>5</v>
      </c>
      <c r="T519" s="24"/>
      <c r="U519" s="24"/>
      <c r="V519" s="24" t="s">
        <v>17</v>
      </c>
      <c r="W519" s="24">
        <v>1445</v>
      </c>
      <c r="X519" s="24"/>
    </row>
    <row r="520" s="76" customFormat="1" ht="24.95" customHeight="1" spans="1:24">
      <c r="A520" s="24">
        <v>513</v>
      </c>
      <c r="B520" s="51" t="s">
        <v>1009</v>
      </c>
      <c r="C520" s="24" t="s">
        <v>45</v>
      </c>
      <c r="D520" s="24" t="s">
        <v>117</v>
      </c>
      <c r="E520" s="24" t="s">
        <v>249</v>
      </c>
      <c r="F520" s="24" t="s">
        <v>37</v>
      </c>
      <c r="G520" s="24">
        <v>2018</v>
      </c>
      <c r="H520" s="24" t="s">
        <v>941</v>
      </c>
      <c r="I520" s="55">
        <v>5</v>
      </c>
      <c r="J520" s="51" t="s">
        <v>955</v>
      </c>
      <c r="K520" s="52">
        <v>0.05</v>
      </c>
      <c r="L520" s="52">
        <v>0.25</v>
      </c>
      <c r="M520" s="52">
        <v>0.25</v>
      </c>
      <c r="N520" s="52"/>
      <c r="O520" s="52"/>
      <c r="P520" s="24" t="s">
        <v>135</v>
      </c>
      <c r="Q520" s="24" t="s">
        <v>39</v>
      </c>
      <c r="R520" s="24">
        <v>1</v>
      </c>
      <c r="S520" s="24">
        <v>11</v>
      </c>
      <c r="T520" s="24"/>
      <c r="U520" s="24"/>
      <c r="V520" s="24" t="s">
        <v>17</v>
      </c>
      <c r="W520" s="24">
        <v>1446</v>
      </c>
      <c r="X520" s="24"/>
    </row>
    <row r="521" s="76" customFormat="1" ht="24.95" customHeight="1" spans="1:24">
      <c r="A521" s="24">
        <v>514</v>
      </c>
      <c r="B521" s="51" t="s">
        <v>1010</v>
      </c>
      <c r="C521" s="24" t="s">
        <v>45</v>
      </c>
      <c r="D521" s="24" t="s">
        <v>117</v>
      </c>
      <c r="E521" s="24" t="s">
        <v>252</v>
      </c>
      <c r="F521" s="24" t="s">
        <v>37</v>
      </c>
      <c r="G521" s="24">
        <v>2018</v>
      </c>
      <c r="H521" s="24" t="s">
        <v>941</v>
      </c>
      <c r="I521" s="55">
        <v>9</v>
      </c>
      <c r="J521" s="51" t="s">
        <v>955</v>
      </c>
      <c r="K521" s="52">
        <v>0.05</v>
      </c>
      <c r="L521" s="52">
        <v>0.45</v>
      </c>
      <c r="M521" s="52">
        <v>0.45</v>
      </c>
      <c r="N521" s="52"/>
      <c r="O521" s="52"/>
      <c r="P521" s="24" t="s">
        <v>135</v>
      </c>
      <c r="Q521" s="24" t="s">
        <v>39</v>
      </c>
      <c r="R521" s="24">
        <v>2</v>
      </c>
      <c r="S521" s="24">
        <v>6</v>
      </c>
      <c r="T521" s="24"/>
      <c r="U521" s="24"/>
      <c r="V521" s="24" t="s">
        <v>17</v>
      </c>
      <c r="W521" s="24">
        <v>1447</v>
      </c>
      <c r="X521" s="24"/>
    </row>
    <row r="522" s="76" customFormat="1" ht="24.95" customHeight="1" spans="1:24">
      <c r="A522" s="24">
        <v>515</v>
      </c>
      <c r="B522" s="51" t="s">
        <v>1011</v>
      </c>
      <c r="C522" s="24" t="s">
        <v>45</v>
      </c>
      <c r="D522" s="24" t="s">
        <v>117</v>
      </c>
      <c r="E522" s="24" t="s">
        <v>255</v>
      </c>
      <c r="F522" s="24" t="s">
        <v>37</v>
      </c>
      <c r="G522" s="24">
        <v>2018</v>
      </c>
      <c r="H522" s="24" t="s">
        <v>941</v>
      </c>
      <c r="I522" s="55">
        <v>8</v>
      </c>
      <c r="J522" s="51" t="s">
        <v>955</v>
      </c>
      <c r="K522" s="52">
        <v>0.05</v>
      </c>
      <c r="L522" s="52">
        <v>0.4</v>
      </c>
      <c r="M522" s="52">
        <v>0.4</v>
      </c>
      <c r="N522" s="52"/>
      <c r="O522" s="52"/>
      <c r="P522" s="24" t="s">
        <v>135</v>
      </c>
      <c r="Q522" s="24" t="s">
        <v>39</v>
      </c>
      <c r="R522" s="24">
        <v>3</v>
      </c>
      <c r="S522" s="24">
        <v>15</v>
      </c>
      <c r="T522" s="24"/>
      <c r="U522" s="24"/>
      <c r="V522" s="24" t="s">
        <v>17</v>
      </c>
      <c r="W522" s="24">
        <v>1448</v>
      </c>
      <c r="X522" s="24"/>
    </row>
    <row r="523" s="76" customFormat="1" ht="24.95" customHeight="1" spans="1:24">
      <c r="A523" s="24">
        <v>516</v>
      </c>
      <c r="B523" s="51" t="s">
        <v>1012</v>
      </c>
      <c r="C523" s="24" t="s">
        <v>45</v>
      </c>
      <c r="D523" s="24" t="s">
        <v>173</v>
      </c>
      <c r="E523" s="24" t="s">
        <v>570</v>
      </c>
      <c r="F523" s="24" t="s">
        <v>37</v>
      </c>
      <c r="G523" s="24">
        <v>2018</v>
      </c>
      <c r="H523" s="24" t="s">
        <v>941</v>
      </c>
      <c r="I523" s="55">
        <v>7</v>
      </c>
      <c r="J523" s="51" t="s">
        <v>955</v>
      </c>
      <c r="K523" s="52">
        <v>0.05</v>
      </c>
      <c r="L523" s="52">
        <v>0.35</v>
      </c>
      <c r="M523" s="52">
        <v>0.35</v>
      </c>
      <c r="N523" s="52"/>
      <c r="O523" s="52"/>
      <c r="P523" s="24" t="s">
        <v>135</v>
      </c>
      <c r="Q523" s="24" t="s">
        <v>39</v>
      </c>
      <c r="R523" s="24">
        <v>1</v>
      </c>
      <c r="S523" s="24">
        <v>3</v>
      </c>
      <c r="T523" s="24"/>
      <c r="U523" s="24"/>
      <c r="V523" s="24" t="s">
        <v>17</v>
      </c>
      <c r="W523" s="24">
        <v>1449</v>
      </c>
      <c r="X523" s="24"/>
    </row>
    <row r="524" s="76" customFormat="1" ht="24.95" customHeight="1" spans="1:24">
      <c r="A524" s="24">
        <v>517</v>
      </c>
      <c r="B524" s="51" t="s">
        <v>1013</v>
      </c>
      <c r="C524" s="24" t="s">
        <v>45</v>
      </c>
      <c r="D524" s="24" t="s">
        <v>173</v>
      </c>
      <c r="E524" s="24" t="s">
        <v>1014</v>
      </c>
      <c r="F524" s="24" t="s">
        <v>37</v>
      </c>
      <c r="G524" s="24">
        <v>2018</v>
      </c>
      <c r="H524" s="24" t="s">
        <v>941</v>
      </c>
      <c r="I524" s="55">
        <v>4</v>
      </c>
      <c r="J524" s="51" t="s">
        <v>955</v>
      </c>
      <c r="K524" s="52">
        <v>0.05</v>
      </c>
      <c r="L524" s="52">
        <v>0.2</v>
      </c>
      <c r="M524" s="52">
        <v>0.2</v>
      </c>
      <c r="N524" s="52"/>
      <c r="O524" s="52"/>
      <c r="P524" s="24" t="s">
        <v>135</v>
      </c>
      <c r="Q524" s="24" t="s">
        <v>39</v>
      </c>
      <c r="R524" s="24">
        <v>1</v>
      </c>
      <c r="S524" s="24">
        <v>3</v>
      </c>
      <c r="T524" s="24"/>
      <c r="U524" s="24"/>
      <c r="V524" s="24" t="s">
        <v>17</v>
      </c>
      <c r="W524" s="24">
        <v>1450</v>
      </c>
      <c r="X524" s="24"/>
    </row>
    <row r="525" s="76" customFormat="1" ht="24.95" customHeight="1" spans="1:24">
      <c r="A525" s="24">
        <v>518</v>
      </c>
      <c r="B525" s="51" t="s">
        <v>1015</v>
      </c>
      <c r="C525" s="24" t="s">
        <v>45</v>
      </c>
      <c r="D525" s="24" t="s">
        <v>173</v>
      </c>
      <c r="E525" s="24" t="s">
        <v>574</v>
      </c>
      <c r="F525" s="24" t="s">
        <v>37</v>
      </c>
      <c r="G525" s="24">
        <v>2018</v>
      </c>
      <c r="H525" s="24" t="s">
        <v>941</v>
      </c>
      <c r="I525" s="55">
        <v>10</v>
      </c>
      <c r="J525" s="51" t="s">
        <v>955</v>
      </c>
      <c r="K525" s="52">
        <v>0.05</v>
      </c>
      <c r="L525" s="52">
        <v>0.5</v>
      </c>
      <c r="M525" s="52">
        <v>0.5</v>
      </c>
      <c r="N525" s="52"/>
      <c r="O525" s="52"/>
      <c r="P525" s="24" t="s">
        <v>135</v>
      </c>
      <c r="Q525" s="24" t="s">
        <v>39</v>
      </c>
      <c r="R525" s="24">
        <v>1</v>
      </c>
      <c r="S525" s="24">
        <v>2</v>
      </c>
      <c r="T525" s="24"/>
      <c r="U525" s="24"/>
      <c r="V525" s="24" t="s">
        <v>17</v>
      </c>
      <c r="W525" s="24">
        <v>1451</v>
      </c>
      <c r="X525" s="24"/>
    </row>
    <row r="526" s="76" customFormat="1" ht="24.95" customHeight="1" spans="1:24">
      <c r="A526" s="24">
        <v>519</v>
      </c>
      <c r="B526" s="51" t="s">
        <v>1016</v>
      </c>
      <c r="C526" s="24" t="s">
        <v>45</v>
      </c>
      <c r="D526" s="24" t="s">
        <v>173</v>
      </c>
      <c r="E526" s="24" t="s">
        <v>174</v>
      </c>
      <c r="F526" s="24" t="s">
        <v>37</v>
      </c>
      <c r="G526" s="24">
        <v>2018</v>
      </c>
      <c r="H526" s="24" t="s">
        <v>941</v>
      </c>
      <c r="I526" s="55">
        <v>6</v>
      </c>
      <c r="J526" s="51" t="s">
        <v>955</v>
      </c>
      <c r="K526" s="52">
        <v>0.05</v>
      </c>
      <c r="L526" s="52">
        <v>0.3</v>
      </c>
      <c r="M526" s="52">
        <v>0.3</v>
      </c>
      <c r="N526" s="52"/>
      <c r="O526" s="52"/>
      <c r="P526" s="24" t="s">
        <v>135</v>
      </c>
      <c r="Q526" s="24" t="s">
        <v>39</v>
      </c>
      <c r="R526" s="24">
        <v>1</v>
      </c>
      <c r="S526" s="24">
        <v>1</v>
      </c>
      <c r="T526" s="24"/>
      <c r="U526" s="24"/>
      <c r="V526" s="24" t="s">
        <v>17</v>
      </c>
      <c r="W526" s="24">
        <v>1452</v>
      </c>
      <c r="X526" s="24"/>
    </row>
    <row r="527" s="76" customFormat="1" ht="24.95" customHeight="1" spans="1:24">
      <c r="A527" s="24">
        <v>520</v>
      </c>
      <c r="B527" s="51" t="s">
        <v>1017</v>
      </c>
      <c r="C527" s="24" t="s">
        <v>45</v>
      </c>
      <c r="D527" s="24" t="s">
        <v>173</v>
      </c>
      <c r="E527" s="24" t="s">
        <v>576</v>
      </c>
      <c r="F527" s="24" t="s">
        <v>37</v>
      </c>
      <c r="G527" s="24">
        <v>2018</v>
      </c>
      <c r="H527" s="24" t="s">
        <v>941</v>
      </c>
      <c r="I527" s="55">
        <v>8</v>
      </c>
      <c r="J527" s="51" t="s">
        <v>955</v>
      </c>
      <c r="K527" s="52">
        <v>0.05</v>
      </c>
      <c r="L527" s="52">
        <v>0.4</v>
      </c>
      <c r="M527" s="52">
        <v>0.4</v>
      </c>
      <c r="N527" s="52"/>
      <c r="O527" s="52"/>
      <c r="P527" s="24" t="s">
        <v>135</v>
      </c>
      <c r="Q527" s="24" t="s">
        <v>39</v>
      </c>
      <c r="R527" s="24">
        <v>1</v>
      </c>
      <c r="S527" s="24">
        <v>3</v>
      </c>
      <c r="T527" s="24"/>
      <c r="U527" s="24"/>
      <c r="V527" s="24" t="s">
        <v>17</v>
      </c>
      <c r="W527" s="24">
        <v>1453</v>
      </c>
      <c r="X527" s="24"/>
    </row>
    <row r="528" s="76" customFormat="1" ht="24.95" customHeight="1" spans="1:24">
      <c r="A528" s="24">
        <v>521</v>
      </c>
      <c r="B528" s="51" t="s">
        <v>1018</v>
      </c>
      <c r="C528" s="24" t="s">
        <v>45</v>
      </c>
      <c r="D528" s="24" t="s">
        <v>173</v>
      </c>
      <c r="E528" s="24" t="s">
        <v>176</v>
      </c>
      <c r="F528" s="24" t="s">
        <v>37</v>
      </c>
      <c r="G528" s="24">
        <v>2018</v>
      </c>
      <c r="H528" s="24" t="s">
        <v>941</v>
      </c>
      <c r="I528" s="55">
        <v>18</v>
      </c>
      <c r="J528" s="51" t="s">
        <v>955</v>
      </c>
      <c r="K528" s="52">
        <v>0.05</v>
      </c>
      <c r="L528" s="52">
        <v>0.9</v>
      </c>
      <c r="M528" s="52">
        <v>0.9</v>
      </c>
      <c r="N528" s="52"/>
      <c r="O528" s="52"/>
      <c r="P528" s="24" t="s">
        <v>135</v>
      </c>
      <c r="Q528" s="24" t="s">
        <v>39</v>
      </c>
      <c r="R528" s="24">
        <v>2</v>
      </c>
      <c r="S528" s="24">
        <v>9</v>
      </c>
      <c r="T528" s="24"/>
      <c r="U528" s="24"/>
      <c r="V528" s="24" t="s">
        <v>17</v>
      </c>
      <c r="W528" s="24">
        <v>1454</v>
      </c>
      <c r="X528" s="24"/>
    </row>
    <row r="529" s="76" customFormat="1" ht="24.95" customHeight="1" spans="1:24">
      <c r="A529" s="24">
        <v>522</v>
      </c>
      <c r="B529" s="51" t="s">
        <v>1019</v>
      </c>
      <c r="C529" s="24" t="s">
        <v>45</v>
      </c>
      <c r="D529" s="24" t="s">
        <v>142</v>
      </c>
      <c r="E529" s="24" t="s">
        <v>146</v>
      </c>
      <c r="F529" s="24" t="s">
        <v>37</v>
      </c>
      <c r="G529" s="24">
        <v>2018</v>
      </c>
      <c r="H529" s="24" t="s">
        <v>941</v>
      </c>
      <c r="I529" s="55">
        <v>10</v>
      </c>
      <c r="J529" s="51" t="s">
        <v>955</v>
      </c>
      <c r="K529" s="52">
        <v>0.05</v>
      </c>
      <c r="L529" s="52">
        <v>0.5</v>
      </c>
      <c r="M529" s="52">
        <v>0.5</v>
      </c>
      <c r="N529" s="52"/>
      <c r="O529" s="52"/>
      <c r="P529" s="24" t="s">
        <v>135</v>
      </c>
      <c r="Q529" s="24" t="s">
        <v>39</v>
      </c>
      <c r="R529" s="24">
        <v>3</v>
      </c>
      <c r="S529" s="24">
        <v>11</v>
      </c>
      <c r="T529" s="24"/>
      <c r="U529" s="24"/>
      <c r="V529" s="24" t="s">
        <v>17</v>
      </c>
      <c r="W529" s="24">
        <v>1455</v>
      </c>
      <c r="X529" s="24"/>
    </row>
    <row r="530" s="76" customFormat="1" ht="24.95" customHeight="1" spans="1:24">
      <c r="A530" s="24">
        <v>523</v>
      </c>
      <c r="B530" s="51" t="s">
        <v>1020</v>
      </c>
      <c r="C530" s="24" t="s">
        <v>45</v>
      </c>
      <c r="D530" s="24" t="s">
        <v>142</v>
      </c>
      <c r="E530" s="24" t="s">
        <v>148</v>
      </c>
      <c r="F530" s="24" t="s">
        <v>37</v>
      </c>
      <c r="G530" s="24">
        <v>2018</v>
      </c>
      <c r="H530" s="24" t="s">
        <v>941</v>
      </c>
      <c r="I530" s="55">
        <v>2</v>
      </c>
      <c r="J530" s="51" t="s">
        <v>955</v>
      </c>
      <c r="K530" s="52">
        <v>0.05</v>
      </c>
      <c r="L530" s="52">
        <v>0.1</v>
      </c>
      <c r="M530" s="52">
        <v>0.1</v>
      </c>
      <c r="N530" s="52"/>
      <c r="O530" s="52"/>
      <c r="P530" s="24" t="s">
        <v>135</v>
      </c>
      <c r="Q530" s="24" t="s">
        <v>39</v>
      </c>
      <c r="R530" s="24">
        <v>1</v>
      </c>
      <c r="S530" s="24">
        <v>4</v>
      </c>
      <c r="T530" s="24"/>
      <c r="U530" s="24"/>
      <c r="V530" s="24" t="s">
        <v>17</v>
      </c>
      <c r="W530" s="24">
        <v>1456</v>
      </c>
      <c r="X530" s="24"/>
    </row>
    <row r="531" s="76" customFormat="1" ht="24.95" customHeight="1" spans="1:24">
      <c r="A531" s="24">
        <v>524</v>
      </c>
      <c r="B531" s="51" t="s">
        <v>1021</v>
      </c>
      <c r="C531" s="24" t="s">
        <v>45</v>
      </c>
      <c r="D531" s="24" t="s">
        <v>142</v>
      </c>
      <c r="E531" s="24" t="s">
        <v>528</v>
      </c>
      <c r="F531" s="24" t="s">
        <v>37</v>
      </c>
      <c r="G531" s="24">
        <v>2018</v>
      </c>
      <c r="H531" s="24" t="s">
        <v>941</v>
      </c>
      <c r="I531" s="55">
        <v>2</v>
      </c>
      <c r="J531" s="51" t="s">
        <v>955</v>
      </c>
      <c r="K531" s="52">
        <v>0.05</v>
      </c>
      <c r="L531" s="52">
        <v>0.1</v>
      </c>
      <c r="M531" s="52">
        <v>0.1</v>
      </c>
      <c r="N531" s="52"/>
      <c r="O531" s="52"/>
      <c r="P531" s="24" t="s">
        <v>135</v>
      </c>
      <c r="Q531" s="24" t="s">
        <v>39</v>
      </c>
      <c r="R531" s="24">
        <v>1</v>
      </c>
      <c r="S531" s="24">
        <v>3</v>
      </c>
      <c r="T531" s="24"/>
      <c r="U531" s="24"/>
      <c r="V531" s="24" t="s">
        <v>17</v>
      </c>
      <c r="W531" s="24">
        <v>1457</v>
      </c>
      <c r="X531" s="24"/>
    </row>
    <row r="532" s="76" customFormat="1" ht="24.95" customHeight="1" spans="1:24">
      <c r="A532" s="24">
        <v>525</v>
      </c>
      <c r="B532" s="51" t="s">
        <v>1022</v>
      </c>
      <c r="C532" s="24" t="s">
        <v>45</v>
      </c>
      <c r="D532" s="24" t="s">
        <v>142</v>
      </c>
      <c r="E532" s="24" t="s">
        <v>1023</v>
      </c>
      <c r="F532" s="24" t="s">
        <v>37</v>
      </c>
      <c r="G532" s="24">
        <v>2018</v>
      </c>
      <c r="H532" s="24" t="s">
        <v>941</v>
      </c>
      <c r="I532" s="55">
        <v>2</v>
      </c>
      <c r="J532" s="51" t="s">
        <v>955</v>
      </c>
      <c r="K532" s="52">
        <v>0.05</v>
      </c>
      <c r="L532" s="52">
        <v>0.1</v>
      </c>
      <c r="M532" s="52">
        <v>0.1</v>
      </c>
      <c r="N532" s="52"/>
      <c r="O532" s="52"/>
      <c r="P532" s="24" t="s">
        <v>135</v>
      </c>
      <c r="Q532" s="24" t="s">
        <v>39</v>
      </c>
      <c r="R532" s="24">
        <v>1</v>
      </c>
      <c r="S532" s="24">
        <v>6</v>
      </c>
      <c r="T532" s="24"/>
      <c r="U532" s="24"/>
      <c r="V532" s="24" t="s">
        <v>17</v>
      </c>
      <c r="W532" s="24">
        <v>1458</v>
      </c>
      <c r="X532" s="24"/>
    </row>
    <row r="533" s="76" customFormat="1" ht="24.95" customHeight="1" spans="1:24">
      <c r="A533" s="24">
        <v>526</v>
      </c>
      <c r="B533" s="51" t="s">
        <v>1024</v>
      </c>
      <c r="C533" s="24" t="s">
        <v>45</v>
      </c>
      <c r="D533" s="24" t="s">
        <v>142</v>
      </c>
      <c r="E533" s="24" t="s">
        <v>1025</v>
      </c>
      <c r="F533" s="24" t="s">
        <v>37</v>
      </c>
      <c r="G533" s="24">
        <v>2018</v>
      </c>
      <c r="H533" s="24" t="s">
        <v>941</v>
      </c>
      <c r="I533" s="55">
        <v>2</v>
      </c>
      <c r="J533" s="51" t="s">
        <v>955</v>
      </c>
      <c r="K533" s="52">
        <v>0.05</v>
      </c>
      <c r="L533" s="52">
        <v>0.1</v>
      </c>
      <c r="M533" s="52">
        <v>0.1</v>
      </c>
      <c r="N533" s="52"/>
      <c r="O533" s="52"/>
      <c r="P533" s="24" t="s">
        <v>135</v>
      </c>
      <c r="Q533" s="24" t="s">
        <v>39</v>
      </c>
      <c r="R533" s="24">
        <v>1</v>
      </c>
      <c r="S533" s="24">
        <v>4</v>
      </c>
      <c r="T533" s="24"/>
      <c r="U533" s="24"/>
      <c r="V533" s="24" t="s">
        <v>17</v>
      </c>
      <c r="W533" s="24">
        <v>1459</v>
      </c>
      <c r="X533" s="24"/>
    </row>
    <row r="534" s="76" customFormat="1" ht="24.95" customHeight="1" spans="1:24">
      <c r="A534" s="24">
        <v>527</v>
      </c>
      <c r="B534" s="51" t="s">
        <v>1026</v>
      </c>
      <c r="C534" s="24" t="s">
        <v>45</v>
      </c>
      <c r="D534" s="24" t="s">
        <v>142</v>
      </c>
      <c r="E534" s="24" t="s">
        <v>156</v>
      </c>
      <c r="F534" s="24" t="s">
        <v>37</v>
      </c>
      <c r="G534" s="24">
        <v>2018</v>
      </c>
      <c r="H534" s="24" t="s">
        <v>941</v>
      </c>
      <c r="I534" s="55">
        <v>4</v>
      </c>
      <c r="J534" s="51" t="s">
        <v>955</v>
      </c>
      <c r="K534" s="52">
        <v>0.05</v>
      </c>
      <c r="L534" s="52">
        <v>0.2</v>
      </c>
      <c r="M534" s="52">
        <v>0.2</v>
      </c>
      <c r="N534" s="52"/>
      <c r="O534" s="52"/>
      <c r="P534" s="24" t="s">
        <v>135</v>
      </c>
      <c r="Q534" s="24" t="s">
        <v>39</v>
      </c>
      <c r="R534" s="24">
        <v>1</v>
      </c>
      <c r="S534" s="24">
        <v>7</v>
      </c>
      <c r="T534" s="24"/>
      <c r="U534" s="24"/>
      <c r="V534" s="24" t="s">
        <v>17</v>
      </c>
      <c r="W534" s="24">
        <v>1460</v>
      </c>
      <c r="X534" s="24"/>
    </row>
    <row r="535" s="76" customFormat="1" ht="24.95" customHeight="1" spans="1:24">
      <c r="A535" s="24">
        <v>528</v>
      </c>
      <c r="B535" s="51" t="s">
        <v>1027</v>
      </c>
      <c r="C535" s="24" t="s">
        <v>45</v>
      </c>
      <c r="D535" s="24" t="s">
        <v>142</v>
      </c>
      <c r="E535" s="24" t="s">
        <v>152</v>
      </c>
      <c r="F535" s="24" t="s">
        <v>37</v>
      </c>
      <c r="G535" s="24">
        <v>2018</v>
      </c>
      <c r="H535" s="24" t="s">
        <v>941</v>
      </c>
      <c r="I535" s="55">
        <v>19</v>
      </c>
      <c r="J535" s="51" t="s">
        <v>955</v>
      </c>
      <c r="K535" s="52">
        <v>0.05</v>
      </c>
      <c r="L535" s="52">
        <v>0.95</v>
      </c>
      <c r="M535" s="52">
        <v>0.95</v>
      </c>
      <c r="N535" s="52"/>
      <c r="O535" s="52"/>
      <c r="P535" s="24" t="s">
        <v>135</v>
      </c>
      <c r="Q535" s="24" t="s">
        <v>39</v>
      </c>
      <c r="R535" s="24">
        <v>3</v>
      </c>
      <c r="S535" s="24">
        <v>11</v>
      </c>
      <c r="T535" s="24"/>
      <c r="U535" s="24"/>
      <c r="V535" s="24" t="s">
        <v>17</v>
      </c>
      <c r="W535" s="24">
        <v>1461</v>
      </c>
      <c r="X535" s="24"/>
    </row>
    <row r="536" s="76" customFormat="1" ht="24.95" customHeight="1" spans="1:24">
      <c r="A536" s="24">
        <v>529</v>
      </c>
      <c r="B536" s="51" t="s">
        <v>1028</v>
      </c>
      <c r="C536" s="24" t="s">
        <v>45</v>
      </c>
      <c r="D536" s="24" t="s">
        <v>142</v>
      </c>
      <c r="E536" s="24" t="s">
        <v>534</v>
      </c>
      <c r="F536" s="24" t="s">
        <v>37</v>
      </c>
      <c r="G536" s="24">
        <v>2018</v>
      </c>
      <c r="H536" s="24" t="s">
        <v>941</v>
      </c>
      <c r="I536" s="55">
        <v>3</v>
      </c>
      <c r="J536" s="51" t="s">
        <v>955</v>
      </c>
      <c r="K536" s="52">
        <v>0.05</v>
      </c>
      <c r="L536" s="52">
        <v>0.15</v>
      </c>
      <c r="M536" s="52">
        <v>0.15</v>
      </c>
      <c r="N536" s="52"/>
      <c r="O536" s="52"/>
      <c r="P536" s="24" t="s">
        <v>135</v>
      </c>
      <c r="Q536" s="24" t="s">
        <v>39</v>
      </c>
      <c r="R536" s="24">
        <v>2</v>
      </c>
      <c r="S536" s="24">
        <v>7</v>
      </c>
      <c r="T536" s="24"/>
      <c r="U536" s="24"/>
      <c r="V536" s="24" t="s">
        <v>17</v>
      </c>
      <c r="W536" s="24">
        <v>1462</v>
      </c>
      <c r="X536" s="24"/>
    </row>
    <row r="537" ht="24.95" customHeight="1" spans="1:24">
      <c r="A537" s="24">
        <v>530</v>
      </c>
      <c r="B537" s="25" t="s">
        <v>976</v>
      </c>
      <c r="C537" s="26" t="s">
        <v>45</v>
      </c>
      <c r="D537" s="26" t="s">
        <v>164</v>
      </c>
      <c r="E537" s="26" t="s">
        <v>167</v>
      </c>
      <c r="F537" s="26" t="s">
        <v>37</v>
      </c>
      <c r="G537" s="26">
        <v>2019</v>
      </c>
      <c r="H537" s="26" t="s">
        <v>941</v>
      </c>
      <c r="I537" s="45">
        <v>12</v>
      </c>
      <c r="J537" s="46" t="s">
        <v>955</v>
      </c>
      <c r="K537" s="26">
        <v>0.05</v>
      </c>
      <c r="L537" s="47">
        <v>0.6</v>
      </c>
      <c r="M537" s="47"/>
      <c r="N537" s="47">
        <v>0.6</v>
      </c>
      <c r="O537" s="47"/>
      <c r="P537" s="26" t="s">
        <v>135</v>
      </c>
      <c r="Q537" s="26" t="s">
        <v>39</v>
      </c>
      <c r="R537" s="60">
        <v>1</v>
      </c>
      <c r="S537" s="60">
        <v>6</v>
      </c>
      <c r="T537" s="60"/>
      <c r="U537" s="60"/>
      <c r="V537" s="26" t="s">
        <v>17</v>
      </c>
      <c r="W537" s="26"/>
      <c r="X537" s="87" t="s">
        <v>1029</v>
      </c>
    </row>
    <row r="538" ht="24.95" customHeight="1" spans="1:24">
      <c r="A538" s="24">
        <v>531</v>
      </c>
      <c r="B538" s="25" t="s">
        <v>983</v>
      </c>
      <c r="C538" s="26" t="s">
        <v>45</v>
      </c>
      <c r="D538" s="26" t="s">
        <v>164</v>
      </c>
      <c r="E538" s="26" t="s">
        <v>553</v>
      </c>
      <c r="F538" s="26" t="s">
        <v>37</v>
      </c>
      <c r="G538" s="26">
        <v>2019</v>
      </c>
      <c r="H538" s="26" t="s">
        <v>941</v>
      </c>
      <c r="I538" s="45">
        <v>4</v>
      </c>
      <c r="J538" s="46" t="s">
        <v>955</v>
      </c>
      <c r="K538" s="26">
        <v>0.05</v>
      </c>
      <c r="L538" s="47">
        <v>0.2</v>
      </c>
      <c r="M538" s="47"/>
      <c r="N538" s="47">
        <v>0.2</v>
      </c>
      <c r="O538" s="47"/>
      <c r="P538" s="26" t="s">
        <v>135</v>
      </c>
      <c r="Q538" s="26" t="s">
        <v>39</v>
      </c>
      <c r="R538" s="60">
        <v>1</v>
      </c>
      <c r="S538" s="60">
        <v>6</v>
      </c>
      <c r="T538" s="60"/>
      <c r="U538" s="60"/>
      <c r="V538" s="26" t="s">
        <v>17</v>
      </c>
      <c r="W538" s="26"/>
      <c r="X538" s="87" t="s">
        <v>1030</v>
      </c>
    </row>
    <row r="539" ht="24.95" customHeight="1" spans="1:24">
      <c r="A539" s="24">
        <v>532</v>
      </c>
      <c r="B539" s="25" t="s">
        <v>979</v>
      </c>
      <c r="C539" s="26" t="s">
        <v>45</v>
      </c>
      <c r="D539" s="26" t="s">
        <v>164</v>
      </c>
      <c r="E539" s="26" t="s">
        <v>222</v>
      </c>
      <c r="F539" s="26" t="s">
        <v>37</v>
      </c>
      <c r="G539" s="26">
        <v>2019</v>
      </c>
      <c r="H539" s="26" t="s">
        <v>941</v>
      </c>
      <c r="I539" s="45">
        <v>2</v>
      </c>
      <c r="J539" s="46" t="s">
        <v>955</v>
      </c>
      <c r="K539" s="26">
        <v>0.05</v>
      </c>
      <c r="L539" s="47">
        <v>0.1</v>
      </c>
      <c r="M539" s="47"/>
      <c r="N539" s="47">
        <v>0.1</v>
      </c>
      <c r="O539" s="47"/>
      <c r="P539" s="26" t="s">
        <v>49</v>
      </c>
      <c r="Q539" s="26" t="s">
        <v>39</v>
      </c>
      <c r="R539" s="60">
        <v>1</v>
      </c>
      <c r="S539" s="60">
        <v>2</v>
      </c>
      <c r="T539" s="60"/>
      <c r="U539" s="60"/>
      <c r="V539" s="26" t="s">
        <v>17</v>
      </c>
      <c r="W539" s="26"/>
      <c r="X539" s="87" t="s">
        <v>1031</v>
      </c>
    </row>
    <row r="540" ht="24.95" customHeight="1" spans="1:24">
      <c r="A540" s="24">
        <v>535</v>
      </c>
      <c r="B540" s="25" t="s">
        <v>1016</v>
      </c>
      <c r="C540" s="26" t="s">
        <v>45</v>
      </c>
      <c r="D540" s="26" t="s">
        <v>173</v>
      </c>
      <c r="E540" s="26" t="s">
        <v>174</v>
      </c>
      <c r="F540" s="26" t="s">
        <v>37</v>
      </c>
      <c r="G540" s="26">
        <v>2019</v>
      </c>
      <c r="H540" s="26" t="s">
        <v>941</v>
      </c>
      <c r="I540" s="45">
        <v>5</v>
      </c>
      <c r="J540" s="46" t="s">
        <v>955</v>
      </c>
      <c r="K540" s="26">
        <v>0.05</v>
      </c>
      <c r="L540" s="47">
        <v>0.25</v>
      </c>
      <c r="M540" s="47"/>
      <c r="N540" s="47">
        <v>0.25</v>
      </c>
      <c r="O540" s="47"/>
      <c r="P540" s="26" t="s">
        <v>135</v>
      </c>
      <c r="Q540" s="26" t="s">
        <v>39</v>
      </c>
      <c r="R540" s="60">
        <v>1</v>
      </c>
      <c r="S540" s="60">
        <v>2</v>
      </c>
      <c r="T540" s="60"/>
      <c r="U540" s="60"/>
      <c r="V540" s="26" t="s">
        <v>17</v>
      </c>
      <c r="W540" s="26"/>
      <c r="X540" s="87" t="s">
        <v>1032</v>
      </c>
    </row>
    <row r="541" ht="24.95" customHeight="1" spans="1:24">
      <c r="A541" s="24">
        <v>536</v>
      </c>
      <c r="B541" s="25" t="s">
        <v>1033</v>
      </c>
      <c r="C541" s="26" t="s">
        <v>45</v>
      </c>
      <c r="D541" s="26" t="s">
        <v>271</v>
      </c>
      <c r="E541" s="26" t="s">
        <v>281</v>
      </c>
      <c r="F541" s="26" t="s">
        <v>37</v>
      </c>
      <c r="G541" s="26">
        <v>2019</v>
      </c>
      <c r="H541" s="26" t="s">
        <v>941</v>
      </c>
      <c r="I541" s="45">
        <v>10</v>
      </c>
      <c r="J541" s="46" t="s">
        <v>955</v>
      </c>
      <c r="K541" s="26">
        <v>0.05</v>
      </c>
      <c r="L541" s="47">
        <v>0.5</v>
      </c>
      <c r="M541" s="47"/>
      <c r="N541" s="47">
        <v>0.5</v>
      </c>
      <c r="O541" s="47"/>
      <c r="P541" s="26" t="s">
        <v>135</v>
      </c>
      <c r="Q541" s="26" t="s">
        <v>39</v>
      </c>
      <c r="R541" s="60">
        <v>1</v>
      </c>
      <c r="S541" s="60">
        <v>2</v>
      </c>
      <c r="T541" s="60"/>
      <c r="U541" s="60"/>
      <c r="V541" s="26" t="s">
        <v>17</v>
      </c>
      <c r="W541" s="26"/>
      <c r="X541" s="87" t="s">
        <v>1034</v>
      </c>
    </row>
    <row r="542" ht="24.95" customHeight="1" spans="1:24">
      <c r="A542" s="24">
        <v>537</v>
      </c>
      <c r="B542" s="25" t="s">
        <v>1035</v>
      </c>
      <c r="C542" s="26" t="s">
        <v>45</v>
      </c>
      <c r="D542" s="26" t="s">
        <v>271</v>
      </c>
      <c r="E542" s="26" t="s">
        <v>444</v>
      </c>
      <c r="F542" s="26" t="s">
        <v>37</v>
      </c>
      <c r="G542" s="26">
        <v>2019</v>
      </c>
      <c r="H542" s="26" t="s">
        <v>941</v>
      </c>
      <c r="I542" s="45">
        <v>2</v>
      </c>
      <c r="J542" s="46" t="s">
        <v>955</v>
      </c>
      <c r="K542" s="26">
        <v>0.05</v>
      </c>
      <c r="L542" s="47">
        <v>0.1</v>
      </c>
      <c r="M542" s="47"/>
      <c r="N542" s="47">
        <v>0.1</v>
      </c>
      <c r="O542" s="47"/>
      <c r="P542" s="26" t="s">
        <v>135</v>
      </c>
      <c r="Q542" s="26" t="s">
        <v>39</v>
      </c>
      <c r="R542" s="60">
        <v>1</v>
      </c>
      <c r="S542" s="60">
        <v>5</v>
      </c>
      <c r="T542" s="60"/>
      <c r="U542" s="60"/>
      <c r="V542" s="26" t="s">
        <v>17</v>
      </c>
      <c r="W542" s="26"/>
      <c r="X542" s="87" t="s">
        <v>1036</v>
      </c>
    </row>
    <row r="543" ht="24.95" customHeight="1" spans="1:24">
      <c r="A543" s="24">
        <v>538</v>
      </c>
      <c r="B543" s="25" t="s">
        <v>1037</v>
      </c>
      <c r="C543" s="26" t="s">
        <v>45</v>
      </c>
      <c r="D543" s="26" t="s">
        <v>46</v>
      </c>
      <c r="E543" s="26" t="s">
        <v>47</v>
      </c>
      <c r="F543" s="26" t="s">
        <v>37</v>
      </c>
      <c r="G543" s="26">
        <v>2019</v>
      </c>
      <c r="H543" s="26" t="s">
        <v>941</v>
      </c>
      <c r="I543" s="45">
        <v>12</v>
      </c>
      <c r="J543" s="46" t="s">
        <v>955</v>
      </c>
      <c r="K543" s="26">
        <v>0.05</v>
      </c>
      <c r="L543" s="47">
        <v>0.6</v>
      </c>
      <c r="M543" s="47"/>
      <c r="N543" s="47">
        <v>0.6</v>
      </c>
      <c r="O543" s="47"/>
      <c r="P543" s="26" t="s">
        <v>135</v>
      </c>
      <c r="Q543" s="26" t="s">
        <v>39</v>
      </c>
      <c r="R543" s="60">
        <v>2</v>
      </c>
      <c r="S543" s="60">
        <v>6</v>
      </c>
      <c r="T543" s="60"/>
      <c r="U543" s="60"/>
      <c r="V543" s="26" t="s">
        <v>17</v>
      </c>
      <c r="W543" s="26"/>
      <c r="X543" s="87" t="s">
        <v>1038</v>
      </c>
    </row>
    <row r="544" ht="24.95" customHeight="1" spans="1:24">
      <c r="A544" s="24">
        <v>539</v>
      </c>
      <c r="B544" s="25" t="s">
        <v>1039</v>
      </c>
      <c r="C544" s="26" t="s">
        <v>45</v>
      </c>
      <c r="D544" s="26" t="s">
        <v>46</v>
      </c>
      <c r="E544" s="26" t="s">
        <v>71</v>
      </c>
      <c r="F544" s="26" t="s">
        <v>37</v>
      </c>
      <c r="G544" s="26">
        <v>2019</v>
      </c>
      <c r="H544" s="26" t="s">
        <v>941</v>
      </c>
      <c r="I544" s="45">
        <v>20</v>
      </c>
      <c r="J544" s="46" t="s">
        <v>955</v>
      </c>
      <c r="K544" s="26">
        <v>0.05</v>
      </c>
      <c r="L544" s="47">
        <v>1</v>
      </c>
      <c r="M544" s="47"/>
      <c r="N544" s="47">
        <v>1</v>
      </c>
      <c r="O544" s="47"/>
      <c r="P544" s="26" t="s">
        <v>135</v>
      </c>
      <c r="Q544" s="26" t="s">
        <v>39</v>
      </c>
      <c r="R544" s="60">
        <v>4</v>
      </c>
      <c r="S544" s="60">
        <v>23</v>
      </c>
      <c r="T544" s="60"/>
      <c r="U544" s="60"/>
      <c r="V544" s="26" t="s">
        <v>17</v>
      </c>
      <c r="W544" s="26"/>
      <c r="X544" s="87" t="s">
        <v>1040</v>
      </c>
    </row>
    <row r="545" ht="24.95" customHeight="1" spans="1:24">
      <c r="A545" s="24">
        <v>540</v>
      </c>
      <c r="B545" s="25" t="s">
        <v>1041</v>
      </c>
      <c r="C545" s="26" t="s">
        <v>45</v>
      </c>
      <c r="D545" s="26" t="s">
        <v>46</v>
      </c>
      <c r="E545" s="26" t="s">
        <v>70</v>
      </c>
      <c r="F545" s="26" t="s">
        <v>37</v>
      </c>
      <c r="G545" s="26">
        <v>2019</v>
      </c>
      <c r="H545" s="26" t="s">
        <v>941</v>
      </c>
      <c r="I545" s="45">
        <v>8</v>
      </c>
      <c r="J545" s="46" t="s">
        <v>955</v>
      </c>
      <c r="K545" s="26">
        <v>0.05</v>
      </c>
      <c r="L545" s="47">
        <v>0.4</v>
      </c>
      <c r="M545" s="47"/>
      <c r="N545" s="47">
        <v>0.4</v>
      </c>
      <c r="O545" s="47"/>
      <c r="P545" s="26" t="s">
        <v>135</v>
      </c>
      <c r="Q545" s="26" t="s">
        <v>39</v>
      </c>
      <c r="R545" s="60">
        <v>1</v>
      </c>
      <c r="S545" s="60">
        <v>4</v>
      </c>
      <c r="T545" s="60"/>
      <c r="U545" s="60"/>
      <c r="V545" s="26" t="s">
        <v>17</v>
      </c>
      <c r="W545" s="26"/>
      <c r="X545" s="87" t="s">
        <v>1042</v>
      </c>
    </row>
    <row r="546" ht="24.95" customHeight="1" spans="1:24">
      <c r="A546" s="24">
        <v>541</v>
      </c>
      <c r="B546" s="25" t="s">
        <v>1043</v>
      </c>
      <c r="C546" s="26" t="s">
        <v>45</v>
      </c>
      <c r="D546" s="26" t="s">
        <v>46</v>
      </c>
      <c r="E546" s="26" t="s">
        <v>103</v>
      </c>
      <c r="F546" s="26" t="s">
        <v>37</v>
      </c>
      <c r="G546" s="26">
        <v>2019</v>
      </c>
      <c r="H546" s="26" t="s">
        <v>941</v>
      </c>
      <c r="I546" s="45">
        <v>22</v>
      </c>
      <c r="J546" s="46" t="s">
        <v>955</v>
      </c>
      <c r="K546" s="26">
        <v>0.05</v>
      </c>
      <c r="L546" s="47">
        <v>1.1</v>
      </c>
      <c r="M546" s="47"/>
      <c r="N546" s="47">
        <v>1.1</v>
      </c>
      <c r="O546" s="47"/>
      <c r="P546" s="26" t="s">
        <v>135</v>
      </c>
      <c r="Q546" s="26" t="s">
        <v>39</v>
      </c>
      <c r="R546" s="60">
        <v>3</v>
      </c>
      <c r="S546" s="60">
        <v>13</v>
      </c>
      <c r="T546" s="60"/>
      <c r="U546" s="60"/>
      <c r="V546" s="26" t="s">
        <v>17</v>
      </c>
      <c r="W546" s="26"/>
      <c r="X546" s="87" t="s">
        <v>1044</v>
      </c>
    </row>
    <row r="547" ht="24.95" customHeight="1" spans="1:24">
      <c r="A547" s="24">
        <v>542</v>
      </c>
      <c r="B547" s="25" t="s">
        <v>1045</v>
      </c>
      <c r="C547" s="26" t="s">
        <v>45</v>
      </c>
      <c r="D547" s="26" t="s">
        <v>326</v>
      </c>
      <c r="E547" s="26" t="s">
        <v>333</v>
      </c>
      <c r="F547" s="26" t="s">
        <v>37</v>
      </c>
      <c r="G547" s="26">
        <v>2019</v>
      </c>
      <c r="H547" s="26" t="s">
        <v>941</v>
      </c>
      <c r="I547" s="45">
        <v>2</v>
      </c>
      <c r="J547" s="46" t="s">
        <v>955</v>
      </c>
      <c r="K547" s="26">
        <v>0.05</v>
      </c>
      <c r="L547" s="47">
        <v>0.1</v>
      </c>
      <c r="M547" s="47"/>
      <c r="N547" s="47">
        <v>0.1</v>
      </c>
      <c r="O547" s="47"/>
      <c r="P547" s="26" t="s">
        <v>135</v>
      </c>
      <c r="Q547" s="26" t="s">
        <v>39</v>
      </c>
      <c r="R547" s="60">
        <v>1</v>
      </c>
      <c r="S547" s="60">
        <v>3</v>
      </c>
      <c r="T547" s="60"/>
      <c r="U547" s="60"/>
      <c r="V547" s="26" t="s">
        <v>17</v>
      </c>
      <c r="W547" s="26"/>
      <c r="X547" s="87" t="s">
        <v>1046</v>
      </c>
    </row>
    <row r="548" s="6" customFormat="1" ht="24.95" customHeight="1" spans="1:24">
      <c r="A548" s="22">
        <v>543</v>
      </c>
      <c r="B548" s="23" t="s">
        <v>1047</v>
      </c>
      <c r="C548" s="22"/>
      <c r="D548" s="22"/>
      <c r="E548" s="22"/>
      <c r="F548" s="22" t="s">
        <v>37</v>
      </c>
      <c r="G548" s="22" t="s">
        <v>34</v>
      </c>
      <c r="H548" s="22" t="s">
        <v>941</v>
      </c>
      <c r="I548" s="43">
        <f>SUM(I549:I621)</f>
        <v>228</v>
      </c>
      <c r="J548" s="23" t="s">
        <v>1048</v>
      </c>
      <c r="K548" s="22"/>
      <c r="L548" s="49">
        <f>SUM(L549:L621)</f>
        <v>76.2599999999999</v>
      </c>
      <c r="M548" s="49">
        <f>SUM(M549:M621)</f>
        <v>50.8</v>
      </c>
      <c r="N548" s="49">
        <f>SUM(N549:N621)</f>
        <v>25.46</v>
      </c>
      <c r="O548" s="49">
        <f>SUM(O549:O621)</f>
        <v>0</v>
      </c>
      <c r="P548" s="22"/>
      <c r="Q548" s="22" t="s">
        <v>39</v>
      </c>
      <c r="R548" s="58">
        <f>SUM(R549:R621)</f>
        <v>172</v>
      </c>
      <c r="S548" s="58">
        <f>SUM(S549:S621)</f>
        <v>650</v>
      </c>
      <c r="T548" s="58"/>
      <c r="U548" s="58"/>
      <c r="V548" s="22" t="s">
        <v>34</v>
      </c>
      <c r="W548" s="22">
        <v>1780</v>
      </c>
      <c r="X548" s="22"/>
    </row>
    <row r="549" s="3" customFormat="1" ht="24.95" customHeight="1" spans="1:24">
      <c r="A549" s="24">
        <v>544</v>
      </c>
      <c r="B549" s="46" t="s">
        <v>1049</v>
      </c>
      <c r="C549" s="26" t="s">
        <v>45</v>
      </c>
      <c r="D549" s="26" t="s">
        <v>51</v>
      </c>
      <c r="E549" s="26" t="s">
        <v>1050</v>
      </c>
      <c r="F549" s="26" t="s">
        <v>37</v>
      </c>
      <c r="G549" s="26">
        <v>2018</v>
      </c>
      <c r="H549" s="26" t="s">
        <v>941</v>
      </c>
      <c r="I549" s="45">
        <v>7</v>
      </c>
      <c r="J549" s="51" t="s">
        <v>1048</v>
      </c>
      <c r="K549" s="47">
        <v>0.4</v>
      </c>
      <c r="L549" s="47">
        <v>2.8</v>
      </c>
      <c r="M549" s="47">
        <v>2.8</v>
      </c>
      <c r="N549" s="47"/>
      <c r="O549" s="47"/>
      <c r="P549" s="26" t="s">
        <v>135</v>
      </c>
      <c r="Q549" s="26" t="s">
        <v>39</v>
      </c>
      <c r="R549" s="26">
        <v>7</v>
      </c>
      <c r="S549" s="26">
        <v>27</v>
      </c>
      <c r="T549" s="26"/>
      <c r="U549" s="26"/>
      <c r="V549" s="26" t="s">
        <v>17</v>
      </c>
      <c r="W549" s="24">
        <v>1781</v>
      </c>
      <c r="X549" s="24"/>
    </row>
    <row r="550" s="3" customFormat="1" ht="24.95" customHeight="1" spans="1:24">
      <c r="A550" s="24">
        <v>545</v>
      </c>
      <c r="B550" s="46" t="s">
        <v>1051</v>
      </c>
      <c r="C550" s="26" t="s">
        <v>45</v>
      </c>
      <c r="D550" s="26" t="s">
        <v>51</v>
      </c>
      <c r="E550" s="26" t="s">
        <v>1052</v>
      </c>
      <c r="F550" s="26" t="s">
        <v>37</v>
      </c>
      <c r="G550" s="26">
        <v>2018</v>
      </c>
      <c r="H550" s="26" t="s">
        <v>941</v>
      </c>
      <c r="I550" s="45">
        <v>5</v>
      </c>
      <c r="J550" s="51" t="s">
        <v>1048</v>
      </c>
      <c r="K550" s="47">
        <v>0.4</v>
      </c>
      <c r="L550" s="47">
        <v>2</v>
      </c>
      <c r="M550" s="47">
        <v>2</v>
      </c>
      <c r="N550" s="47"/>
      <c r="O550" s="47"/>
      <c r="P550" s="26" t="s">
        <v>135</v>
      </c>
      <c r="Q550" s="26" t="s">
        <v>39</v>
      </c>
      <c r="R550" s="26">
        <v>5</v>
      </c>
      <c r="S550" s="26">
        <v>18</v>
      </c>
      <c r="T550" s="26"/>
      <c r="U550" s="26"/>
      <c r="V550" s="26" t="s">
        <v>17</v>
      </c>
      <c r="W550" s="24">
        <v>1782</v>
      </c>
      <c r="X550" s="24"/>
    </row>
    <row r="551" s="3" customFormat="1" ht="24.95" customHeight="1" spans="1:24">
      <c r="A551" s="24">
        <v>546</v>
      </c>
      <c r="B551" s="46" t="s">
        <v>1053</v>
      </c>
      <c r="C551" s="26" t="s">
        <v>45</v>
      </c>
      <c r="D551" s="26" t="s">
        <v>51</v>
      </c>
      <c r="E551" s="26" t="s">
        <v>1054</v>
      </c>
      <c r="F551" s="26" t="s">
        <v>37</v>
      </c>
      <c r="G551" s="26">
        <v>2018</v>
      </c>
      <c r="H551" s="26" t="s">
        <v>941</v>
      </c>
      <c r="I551" s="45">
        <v>7</v>
      </c>
      <c r="J551" s="51" t="s">
        <v>1048</v>
      </c>
      <c r="K551" s="47">
        <v>0.4</v>
      </c>
      <c r="L551" s="47">
        <v>2.8</v>
      </c>
      <c r="M551" s="47">
        <v>2.8</v>
      </c>
      <c r="N551" s="47"/>
      <c r="O551" s="47"/>
      <c r="P551" s="26" t="s">
        <v>135</v>
      </c>
      <c r="Q551" s="26" t="s">
        <v>39</v>
      </c>
      <c r="R551" s="26">
        <v>7</v>
      </c>
      <c r="S551" s="26">
        <v>18</v>
      </c>
      <c r="T551" s="26"/>
      <c r="U551" s="26"/>
      <c r="V551" s="26" t="s">
        <v>17</v>
      </c>
      <c r="W551" s="24">
        <v>1783</v>
      </c>
      <c r="X551" s="24"/>
    </row>
    <row r="552" s="3" customFormat="1" ht="24.95" customHeight="1" spans="1:24">
      <c r="A552" s="24">
        <v>547</v>
      </c>
      <c r="B552" s="46" t="s">
        <v>1055</v>
      </c>
      <c r="C552" s="26" t="s">
        <v>45</v>
      </c>
      <c r="D552" s="26" t="s">
        <v>51</v>
      </c>
      <c r="E552" s="26" t="s">
        <v>1056</v>
      </c>
      <c r="F552" s="26" t="s">
        <v>37</v>
      </c>
      <c r="G552" s="26">
        <v>2018</v>
      </c>
      <c r="H552" s="26" t="s">
        <v>941</v>
      </c>
      <c r="I552" s="45">
        <v>4</v>
      </c>
      <c r="J552" s="51" t="s">
        <v>1048</v>
      </c>
      <c r="K552" s="47">
        <v>0.4</v>
      </c>
      <c r="L552" s="47">
        <v>1.6</v>
      </c>
      <c r="M552" s="47">
        <v>1.6</v>
      </c>
      <c r="N552" s="47"/>
      <c r="O552" s="47"/>
      <c r="P552" s="26" t="s">
        <v>135</v>
      </c>
      <c r="Q552" s="26" t="s">
        <v>39</v>
      </c>
      <c r="R552" s="26">
        <v>4</v>
      </c>
      <c r="S552" s="26">
        <v>13</v>
      </c>
      <c r="T552" s="26"/>
      <c r="U552" s="26"/>
      <c r="V552" s="26" t="s">
        <v>17</v>
      </c>
      <c r="W552" s="24">
        <v>1784</v>
      </c>
      <c r="X552" s="24"/>
    </row>
    <row r="553" s="3" customFormat="1" ht="24.95" customHeight="1" spans="1:24">
      <c r="A553" s="24">
        <v>548</v>
      </c>
      <c r="B553" s="46" t="s">
        <v>1057</v>
      </c>
      <c r="C553" s="26" t="s">
        <v>45</v>
      </c>
      <c r="D553" s="26" t="s">
        <v>51</v>
      </c>
      <c r="E553" s="26" t="s">
        <v>960</v>
      </c>
      <c r="F553" s="26" t="s">
        <v>37</v>
      </c>
      <c r="G553" s="26">
        <v>2018</v>
      </c>
      <c r="H553" s="26" t="s">
        <v>941</v>
      </c>
      <c r="I553" s="45">
        <v>4</v>
      </c>
      <c r="J553" s="51" t="s">
        <v>1048</v>
      </c>
      <c r="K553" s="47">
        <v>0.4</v>
      </c>
      <c r="L553" s="47">
        <v>1.6</v>
      </c>
      <c r="M553" s="47">
        <v>1.6</v>
      </c>
      <c r="N553" s="47"/>
      <c r="O553" s="47"/>
      <c r="P553" s="26" t="s">
        <v>135</v>
      </c>
      <c r="Q553" s="26" t="s">
        <v>39</v>
      </c>
      <c r="R553" s="26">
        <v>4</v>
      </c>
      <c r="S553" s="26">
        <v>17</v>
      </c>
      <c r="T553" s="26"/>
      <c r="U553" s="26"/>
      <c r="V553" s="26" t="s">
        <v>17</v>
      </c>
      <c r="W553" s="24">
        <v>1785</v>
      </c>
      <c r="X553" s="24"/>
    </row>
    <row r="554" s="3" customFormat="1" ht="24.95" customHeight="1" spans="1:24">
      <c r="A554" s="24">
        <v>549</v>
      </c>
      <c r="B554" s="46" t="s">
        <v>1058</v>
      </c>
      <c r="C554" s="26" t="s">
        <v>45</v>
      </c>
      <c r="D554" s="26" t="s">
        <v>142</v>
      </c>
      <c r="E554" s="26" t="s">
        <v>1023</v>
      </c>
      <c r="F554" s="26" t="s">
        <v>37</v>
      </c>
      <c r="G554" s="26">
        <v>2018</v>
      </c>
      <c r="H554" s="26" t="s">
        <v>941</v>
      </c>
      <c r="I554" s="45">
        <v>1</v>
      </c>
      <c r="J554" s="51" t="s">
        <v>1048</v>
      </c>
      <c r="K554" s="47">
        <v>0.4</v>
      </c>
      <c r="L554" s="47">
        <v>0.4</v>
      </c>
      <c r="M554" s="47">
        <v>0.4</v>
      </c>
      <c r="N554" s="47"/>
      <c r="O554" s="47"/>
      <c r="P554" s="26" t="s">
        <v>135</v>
      </c>
      <c r="Q554" s="26" t="s">
        <v>39</v>
      </c>
      <c r="R554" s="26">
        <v>1</v>
      </c>
      <c r="S554" s="26">
        <v>6</v>
      </c>
      <c r="T554" s="26"/>
      <c r="U554" s="26"/>
      <c r="V554" s="26" t="s">
        <v>17</v>
      </c>
      <c r="W554" s="24">
        <v>1786</v>
      </c>
      <c r="X554" s="24"/>
    </row>
    <row r="555" s="3" customFormat="1" ht="24.95" customHeight="1" spans="1:24">
      <c r="A555" s="24">
        <v>550</v>
      </c>
      <c r="B555" s="46" t="s">
        <v>1059</v>
      </c>
      <c r="C555" s="26" t="s">
        <v>45</v>
      </c>
      <c r="D555" s="26" t="s">
        <v>142</v>
      </c>
      <c r="E555" s="26" t="s">
        <v>528</v>
      </c>
      <c r="F555" s="26" t="s">
        <v>37</v>
      </c>
      <c r="G555" s="26">
        <v>2018</v>
      </c>
      <c r="H555" s="26" t="s">
        <v>941</v>
      </c>
      <c r="I555" s="45">
        <v>2</v>
      </c>
      <c r="J555" s="51" t="s">
        <v>1048</v>
      </c>
      <c r="K555" s="47">
        <v>0.4</v>
      </c>
      <c r="L555" s="47">
        <v>0.8</v>
      </c>
      <c r="M555" s="47">
        <v>0.8</v>
      </c>
      <c r="N555" s="47"/>
      <c r="O555" s="47"/>
      <c r="P555" s="26" t="s">
        <v>135</v>
      </c>
      <c r="Q555" s="26" t="s">
        <v>39</v>
      </c>
      <c r="R555" s="26">
        <v>2</v>
      </c>
      <c r="S555" s="26">
        <v>6</v>
      </c>
      <c r="T555" s="26"/>
      <c r="U555" s="26"/>
      <c r="V555" s="26" t="s">
        <v>17</v>
      </c>
      <c r="W555" s="24">
        <v>1787</v>
      </c>
      <c r="X555" s="24"/>
    </row>
    <row r="556" s="3" customFormat="1" ht="24.95" customHeight="1" spans="1:24">
      <c r="A556" s="24">
        <v>551</v>
      </c>
      <c r="B556" s="46" t="s">
        <v>1060</v>
      </c>
      <c r="C556" s="26" t="s">
        <v>45</v>
      </c>
      <c r="D556" s="26" t="s">
        <v>142</v>
      </c>
      <c r="E556" s="26" t="s">
        <v>148</v>
      </c>
      <c r="F556" s="26" t="s">
        <v>37</v>
      </c>
      <c r="G556" s="26">
        <v>2018</v>
      </c>
      <c r="H556" s="26" t="s">
        <v>941</v>
      </c>
      <c r="I556" s="45">
        <v>1</v>
      </c>
      <c r="J556" s="51" t="s">
        <v>1048</v>
      </c>
      <c r="K556" s="47">
        <v>0.4</v>
      </c>
      <c r="L556" s="47">
        <v>0.4</v>
      </c>
      <c r="M556" s="47">
        <v>0.4</v>
      </c>
      <c r="N556" s="47"/>
      <c r="O556" s="47"/>
      <c r="P556" s="26" t="s">
        <v>135</v>
      </c>
      <c r="Q556" s="26" t="s">
        <v>39</v>
      </c>
      <c r="R556" s="26">
        <v>1</v>
      </c>
      <c r="S556" s="26">
        <v>5</v>
      </c>
      <c r="T556" s="26"/>
      <c r="U556" s="26"/>
      <c r="V556" s="26" t="s">
        <v>17</v>
      </c>
      <c r="W556" s="24">
        <v>1788</v>
      </c>
      <c r="X556" s="24"/>
    </row>
    <row r="557" s="3" customFormat="1" ht="24.95" customHeight="1" spans="1:24">
      <c r="A557" s="24">
        <v>552</v>
      </c>
      <c r="B557" s="46" t="s">
        <v>1061</v>
      </c>
      <c r="C557" s="26" t="s">
        <v>45</v>
      </c>
      <c r="D557" s="26" t="s">
        <v>142</v>
      </c>
      <c r="E557" s="26" t="s">
        <v>150</v>
      </c>
      <c r="F557" s="26" t="s">
        <v>37</v>
      </c>
      <c r="G557" s="26">
        <v>2018</v>
      </c>
      <c r="H557" s="26" t="s">
        <v>941</v>
      </c>
      <c r="I557" s="45">
        <v>1</v>
      </c>
      <c r="J557" s="51" t="s">
        <v>1048</v>
      </c>
      <c r="K557" s="47">
        <v>0.4</v>
      </c>
      <c r="L557" s="47">
        <v>0.4</v>
      </c>
      <c r="M557" s="47">
        <v>0.4</v>
      </c>
      <c r="N557" s="47"/>
      <c r="O557" s="47"/>
      <c r="P557" s="26" t="s">
        <v>135</v>
      </c>
      <c r="Q557" s="26" t="s">
        <v>39</v>
      </c>
      <c r="R557" s="26">
        <v>1</v>
      </c>
      <c r="S557" s="26">
        <v>2</v>
      </c>
      <c r="T557" s="26"/>
      <c r="U557" s="26"/>
      <c r="V557" s="26" t="s">
        <v>17</v>
      </c>
      <c r="W557" s="24">
        <v>1789</v>
      </c>
      <c r="X557" s="24"/>
    </row>
    <row r="558" s="3" customFormat="1" ht="24.95" customHeight="1" spans="1:24">
      <c r="A558" s="24">
        <v>553</v>
      </c>
      <c r="B558" s="46" t="s">
        <v>1062</v>
      </c>
      <c r="C558" s="26" t="s">
        <v>45</v>
      </c>
      <c r="D558" s="26" t="s">
        <v>142</v>
      </c>
      <c r="E558" s="26" t="s">
        <v>156</v>
      </c>
      <c r="F558" s="26" t="s">
        <v>37</v>
      </c>
      <c r="G558" s="26">
        <v>2018</v>
      </c>
      <c r="H558" s="26" t="s">
        <v>941</v>
      </c>
      <c r="I558" s="45">
        <v>1</v>
      </c>
      <c r="J558" s="51" t="s">
        <v>1048</v>
      </c>
      <c r="K558" s="47">
        <v>0.4</v>
      </c>
      <c r="L558" s="47">
        <v>0.4</v>
      </c>
      <c r="M558" s="47">
        <v>0.4</v>
      </c>
      <c r="N558" s="47"/>
      <c r="O558" s="47"/>
      <c r="P558" s="26" t="s">
        <v>135</v>
      </c>
      <c r="Q558" s="26" t="s">
        <v>39</v>
      </c>
      <c r="R558" s="26">
        <v>1</v>
      </c>
      <c r="S558" s="26">
        <v>4</v>
      </c>
      <c r="T558" s="26"/>
      <c r="U558" s="26"/>
      <c r="V558" s="26" t="s">
        <v>17</v>
      </c>
      <c r="W558" s="24">
        <v>1790</v>
      </c>
      <c r="X558" s="24"/>
    </row>
    <row r="559" s="3" customFormat="1" ht="24.95" customHeight="1" spans="1:24">
      <c r="A559" s="24">
        <v>554</v>
      </c>
      <c r="B559" s="46" t="s">
        <v>1063</v>
      </c>
      <c r="C559" s="26" t="s">
        <v>45</v>
      </c>
      <c r="D559" s="26" t="s">
        <v>112</v>
      </c>
      <c r="E559" s="85" t="s">
        <v>191</v>
      </c>
      <c r="F559" s="26" t="s">
        <v>37</v>
      </c>
      <c r="G559" s="26">
        <v>2018</v>
      </c>
      <c r="H559" s="26" t="s">
        <v>941</v>
      </c>
      <c r="I559" s="45">
        <v>1</v>
      </c>
      <c r="J559" s="51" t="s">
        <v>1048</v>
      </c>
      <c r="K559" s="47">
        <v>0.4</v>
      </c>
      <c r="L559" s="47">
        <v>0.4</v>
      </c>
      <c r="M559" s="47">
        <v>0.4</v>
      </c>
      <c r="N559" s="47"/>
      <c r="O559" s="47"/>
      <c r="P559" s="26" t="s">
        <v>135</v>
      </c>
      <c r="Q559" s="26" t="s">
        <v>39</v>
      </c>
      <c r="R559" s="26">
        <v>1</v>
      </c>
      <c r="S559" s="85">
        <v>4</v>
      </c>
      <c r="T559" s="85"/>
      <c r="U559" s="85"/>
      <c r="V559" s="26" t="s">
        <v>17</v>
      </c>
      <c r="W559" s="24">
        <v>1791</v>
      </c>
      <c r="X559" s="24"/>
    </row>
    <row r="560" s="3" customFormat="1" ht="24.95" customHeight="1" spans="1:24">
      <c r="A560" s="24">
        <v>555</v>
      </c>
      <c r="B560" s="46" t="s">
        <v>1064</v>
      </c>
      <c r="C560" s="26" t="s">
        <v>45</v>
      </c>
      <c r="D560" s="26" t="s">
        <v>112</v>
      </c>
      <c r="E560" s="165" t="s">
        <v>601</v>
      </c>
      <c r="F560" s="26" t="s">
        <v>37</v>
      </c>
      <c r="G560" s="26">
        <v>2018</v>
      </c>
      <c r="H560" s="26" t="s">
        <v>941</v>
      </c>
      <c r="I560" s="45">
        <v>1</v>
      </c>
      <c r="J560" s="51" t="s">
        <v>1048</v>
      </c>
      <c r="K560" s="47">
        <v>0.4</v>
      </c>
      <c r="L560" s="47">
        <v>0.4</v>
      </c>
      <c r="M560" s="47">
        <v>0.4</v>
      </c>
      <c r="N560" s="47"/>
      <c r="O560" s="47"/>
      <c r="P560" s="26" t="s">
        <v>135</v>
      </c>
      <c r="Q560" s="26" t="s">
        <v>39</v>
      </c>
      <c r="R560" s="26">
        <v>1</v>
      </c>
      <c r="S560" s="85">
        <v>4</v>
      </c>
      <c r="T560" s="85"/>
      <c r="U560" s="85"/>
      <c r="V560" s="26" t="s">
        <v>17</v>
      </c>
      <c r="W560" s="24">
        <v>1792</v>
      </c>
      <c r="X560" s="24"/>
    </row>
    <row r="561" s="3" customFormat="1" ht="24.95" customHeight="1" spans="1:24">
      <c r="A561" s="24">
        <v>556</v>
      </c>
      <c r="B561" s="46" t="s">
        <v>1065</v>
      </c>
      <c r="C561" s="26" t="s">
        <v>45</v>
      </c>
      <c r="D561" s="26" t="s">
        <v>112</v>
      </c>
      <c r="E561" s="165" t="s">
        <v>194</v>
      </c>
      <c r="F561" s="26" t="s">
        <v>37</v>
      </c>
      <c r="G561" s="26">
        <v>2018</v>
      </c>
      <c r="H561" s="26" t="s">
        <v>941</v>
      </c>
      <c r="I561" s="45">
        <v>2</v>
      </c>
      <c r="J561" s="51" t="s">
        <v>1048</v>
      </c>
      <c r="K561" s="47">
        <v>0.4</v>
      </c>
      <c r="L561" s="47">
        <v>0.8</v>
      </c>
      <c r="M561" s="47">
        <v>0.8</v>
      </c>
      <c r="N561" s="47"/>
      <c r="O561" s="47"/>
      <c r="P561" s="26" t="s">
        <v>135</v>
      </c>
      <c r="Q561" s="26" t="s">
        <v>39</v>
      </c>
      <c r="R561" s="26">
        <v>2</v>
      </c>
      <c r="S561" s="85">
        <v>4</v>
      </c>
      <c r="T561" s="85"/>
      <c r="U561" s="85"/>
      <c r="V561" s="26" t="s">
        <v>17</v>
      </c>
      <c r="W561" s="24">
        <v>1793</v>
      </c>
      <c r="X561" s="24"/>
    </row>
    <row r="562" s="3" customFormat="1" ht="24.95" customHeight="1" spans="1:24">
      <c r="A562" s="24">
        <v>557</v>
      </c>
      <c r="B562" s="46" t="s">
        <v>1066</v>
      </c>
      <c r="C562" s="26" t="s">
        <v>45</v>
      </c>
      <c r="D562" s="26" t="s">
        <v>120</v>
      </c>
      <c r="E562" s="26" t="s">
        <v>1067</v>
      </c>
      <c r="F562" s="26" t="s">
        <v>37</v>
      </c>
      <c r="G562" s="26">
        <v>2018</v>
      </c>
      <c r="H562" s="26" t="s">
        <v>941</v>
      </c>
      <c r="I562" s="45">
        <v>1</v>
      </c>
      <c r="J562" s="51" t="s">
        <v>1048</v>
      </c>
      <c r="K562" s="47">
        <v>0.4</v>
      </c>
      <c r="L562" s="47">
        <v>0.4</v>
      </c>
      <c r="M562" s="47">
        <v>0.4</v>
      </c>
      <c r="N562" s="47"/>
      <c r="O562" s="47"/>
      <c r="P562" s="26" t="s">
        <v>135</v>
      </c>
      <c r="Q562" s="26" t="s">
        <v>39</v>
      </c>
      <c r="R562" s="26">
        <v>1</v>
      </c>
      <c r="S562" s="26">
        <v>5</v>
      </c>
      <c r="T562" s="26"/>
      <c r="U562" s="26"/>
      <c r="V562" s="26" t="s">
        <v>17</v>
      </c>
      <c r="W562" s="24">
        <v>1794</v>
      </c>
      <c r="X562" s="24"/>
    </row>
    <row r="563" s="3" customFormat="1" ht="24.95" customHeight="1" spans="1:24">
      <c r="A563" s="24">
        <v>558</v>
      </c>
      <c r="B563" s="46" t="s">
        <v>1068</v>
      </c>
      <c r="C563" s="26" t="s">
        <v>45</v>
      </c>
      <c r="D563" s="26" t="s">
        <v>120</v>
      </c>
      <c r="E563" s="26" t="s">
        <v>1069</v>
      </c>
      <c r="F563" s="26" t="s">
        <v>37</v>
      </c>
      <c r="G563" s="26">
        <v>2018</v>
      </c>
      <c r="H563" s="26" t="s">
        <v>941</v>
      </c>
      <c r="I563" s="45">
        <v>1</v>
      </c>
      <c r="J563" s="51" t="s">
        <v>1048</v>
      </c>
      <c r="K563" s="47">
        <v>0.4</v>
      </c>
      <c r="L563" s="47">
        <v>0.4</v>
      </c>
      <c r="M563" s="47">
        <v>0.4</v>
      </c>
      <c r="N563" s="47"/>
      <c r="O563" s="47"/>
      <c r="P563" s="26" t="s">
        <v>135</v>
      </c>
      <c r="Q563" s="26" t="s">
        <v>39</v>
      </c>
      <c r="R563" s="26">
        <v>1</v>
      </c>
      <c r="S563" s="26">
        <v>1</v>
      </c>
      <c r="T563" s="26"/>
      <c r="U563" s="26"/>
      <c r="V563" s="26" t="s">
        <v>17</v>
      </c>
      <c r="W563" s="24">
        <v>1795</v>
      </c>
      <c r="X563" s="24"/>
    </row>
    <row r="564" s="3" customFormat="1" ht="24.95" customHeight="1" spans="1:24">
      <c r="A564" s="24">
        <v>559</v>
      </c>
      <c r="B564" s="46" t="s">
        <v>1070</v>
      </c>
      <c r="C564" s="26" t="s">
        <v>45</v>
      </c>
      <c r="D564" s="26" t="s">
        <v>164</v>
      </c>
      <c r="E564" s="26" t="s">
        <v>545</v>
      </c>
      <c r="F564" s="26" t="s">
        <v>37</v>
      </c>
      <c r="G564" s="26">
        <v>2018</v>
      </c>
      <c r="H564" s="26" t="s">
        <v>941</v>
      </c>
      <c r="I564" s="45">
        <v>1</v>
      </c>
      <c r="J564" s="51" t="s">
        <v>1048</v>
      </c>
      <c r="K564" s="47">
        <v>0.4</v>
      </c>
      <c r="L564" s="47">
        <v>0.4</v>
      </c>
      <c r="M564" s="47">
        <v>0.4</v>
      </c>
      <c r="N564" s="47"/>
      <c r="O564" s="47"/>
      <c r="P564" s="26" t="s">
        <v>135</v>
      </c>
      <c r="Q564" s="26" t="s">
        <v>39</v>
      </c>
      <c r="R564" s="26">
        <v>1</v>
      </c>
      <c r="S564" s="26">
        <v>4</v>
      </c>
      <c r="T564" s="26"/>
      <c r="U564" s="26"/>
      <c r="V564" s="26" t="s">
        <v>17</v>
      </c>
      <c r="W564" s="24">
        <v>1796</v>
      </c>
      <c r="X564" s="24"/>
    </row>
    <row r="565" s="3" customFormat="1" ht="24.95" customHeight="1" spans="1:24">
      <c r="A565" s="24">
        <v>560</v>
      </c>
      <c r="B565" s="46" t="s">
        <v>1071</v>
      </c>
      <c r="C565" s="26" t="s">
        <v>45</v>
      </c>
      <c r="D565" s="26" t="s">
        <v>164</v>
      </c>
      <c r="E565" s="26" t="s">
        <v>169</v>
      </c>
      <c r="F565" s="26" t="s">
        <v>37</v>
      </c>
      <c r="G565" s="26">
        <v>2018</v>
      </c>
      <c r="H565" s="26" t="s">
        <v>941</v>
      </c>
      <c r="I565" s="45">
        <v>4</v>
      </c>
      <c r="J565" s="51" t="s">
        <v>1048</v>
      </c>
      <c r="K565" s="47">
        <v>0.4</v>
      </c>
      <c r="L565" s="47">
        <v>1.6</v>
      </c>
      <c r="M565" s="47">
        <v>1.6</v>
      </c>
      <c r="N565" s="47"/>
      <c r="O565" s="47"/>
      <c r="P565" s="26" t="s">
        <v>135</v>
      </c>
      <c r="Q565" s="26" t="s">
        <v>39</v>
      </c>
      <c r="R565" s="26">
        <v>4</v>
      </c>
      <c r="S565" s="26">
        <v>15</v>
      </c>
      <c r="T565" s="26"/>
      <c r="U565" s="26"/>
      <c r="V565" s="26" t="s">
        <v>17</v>
      </c>
      <c r="W565" s="24">
        <v>1797</v>
      </c>
      <c r="X565" s="24"/>
    </row>
    <row r="566" s="3" customFormat="1" ht="24.95" customHeight="1" spans="1:24">
      <c r="A566" s="24">
        <v>561</v>
      </c>
      <c r="B566" s="46" t="s">
        <v>1072</v>
      </c>
      <c r="C566" s="26" t="s">
        <v>45</v>
      </c>
      <c r="D566" s="26" t="s">
        <v>164</v>
      </c>
      <c r="E566" s="26" t="s">
        <v>167</v>
      </c>
      <c r="F566" s="26" t="s">
        <v>37</v>
      </c>
      <c r="G566" s="26">
        <v>2018</v>
      </c>
      <c r="H566" s="26" t="s">
        <v>941</v>
      </c>
      <c r="I566" s="45">
        <v>3</v>
      </c>
      <c r="J566" s="51" t="s">
        <v>1048</v>
      </c>
      <c r="K566" s="47">
        <v>0.4</v>
      </c>
      <c r="L566" s="47">
        <v>1.2</v>
      </c>
      <c r="M566" s="47">
        <v>1.2</v>
      </c>
      <c r="N566" s="47"/>
      <c r="O566" s="47"/>
      <c r="P566" s="26" t="s">
        <v>135</v>
      </c>
      <c r="Q566" s="26" t="s">
        <v>39</v>
      </c>
      <c r="R566" s="26">
        <v>3</v>
      </c>
      <c r="S566" s="26">
        <v>11</v>
      </c>
      <c r="T566" s="26"/>
      <c r="U566" s="26"/>
      <c r="V566" s="26" t="s">
        <v>17</v>
      </c>
      <c r="W566" s="24">
        <v>1798</v>
      </c>
      <c r="X566" s="24"/>
    </row>
    <row r="567" s="3" customFormat="1" ht="24.95" customHeight="1" spans="1:24">
      <c r="A567" s="24">
        <v>562</v>
      </c>
      <c r="B567" s="46" t="s">
        <v>1073</v>
      </c>
      <c r="C567" s="26" t="s">
        <v>45</v>
      </c>
      <c r="D567" s="26" t="s">
        <v>164</v>
      </c>
      <c r="E567" s="26" t="s">
        <v>219</v>
      </c>
      <c r="F567" s="26" t="s">
        <v>37</v>
      </c>
      <c r="G567" s="26">
        <v>2018</v>
      </c>
      <c r="H567" s="26" t="s">
        <v>941</v>
      </c>
      <c r="I567" s="45">
        <v>9</v>
      </c>
      <c r="J567" s="51" t="s">
        <v>1048</v>
      </c>
      <c r="K567" s="47">
        <v>0.4</v>
      </c>
      <c r="L567" s="47">
        <v>3.6</v>
      </c>
      <c r="M567" s="47">
        <v>3.6</v>
      </c>
      <c r="N567" s="47"/>
      <c r="O567" s="47"/>
      <c r="P567" s="26" t="s">
        <v>135</v>
      </c>
      <c r="Q567" s="26" t="s">
        <v>39</v>
      </c>
      <c r="R567" s="26">
        <v>9</v>
      </c>
      <c r="S567" s="26">
        <v>39</v>
      </c>
      <c r="T567" s="26"/>
      <c r="U567" s="26"/>
      <c r="V567" s="26" t="s">
        <v>17</v>
      </c>
      <c r="W567" s="24">
        <v>1799</v>
      </c>
      <c r="X567" s="24"/>
    </row>
    <row r="568" s="3" customFormat="1" ht="24.95" customHeight="1" spans="1:24">
      <c r="A568" s="24">
        <v>563</v>
      </c>
      <c r="B568" s="46" t="s">
        <v>1074</v>
      </c>
      <c r="C568" s="26" t="s">
        <v>45</v>
      </c>
      <c r="D568" s="26" t="s">
        <v>164</v>
      </c>
      <c r="E568" s="26" t="s">
        <v>553</v>
      </c>
      <c r="F568" s="26" t="s">
        <v>37</v>
      </c>
      <c r="G568" s="26">
        <v>2018</v>
      </c>
      <c r="H568" s="26" t="s">
        <v>941</v>
      </c>
      <c r="I568" s="45">
        <v>2</v>
      </c>
      <c r="J568" s="51" t="s">
        <v>1048</v>
      </c>
      <c r="K568" s="47">
        <v>0.4</v>
      </c>
      <c r="L568" s="47">
        <v>0.8</v>
      </c>
      <c r="M568" s="47">
        <v>0.8</v>
      </c>
      <c r="N568" s="47"/>
      <c r="O568" s="47"/>
      <c r="P568" s="26" t="s">
        <v>135</v>
      </c>
      <c r="Q568" s="26" t="s">
        <v>39</v>
      </c>
      <c r="R568" s="26">
        <v>2</v>
      </c>
      <c r="S568" s="26">
        <v>12</v>
      </c>
      <c r="T568" s="26"/>
      <c r="U568" s="26"/>
      <c r="V568" s="26" t="s">
        <v>17</v>
      </c>
      <c r="W568" s="24">
        <v>1800</v>
      </c>
      <c r="X568" s="24"/>
    </row>
    <row r="569" s="3" customFormat="1" ht="24.95" customHeight="1" spans="1:24">
      <c r="A569" s="24">
        <v>564</v>
      </c>
      <c r="B569" s="46" t="s">
        <v>1075</v>
      </c>
      <c r="C569" s="26" t="s">
        <v>45</v>
      </c>
      <c r="D569" s="26" t="s">
        <v>164</v>
      </c>
      <c r="E569" s="26" t="s">
        <v>222</v>
      </c>
      <c r="F569" s="26" t="s">
        <v>37</v>
      </c>
      <c r="G569" s="26">
        <v>2018</v>
      </c>
      <c r="H569" s="26" t="s">
        <v>941</v>
      </c>
      <c r="I569" s="45">
        <v>2</v>
      </c>
      <c r="J569" s="51" t="s">
        <v>1048</v>
      </c>
      <c r="K569" s="47">
        <v>0.4</v>
      </c>
      <c r="L569" s="47">
        <v>0.8</v>
      </c>
      <c r="M569" s="47">
        <v>0.8</v>
      </c>
      <c r="N569" s="47"/>
      <c r="O569" s="47"/>
      <c r="P569" s="26" t="s">
        <v>135</v>
      </c>
      <c r="Q569" s="26" t="s">
        <v>39</v>
      </c>
      <c r="R569" s="26">
        <v>2</v>
      </c>
      <c r="S569" s="26">
        <v>4</v>
      </c>
      <c r="T569" s="26"/>
      <c r="U569" s="26"/>
      <c r="V569" s="26" t="s">
        <v>17</v>
      </c>
      <c r="W569" s="24">
        <v>1801</v>
      </c>
      <c r="X569" s="24"/>
    </row>
    <row r="570" s="3" customFormat="1" ht="24.95" customHeight="1" spans="1:24">
      <c r="A570" s="24">
        <v>565</v>
      </c>
      <c r="B570" s="46" t="s">
        <v>1076</v>
      </c>
      <c r="C570" s="26" t="s">
        <v>45</v>
      </c>
      <c r="D570" s="26" t="s">
        <v>164</v>
      </c>
      <c r="E570" s="26" t="s">
        <v>225</v>
      </c>
      <c r="F570" s="26" t="s">
        <v>37</v>
      </c>
      <c r="G570" s="26">
        <v>2018</v>
      </c>
      <c r="H570" s="26" t="s">
        <v>941</v>
      </c>
      <c r="I570" s="45">
        <v>2</v>
      </c>
      <c r="J570" s="51" t="s">
        <v>1048</v>
      </c>
      <c r="K570" s="47">
        <v>0.4</v>
      </c>
      <c r="L570" s="47">
        <v>0.8</v>
      </c>
      <c r="M570" s="47">
        <v>0.8</v>
      </c>
      <c r="N570" s="47"/>
      <c r="O570" s="47"/>
      <c r="P570" s="26" t="s">
        <v>135</v>
      </c>
      <c r="Q570" s="26" t="s">
        <v>39</v>
      </c>
      <c r="R570" s="26">
        <v>2</v>
      </c>
      <c r="S570" s="26">
        <v>6</v>
      </c>
      <c r="T570" s="26"/>
      <c r="U570" s="26"/>
      <c r="V570" s="26" t="s">
        <v>17</v>
      </c>
      <c r="W570" s="24">
        <v>1802</v>
      </c>
      <c r="X570" s="24"/>
    </row>
    <row r="571" s="3" customFormat="1" ht="24.95" customHeight="1" spans="1:24">
      <c r="A571" s="24">
        <v>566</v>
      </c>
      <c r="B571" s="46" t="s">
        <v>1077</v>
      </c>
      <c r="C571" s="26" t="s">
        <v>45</v>
      </c>
      <c r="D571" s="26" t="s">
        <v>164</v>
      </c>
      <c r="E571" s="26" t="s">
        <v>555</v>
      </c>
      <c r="F571" s="26" t="s">
        <v>37</v>
      </c>
      <c r="G571" s="26">
        <v>2018</v>
      </c>
      <c r="H571" s="26" t="s">
        <v>941</v>
      </c>
      <c r="I571" s="45">
        <v>1</v>
      </c>
      <c r="J571" s="51" t="s">
        <v>1048</v>
      </c>
      <c r="K571" s="47">
        <v>0.4</v>
      </c>
      <c r="L571" s="47">
        <v>0.4</v>
      </c>
      <c r="M571" s="47">
        <v>0.4</v>
      </c>
      <c r="N571" s="47"/>
      <c r="O571" s="47"/>
      <c r="P571" s="26" t="s">
        <v>135</v>
      </c>
      <c r="Q571" s="26" t="s">
        <v>39</v>
      </c>
      <c r="R571" s="26">
        <v>1</v>
      </c>
      <c r="S571" s="26">
        <v>2</v>
      </c>
      <c r="T571" s="26"/>
      <c r="U571" s="26"/>
      <c r="V571" s="26" t="s">
        <v>17</v>
      </c>
      <c r="W571" s="24">
        <v>1803</v>
      </c>
      <c r="X571" s="24"/>
    </row>
    <row r="572" s="3" customFormat="1" ht="24.95" customHeight="1" spans="1:24">
      <c r="A572" s="24">
        <v>567</v>
      </c>
      <c r="B572" s="46" t="s">
        <v>1078</v>
      </c>
      <c r="C572" s="26" t="s">
        <v>45</v>
      </c>
      <c r="D572" s="26" t="s">
        <v>164</v>
      </c>
      <c r="E572" s="26" t="s">
        <v>813</v>
      </c>
      <c r="F572" s="26" t="s">
        <v>37</v>
      </c>
      <c r="G572" s="26">
        <v>2018</v>
      </c>
      <c r="H572" s="26" t="s">
        <v>941</v>
      </c>
      <c r="I572" s="45">
        <v>1</v>
      </c>
      <c r="J572" s="51" t="s">
        <v>1048</v>
      </c>
      <c r="K572" s="47">
        <v>0.4</v>
      </c>
      <c r="L572" s="47">
        <v>0.4</v>
      </c>
      <c r="M572" s="47">
        <v>0.4</v>
      </c>
      <c r="N572" s="47"/>
      <c r="O572" s="47"/>
      <c r="P572" s="26" t="s">
        <v>135</v>
      </c>
      <c r="Q572" s="26" t="s">
        <v>39</v>
      </c>
      <c r="R572" s="26">
        <v>1</v>
      </c>
      <c r="S572" s="26">
        <v>7</v>
      </c>
      <c r="T572" s="26"/>
      <c r="U572" s="26"/>
      <c r="V572" s="26" t="s">
        <v>17</v>
      </c>
      <c r="W572" s="24">
        <v>1804</v>
      </c>
      <c r="X572" s="24"/>
    </row>
    <row r="573" s="3" customFormat="1" ht="24.95" customHeight="1" spans="1:24">
      <c r="A573" s="24">
        <v>568</v>
      </c>
      <c r="B573" s="46" t="s">
        <v>1079</v>
      </c>
      <c r="C573" s="26" t="s">
        <v>45</v>
      </c>
      <c r="D573" s="26" t="s">
        <v>164</v>
      </c>
      <c r="E573" s="26" t="s">
        <v>551</v>
      </c>
      <c r="F573" s="26" t="s">
        <v>37</v>
      </c>
      <c r="G573" s="26">
        <v>2018</v>
      </c>
      <c r="H573" s="26" t="s">
        <v>941</v>
      </c>
      <c r="I573" s="45">
        <v>1</v>
      </c>
      <c r="J573" s="51" t="s">
        <v>1048</v>
      </c>
      <c r="K573" s="47">
        <v>0.4</v>
      </c>
      <c r="L573" s="47">
        <v>0.4</v>
      </c>
      <c r="M573" s="47">
        <v>0.4</v>
      </c>
      <c r="N573" s="47"/>
      <c r="O573" s="47"/>
      <c r="P573" s="26" t="s">
        <v>135</v>
      </c>
      <c r="Q573" s="26" t="s">
        <v>39</v>
      </c>
      <c r="R573" s="26">
        <v>1</v>
      </c>
      <c r="S573" s="26">
        <v>4</v>
      </c>
      <c r="T573" s="26"/>
      <c r="U573" s="26"/>
      <c r="V573" s="26" t="s">
        <v>17</v>
      </c>
      <c r="W573" s="24">
        <v>1805</v>
      </c>
      <c r="X573" s="24"/>
    </row>
    <row r="574" s="94" customFormat="1" ht="24.95" customHeight="1" spans="1:24">
      <c r="A574" s="24">
        <v>569</v>
      </c>
      <c r="B574" s="46" t="s">
        <v>1080</v>
      </c>
      <c r="C574" s="26" t="s">
        <v>45</v>
      </c>
      <c r="D574" s="26" t="s">
        <v>164</v>
      </c>
      <c r="E574" s="26" t="s">
        <v>228</v>
      </c>
      <c r="F574" s="26" t="s">
        <v>37</v>
      </c>
      <c r="G574" s="26">
        <v>2018</v>
      </c>
      <c r="H574" s="26" t="s">
        <v>941</v>
      </c>
      <c r="I574" s="45">
        <v>1</v>
      </c>
      <c r="J574" s="51" t="s">
        <v>1048</v>
      </c>
      <c r="K574" s="47">
        <v>0.4</v>
      </c>
      <c r="L574" s="47">
        <v>0.4</v>
      </c>
      <c r="M574" s="47">
        <v>0.4</v>
      </c>
      <c r="N574" s="47"/>
      <c r="O574" s="47"/>
      <c r="P574" s="26" t="s">
        <v>135</v>
      </c>
      <c r="Q574" s="26" t="s">
        <v>39</v>
      </c>
      <c r="R574" s="26">
        <v>1</v>
      </c>
      <c r="S574" s="26">
        <v>5</v>
      </c>
      <c r="T574" s="26"/>
      <c r="U574" s="26"/>
      <c r="V574" s="26" t="s">
        <v>17</v>
      </c>
      <c r="W574" s="24">
        <v>1806</v>
      </c>
      <c r="X574" s="24"/>
    </row>
    <row r="575" s="3" customFormat="1" ht="24.95" customHeight="1" spans="1:24">
      <c r="A575" s="24">
        <v>570</v>
      </c>
      <c r="B575" s="46" t="s">
        <v>1081</v>
      </c>
      <c r="C575" s="26" t="s">
        <v>45</v>
      </c>
      <c r="D575" s="26" t="s">
        <v>271</v>
      </c>
      <c r="E575" s="26" t="s">
        <v>430</v>
      </c>
      <c r="F575" s="26" t="s">
        <v>37</v>
      </c>
      <c r="G575" s="26">
        <v>2018</v>
      </c>
      <c r="H575" s="26" t="s">
        <v>941</v>
      </c>
      <c r="I575" s="45">
        <v>2</v>
      </c>
      <c r="J575" s="51" t="s">
        <v>1048</v>
      </c>
      <c r="K575" s="47">
        <v>0.4</v>
      </c>
      <c r="L575" s="47">
        <v>0.8</v>
      </c>
      <c r="M575" s="47">
        <v>0.8</v>
      </c>
      <c r="N575" s="47"/>
      <c r="O575" s="47"/>
      <c r="P575" s="26" t="s">
        <v>135</v>
      </c>
      <c r="Q575" s="26" t="s">
        <v>39</v>
      </c>
      <c r="R575" s="26">
        <v>1</v>
      </c>
      <c r="S575" s="26">
        <v>1</v>
      </c>
      <c r="T575" s="26"/>
      <c r="U575" s="26"/>
      <c r="V575" s="26" t="s">
        <v>17</v>
      </c>
      <c r="W575" s="24">
        <v>1807</v>
      </c>
      <c r="X575" s="24"/>
    </row>
    <row r="576" s="3" customFormat="1" ht="24.95" customHeight="1" spans="1:24">
      <c r="A576" s="24">
        <v>571</v>
      </c>
      <c r="B576" s="46" t="s">
        <v>1082</v>
      </c>
      <c r="C576" s="26" t="s">
        <v>45</v>
      </c>
      <c r="D576" s="26" t="s">
        <v>271</v>
      </c>
      <c r="E576" s="26" t="s">
        <v>278</v>
      </c>
      <c r="F576" s="26" t="s">
        <v>37</v>
      </c>
      <c r="G576" s="26">
        <v>2018</v>
      </c>
      <c r="H576" s="26" t="s">
        <v>941</v>
      </c>
      <c r="I576" s="45">
        <v>2</v>
      </c>
      <c r="J576" s="51" t="s">
        <v>1048</v>
      </c>
      <c r="K576" s="47">
        <v>0.4</v>
      </c>
      <c r="L576" s="47">
        <v>0.8</v>
      </c>
      <c r="M576" s="47">
        <v>0.8</v>
      </c>
      <c r="N576" s="47"/>
      <c r="O576" s="47"/>
      <c r="P576" s="26" t="s">
        <v>135</v>
      </c>
      <c r="Q576" s="26" t="s">
        <v>39</v>
      </c>
      <c r="R576" s="26">
        <v>2</v>
      </c>
      <c r="S576" s="26">
        <v>5</v>
      </c>
      <c r="T576" s="26"/>
      <c r="U576" s="26"/>
      <c r="V576" s="26" t="s">
        <v>17</v>
      </c>
      <c r="W576" s="24">
        <v>1808</v>
      </c>
      <c r="X576" s="24"/>
    </row>
    <row r="577" s="3" customFormat="1" ht="24.95" customHeight="1" spans="1:24">
      <c r="A577" s="24">
        <v>572</v>
      </c>
      <c r="B577" s="46" t="s">
        <v>1083</v>
      </c>
      <c r="C577" s="26" t="s">
        <v>45</v>
      </c>
      <c r="D577" s="26" t="s">
        <v>271</v>
      </c>
      <c r="E577" s="26" t="s">
        <v>444</v>
      </c>
      <c r="F577" s="26" t="s">
        <v>37</v>
      </c>
      <c r="G577" s="26">
        <v>2018</v>
      </c>
      <c r="H577" s="26" t="s">
        <v>941</v>
      </c>
      <c r="I577" s="45">
        <v>1</v>
      </c>
      <c r="J577" s="51" t="s">
        <v>1048</v>
      </c>
      <c r="K577" s="47">
        <v>0.4</v>
      </c>
      <c r="L577" s="47">
        <v>0.4</v>
      </c>
      <c r="M577" s="47">
        <v>0.4</v>
      </c>
      <c r="N577" s="47"/>
      <c r="O577" s="47"/>
      <c r="P577" s="26" t="s">
        <v>135</v>
      </c>
      <c r="Q577" s="26" t="s">
        <v>39</v>
      </c>
      <c r="R577" s="26">
        <v>4</v>
      </c>
      <c r="S577" s="26">
        <v>16</v>
      </c>
      <c r="T577" s="26"/>
      <c r="U577" s="26"/>
      <c r="V577" s="26" t="s">
        <v>17</v>
      </c>
      <c r="W577" s="24">
        <v>1809</v>
      </c>
      <c r="X577" s="24"/>
    </row>
    <row r="578" s="3" customFormat="1" ht="24.95" customHeight="1" spans="1:24">
      <c r="A578" s="24">
        <v>573</v>
      </c>
      <c r="B578" s="46" t="s">
        <v>1084</v>
      </c>
      <c r="C578" s="26" t="s">
        <v>45</v>
      </c>
      <c r="D578" s="26" t="s">
        <v>271</v>
      </c>
      <c r="E578" s="26" t="s">
        <v>287</v>
      </c>
      <c r="F578" s="26" t="s">
        <v>37</v>
      </c>
      <c r="G578" s="26">
        <v>2018</v>
      </c>
      <c r="H578" s="26" t="s">
        <v>941</v>
      </c>
      <c r="I578" s="45">
        <v>1</v>
      </c>
      <c r="J578" s="51" t="s">
        <v>1048</v>
      </c>
      <c r="K578" s="47">
        <v>0.4</v>
      </c>
      <c r="L578" s="47">
        <v>0.4</v>
      </c>
      <c r="M578" s="47">
        <v>0.4</v>
      </c>
      <c r="N578" s="47"/>
      <c r="O578" s="47"/>
      <c r="P578" s="26" t="s">
        <v>135</v>
      </c>
      <c r="Q578" s="26" t="s">
        <v>39</v>
      </c>
      <c r="R578" s="26">
        <v>1</v>
      </c>
      <c r="S578" s="26">
        <v>4</v>
      </c>
      <c r="T578" s="26"/>
      <c r="U578" s="26"/>
      <c r="V578" s="26" t="s">
        <v>17</v>
      </c>
      <c r="W578" s="24">
        <v>1810</v>
      </c>
      <c r="X578" s="24"/>
    </row>
    <row r="579" s="3" customFormat="1" ht="24.95" customHeight="1" spans="1:24">
      <c r="A579" s="24">
        <v>574</v>
      </c>
      <c r="B579" s="46" t="s">
        <v>1085</v>
      </c>
      <c r="C579" s="26" t="s">
        <v>45</v>
      </c>
      <c r="D579" s="26" t="s">
        <v>271</v>
      </c>
      <c r="E579" s="26" t="s">
        <v>764</v>
      </c>
      <c r="F579" s="26" t="s">
        <v>37</v>
      </c>
      <c r="G579" s="26">
        <v>2018</v>
      </c>
      <c r="H579" s="26" t="s">
        <v>941</v>
      </c>
      <c r="I579" s="45">
        <v>2</v>
      </c>
      <c r="J579" s="51" t="s">
        <v>1048</v>
      </c>
      <c r="K579" s="47">
        <v>0.4</v>
      </c>
      <c r="L579" s="47">
        <v>0.8</v>
      </c>
      <c r="M579" s="47">
        <v>0.8</v>
      </c>
      <c r="N579" s="47"/>
      <c r="O579" s="47"/>
      <c r="P579" s="26" t="s">
        <v>135</v>
      </c>
      <c r="Q579" s="26" t="s">
        <v>39</v>
      </c>
      <c r="R579" s="26">
        <v>2</v>
      </c>
      <c r="S579" s="26">
        <v>6</v>
      </c>
      <c r="T579" s="26"/>
      <c r="U579" s="26"/>
      <c r="V579" s="26" t="s">
        <v>17</v>
      </c>
      <c r="W579" s="24">
        <v>1811</v>
      </c>
      <c r="X579" s="24"/>
    </row>
    <row r="580" s="3" customFormat="1" ht="24.95" customHeight="1" spans="1:24">
      <c r="A580" s="24">
        <v>575</v>
      </c>
      <c r="B580" s="46" t="s">
        <v>1086</v>
      </c>
      <c r="C580" s="26" t="s">
        <v>45</v>
      </c>
      <c r="D580" s="26" t="s">
        <v>117</v>
      </c>
      <c r="E580" s="26" t="s">
        <v>560</v>
      </c>
      <c r="F580" s="26" t="s">
        <v>37</v>
      </c>
      <c r="G580" s="26">
        <v>2018</v>
      </c>
      <c r="H580" s="26" t="s">
        <v>941</v>
      </c>
      <c r="I580" s="45">
        <v>3</v>
      </c>
      <c r="J580" s="51" t="s">
        <v>1048</v>
      </c>
      <c r="K580" s="47">
        <v>0.4</v>
      </c>
      <c r="L580" s="47">
        <v>1.2</v>
      </c>
      <c r="M580" s="47">
        <v>1.2</v>
      </c>
      <c r="N580" s="47"/>
      <c r="O580" s="47"/>
      <c r="P580" s="26" t="s">
        <v>135</v>
      </c>
      <c r="Q580" s="26" t="s">
        <v>39</v>
      </c>
      <c r="R580" s="26">
        <v>3</v>
      </c>
      <c r="S580" s="26">
        <v>18</v>
      </c>
      <c r="T580" s="26"/>
      <c r="U580" s="26"/>
      <c r="V580" s="26" t="s">
        <v>17</v>
      </c>
      <c r="W580" s="24">
        <v>1812</v>
      </c>
      <c r="X580" s="24"/>
    </row>
    <row r="581" s="3" customFormat="1" ht="24.95" customHeight="1" spans="1:24">
      <c r="A581" s="24">
        <v>576</v>
      </c>
      <c r="B581" s="46" t="s">
        <v>1087</v>
      </c>
      <c r="C581" s="26" t="s">
        <v>45</v>
      </c>
      <c r="D581" s="26" t="s">
        <v>117</v>
      </c>
      <c r="E581" s="26" t="s">
        <v>231</v>
      </c>
      <c r="F581" s="26" t="s">
        <v>37</v>
      </c>
      <c r="G581" s="26">
        <v>2018</v>
      </c>
      <c r="H581" s="26" t="s">
        <v>941</v>
      </c>
      <c r="I581" s="45">
        <v>1</v>
      </c>
      <c r="J581" s="51" t="s">
        <v>1048</v>
      </c>
      <c r="K581" s="47">
        <v>0.4</v>
      </c>
      <c r="L581" s="47">
        <v>0.4</v>
      </c>
      <c r="M581" s="47">
        <v>0.4</v>
      </c>
      <c r="N581" s="47"/>
      <c r="O581" s="47"/>
      <c r="P581" s="26" t="s">
        <v>135</v>
      </c>
      <c r="Q581" s="26" t="s">
        <v>39</v>
      </c>
      <c r="R581" s="26">
        <v>1</v>
      </c>
      <c r="S581" s="26">
        <v>4</v>
      </c>
      <c r="T581" s="26"/>
      <c r="U581" s="26"/>
      <c r="V581" s="26" t="s">
        <v>17</v>
      </c>
      <c r="W581" s="24">
        <v>1813</v>
      </c>
      <c r="X581" s="24"/>
    </row>
    <row r="582" s="3" customFormat="1" ht="24.95" customHeight="1" spans="1:24">
      <c r="A582" s="24">
        <v>577</v>
      </c>
      <c r="B582" s="46" t="s">
        <v>1088</v>
      </c>
      <c r="C582" s="26" t="s">
        <v>45</v>
      </c>
      <c r="D582" s="26" t="s">
        <v>117</v>
      </c>
      <c r="E582" s="26" t="s">
        <v>240</v>
      </c>
      <c r="F582" s="26" t="s">
        <v>37</v>
      </c>
      <c r="G582" s="26">
        <v>2018</v>
      </c>
      <c r="H582" s="26" t="s">
        <v>941</v>
      </c>
      <c r="I582" s="45">
        <v>2</v>
      </c>
      <c r="J582" s="51" t="s">
        <v>1048</v>
      </c>
      <c r="K582" s="47">
        <v>0.4</v>
      </c>
      <c r="L582" s="47">
        <v>0.8</v>
      </c>
      <c r="M582" s="47">
        <v>0.8</v>
      </c>
      <c r="N582" s="47"/>
      <c r="O582" s="47"/>
      <c r="P582" s="26" t="s">
        <v>135</v>
      </c>
      <c r="Q582" s="26" t="s">
        <v>39</v>
      </c>
      <c r="R582" s="26">
        <v>2</v>
      </c>
      <c r="S582" s="26">
        <v>11</v>
      </c>
      <c r="T582" s="26"/>
      <c r="U582" s="26"/>
      <c r="V582" s="26" t="s">
        <v>17</v>
      </c>
      <c r="W582" s="24">
        <v>1814</v>
      </c>
      <c r="X582" s="24"/>
    </row>
    <row r="583" s="3" customFormat="1" ht="24.95" customHeight="1" spans="1:24">
      <c r="A583" s="24">
        <v>578</v>
      </c>
      <c r="B583" s="46" t="s">
        <v>1089</v>
      </c>
      <c r="C583" s="26" t="s">
        <v>45</v>
      </c>
      <c r="D583" s="26" t="s">
        <v>117</v>
      </c>
      <c r="E583" s="26" t="s">
        <v>171</v>
      </c>
      <c r="F583" s="26" t="s">
        <v>37</v>
      </c>
      <c r="G583" s="26">
        <v>2018</v>
      </c>
      <c r="H583" s="26" t="s">
        <v>941</v>
      </c>
      <c r="I583" s="45">
        <v>3</v>
      </c>
      <c r="J583" s="51" t="s">
        <v>1048</v>
      </c>
      <c r="K583" s="47">
        <v>0.4</v>
      </c>
      <c r="L583" s="47">
        <v>1.2</v>
      </c>
      <c r="M583" s="47">
        <v>1.2</v>
      </c>
      <c r="N583" s="47"/>
      <c r="O583" s="47"/>
      <c r="P583" s="26" t="s">
        <v>135</v>
      </c>
      <c r="Q583" s="26" t="s">
        <v>39</v>
      </c>
      <c r="R583" s="26">
        <v>3</v>
      </c>
      <c r="S583" s="26">
        <v>12</v>
      </c>
      <c r="T583" s="26"/>
      <c r="U583" s="26"/>
      <c r="V583" s="26" t="s">
        <v>17</v>
      </c>
      <c r="W583" s="24">
        <v>1815</v>
      </c>
      <c r="X583" s="24"/>
    </row>
    <row r="584" s="3" customFormat="1" ht="24.95" customHeight="1" spans="1:24">
      <c r="A584" s="24">
        <v>579</v>
      </c>
      <c r="B584" s="46" t="s">
        <v>1090</v>
      </c>
      <c r="C584" s="26" t="s">
        <v>45</v>
      </c>
      <c r="D584" s="26" t="s">
        <v>117</v>
      </c>
      <c r="E584" s="26" t="s">
        <v>249</v>
      </c>
      <c r="F584" s="26" t="s">
        <v>37</v>
      </c>
      <c r="G584" s="26">
        <v>2018</v>
      </c>
      <c r="H584" s="26" t="s">
        <v>941</v>
      </c>
      <c r="I584" s="45">
        <v>1</v>
      </c>
      <c r="J584" s="51" t="s">
        <v>1048</v>
      </c>
      <c r="K584" s="47">
        <v>0.4</v>
      </c>
      <c r="L584" s="47">
        <v>0.4</v>
      </c>
      <c r="M584" s="47">
        <v>0.4</v>
      </c>
      <c r="N584" s="47"/>
      <c r="O584" s="47"/>
      <c r="P584" s="26" t="s">
        <v>135</v>
      </c>
      <c r="Q584" s="26" t="s">
        <v>39</v>
      </c>
      <c r="R584" s="26">
        <v>1</v>
      </c>
      <c r="S584" s="26">
        <v>3</v>
      </c>
      <c r="T584" s="26"/>
      <c r="U584" s="26"/>
      <c r="V584" s="26" t="s">
        <v>17</v>
      </c>
      <c r="W584" s="24">
        <v>1816</v>
      </c>
      <c r="X584" s="24"/>
    </row>
    <row r="585" s="3" customFormat="1" ht="24.95" customHeight="1" spans="1:24">
      <c r="A585" s="24">
        <v>580</v>
      </c>
      <c r="B585" s="46" t="s">
        <v>1091</v>
      </c>
      <c r="C585" s="26" t="s">
        <v>45</v>
      </c>
      <c r="D585" s="26" t="s">
        <v>117</v>
      </c>
      <c r="E585" s="26" t="s">
        <v>252</v>
      </c>
      <c r="F585" s="26" t="s">
        <v>37</v>
      </c>
      <c r="G585" s="26">
        <v>2018</v>
      </c>
      <c r="H585" s="26" t="s">
        <v>941</v>
      </c>
      <c r="I585" s="45">
        <v>2</v>
      </c>
      <c r="J585" s="51" t="s">
        <v>1048</v>
      </c>
      <c r="K585" s="47">
        <v>0.4</v>
      </c>
      <c r="L585" s="47">
        <v>0.8</v>
      </c>
      <c r="M585" s="47">
        <v>0.8</v>
      </c>
      <c r="N585" s="47"/>
      <c r="O585" s="47"/>
      <c r="P585" s="26" t="s">
        <v>135</v>
      </c>
      <c r="Q585" s="26" t="s">
        <v>39</v>
      </c>
      <c r="R585" s="26">
        <v>3</v>
      </c>
      <c r="S585" s="26">
        <v>8</v>
      </c>
      <c r="T585" s="26"/>
      <c r="U585" s="26"/>
      <c r="V585" s="26" t="s">
        <v>17</v>
      </c>
      <c r="W585" s="24">
        <v>1817</v>
      </c>
      <c r="X585" s="24"/>
    </row>
    <row r="586" s="3" customFormat="1" ht="24.95" customHeight="1" spans="1:24">
      <c r="A586" s="24">
        <v>581</v>
      </c>
      <c r="B586" s="46" t="s">
        <v>1092</v>
      </c>
      <c r="C586" s="26" t="s">
        <v>45</v>
      </c>
      <c r="D586" s="26" t="s">
        <v>173</v>
      </c>
      <c r="E586" s="26" t="s">
        <v>1093</v>
      </c>
      <c r="F586" s="26" t="s">
        <v>37</v>
      </c>
      <c r="G586" s="26">
        <v>2018</v>
      </c>
      <c r="H586" s="26" t="s">
        <v>941</v>
      </c>
      <c r="I586" s="45">
        <v>1</v>
      </c>
      <c r="J586" s="51" t="s">
        <v>1048</v>
      </c>
      <c r="K586" s="47">
        <v>0.4</v>
      </c>
      <c r="L586" s="47">
        <v>0.4</v>
      </c>
      <c r="M586" s="47">
        <v>0.4</v>
      </c>
      <c r="N586" s="47"/>
      <c r="O586" s="47"/>
      <c r="P586" s="26" t="s">
        <v>135</v>
      </c>
      <c r="Q586" s="26" t="s">
        <v>39</v>
      </c>
      <c r="R586" s="26">
        <v>1</v>
      </c>
      <c r="S586" s="26">
        <v>2</v>
      </c>
      <c r="T586" s="26"/>
      <c r="U586" s="26"/>
      <c r="V586" s="26" t="s">
        <v>17</v>
      </c>
      <c r="W586" s="24">
        <v>1818</v>
      </c>
      <c r="X586" s="24"/>
    </row>
    <row r="587" s="3" customFormat="1" ht="24.95" customHeight="1" spans="1:24">
      <c r="A587" s="24">
        <v>582</v>
      </c>
      <c r="B587" s="46" t="s">
        <v>1094</v>
      </c>
      <c r="C587" s="26" t="s">
        <v>45</v>
      </c>
      <c r="D587" s="26" t="s">
        <v>173</v>
      </c>
      <c r="E587" s="26" t="s">
        <v>1095</v>
      </c>
      <c r="F587" s="26" t="s">
        <v>37</v>
      </c>
      <c r="G587" s="26">
        <v>2018</v>
      </c>
      <c r="H587" s="26" t="s">
        <v>941</v>
      </c>
      <c r="I587" s="45">
        <v>2</v>
      </c>
      <c r="J587" s="51" t="s">
        <v>1048</v>
      </c>
      <c r="K587" s="47">
        <v>0.4</v>
      </c>
      <c r="L587" s="47">
        <v>0.8</v>
      </c>
      <c r="M587" s="47">
        <v>0.8</v>
      </c>
      <c r="N587" s="47"/>
      <c r="O587" s="47"/>
      <c r="P587" s="26" t="s">
        <v>135</v>
      </c>
      <c r="Q587" s="26" t="s">
        <v>39</v>
      </c>
      <c r="R587" s="26">
        <v>2</v>
      </c>
      <c r="S587" s="26">
        <v>4</v>
      </c>
      <c r="T587" s="26"/>
      <c r="U587" s="26"/>
      <c r="V587" s="26" t="s">
        <v>17</v>
      </c>
      <c r="W587" s="24">
        <v>1819</v>
      </c>
      <c r="X587" s="24"/>
    </row>
    <row r="588" s="3" customFormat="1" ht="24.95" customHeight="1" spans="1:24">
      <c r="A588" s="24">
        <v>583</v>
      </c>
      <c r="B588" s="46" t="s">
        <v>1096</v>
      </c>
      <c r="C588" s="26" t="s">
        <v>45</v>
      </c>
      <c r="D588" s="26" t="s">
        <v>173</v>
      </c>
      <c r="E588" s="26" t="s">
        <v>176</v>
      </c>
      <c r="F588" s="26" t="s">
        <v>37</v>
      </c>
      <c r="G588" s="26">
        <v>2018</v>
      </c>
      <c r="H588" s="26" t="s">
        <v>941</v>
      </c>
      <c r="I588" s="45">
        <v>1</v>
      </c>
      <c r="J588" s="51" t="s">
        <v>1048</v>
      </c>
      <c r="K588" s="47">
        <v>0.4</v>
      </c>
      <c r="L588" s="47">
        <v>0.4</v>
      </c>
      <c r="M588" s="47">
        <v>0.4</v>
      </c>
      <c r="N588" s="47"/>
      <c r="O588" s="47"/>
      <c r="P588" s="26" t="s">
        <v>135</v>
      </c>
      <c r="Q588" s="26" t="s">
        <v>39</v>
      </c>
      <c r="R588" s="26">
        <v>1</v>
      </c>
      <c r="S588" s="26">
        <v>6</v>
      </c>
      <c r="T588" s="26"/>
      <c r="U588" s="26"/>
      <c r="V588" s="26" t="s">
        <v>17</v>
      </c>
      <c r="W588" s="24">
        <v>1820</v>
      </c>
      <c r="X588" s="24"/>
    </row>
    <row r="589" s="3" customFormat="1" ht="24.95" customHeight="1" spans="1:24">
      <c r="A589" s="24">
        <v>584</v>
      </c>
      <c r="B589" s="46" t="s">
        <v>1097</v>
      </c>
      <c r="C589" s="26" t="s">
        <v>45</v>
      </c>
      <c r="D589" s="26" t="s">
        <v>173</v>
      </c>
      <c r="E589" s="26" t="s">
        <v>174</v>
      </c>
      <c r="F589" s="26" t="s">
        <v>37</v>
      </c>
      <c r="G589" s="26">
        <v>2018</v>
      </c>
      <c r="H589" s="26" t="s">
        <v>941</v>
      </c>
      <c r="I589" s="45">
        <v>2</v>
      </c>
      <c r="J589" s="51" t="s">
        <v>1048</v>
      </c>
      <c r="K589" s="47">
        <v>0.4</v>
      </c>
      <c r="L589" s="47">
        <v>0.8</v>
      </c>
      <c r="M589" s="47">
        <v>0.8</v>
      </c>
      <c r="N589" s="47"/>
      <c r="O589" s="47"/>
      <c r="P589" s="26" t="s">
        <v>135</v>
      </c>
      <c r="Q589" s="26" t="s">
        <v>39</v>
      </c>
      <c r="R589" s="26">
        <v>2</v>
      </c>
      <c r="S589" s="26">
        <v>6</v>
      </c>
      <c r="T589" s="26"/>
      <c r="U589" s="26"/>
      <c r="V589" s="26" t="s">
        <v>17</v>
      </c>
      <c r="W589" s="24">
        <v>1821</v>
      </c>
      <c r="X589" s="24"/>
    </row>
    <row r="590" s="3" customFormat="1" ht="24.95" customHeight="1" spans="1:24">
      <c r="A590" s="24">
        <v>585</v>
      </c>
      <c r="B590" s="46" t="s">
        <v>1098</v>
      </c>
      <c r="C590" s="26" t="s">
        <v>45</v>
      </c>
      <c r="D590" s="26" t="s">
        <v>326</v>
      </c>
      <c r="E590" s="26" t="s">
        <v>1099</v>
      </c>
      <c r="F590" s="26" t="s">
        <v>37</v>
      </c>
      <c r="G590" s="26">
        <v>2018</v>
      </c>
      <c r="H590" s="26" t="s">
        <v>941</v>
      </c>
      <c r="I590" s="45">
        <v>2</v>
      </c>
      <c r="J590" s="51" t="s">
        <v>1048</v>
      </c>
      <c r="K590" s="47">
        <v>0.4</v>
      </c>
      <c r="L590" s="47">
        <v>0.8</v>
      </c>
      <c r="M590" s="47">
        <v>0.8</v>
      </c>
      <c r="N590" s="47"/>
      <c r="O590" s="47"/>
      <c r="P590" s="26" t="s">
        <v>135</v>
      </c>
      <c r="Q590" s="26" t="s">
        <v>39</v>
      </c>
      <c r="R590" s="26">
        <v>2</v>
      </c>
      <c r="S590" s="26">
        <v>6</v>
      </c>
      <c r="T590" s="26"/>
      <c r="U590" s="26"/>
      <c r="V590" s="26" t="s">
        <v>17</v>
      </c>
      <c r="W590" s="24">
        <v>1822</v>
      </c>
      <c r="X590" s="24"/>
    </row>
    <row r="591" s="3" customFormat="1" ht="24.95" customHeight="1" spans="1:24">
      <c r="A591" s="24">
        <v>586</v>
      </c>
      <c r="B591" s="46" t="s">
        <v>1100</v>
      </c>
      <c r="C591" s="26" t="s">
        <v>45</v>
      </c>
      <c r="D591" s="26" t="s">
        <v>326</v>
      </c>
      <c r="E591" s="26" t="s">
        <v>799</v>
      </c>
      <c r="F591" s="26" t="s">
        <v>37</v>
      </c>
      <c r="G591" s="26">
        <v>2018</v>
      </c>
      <c r="H591" s="26" t="s">
        <v>941</v>
      </c>
      <c r="I591" s="45">
        <v>2</v>
      </c>
      <c r="J591" s="51" t="s">
        <v>1048</v>
      </c>
      <c r="K591" s="47">
        <v>0.4</v>
      </c>
      <c r="L591" s="47">
        <v>0.8</v>
      </c>
      <c r="M591" s="47">
        <v>0.8</v>
      </c>
      <c r="N591" s="47"/>
      <c r="O591" s="47"/>
      <c r="P591" s="26" t="s">
        <v>135</v>
      </c>
      <c r="Q591" s="26" t="s">
        <v>39</v>
      </c>
      <c r="R591" s="26">
        <v>2</v>
      </c>
      <c r="S591" s="26">
        <v>7</v>
      </c>
      <c r="T591" s="26"/>
      <c r="U591" s="26"/>
      <c r="V591" s="26" t="s">
        <v>17</v>
      </c>
      <c r="W591" s="24">
        <v>1823</v>
      </c>
      <c r="X591" s="24"/>
    </row>
    <row r="592" s="3" customFormat="1" ht="24.95" customHeight="1" spans="1:24">
      <c r="A592" s="24">
        <v>587</v>
      </c>
      <c r="B592" s="46" t="s">
        <v>1101</v>
      </c>
      <c r="C592" s="26" t="s">
        <v>45</v>
      </c>
      <c r="D592" s="26" t="s">
        <v>326</v>
      </c>
      <c r="E592" s="26" t="s">
        <v>1102</v>
      </c>
      <c r="F592" s="26" t="s">
        <v>37</v>
      </c>
      <c r="G592" s="26">
        <v>2018</v>
      </c>
      <c r="H592" s="26" t="s">
        <v>941</v>
      </c>
      <c r="I592" s="45">
        <v>5</v>
      </c>
      <c r="J592" s="51" t="s">
        <v>1048</v>
      </c>
      <c r="K592" s="47">
        <v>0.4</v>
      </c>
      <c r="L592" s="47">
        <v>2</v>
      </c>
      <c r="M592" s="47">
        <v>2</v>
      </c>
      <c r="N592" s="47"/>
      <c r="O592" s="47"/>
      <c r="P592" s="26" t="s">
        <v>135</v>
      </c>
      <c r="Q592" s="26" t="s">
        <v>39</v>
      </c>
      <c r="R592" s="26">
        <v>5</v>
      </c>
      <c r="S592" s="26">
        <v>17</v>
      </c>
      <c r="T592" s="26"/>
      <c r="U592" s="26"/>
      <c r="V592" s="26" t="s">
        <v>17</v>
      </c>
      <c r="W592" s="24">
        <v>1824</v>
      </c>
      <c r="X592" s="24"/>
    </row>
    <row r="593" s="3" customFormat="1" ht="24.95" customHeight="1" spans="1:24">
      <c r="A593" s="24">
        <v>588</v>
      </c>
      <c r="B593" s="46" t="s">
        <v>1103</v>
      </c>
      <c r="C593" s="26" t="s">
        <v>45</v>
      </c>
      <c r="D593" s="26" t="s">
        <v>326</v>
      </c>
      <c r="E593" s="26" t="s">
        <v>330</v>
      </c>
      <c r="F593" s="26" t="s">
        <v>37</v>
      </c>
      <c r="G593" s="26">
        <v>2018</v>
      </c>
      <c r="H593" s="26" t="s">
        <v>941</v>
      </c>
      <c r="I593" s="45">
        <v>5</v>
      </c>
      <c r="J593" s="51" t="s">
        <v>1048</v>
      </c>
      <c r="K593" s="47">
        <v>0.4</v>
      </c>
      <c r="L593" s="47">
        <v>2</v>
      </c>
      <c r="M593" s="47">
        <v>2</v>
      </c>
      <c r="N593" s="47"/>
      <c r="O593" s="47"/>
      <c r="P593" s="26" t="s">
        <v>135</v>
      </c>
      <c r="Q593" s="26" t="s">
        <v>39</v>
      </c>
      <c r="R593" s="26">
        <v>5</v>
      </c>
      <c r="S593" s="26">
        <v>18</v>
      </c>
      <c r="T593" s="26"/>
      <c r="U593" s="26"/>
      <c r="V593" s="26" t="s">
        <v>17</v>
      </c>
      <c r="W593" s="24">
        <v>1825</v>
      </c>
      <c r="X593" s="24"/>
    </row>
    <row r="594" s="3" customFormat="1" ht="24.95" customHeight="1" spans="1:24">
      <c r="A594" s="24">
        <v>589</v>
      </c>
      <c r="B594" s="46" t="s">
        <v>1104</v>
      </c>
      <c r="C594" s="26" t="s">
        <v>45</v>
      </c>
      <c r="D594" s="26" t="s">
        <v>326</v>
      </c>
      <c r="E594" s="26" t="s">
        <v>499</v>
      </c>
      <c r="F594" s="26" t="s">
        <v>37</v>
      </c>
      <c r="G594" s="26">
        <v>2018</v>
      </c>
      <c r="H594" s="26" t="s">
        <v>941</v>
      </c>
      <c r="I594" s="45">
        <v>6</v>
      </c>
      <c r="J594" s="51" t="s">
        <v>1048</v>
      </c>
      <c r="K594" s="47">
        <v>0.4</v>
      </c>
      <c r="L594" s="47">
        <v>2.4</v>
      </c>
      <c r="M594" s="47">
        <v>2.4</v>
      </c>
      <c r="N594" s="47"/>
      <c r="O594" s="47"/>
      <c r="P594" s="26" t="s">
        <v>135</v>
      </c>
      <c r="Q594" s="26" t="s">
        <v>39</v>
      </c>
      <c r="R594" s="26">
        <v>7</v>
      </c>
      <c r="S594" s="26">
        <v>23</v>
      </c>
      <c r="T594" s="26"/>
      <c r="U594" s="26"/>
      <c r="V594" s="26" t="s">
        <v>17</v>
      </c>
      <c r="W594" s="24">
        <v>1826</v>
      </c>
      <c r="X594" s="24"/>
    </row>
    <row r="595" s="3" customFormat="1" ht="24.95" customHeight="1" spans="1:24">
      <c r="A595" s="24">
        <v>590</v>
      </c>
      <c r="B595" s="46" t="s">
        <v>1105</v>
      </c>
      <c r="C595" s="26" t="s">
        <v>45</v>
      </c>
      <c r="D595" s="26" t="s">
        <v>326</v>
      </c>
      <c r="E595" s="26" t="s">
        <v>1106</v>
      </c>
      <c r="F595" s="26" t="s">
        <v>37</v>
      </c>
      <c r="G595" s="26">
        <v>2018</v>
      </c>
      <c r="H595" s="26" t="s">
        <v>941</v>
      </c>
      <c r="I595" s="45">
        <v>8</v>
      </c>
      <c r="J595" s="51" t="s">
        <v>1048</v>
      </c>
      <c r="K595" s="47">
        <v>0.4</v>
      </c>
      <c r="L595" s="47">
        <v>3.2</v>
      </c>
      <c r="M595" s="47">
        <v>3.2</v>
      </c>
      <c r="N595" s="47"/>
      <c r="O595" s="47"/>
      <c r="P595" s="26" t="s">
        <v>135</v>
      </c>
      <c r="Q595" s="26" t="s">
        <v>39</v>
      </c>
      <c r="R595" s="26">
        <v>8</v>
      </c>
      <c r="S595" s="26">
        <v>30</v>
      </c>
      <c r="T595" s="26"/>
      <c r="U595" s="26"/>
      <c r="V595" s="26" t="s">
        <v>17</v>
      </c>
      <c r="W595" s="24">
        <v>1827</v>
      </c>
      <c r="X595" s="24"/>
    </row>
    <row r="596" s="3" customFormat="1" ht="24.95" customHeight="1" spans="1:24">
      <c r="A596" s="24">
        <v>591</v>
      </c>
      <c r="B596" s="46" t="s">
        <v>1107</v>
      </c>
      <c r="C596" s="26" t="s">
        <v>45</v>
      </c>
      <c r="D596" s="26" t="s">
        <v>326</v>
      </c>
      <c r="E596" s="26" t="s">
        <v>333</v>
      </c>
      <c r="F596" s="26" t="s">
        <v>37</v>
      </c>
      <c r="G596" s="26">
        <v>2018</v>
      </c>
      <c r="H596" s="26" t="s">
        <v>941</v>
      </c>
      <c r="I596" s="45">
        <v>5</v>
      </c>
      <c r="J596" s="51" t="s">
        <v>1048</v>
      </c>
      <c r="K596" s="47">
        <v>0.4</v>
      </c>
      <c r="L596" s="47">
        <v>2</v>
      </c>
      <c r="M596" s="47">
        <v>2</v>
      </c>
      <c r="N596" s="47"/>
      <c r="O596" s="47"/>
      <c r="P596" s="26" t="s">
        <v>135</v>
      </c>
      <c r="Q596" s="26" t="s">
        <v>39</v>
      </c>
      <c r="R596" s="26">
        <v>5</v>
      </c>
      <c r="S596" s="26">
        <v>17</v>
      </c>
      <c r="T596" s="26"/>
      <c r="U596" s="26"/>
      <c r="V596" s="26" t="s">
        <v>17</v>
      </c>
      <c r="W596" s="24">
        <v>1828</v>
      </c>
      <c r="X596" s="24"/>
    </row>
    <row r="597" s="3" customFormat="1" ht="24.95" customHeight="1" spans="1:24">
      <c r="A597" s="24">
        <v>592</v>
      </c>
      <c r="B597" s="46" t="s">
        <v>1108</v>
      </c>
      <c r="C597" s="26" t="s">
        <v>45</v>
      </c>
      <c r="D597" s="26" t="s">
        <v>326</v>
      </c>
      <c r="E597" s="26" t="s">
        <v>1109</v>
      </c>
      <c r="F597" s="26" t="s">
        <v>37</v>
      </c>
      <c r="G597" s="26">
        <v>2018</v>
      </c>
      <c r="H597" s="26" t="s">
        <v>941</v>
      </c>
      <c r="I597" s="45">
        <v>2</v>
      </c>
      <c r="J597" s="51" t="s">
        <v>1048</v>
      </c>
      <c r="K597" s="47">
        <v>0.4</v>
      </c>
      <c r="L597" s="47">
        <v>0.8</v>
      </c>
      <c r="M597" s="47">
        <v>0.8</v>
      </c>
      <c r="N597" s="47"/>
      <c r="O597" s="47"/>
      <c r="P597" s="26" t="s">
        <v>135</v>
      </c>
      <c r="Q597" s="26" t="s">
        <v>39</v>
      </c>
      <c r="R597" s="26">
        <v>2</v>
      </c>
      <c r="S597" s="26">
        <v>7</v>
      </c>
      <c r="T597" s="26"/>
      <c r="U597" s="26"/>
      <c r="V597" s="26" t="s">
        <v>17</v>
      </c>
      <c r="W597" s="24">
        <v>1829</v>
      </c>
      <c r="X597" s="24"/>
    </row>
    <row r="598" ht="24.95" customHeight="1" spans="1:24">
      <c r="A598" s="24">
        <v>593</v>
      </c>
      <c r="B598" s="25" t="s">
        <v>1071</v>
      </c>
      <c r="C598" s="26" t="s">
        <v>45</v>
      </c>
      <c r="D598" s="26" t="s">
        <v>164</v>
      </c>
      <c r="E598" s="26" t="s">
        <v>169</v>
      </c>
      <c r="F598" s="26" t="s">
        <v>37</v>
      </c>
      <c r="G598" s="26">
        <v>2019</v>
      </c>
      <c r="H598" s="26" t="s">
        <v>941</v>
      </c>
      <c r="I598" s="45">
        <v>3</v>
      </c>
      <c r="J598" s="46" t="s">
        <v>1048</v>
      </c>
      <c r="K598" s="26">
        <v>0.3</v>
      </c>
      <c r="L598" s="47">
        <v>0.9</v>
      </c>
      <c r="M598" s="47"/>
      <c r="N598" s="47">
        <v>0.9</v>
      </c>
      <c r="O598" s="47"/>
      <c r="P598" s="26" t="s">
        <v>135</v>
      </c>
      <c r="Q598" s="26" t="s">
        <v>39</v>
      </c>
      <c r="R598" s="60">
        <v>2</v>
      </c>
      <c r="S598" s="60">
        <v>9</v>
      </c>
      <c r="T598" s="60"/>
      <c r="U598" s="60"/>
      <c r="V598" s="26" t="s">
        <v>17</v>
      </c>
      <c r="W598" s="26"/>
      <c r="X598" s="87" t="s">
        <v>1110</v>
      </c>
    </row>
    <row r="599" ht="24.95" customHeight="1" spans="1:24">
      <c r="A599" s="24">
        <v>594</v>
      </c>
      <c r="B599" s="25" t="s">
        <v>1072</v>
      </c>
      <c r="C599" s="26" t="s">
        <v>45</v>
      </c>
      <c r="D599" s="26" t="s">
        <v>164</v>
      </c>
      <c r="E599" s="26" t="s">
        <v>167</v>
      </c>
      <c r="F599" s="26" t="s">
        <v>37</v>
      </c>
      <c r="G599" s="26">
        <v>2019</v>
      </c>
      <c r="H599" s="26" t="s">
        <v>941</v>
      </c>
      <c r="I599" s="45">
        <v>10</v>
      </c>
      <c r="J599" s="46" t="s">
        <v>1048</v>
      </c>
      <c r="K599" s="26">
        <v>0.3</v>
      </c>
      <c r="L599" s="47">
        <v>3</v>
      </c>
      <c r="M599" s="47"/>
      <c r="N599" s="47">
        <v>3</v>
      </c>
      <c r="O599" s="47"/>
      <c r="P599" s="26" t="s">
        <v>135</v>
      </c>
      <c r="Q599" s="26" t="s">
        <v>39</v>
      </c>
      <c r="R599" s="60">
        <v>4</v>
      </c>
      <c r="S599" s="60">
        <v>19</v>
      </c>
      <c r="T599" s="60"/>
      <c r="U599" s="60"/>
      <c r="V599" s="26" t="s">
        <v>17</v>
      </c>
      <c r="W599" s="26"/>
      <c r="X599" s="87" t="s">
        <v>1111</v>
      </c>
    </row>
    <row r="600" ht="24.95" customHeight="1" spans="1:24">
      <c r="A600" s="24">
        <v>595</v>
      </c>
      <c r="B600" s="25" t="s">
        <v>1112</v>
      </c>
      <c r="C600" s="26" t="s">
        <v>45</v>
      </c>
      <c r="D600" s="26" t="s">
        <v>164</v>
      </c>
      <c r="E600" s="26" t="s">
        <v>165</v>
      </c>
      <c r="F600" s="26" t="s">
        <v>37</v>
      </c>
      <c r="G600" s="26">
        <v>2019</v>
      </c>
      <c r="H600" s="26" t="s">
        <v>941</v>
      </c>
      <c r="I600" s="45">
        <v>1</v>
      </c>
      <c r="J600" s="46" t="s">
        <v>1048</v>
      </c>
      <c r="K600" s="26">
        <v>0.3</v>
      </c>
      <c r="L600" s="47">
        <v>0.3</v>
      </c>
      <c r="M600" s="47"/>
      <c r="N600" s="47">
        <v>0.3</v>
      </c>
      <c r="O600" s="47"/>
      <c r="P600" s="26" t="s">
        <v>135</v>
      </c>
      <c r="Q600" s="26" t="s">
        <v>39</v>
      </c>
      <c r="R600" s="60">
        <v>1</v>
      </c>
      <c r="S600" s="60">
        <v>6</v>
      </c>
      <c r="T600" s="60"/>
      <c r="U600" s="60"/>
      <c r="V600" s="26" t="s">
        <v>17</v>
      </c>
      <c r="W600" s="26"/>
      <c r="X600" s="87" t="s">
        <v>1113</v>
      </c>
    </row>
    <row r="601" ht="24.95" customHeight="1" spans="1:24">
      <c r="A601" s="24">
        <v>596</v>
      </c>
      <c r="B601" s="25" t="s">
        <v>1114</v>
      </c>
      <c r="C601" s="26" t="s">
        <v>45</v>
      </c>
      <c r="D601" s="26" t="s">
        <v>173</v>
      </c>
      <c r="E601" s="26" t="s">
        <v>576</v>
      </c>
      <c r="F601" s="26" t="s">
        <v>37</v>
      </c>
      <c r="G601" s="26">
        <v>2019</v>
      </c>
      <c r="H601" s="26" t="s">
        <v>941</v>
      </c>
      <c r="I601" s="45">
        <v>1</v>
      </c>
      <c r="J601" s="46" t="s">
        <v>1048</v>
      </c>
      <c r="K601" s="26">
        <v>0.3</v>
      </c>
      <c r="L601" s="47">
        <v>0.3</v>
      </c>
      <c r="M601" s="47"/>
      <c r="N601" s="47">
        <v>0.3</v>
      </c>
      <c r="O601" s="47"/>
      <c r="P601" s="26" t="s">
        <v>135</v>
      </c>
      <c r="Q601" s="26" t="s">
        <v>39</v>
      </c>
      <c r="R601" s="60">
        <v>1</v>
      </c>
      <c r="S601" s="60">
        <v>3</v>
      </c>
      <c r="T601" s="60"/>
      <c r="U601" s="60"/>
      <c r="V601" s="26" t="s">
        <v>17</v>
      </c>
      <c r="W601" s="26"/>
      <c r="X601" s="87" t="s">
        <v>1115</v>
      </c>
    </row>
    <row r="602" ht="24.95" customHeight="1" spans="1:24">
      <c r="A602" s="24">
        <v>597</v>
      </c>
      <c r="B602" s="25" t="s">
        <v>1116</v>
      </c>
      <c r="C602" s="26" t="s">
        <v>45</v>
      </c>
      <c r="D602" s="26" t="s">
        <v>53</v>
      </c>
      <c r="E602" s="26" t="s">
        <v>413</v>
      </c>
      <c r="F602" s="26" t="s">
        <v>37</v>
      </c>
      <c r="G602" s="26">
        <v>2019</v>
      </c>
      <c r="H602" s="26" t="s">
        <v>941</v>
      </c>
      <c r="I602" s="45">
        <v>1</v>
      </c>
      <c r="J602" s="46" t="s">
        <v>1048</v>
      </c>
      <c r="K602" s="26">
        <v>0.3</v>
      </c>
      <c r="L602" s="47">
        <v>0.3</v>
      </c>
      <c r="M602" s="47"/>
      <c r="N602" s="47">
        <v>0.3</v>
      </c>
      <c r="O602" s="47"/>
      <c r="P602" s="26" t="s">
        <v>135</v>
      </c>
      <c r="Q602" s="26" t="s">
        <v>39</v>
      </c>
      <c r="R602" s="60">
        <v>1</v>
      </c>
      <c r="S602" s="60">
        <v>6</v>
      </c>
      <c r="T602" s="60"/>
      <c r="U602" s="60"/>
      <c r="V602" s="26" t="s">
        <v>17</v>
      </c>
      <c r="W602" s="26"/>
      <c r="X602" s="87" t="s">
        <v>1117</v>
      </c>
    </row>
    <row r="603" ht="24.95" customHeight="1" spans="1:24">
      <c r="A603" s="24">
        <v>598</v>
      </c>
      <c r="B603" s="25" t="s">
        <v>1118</v>
      </c>
      <c r="C603" s="26" t="s">
        <v>45</v>
      </c>
      <c r="D603" s="26" t="s">
        <v>53</v>
      </c>
      <c r="E603" s="26" t="s">
        <v>54</v>
      </c>
      <c r="F603" s="26" t="s">
        <v>37</v>
      </c>
      <c r="G603" s="26">
        <v>2019</v>
      </c>
      <c r="H603" s="26" t="s">
        <v>941</v>
      </c>
      <c r="I603" s="45">
        <v>2</v>
      </c>
      <c r="J603" s="46" t="s">
        <v>1048</v>
      </c>
      <c r="K603" s="26">
        <v>0.3</v>
      </c>
      <c r="L603" s="47">
        <v>0.6</v>
      </c>
      <c r="M603" s="47"/>
      <c r="N603" s="47">
        <v>0.6</v>
      </c>
      <c r="O603" s="47"/>
      <c r="P603" s="26" t="s">
        <v>135</v>
      </c>
      <c r="Q603" s="26" t="s">
        <v>39</v>
      </c>
      <c r="R603" s="60">
        <v>2</v>
      </c>
      <c r="S603" s="60">
        <v>8</v>
      </c>
      <c r="T603" s="60"/>
      <c r="U603" s="60"/>
      <c r="V603" s="26" t="s">
        <v>17</v>
      </c>
      <c r="W603" s="26"/>
      <c r="X603" s="87" t="s">
        <v>1119</v>
      </c>
    </row>
    <row r="604" ht="24.95" customHeight="1" spans="1:24">
      <c r="A604" s="24">
        <v>599</v>
      </c>
      <c r="B604" s="25" t="s">
        <v>1120</v>
      </c>
      <c r="C604" s="26" t="s">
        <v>45</v>
      </c>
      <c r="D604" s="26" t="s">
        <v>271</v>
      </c>
      <c r="E604" s="26" t="s">
        <v>430</v>
      </c>
      <c r="F604" s="26" t="s">
        <v>37</v>
      </c>
      <c r="G604" s="26">
        <v>2019</v>
      </c>
      <c r="H604" s="26" t="s">
        <v>941</v>
      </c>
      <c r="I604" s="45">
        <v>1</v>
      </c>
      <c r="J604" s="46" t="s">
        <v>1048</v>
      </c>
      <c r="K604" s="26">
        <v>0.3</v>
      </c>
      <c r="L604" s="47">
        <v>0.3</v>
      </c>
      <c r="M604" s="47"/>
      <c r="N604" s="47">
        <v>0.3</v>
      </c>
      <c r="O604" s="47"/>
      <c r="P604" s="26" t="s">
        <v>49</v>
      </c>
      <c r="Q604" s="26" t="s">
        <v>39</v>
      </c>
      <c r="R604" s="60">
        <v>1</v>
      </c>
      <c r="S604" s="60">
        <v>3</v>
      </c>
      <c r="T604" s="60"/>
      <c r="U604" s="60"/>
      <c r="V604" s="26" t="s">
        <v>17</v>
      </c>
      <c r="W604" s="26"/>
      <c r="X604" s="87" t="s">
        <v>1121</v>
      </c>
    </row>
    <row r="605" ht="24.95" customHeight="1" spans="1:24">
      <c r="A605" s="24">
        <v>600</v>
      </c>
      <c r="B605" s="25" t="s">
        <v>1122</v>
      </c>
      <c r="C605" s="26" t="s">
        <v>45</v>
      </c>
      <c r="D605" s="26" t="s">
        <v>271</v>
      </c>
      <c r="E605" s="26" t="s">
        <v>437</v>
      </c>
      <c r="F605" s="26" t="s">
        <v>37</v>
      </c>
      <c r="G605" s="26">
        <v>2019</v>
      </c>
      <c r="H605" s="26" t="s">
        <v>941</v>
      </c>
      <c r="I605" s="45">
        <v>3</v>
      </c>
      <c r="J605" s="46" t="s">
        <v>1048</v>
      </c>
      <c r="K605" s="26">
        <v>0.3</v>
      </c>
      <c r="L605" s="47">
        <v>0.9</v>
      </c>
      <c r="M605" s="47"/>
      <c r="N605" s="47">
        <v>0.9</v>
      </c>
      <c r="O605" s="47"/>
      <c r="P605" s="26" t="s">
        <v>135</v>
      </c>
      <c r="Q605" s="26" t="s">
        <v>39</v>
      </c>
      <c r="R605" s="60">
        <v>1</v>
      </c>
      <c r="S605" s="60">
        <v>4</v>
      </c>
      <c r="T605" s="60"/>
      <c r="U605" s="60"/>
      <c r="V605" s="26" t="s">
        <v>17</v>
      </c>
      <c r="W605" s="26"/>
      <c r="X605" s="87" t="s">
        <v>1123</v>
      </c>
    </row>
    <row r="606" ht="24.95" customHeight="1" spans="1:24">
      <c r="A606" s="24">
        <v>601</v>
      </c>
      <c r="B606" s="25" t="s">
        <v>1124</v>
      </c>
      <c r="C606" s="26" t="s">
        <v>45</v>
      </c>
      <c r="D606" s="26" t="s">
        <v>271</v>
      </c>
      <c r="E606" s="26" t="s">
        <v>284</v>
      </c>
      <c r="F606" s="26" t="s">
        <v>37</v>
      </c>
      <c r="G606" s="26">
        <v>2019</v>
      </c>
      <c r="H606" s="26" t="s">
        <v>941</v>
      </c>
      <c r="I606" s="45">
        <v>3</v>
      </c>
      <c r="J606" s="46" t="s">
        <v>1048</v>
      </c>
      <c r="K606" s="26">
        <v>0.3</v>
      </c>
      <c r="L606" s="47">
        <v>0.9</v>
      </c>
      <c r="M606" s="47"/>
      <c r="N606" s="47">
        <v>0.9</v>
      </c>
      <c r="O606" s="47"/>
      <c r="P606" s="26" t="s">
        <v>135</v>
      </c>
      <c r="Q606" s="26" t="s">
        <v>39</v>
      </c>
      <c r="R606" s="60">
        <v>1</v>
      </c>
      <c r="S606" s="60">
        <v>4</v>
      </c>
      <c r="T606" s="60"/>
      <c r="U606" s="60"/>
      <c r="V606" s="26" t="s">
        <v>17</v>
      </c>
      <c r="W606" s="26"/>
      <c r="X606" s="87" t="s">
        <v>1125</v>
      </c>
    </row>
    <row r="607" ht="24.95" customHeight="1" spans="1:24">
      <c r="A607" s="24">
        <v>602</v>
      </c>
      <c r="B607" s="25" t="s">
        <v>1126</v>
      </c>
      <c r="C607" s="26" t="s">
        <v>45</v>
      </c>
      <c r="D607" s="26" t="s">
        <v>271</v>
      </c>
      <c r="E607" s="26" t="s">
        <v>287</v>
      </c>
      <c r="F607" s="26" t="s">
        <v>37</v>
      </c>
      <c r="G607" s="26">
        <v>2019</v>
      </c>
      <c r="H607" s="26" t="s">
        <v>941</v>
      </c>
      <c r="I607" s="45">
        <v>1</v>
      </c>
      <c r="J607" s="46" t="s">
        <v>1048</v>
      </c>
      <c r="K607" s="26">
        <v>0.3</v>
      </c>
      <c r="L607" s="47">
        <v>0.3</v>
      </c>
      <c r="M607" s="47"/>
      <c r="N607" s="47">
        <v>0.3</v>
      </c>
      <c r="O607" s="47"/>
      <c r="P607" s="26" t="s">
        <v>49</v>
      </c>
      <c r="Q607" s="26" t="s">
        <v>39</v>
      </c>
      <c r="R607" s="60">
        <v>1</v>
      </c>
      <c r="S607" s="60">
        <v>4</v>
      </c>
      <c r="T607" s="60"/>
      <c r="U607" s="60"/>
      <c r="V607" s="26" t="s">
        <v>17</v>
      </c>
      <c r="W607" s="26"/>
      <c r="X607" s="87" t="s">
        <v>1127</v>
      </c>
    </row>
    <row r="608" ht="24.95" customHeight="1" spans="1:24">
      <c r="A608" s="24">
        <v>603</v>
      </c>
      <c r="B608" s="25" t="s">
        <v>1126</v>
      </c>
      <c r="C608" s="26" t="s">
        <v>45</v>
      </c>
      <c r="D608" s="26" t="s">
        <v>271</v>
      </c>
      <c r="E608" s="26" t="s">
        <v>287</v>
      </c>
      <c r="F608" s="26" t="s">
        <v>37</v>
      </c>
      <c r="G608" s="26">
        <v>2019</v>
      </c>
      <c r="H608" s="26" t="s">
        <v>941</v>
      </c>
      <c r="I608" s="45">
        <v>3</v>
      </c>
      <c r="J608" s="46" t="s">
        <v>1048</v>
      </c>
      <c r="K608" s="26">
        <v>0.3</v>
      </c>
      <c r="L608" s="47">
        <v>0.9</v>
      </c>
      <c r="M608" s="47"/>
      <c r="N608" s="47">
        <v>0.9</v>
      </c>
      <c r="O608" s="47"/>
      <c r="P608" s="26" t="s">
        <v>135</v>
      </c>
      <c r="Q608" s="26" t="s">
        <v>39</v>
      </c>
      <c r="R608" s="60">
        <v>1</v>
      </c>
      <c r="S608" s="60">
        <v>2</v>
      </c>
      <c r="T608" s="60"/>
      <c r="U608" s="60"/>
      <c r="V608" s="26" t="s">
        <v>17</v>
      </c>
      <c r="W608" s="26"/>
      <c r="X608" s="87" t="s">
        <v>1128</v>
      </c>
    </row>
    <row r="609" ht="24.95" customHeight="1" spans="1:24">
      <c r="A609" s="24">
        <v>604</v>
      </c>
      <c r="B609" s="25" t="s">
        <v>1129</v>
      </c>
      <c r="C609" s="26" t="s">
        <v>45</v>
      </c>
      <c r="D609" s="26" t="s">
        <v>271</v>
      </c>
      <c r="E609" s="26" t="s">
        <v>444</v>
      </c>
      <c r="F609" s="26" t="s">
        <v>37</v>
      </c>
      <c r="G609" s="26">
        <v>2019</v>
      </c>
      <c r="H609" s="26" t="s">
        <v>941</v>
      </c>
      <c r="I609" s="45">
        <v>3</v>
      </c>
      <c r="J609" s="46" t="s">
        <v>1048</v>
      </c>
      <c r="K609" s="26">
        <v>0.3</v>
      </c>
      <c r="L609" s="47">
        <v>0.9</v>
      </c>
      <c r="M609" s="47"/>
      <c r="N609" s="47">
        <v>0.9</v>
      </c>
      <c r="O609" s="47"/>
      <c r="P609" s="26" t="s">
        <v>135</v>
      </c>
      <c r="Q609" s="26" t="s">
        <v>39</v>
      </c>
      <c r="R609" s="60">
        <v>1</v>
      </c>
      <c r="S609" s="60">
        <v>5</v>
      </c>
      <c r="T609" s="60"/>
      <c r="U609" s="60"/>
      <c r="V609" s="26" t="s">
        <v>17</v>
      </c>
      <c r="W609" s="26"/>
      <c r="X609" s="87" t="s">
        <v>1130</v>
      </c>
    </row>
    <row r="610" ht="24.95" customHeight="1" spans="1:24">
      <c r="A610" s="24">
        <v>605</v>
      </c>
      <c r="B610" s="25" t="s">
        <v>1131</v>
      </c>
      <c r="C610" s="26" t="s">
        <v>45</v>
      </c>
      <c r="D610" s="26" t="s">
        <v>271</v>
      </c>
      <c r="E610" s="26" t="s">
        <v>764</v>
      </c>
      <c r="F610" s="26" t="s">
        <v>37</v>
      </c>
      <c r="G610" s="26">
        <v>2019</v>
      </c>
      <c r="H610" s="26" t="s">
        <v>941</v>
      </c>
      <c r="I610" s="45">
        <v>2</v>
      </c>
      <c r="J610" s="46" t="s">
        <v>1048</v>
      </c>
      <c r="K610" s="26">
        <v>0.3</v>
      </c>
      <c r="L610" s="47">
        <v>0.6</v>
      </c>
      <c r="M610" s="47"/>
      <c r="N610" s="47">
        <v>0.6</v>
      </c>
      <c r="O610" s="47"/>
      <c r="P610" s="26" t="s">
        <v>49</v>
      </c>
      <c r="Q610" s="26" t="s">
        <v>39</v>
      </c>
      <c r="R610" s="60">
        <v>1</v>
      </c>
      <c r="S610" s="60">
        <v>5</v>
      </c>
      <c r="T610" s="60"/>
      <c r="U610" s="60"/>
      <c r="V610" s="26" t="s">
        <v>17</v>
      </c>
      <c r="W610" s="26"/>
      <c r="X610" s="87" t="s">
        <v>1132</v>
      </c>
    </row>
    <row r="611" ht="24.95" customHeight="1" spans="1:24">
      <c r="A611" s="24">
        <v>606</v>
      </c>
      <c r="B611" s="25" t="s">
        <v>1133</v>
      </c>
      <c r="C611" s="26" t="s">
        <v>45</v>
      </c>
      <c r="D611" s="26" t="s">
        <v>46</v>
      </c>
      <c r="E611" s="26" t="s">
        <v>47</v>
      </c>
      <c r="F611" s="26" t="s">
        <v>37</v>
      </c>
      <c r="G611" s="26">
        <v>2019</v>
      </c>
      <c r="H611" s="26" t="s">
        <v>941</v>
      </c>
      <c r="I611" s="45">
        <v>13</v>
      </c>
      <c r="J611" s="46" t="s">
        <v>1048</v>
      </c>
      <c r="K611" s="26">
        <v>0.3</v>
      </c>
      <c r="L611" s="47">
        <v>3.9</v>
      </c>
      <c r="M611" s="47"/>
      <c r="N611" s="47">
        <v>3.9</v>
      </c>
      <c r="O611" s="47"/>
      <c r="P611" s="26" t="s">
        <v>135</v>
      </c>
      <c r="Q611" s="26" t="s">
        <v>39</v>
      </c>
      <c r="R611" s="60">
        <v>5</v>
      </c>
      <c r="S611" s="60">
        <v>21</v>
      </c>
      <c r="T611" s="60"/>
      <c r="U611" s="60"/>
      <c r="V611" s="26" t="s">
        <v>17</v>
      </c>
      <c r="W611" s="26"/>
      <c r="X611" s="87" t="s">
        <v>1134</v>
      </c>
    </row>
    <row r="612" ht="24.95" customHeight="1" spans="1:24">
      <c r="A612" s="24">
        <v>607</v>
      </c>
      <c r="B612" s="25" t="s">
        <v>1135</v>
      </c>
      <c r="C612" s="26" t="s">
        <v>45</v>
      </c>
      <c r="D612" s="26" t="s">
        <v>46</v>
      </c>
      <c r="E612" s="26" t="s">
        <v>71</v>
      </c>
      <c r="F612" s="26" t="s">
        <v>37</v>
      </c>
      <c r="G612" s="26">
        <v>2019</v>
      </c>
      <c r="H612" s="26" t="s">
        <v>941</v>
      </c>
      <c r="I612" s="45">
        <v>17</v>
      </c>
      <c r="J612" s="46" t="s">
        <v>1048</v>
      </c>
      <c r="K612" s="26">
        <v>0.3</v>
      </c>
      <c r="L612" s="47">
        <v>5.1</v>
      </c>
      <c r="M612" s="47"/>
      <c r="N612" s="47">
        <v>5.1</v>
      </c>
      <c r="O612" s="47"/>
      <c r="P612" s="26" t="s">
        <v>135</v>
      </c>
      <c r="Q612" s="26" t="s">
        <v>39</v>
      </c>
      <c r="R612" s="60">
        <v>6</v>
      </c>
      <c r="S612" s="60">
        <v>28</v>
      </c>
      <c r="T612" s="60"/>
      <c r="U612" s="60"/>
      <c r="V612" s="26" t="s">
        <v>17</v>
      </c>
      <c r="W612" s="26"/>
      <c r="X612" s="87" t="s">
        <v>1136</v>
      </c>
    </row>
    <row r="613" ht="24.95" customHeight="1" spans="1:24">
      <c r="A613" s="24">
        <v>608</v>
      </c>
      <c r="B613" s="25" t="s">
        <v>1137</v>
      </c>
      <c r="C613" s="26" t="s">
        <v>45</v>
      </c>
      <c r="D613" s="26" t="s">
        <v>46</v>
      </c>
      <c r="E613" s="26" t="s">
        <v>67</v>
      </c>
      <c r="F613" s="26" t="s">
        <v>37</v>
      </c>
      <c r="G613" s="26">
        <v>2019</v>
      </c>
      <c r="H613" s="26" t="s">
        <v>941</v>
      </c>
      <c r="I613" s="45">
        <v>8</v>
      </c>
      <c r="J613" s="46" t="s">
        <v>1048</v>
      </c>
      <c r="K613" s="26">
        <v>0.3</v>
      </c>
      <c r="L613" s="47">
        <v>2.4</v>
      </c>
      <c r="M613" s="47"/>
      <c r="N613" s="47">
        <v>2.4</v>
      </c>
      <c r="O613" s="47"/>
      <c r="P613" s="26" t="s">
        <v>135</v>
      </c>
      <c r="Q613" s="26" t="s">
        <v>39</v>
      </c>
      <c r="R613" s="60">
        <v>3</v>
      </c>
      <c r="S613" s="60">
        <v>17</v>
      </c>
      <c r="T613" s="60"/>
      <c r="U613" s="60"/>
      <c r="V613" s="26" t="s">
        <v>17</v>
      </c>
      <c r="W613" s="26"/>
      <c r="X613" s="87" t="s">
        <v>1138</v>
      </c>
    </row>
    <row r="614" ht="24.95" customHeight="1" spans="1:24">
      <c r="A614" s="24">
        <v>609</v>
      </c>
      <c r="B614" s="25" t="s">
        <v>1137</v>
      </c>
      <c r="C614" s="26" t="s">
        <v>45</v>
      </c>
      <c r="D614" s="26" t="s">
        <v>46</v>
      </c>
      <c r="E614" s="26" t="s">
        <v>67</v>
      </c>
      <c r="F614" s="26" t="s">
        <v>37</v>
      </c>
      <c r="G614" s="26">
        <v>2019</v>
      </c>
      <c r="H614" s="26" t="s">
        <v>1139</v>
      </c>
      <c r="I614" s="45">
        <v>12</v>
      </c>
      <c r="J614" s="46" t="s">
        <v>1048</v>
      </c>
      <c r="K614" s="26">
        <v>0.08</v>
      </c>
      <c r="L614" s="47">
        <v>0.96</v>
      </c>
      <c r="M614" s="47"/>
      <c r="N614" s="47">
        <v>0.96</v>
      </c>
      <c r="O614" s="47"/>
      <c r="P614" s="26" t="s">
        <v>135</v>
      </c>
      <c r="Q614" s="26" t="s">
        <v>39</v>
      </c>
      <c r="R614" s="60">
        <v>1</v>
      </c>
      <c r="S614" s="60">
        <v>6</v>
      </c>
      <c r="T614" s="60"/>
      <c r="U614" s="60"/>
      <c r="V614" s="26" t="s">
        <v>17</v>
      </c>
      <c r="W614" s="26"/>
      <c r="X614" s="87" t="s">
        <v>1140</v>
      </c>
    </row>
    <row r="615" ht="24.95" customHeight="1" spans="1:24">
      <c r="A615" s="24">
        <v>610</v>
      </c>
      <c r="B615" s="25" t="s">
        <v>1141</v>
      </c>
      <c r="C615" s="26" t="s">
        <v>45</v>
      </c>
      <c r="D615" s="26" t="s">
        <v>46</v>
      </c>
      <c r="E615" s="26" t="s">
        <v>103</v>
      </c>
      <c r="F615" s="26" t="s">
        <v>37</v>
      </c>
      <c r="G615" s="26">
        <v>2019</v>
      </c>
      <c r="H615" s="26" t="s">
        <v>1139</v>
      </c>
      <c r="I615" s="45">
        <v>10</v>
      </c>
      <c r="J615" s="46" t="s">
        <v>1048</v>
      </c>
      <c r="K615" s="26">
        <v>0.08</v>
      </c>
      <c r="L615" s="47">
        <v>0.8</v>
      </c>
      <c r="M615" s="47"/>
      <c r="N615" s="47">
        <v>0.8</v>
      </c>
      <c r="O615" s="47"/>
      <c r="P615" s="26" t="s">
        <v>135</v>
      </c>
      <c r="Q615" s="26" t="s">
        <v>39</v>
      </c>
      <c r="R615" s="60">
        <v>1</v>
      </c>
      <c r="S615" s="60">
        <v>3</v>
      </c>
      <c r="T615" s="60"/>
      <c r="U615" s="60"/>
      <c r="V615" s="26" t="s">
        <v>17</v>
      </c>
      <c r="W615" s="26"/>
      <c r="X615" s="87" t="s">
        <v>1142</v>
      </c>
    </row>
    <row r="616" ht="24.95" customHeight="1" spans="1:24">
      <c r="A616" s="24">
        <v>611</v>
      </c>
      <c r="B616" s="25" t="s">
        <v>1143</v>
      </c>
      <c r="C616" s="26" t="s">
        <v>45</v>
      </c>
      <c r="D616" s="26" t="s">
        <v>326</v>
      </c>
      <c r="E616" s="26" t="s">
        <v>488</v>
      </c>
      <c r="F616" s="26" t="s">
        <v>37</v>
      </c>
      <c r="G616" s="26">
        <v>2019</v>
      </c>
      <c r="H616" s="26" t="s">
        <v>941</v>
      </c>
      <c r="I616" s="45">
        <v>1</v>
      </c>
      <c r="J616" s="46" t="s">
        <v>1048</v>
      </c>
      <c r="K616" s="26">
        <v>0.3</v>
      </c>
      <c r="L616" s="47">
        <v>0.3</v>
      </c>
      <c r="M616" s="47"/>
      <c r="N616" s="47">
        <v>0.3</v>
      </c>
      <c r="O616" s="47"/>
      <c r="P616" s="26" t="s">
        <v>135</v>
      </c>
      <c r="Q616" s="26" t="s">
        <v>39</v>
      </c>
      <c r="R616" s="60">
        <v>1</v>
      </c>
      <c r="S616" s="60">
        <v>4</v>
      </c>
      <c r="T616" s="60"/>
      <c r="U616" s="60"/>
      <c r="V616" s="26" t="s">
        <v>17</v>
      </c>
      <c r="W616" s="26"/>
      <c r="X616" s="87" t="s">
        <v>1144</v>
      </c>
    </row>
    <row r="617" ht="24.95" customHeight="1" spans="1:24">
      <c r="A617" s="24">
        <v>612</v>
      </c>
      <c r="B617" s="25" t="s">
        <v>1145</v>
      </c>
      <c r="C617" s="26" t="s">
        <v>45</v>
      </c>
      <c r="D617" s="26" t="s">
        <v>326</v>
      </c>
      <c r="E617" s="26" t="s">
        <v>327</v>
      </c>
      <c r="F617" s="26" t="s">
        <v>37</v>
      </c>
      <c r="G617" s="26">
        <v>2019</v>
      </c>
      <c r="H617" s="26" t="s">
        <v>941</v>
      </c>
      <c r="I617" s="45">
        <v>2</v>
      </c>
      <c r="J617" s="46" t="s">
        <v>1048</v>
      </c>
      <c r="K617" s="26">
        <v>0.3</v>
      </c>
      <c r="L617" s="47">
        <v>0.6</v>
      </c>
      <c r="M617" s="47"/>
      <c r="N617" s="47">
        <v>0.6</v>
      </c>
      <c r="O617" s="47"/>
      <c r="P617" s="26" t="s">
        <v>135</v>
      </c>
      <c r="Q617" s="26" t="s">
        <v>39</v>
      </c>
      <c r="R617" s="60">
        <v>2</v>
      </c>
      <c r="S617" s="60">
        <v>7</v>
      </c>
      <c r="T617" s="60"/>
      <c r="U617" s="60"/>
      <c r="V617" s="26" t="s">
        <v>17</v>
      </c>
      <c r="W617" s="26"/>
      <c r="X617" s="87" t="s">
        <v>1146</v>
      </c>
    </row>
    <row r="618" ht="24.95" customHeight="1" spans="1:24">
      <c r="A618" s="24">
        <v>613</v>
      </c>
      <c r="B618" s="25" t="s">
        <v>1103</v>
      </c>
      <c r="C618" s="26" t="s">
        <v>45</v>
      </c>
      <c r="D618" s="26" t="s">
        <v>326</v>
      </c>
      <c r="E618" s="26" t="s">
        <v>330</v>
      </c>
      <c r="F618" s="26" t="s">
        <v>37</v>
      </c>
      <c r="G618" s="26">
        <v>2019</v>
      </c>
      <c r="H618" s="26" t="s">
        <v>941</v>
      </c>
      <c r="I618" s="45">
        <v>1</v>
      </c>
      <c r="J618" s="46" t="s">
        <v>1048</v>
      </c>
      <c r="K618" s="26">
        <v>0.3</v>
      </c>
      <c r="L618" s="47">
        <v>0.3</v>
      </c>
      <c r="M618" s="47"/>
      <c r="N618" s="47">
        <v>0.3</v>
      </c>
      <c r="O618" s="47"/>
      <c r="P618" s="26" t="s">
        <v>49</v>
      </c>
      <c r="Q618" s="26" t="s">
        <v>39</v>
      </c>
      <c r="R618" s="60">
        <v>1</v>
      </c>
      <c r="S618" s="60">
        <v>3</v>
      </c>
      <c r="T618" s="60"/>
      <c r="U618" s="60"/>
      <c r="V618" s="26" t="s">
        <v>17</v>
      </c>
      <c r="W618" s="26"/>
      <c r="X618" s="87" t="s">
        <v>1147</v>
      </c>
    </row>
    <row r="619" ht="24.95" customHeight="1" spans="1:24">
      <c r="A619" s="24">
        <v>614</v>
      </c>
      <c r="B619" s="25" t="s">
        <v>1103</v>
      </c>
      <c r="C619" s="26" t="s">
        <v>45</v>
      </c>
      <c r="D619" s="26" t="s">
        <v>326</v>
      </c>
      <c r="E619" s="26" t="s">
        <v>330</v>
      </c>
      <c r="F619" s="26" t="s">
        <v>37</v>
      </c>
      <c r="G619" s="26">
        <v>2019</v>
      </c>
      <c r="H619" s="26" t="s">
        <v>941</v>
      </c>
      <c r="I619" s="45">
        <v>1</v>
      </c>
      <c r="J619" s="46" t="s">
        <v>1048</v>
      </c>
      <c r="K619" s="26">
        <v>0.3</v>
      </c>
      <c r="L619" s="47">
        <v>0.3</v>
      </c>
      <c r="M619" s="47"/>
      <c r="N619" s="47">
        <v>0.3</v>
      </c>
      <c r="O619" s="47"/>
      <c r="P619" s="26" t="s">
        <v>135</v>
      </c>
      <c r="Q619" s="26" t="s">
        <v>39</v>
      </c>
      <c r="R619" s="60">
        <v>1</v>
      </c>
      <c r="S619" s="60">
        <v>4</v>
      </c>
      <c r="T619" s="60"/>
      <c r="U619" s="60"/>
      <c r="V619" s="26" t="s">
        <v>17</v>
      </c>
      <c r="W619" s="26"/>
      <c r="X619" s="87" t="s">
        <v>1148</v>
      </c>
    </row>
    <row r="620" ht="24.95" customHeight="1" spans="1:24">
      <c r="A620" s="24">
        <v>615</v>
      </c>
      <c r="B620" s="25" t="s">
        <v>1149</v>
      </c>
      <c r="C620" s="26" t="s">
        <v>45</v>
      </c>
      <c r="D620" s="26" t="s">
        <v>326</v>
      </c>
      <c r="E620" s="26" t="s">
        <v>336</v>
      </c>
      <c r="F620" s="26" t="s">
        <v>37</v>
      </c>
      <c r="G620" s="26">
        <v>2019</v>
      </c>
      <c r="H620" s="26" t="s">
        <v>941</v>
      </c>
      <c r="I620" s="45">
        <v>1</v>
      </c>
      <c r="J620" s="46" t="s">
        <v>1048</v>
      </c>
      <c r="K620" s="26">
        <v>0.3</v>
      </c>
      <c r="L620" s="47">
        <v>0.3</v>
      </c>
      <c r="M620" s="47"/>
      <c r="N620" s="47">
        <v>0.3</v>
      </c>
      <c r="O620" s="47"/>
      <c r="P620" s="26" t="s">
        <v>135</v>
      </c>
      <c r="Q620" s="26" t="s">
        <v>39</v>
      </c>
      <c r="R620" s="60">
        <v>1</v>
      </c>
      <c r="S620" s="60">
        <v>4</v>
      </c>
      <c r="T620" s="60"/>
      <c r="U620" s="60"/>
      <c r="V620" s="26" t="s">
        <v>17</v>
      </c>
      <c r="W620" s="26"/>
      <c r="X620" s="87" t="s">
        <v>1150</v>
      </c>
    </row>
    <row r="621" ht="24.95" customHeight="1" spans="1:24">
      <c r="A621" s="24">
        <v>616</v>
      </c>
      <c r="B621" s="25" t="s">
        <v>1151</v>
      </c>
      <c r="C621" s="26" t="s">
        <v>45</v>
      </c>
      <c r="D621" s="26" t="s">
        <v>142</v>
      </c>
      <c r="E621" s="26" t="s">
        <v>354</v>
      </c>
      <c r="F621" s="26" t="s">
        <v>37</v>
      </c>
      <c r="G621" s="26">
        <v>2019</v>
      </c>
      <c r="H621" s="26" t="s">
        <v>941</v>
      </c>
      <c r="I621" s="45">
        <v>1</v>
      </c>
      <c r="J621" s="46" t="s">
        <v>1048</v>
      </c>
      <c r="K621" s="26">
        <v>0.3</v>
      </c>
      <c r="L621" s="47">
        <v>0.3</v>
      </c>
      <c r="M621" s="47"/>
      <c r="N621" s="47">
        <v>0.3</v>
      </c>
      <c r="O621" s="47"/>
      <c r="P621" s="26" t="s">
        <v>135</v>
      </c>
      <c r="Q621" s="26" t="s">
        <v>39</v>
      </c>
      <c r="R621" s="60">
        <v>1</v>
      </c>
      <c r="S621" s="60">
        <v>1</v>
      </c>
      <c r="T621" s="60"/>
      <c r="U621" s="60"/>
      <c r="V621" s="26" t="s">
        <v>17</v>
      </c>
      <c r="W621" s="26"/>
      <c r="X621" s="87" t="s">
        <v>1152</v>
      </c>
    </row>
    <row r="622" s="6" customFormat="1" ht="24.95" customHeight="1" spans="1:24">
      <c r="A622" s="22">
        <v>617</v>
      </c>
      <c r="B622" s="23" t="s">
        <v>1153</v>
      </c>
      <c r="C622" s="22"/>
      <c r="D622" s="22"/>
      <c r="E622" s="22"/>
      <c r="F622" s="22" t="s">
        <v>37</v>
      </c>
      <c r="G622" s="22" t="s">
        <v>34</v>
      </c>
      <c r="H622" s="22" t="s">
        <v>1139</v>
      </c>
      <c r="I622" s="43">
        <f>SUM(I623:I629)</f>
        <v>48</v>
      </c>
      <c r="J622" s="23" t="s">
        <v>1154</v>
      </c>
      <c r="K622" s="22"/>
      <c r="L622" s="49">
        <f>SUM(L623:L629)</f>
        <v>3.84</v>
      </c>
      <c r="M622" s="49">
        <f>SUM(M623:M629)</f>
        <v>1.68</v>
      </c>
      <c r="N622" s="49">
        <f>SUM(N623:N629)</f>
        <v>2.16</v>
      </c>
      <c r="O622" s="49">
        <f>SUM(O623:O629)</f>
        <v>0</v>
      </c>
      <c r="P622" s="22"/>
      <c r="Q622" s="22" t="s">
        <v>39</v>
      </c>
      <c r="R622" s="58">
        <f>SUM(R623:R629)</f>
        <v>7</v>
      </c>
      <c r="S622" s="58">
        <f>SUM(S623:S629)</f>
        <v>28</v>
      </c>
      <c r="T622" s="58"/>
      <c r="U622" s="58"/>
      <c r="V622" s="22" t="s">
        <v>34</v>
      </c>
      <c r="W622" s="22">
        <v>2076</v>
      </c>
      <c r="X622" s="22"/>
    </row>
    <row r="623" ht="24.95" customHeight="1" spans="1:24">
      <c r="A623" s="24">
        <v>618</v>
      </c>
      <c r="B623" s="51" t="s">
        <v>1155</v>
      </c>
      <c r="C623" s="24" t="s">
        <v>45</v>
      </c>
      <c r="D623" s="24" t="s">
        <v>51</v>
      </c>
      <c r="E623" s="24" t="s">
        <v>1156</v>
      </c>
      <c r="F623" s="24" t="s">
        <v>37</v>
      </c>
      <c r="G623" s="24">
        <v>2018</v>
      </c>
      <c r="H623" s="24" t="s">
        <v>1139</v>
      </c>
      <c r="I623" s="55">
        <v>5</v>
      </c>
      <c r="J623" s="51" t="s">
        <v>1154</v>
      </c>
      <c r="K623" s="52">
        <v>0.08</v>
      </c>
      <c r="L623" s="52">
        <f t="shared" ref="L623:L629" si="28">M623+N623+O623</f>
        <v>0.4</v>
      </c>
      <c r="M623" s="52">
        <v>0.4</v>
      </c>
      <c r="N623" s="52"/>
      <c r="O623" s="52"/>
      <c r="P623" s="24" t="s">
        <v>135</v>
      </c>
      <c r="Q623" s="24" t="s">
        <v>39</v>
      </c>
      <c r="R623" s="24">
        <v>1</v>
      </c>
      <c r="S623" s="24">
        <v>6</v>
      </c>
      <c r="T623" s="24"/>
      <c r="U623" s="24"/>
      <c r="V623" s="24" t="s">
        <v>17</v>
      </c>
      <c r="W623" s="24">
        <v>2077</v>
      </c>
      <c r="X623" s="24"/>
    </row>
    <row r="624" ht="24.95" customHeight="1" spans="1:24">
      <c r="A624" s="24">
        <v>619</v>
      </c>
      <c r="B624" s="51" t="s">
        <v>1157</v>
      </c>
      <c r="C624" s="24" t="s">
        <v>45</v>
      </c>
      <c r="D624" s="24" t="s">
        <v>51</v>
      </c>
      <c r="E624" s="24" t="s">
        <v>1158</v>
      </c>
      <c r="F624" s="24" t="s">
        <v>37</v>
      </c>
      <c r="G624" s="24">
        <v>2018</v>
      </c>
      <c r="H624" s="24" t="s">
        <v>1139</v>
      </c>
      <c r="I624" s="55">
        <v>6</v>
      </c>
      <c r="J624" s="51" t="s">
        <v>1154</v>
      </c>
      <c r="K624" s="52">
        <v>0.08</v>
      </c>
      <c r="L624" s="52">
        <f t="shared" si="28"/>
        <v>0.48</v>
      </c>
      <c r="M624" s="52">
        <v>0.48</v>
      </c>
      <c r="N624" s="52"/>
      <c r="O624" s="52"/>
      <c r="P624" s="24" t="s">
        <v>135</v>
      </c>
      <c r="Q624" s="24" t="s">
        <v>39</v>
      </c>
      <c r="R624" s="24">
        <v>1</v>
      </c>
      <c r="S624" s="24">
        <v>3</v>
      </c>
      <c r="T624" s="24"/>
      <c r="U624" s="24"/>
      <c r="V624" s="24" t="s">
        <v>17</v>
      </c>
      <c r="W624" s="24">
        <v>2078</v>
      </c>
      <c r="X624" s="24"/>
    </row>
    <row r="625" ht="24.95" customHeight="1" spans="1:24">
      <c r="A625" s="24">
        <v>620</v>
      </c>
      <c r="B625" s="51" t="s">
        <v>1159</v>
      </c>
      <c r="C625" s="24" t="s">
        <v>45</v>
      </c>
      <c r="D625" s="24" t="s">
        <v>51</v>
      </c>
      <c r="E625" s="24" t="s">
        <v>1160</v>
      </c>
      <c r="F625" s="24" t="s">
        <v>37</v>
      </c>
      <c r="G625" s="24">
        <v>2018</v>
      </c>
      <c r="H625" s="24" t="s">
        <v>1139</v>
      </c>
      <c r="I625" s="55">
        <v>5</v>
      </c>
      <c r="J625" s="51" t="s">
        <v>1154</v>
      </c>
      <c r="K625" s="52">
        <v>0.08</v>
      </c>
      <c r="L625" s="52">
        <f t="shared" si="28"/>
        <v>0.4</v>
      </c>
      <c r="M625" s="52">
        <v>0.4</v>
      </c>
      <c r="N625" s="52"/>
      <c r="O625" s="52"/>
      <c r="P625" s="24" t="s">
        <v>135</v>
      </c>
      <c r="Q625" s="24" t="s">
        <v>39</v>
      </c>
      <c r="R625" s="24">
        <v>1</v>
      </c>
      <c r="S625" s="24">
        <v>8</v>
      </c>
      <c r="T625" s="24"/>
      <c r="U625" s="24"/>
      <c r="V625" s="24" t="s">
        <v>17</v>
      </c>
      <c r="W625" s="24">
        <v>2079</v>
      </c>
      <c r="X625" s="24"/>
    </row>
    <row r="626" ht="24.95" customHeight="1" spans="1:24">
      <c r="A626" s="24">
        <v>621</v>
      </c>
      <c r="B626" s="51" t="s">
        <v>1161</v>
      </c>
      <c r="C626" s="24" t="s">
        <v>45</v>
      </c>
      <c r="D626" s="24" t="s">
        <v>117</v>
      </c>
      <c r="E626" s="24" t="s">
        <v>287</v>
      </c>
      <c r="F626" s="24" t="s">
        <v>37</v>
      </c>
      <c r="G626" s="24">
        <v>2018</v>
      </c>
      <c r="H626" s="24" t="s">
        <v>1139</v>
      </c>
      <c r="I626" s="55">
        <v>5</v>
      </c>
      <c r="J626" s="51" t="s">
        <v>1154</v>
      </c>
      <c r="K626" s="52">
        <v>0.08</v>
      </c>
      <c r="L626" s="52">
        <f t="shared" si="28"/>
        <v>0.4</v>
      </c>
      <c r="M626" s="52">
        <v>0.4</v>
      </c>
      <c r="N626" s="52"/>
      <c r="O626" s="52"/>
      <c r="P626" s="24" t="s">
        <v>135</v>
      </c>
      <c r="Q626" s="24" t="s">
        <v>39</v>
      </c>
      <c r="R626" s="24">
        <v>1</v>
      </c>
      <c r="S626" s="24">
        <v>2</v>
      </c>
      <c r="T626" s="24"/>
      <c r="U626" s="24"/>
      <c r="V626" s="24" t="s">
        <v>17</v>
      </c>
      <c r="W626" s="24">
        <v>2080</v>
      </c>
      <c r="X626" s="24"/>
    </row>
    <row r="627" ht="24.95" customHeight="1" spans="1:24">
      <c r="A627" s="24">
        <v>622</v>
      </c>
      <c r="B627" s="25" t="s">
        <v>1162</v>
      </c>
      <c r="C627" s="26" t="s">
        <v>45</v>
      </c>
      <c r="D627" s="26" t="s">
        <v>271</v>
      </c>
      <c r="E627" s="26" t="s">
        <v>275</v>
      </c>
      <c r="F627" s="26" t="s">
        <v>37</v>
      </c>
      <c r="G627" s="26">
        <v>2019</v>
      </c>
      <c r="H627" s="26" t="s">
        <v>1139</v>
      </c>
      <c r="I627" s="45">
        <v>12</v>
      </c>
      <c r="J627" s="46" t="s">
        <v>1154</v>
      </c>
      <c r="K627" s="26">
        <v>0.08</v>
      </c>
      <c r="L627" s="47">
        <f t="shared" si="28"/>
        <v>0.96</v>
      </c>
      <c r="M627" s="47"/>
      <c r="N627" s="47">
        <v>0.96</v>
      </c>
      <c r="O627" s="47"/>
      <c r="P627" s="26" t="s">
        <v>49</v>
      </c>
      <c r="Q627" s="26" t="s">
        <v>39</v>
      </c>
      <c r="R627" s="60">
        <v>1</v>
      </c>
      <c r="S627" s="60">
        <v>2</v>
      </c>
      <c r="T627" s="60"/>
      <c r="U627" s="60"/>
      <c r="V627" s="26" t="s">
        <v>17</v>
      </c>
      <c r="W627" s="26"/>
      <c r="X627" s="26" t="s">
        <v>1163</v>
      </c>
    </row>
    <row r="628" ht="24.95" customHeight="1" spans="1:24">
      <c r="A628" s="24">
        <v>623</v>
      </c>
      <c r="B628" s="25" t="s">
        <v>1164</v>
      </c>
      <c r="C628" s="26" t="s">
        <v>45</v>
      </c>
      <c r="D628" s="26" t="s">
        <v>56</v>
      </c>
      <c r="E628" s="26" t="s">
        <v>66</v>
      </c>
      <c r="F628" s="26" t="s">
        <v>37</v>
      </c>
      <c r="G628" s="26">
        <v>2019</v>
      </c>
      <c r="H628" s="26" t="s">
        <v>1139</v>
      </c>
      <c r="I628" s="45">
        <v>10</v>
      </c>
      <c r="J628" s="46" t="s">
        <v>1154</v>
      </c>
      <c r="K628" s="26">
        <v>0.08</v>
      </c>
      <c r="L628" s="47">
        <f t="shared" si="28"/>
        <v>0.8</v>
      </c>
      <c r="M628" s="47"/>
      <c r="N628" s="47">
        <v>0.8</v>
      </c>
      <c r="O628" s="47"/>
      <c r="P628" s="26" t="s">
        <v>49</v>
      </c>
      <c r="Q628" s="26" t="s">
        <v>39</v>
      </c>
      <c r="R628" s="60">
        <v>1</v>
      </c>
      <c r="S628" s="60">
        <v>4</v>
      </c>
      <c r="T628" s="60"/>
      <c r="U628" s="60"/>
      <c r="V628" s="26" t="s">
        <v>17</v>
      </c>
      <c r="W628" s="26"/>
      <c r="X628" s="26" t="s">
        <v>1165</v>
      </c>
    </row>
    <row r="629" ht="24.95" customHeight="1" spans="1:24">
      <c r="A629" s="24">
        <v>624</v>
      </c>
      <c r="B629" s="25" t="s">
        <v>1166</v>
      </c>
      <c r="C629" s="26" t="s">
        <v>45</v>
      </c>
      <c r="D629" s="26" t="s">
        <v>326</v>
      </c>
      <c r="E629" s="26" t="s">
        <v>494</v>
      </c>
      <c r="F629" s="26" t="s">
        <v>37</v>
      </c>
      <c r="G629" s="26">
        <v>2019</v>
      </c>
      <c r="H629" s="26" t="s">
        <v>1139</v>
      </c>
      <c r="I629" s="45">
        <v>5</v>
      </c>
      <c r="J629" s="46" t="s">
        <v>1154</v>
      </c>
      <c r="K629" s="26">
        <v>0.08</v>
      </c>
      <c r="L629" s="47">
        <f t="shared" si="28"/>
        <v>0.4</v>
      </c>
      <c r="M629" s="47"/>
      <c r="N629" s="47">
        <v>0.4</v>
      </c>
      <c r="O629" s="47"/>
      <c r="P629" s="26" t="s">
        <v>49</v>
      </c>
      <c r="Q629" s="26" t="s">
        <v>39</v>
      </c>
      <c r="R629" s="60">
        <v>1</v>
      </c>
      <c r="S629" s="60">
        <v>3</v>
      </c>
      <c r="T629" s="60"/>
      <c r="U629" s="60"/>
      <c r="V629" s="26" t="s">
        <v>17</v>
      </c>
      <c r="W629" s="26"/>
      <c r="X629" s="26" t="s">
        <v>1167</v>
      </c>
    </row>
    <row r="630" s="6" customFormat="1" ht="24.95" customHeight="1" spans="1:24">
      <c r="A630" s="22">
        <v>625</v>
      </c>
      <c r="B630" s="23" t="s">
        <v>1168</v>
      </c>
      <c r="C630" s="22"/>
      <c r="D630" s="22"/>
      <c r="E630" s="22"/>
      <c r="F630" s="22" t="s">
        <v>37</v>
      </c>
      <c r="G630" s="22" t="s">
        <v>34</v>
      </c>
      <c r="H630" s="22" t="s">
        <v>1169</v>
      </c>
      <c r="I630" s="43">
        <f>SUM(0)</f>
        <v>0</v>
      </c>
      <c r="J630" s="23" t="s">
        <v>1170</v>
      </c>
      <c r="K630" s="22"/>
      <c r="L630" s="49">
        <f>SUM(0)</f>
        <v>0</v>
      </c>
      <c r="M630" s="49">
        <f>SUM(0)</f>
        <v>0</v>
      </c>
      <c r="N630" s="49">
        <f>SUM(0)</f>
        <v>0</v>
      </c>
      <c r="O630" s="49">
        <f>SUM(0)</f>
        <v>0</v>
      </c>
      <c r="P630" s="22"/>
      <c r="Q630" s="22" t="s">
        <v>39</v>
      </c>
      <c r="R630" s="58">
        <f>SUM(0)</f>
        <v>0</v>
      </c>
      <c r="S630" s="58">
        <f>SUM(0)</f>
        <v>0</v>
      </c>
      <c r="T630" s="58"/>
      <c r="U630" s="58"/>
      <c r="V630" s="22" t="s">
        <v>34</v>
      </c>
      <c r="W630" s="22">
        <v>2118</v>
      </c>
      <c r="X630" s="22"/>
    </row>
    <row r="631" s="6" customFormat="1" ht="24.95" customHeight="1" spans="1:24">
      <c r="A631" s="22">
        <v>626</v>
      </c>
      <c r="B631" s="23" t="s">
        <v>1171</v>
      </c>
      <c r="C631" s="22"/>
      <c r="D631" s="22"/>
      <c r="E631" s="22"/>
      <c r="F631" s="22" t="s">
        <v>37</v>
      </c>
      <c r="G631" s="22" t="s">
        <v>34</v>
      </c>
      <c r="H631" s="22" t="s">
        <v>126</v>
      </c>
      <c r="I631" s="44">
        <f>SUM(0)</f>
        <v>0</v>
      </c>
      <c r="J631" s="23" t="s">
        <v>1172</v>
      </c>
      <c r="K631" s="22"/>
      <c r="L631" s="49">
        <f>SUM(0)</f>
        <v>0</v>
      </c>
      <c r="M631" s="49">
        <f>SUM(0)</f>
        <v>0</v>
      </c>
      <c r="N631" s="49">
        <f>SUM(0)</f>
        <v>0</v>
      </c>
      <c r="O631" s="49">
        <f>SUM(0)</f>
        <v>0</v>
      </c>
      <c r="P631" s="22"/>
      <c r="Q631" s="22" t="s">
        <v>39</v>
      </c>
      <c r="R631" s="58">
        <f>SUM(0)</f>
        <v>0</v>
      </c>
      <c r="S631" s="58">
        <f>SUM(0)</f>
        <v>0</v>
      </c>
      <c r="T631" s="58"/>
      <c r="U631" s="58"/>
      <c r="V631" s="22" t="s">
        <v>34</v>
      </c>
      <c r="W631" s="22">
        <v>2196</v>
      </c>
      <c r="X631" s="22"/>
    </row>
    <row r="632" s="6" customFormat="1" ht="24.95" customHeight="1" spans="1:24">
      <c r="A632" s="22">
        <v>627</v>
      </c>
      <c r="B632" s="23" t="s">
        <v>1173</v>
      </c>
      <c r="C632" s="22"/>
      <c r="D632" s="22"/>
      <c r="E632" s="22"/>
      <c r="F632" s="22" t="s">
        <v>37</v>
      </c>
      <c r="G632" s="22" t="s">
        <v>34</v>
      </c>
      <c r="H632" s="22" t="s">
        <v>34</v>
      </c>
      <c r="I632" s="43" t="s">
        <v>34</v>
      </c>
      <c r="J632" s="23" t="s">
        <v>1174</v>
      </c>
      <c r="K632" s="22"/>
      <c r="L632" s="49">
        <f t="shared" ref="L632:O632" si="29">L633+L658+L659+L660</f>
        <v>7.18</v>
      </c>
      <c r="M632" s="49">
        <f t="shared" si="29"/>
        <v>0.25</v>
      </c>
      <c r="N632" s="49">
        <f t="shared" si="29"/>
        <v>6.93</v>
      </c>
      <c r="O632" s="49">
        <f t="shared" si="29"/>
        <v>0</v>
      </c>
      <c r="P632" s="22"/>
      <c r="Q632" s="22" t="s">
        <v>39</v>
      </c>
      <c r="R632" s="58">
        <f>R633+R658+R659+R660</f>
        <v>29</v>
      </c>
      <c r="S632" s="58">
        <f>S633+S658+S659+S660</f>
        <v>122</v>
      </c>
      <c r="T632" s="58"/>
      <c r="U632" s="58"/>
      <c r="V632" s="22" t="s">
        <v>34</v>
      </c>
      <c r="W632" s="22">
        <v>2211</v>
      </c>
      <c r="X632" s="22"/>
    </row>
    <row r="633" ht="24.95" customHeight="1" spans="1:24">
      <c r="A633" s="24">
        <v>628</v>
      </c>
      <c r="B633" s="26" t="s">
        <v>1175</v>
      </c>
      <c r="C633" s="24"/>
      <c r="D633" s="24"/>
      <c r="E633" s="24"/>
      <c r="F633" s="24" t="s">
        <v>37</v>
      </c>
      <c r="G633" s="24" t="s">
        <v>34</v>
      </c>
      <c r="H633" s="24" t="s">
        <v>1176</v>
      </c>
      <c r="I633" s="55">
        <f>SUM(I634:I657)</f>
        <v>178</v>
      </c>
      <c r="J633" s="51"/>
      <c r="K633" s="24"/>
      <c r="L633" s="52">
        <f>SUM(L634:L657)</f>
        <v>7.18</v>
      </c>
      <c r="M633" s="52">
        <f>SUM(M634:M657)</f>
        <v>0.25</v>
      </c>
      <c r="N633" s="52">
        <f>SUM(N634:N657)</f>
        <v>6.93</v>
      </c>
      <c r="O633" s="52">
        <f>SUM(O634:O657)</f>
        <v>0</v>
      </c>
      <c r="P633" s="24"/>
      <c r="Q633" s="24" t="s">
        <v>39</v>
      </c>
      <c r="R633" s="59">
        <f>SUM(R634:R657)</f>
        <v>29</v>
      </c>
      <c r="S633" s="59">
        <f>SUM(S634:S657)</f>
        <v>122</v>
      </c>
      <c r="T633" s="59"/>
      <c r="U633" s="59"/>
      <c r="V633" s="24" t="s">
        <v>34</v>
      </c>
      <c r="W633" s="24">
        <v>2212</v>
      </c>
      <c r="X633" s="24"/>
    </row>
    <row r="634" ht="24.95" customHeight="1" spans="1:24">
      <c r="A634" s="24">
        <v>629</v>
      </c>
      <c r="B634" s="51" t="s">
        <v>1177</v>
      </c>
      <c r="C634" s="24" t="s">
        <v>45</v>
      </c>
      <c r="D634" s="24" t="s">
        <v>112</v>
      </c>
      <c r="E634" s="24" t="s">
        <v>538</v>
      </c>
      <c r="F634" s="24" t="s">
        <v>37</v>
      </c>
      <c r="G634" s="24">
        <v>2018</v>
      </c>
      <c r="H634" s="24" t="s">
        <v>1178</v>
      </c>
      <c r="I634" s="55">
        <v>2</v>
      </c>
      <c r="J634" s="51" t="s">
        <v>1179</v>
      </c>
      <c r="K634" s="52">
        <v>0.05</v>
      </c>
      <c r="L634" s="52">
        <f>M634+N634+O634</f>
        <v>0.1</v>
      </c>
      <c r="M634" s="52">
        <v>0.1</v>
      </c>
      <c r="N634" s="52"/>
      <c r="O634" s="52"/>
      <c r="P634" s="24" t="s">
        <v>135</v>
      </c>
      <c r="Q634" s="24" t="s">
        <v>39</v>
      </c>
      <c r="R634" s="24">
        <v>1</v>
      </c>
      <c r="S634" s="24">
        <v>4</v>
      </c>
      <c r="T634" s="24"/>
      <c r="U634" s="24"/>
      <c r="V634" s="24" t="s">
        <v>17</v>
      </c>
      <c r="W634" s="24">
        <v>2214</v>
      </c>
      <c r="X634" s="24"/>
    </row>
    <row r="635" ht="24.95" customHeight="1" spans="1:24">
      <c r="A635" s="24">
        <v>630</v>
      </c>
      <c r="B635" s="51" t="s">
        <v>1180</v>
      </c>
      <c r="C635" s="24" t="s">
        <v>45</v>
      </c>
      <c r="D635" s="24" t="s">
        <v>112</v>
      </c>
      <c r="E635" s="24" t="s">
        <v>811</v>
      </c>
      <c r="F635" s="24" t="s">
        <v>37</v>
      </c>
      <c r="G635" s="24">
        <v>2018</v>
      </c>
      <c r="H635" s="24" t="s">
        <v>1178</v>
      </c>
      <c r="I635" s="55">
        <v>3</v>
      </c>
      <c r="J635" s="51" t="s">
        <v>1179</v>
      </c>
      <c r="K635" s="52">
        <v>0.05</v>
      </c>
      <c r="L635" s="52">
        <f>M635+N635+O635</f>
        <v>0.15</v>
      </c>
      <c r="M635" s="52">
        <v>0.15</v>
      </c>
      <c r="N635" s="52"/>
      <c r="O635" s="52"/>
      <c r="P635" s="24" t="s">
        <v>135</v>
      </c>
      <c r="Q635" s="24" t="s">
        <v>39</v>
      </c>
      <c r="R635" s="24">
        <v>1</v>
      </c>
      <c r="S635" s="24">
        <v>3</v>
      </c>
      <c r="T635" s="24"/>
      <c r="U635" s="24"/>
      <c r="V635" s="24" t="s">
        <v>17</v>
      </c>
      <c r="W635" s="24">
        <v>2215</v>
      </c>
      <c r="X635" s="24"/>
    </row>
    <row r="636" ht="24.95" customHeight="1" spans="1:24">
      <c r="A636" s="24">
        <v>631</v>
      </c>
      <c r="B636" s="25" t="s">
        <v>1181</v>
      </c>
      <c r="C636" s="26" t="s">
        <v>45</v>
      </c>
      <c r="D636" s="26" t="s">
        <v>117</v>
      </c>
      <c r="E636" s="26" t="s">
        <v>255</v>
      </c>
      <c r="F636" s="26" t="s">
        <v>37</v>
      </c>
      <c r="G636" s="26">
        <v>2019</v>
      </c>
      <c r="H636" s="26" t="s">
        <v>1178</v>
      </c>
      <c r="I636" s="45">
        <v>4</v>
      </c>
      <c r="J636" s="46" t="s">
        <v>1182</v>
      </c>
      <c r="K636" s="26">
        <v>0.05</v>
      </c>
      <c r="L636" s="47">
        <f t="shared" ref="L636:L657" si="30">M636+N636+O636</f>
        <v>0.2</v>
      </c>
      <c r="M636" s="47"/>
      <c r="N636" s="47">
        <v>0.2</v>
      </c>
      <c r="O636" s="47"/>
      <c r="P636" s="26" t="s">
        <v>135</v>
      </c>
      <c r="Q636" s="26" t="s">
        <v>39</v>
      </c>
      <c r="R636" s="60">
        <v>1</v>
      </c>
      <c r="S636" s="60">
        <v>5</v>
      </c>
      <c r="T636" s="60"/>
      <c r="U636" s="60"/>
      <c r="V636" s="26" t="s">
        <v>17</v>
      </c>
      <c r="W636" s="26"/>
      <c r="X636" s="26" t="s">
        <v>1183</v>
      </c>
    </row>
    <row r="637" ht="24.95" customHeight="1" spans="1:24">
      <c r="A637" s="24">
        <v>632</v>
      </c>
      <c r="B637" s="25" t="s">
        <v>1184</v>
      </c>
      <c r="C637" s="26" t="s">
        <v>45</v>
      </c>
      <c r="D637" s="26" t="s">
        <v>53</v>
      </c>
      <c r="E637" s="26" t="s">
        <v>413</v>
      </c>
      <c r="F637" s="26" t="s">
        <v>37</v>
      </c>
      <c r="G637" s="26">
        <v>2019</v>
      </c>
      <c r="H637" s="26" t="s">
        <v>1178</v>
      </c>
      <c r="I637" s="45">
        <v>6</v>
      </c>
      <c r="J637" s="46" t="s">
        <v>1182</v>
      </c>
      <c r="K637" s="26">
        <v>0.05</v>
      </c>
      <c r="L637" s="47">
        <f t="shared" si="30"/>
        <v>0.3</v>
      </c>
      <c r="M637" s="47"/>
      <c r="N637" s="47">
        <v>0.3</v>
      </c>
      <c r="O637" s="47"/>
      <c r="P637" s="26" t="s">
        <v>135</v>
      </c>
      <c r="Q637" s="26" t="s">
        <v>39</v>
      </c>
      <c r="R637" s="60">
        <v>1</v>
      </c>
      <c r="S637" s="60">
        <v>5</v>
      </c>
      <c r="T637" s="60"/>
      <c r="U637" s="60"/>
      <c r="V637" s="26" t="s">
        <v>17</v>
      </c>
      <c r="W637" s="26"/>
      <c r="X637" s="26" t="s">
        <v>1185</v>
      </c>
    </row>
    <row r="638" ht="24.95" customHeight="1" spans="1:24">
      <c r="A638" s="24">
        <v>633</v>
      </c>
      <c r="B638" s="25" t="s">
        <v>1186</v>
      </c>
      <c r="C638" s="26" t="s">
        <v>45</v>
      </c>
      <c r="D638" s="26" t="s">
        <v>53</v>
      </c>
      <c r="E638" s="26" t="s">
        <v>94</v>
      </c>
      <c r="F638" s="26" t="s">
        <v>37</v>
      </c>
      <c r="G638" s="26">
        <v>2019</v>
      </c>
      <c r="H638" s="26" t="s">
        <v>1178</v>
      </c>
      <c r="I638" s="45">
        <v>11</v>
      </c>
      <c r="J638" s="46" t="s">
        <v>1182</v>
      </c>
      <c r="K638" s="26">
        <v>0.05</v>
      </c>
      <c r="L638" s="47">
        <f t="shared" si="30"/>
        <v>0.55</v>
      </c>
      <c r="M638" s="47"/>
      <c r="N638" s="47">
        <v>0.55</v>
      </c>
      <c r="O638" s="47"/>
      <c r="P638" s="26" t="s">
        <v>135</v>
      </c>
      <c r="Q638" s="26" t="s">
        <v>39</v>
      </c>
      <c r="R638" s="60">
        <v>2</v>
      </c>
      <c r="S638" s="60">
        <v>7</v>
      </c>
      <c r="T638" s="60"/>
      <c r="U638" s="60"/>
      <c r="V638" s="26" t="s">
        <v>17</v>
      </c>
      <c r="W638" s="26"/>
      <c r="X638" s="26" t="s">
        <v>1187</v>
      </c>
    </row>
    <row r="639" ht="24.95" customHeight="1" spans="1:24">
      <c r="A639" s="24">
        <v>634</v>
      </c>
      <c r="B639" s="25" t="s">
        <v>1188</v>
      </c>
      <c r="C639" s="26" t="s">
        <v>45</v>
      </c>
      <c r="D639" s="26" t="s">
        <v>53</v>
      </c>
      <c r="E639" s="26" t="s">
        <v>55</v>
      </c>
      <c r="F639" s="26" t="s">
        <v>37</v>
      </c>
      <c r="G639" s="26">
        <v>2019</v>
      </c>
      <c r="H639" s="26" t="s">
        <v>1178</v>
      </c>
      <c r="I639" s="45">
        <v>1</v>
      </c>
      <c r="J639" s="46" t="s">
        <v>1182</v>
      </c>
      <c r="K639" s="26">
        <v>0.05</v>
      </c>
      <c r="L639" s="47">
        <f t="shared" si="30"/>
        <v>0.05</v>
      </c>
      <c r="M639" s="47"/>
      <c r="N639" s="47">
        <v>0.05</v>
      </c>
      <c r="O639" s="47"/>
      <c r="P639" s="26" t="s">
        <v>135</v>
      </c>
      <c r="Q639" s="26" t="s">
        <v>39</v>
      </c>
      <c r="R639" s="60">
        <v>1</v>
      </c>
      <c r="S639" s="60">
        <v>4</v>
      </c>
      <c r="T639" s="60"/>
      <c r="U639" s="60"/>
      <c r="V639" s="26" t="s">
        <v>17</v>
      </c>
      <c r="W639" s="26"/>
      <c r="X639" s="26" t="s">
        <v>1189</v>
      </c>
    </row>
    <row r="640" ht="24.95" customHeight="1" spans="1:24">
      <c r="A640" s="24">
        <v>635</v>
      </c>
      <c r="B640" s="25" t="s">
        <v>1190</v>
      </c>
      <c r="C640" s="26" t="s">
        <v>45</v>
      </c>
      <c r="D640" s="26" t="s">
        <v>56</v>
      </c>
      <c r="E640" s="26" t="s">
        <v>63</v>
      </c>
      <c r="F640" s="26" t="s">
        <v>37</v>
      </c>
      <c r="G640" s="26">
        <v>2019</v>
      </c>
      <c r="H640" s="26" t="s">
        <v>1178</v>
      </c>
      <c r="I640" s="45">
        <v>8</v>
      </c>
      <c r="J640" s="46" t="s">
        <v>1182</v>
      </c>
      <c r="K640" s="26">
        <v>0.05</v>
      </c>
      <c r="L640" s="47">
        <f t="shared" si="30"/>
        <v>0.4</v>
      </c>
      <c r="M640" s="47"/>
      <c r="N640" s="47">
        <v>0.4</v>
      </c>
      <c r="O640" s="47"/>
      <c r="P640" s="26" t="s">
        <v>135</v>
      </c>
      <c r="Q640" s="26" t="s">
        <v>39</v>
      </c>
      <c r="R640" s="60">
        <v>1</v>
      </c>
      <c r="S640" s="60">
        <v>6</v>
      </c>
      <c r="T640" s="60"/>
      <c r="U640" s="60"/>
      <c r="V640" s="26" t="s">
        <v>17</v>
      </c>
      <c r="W640" s="26"/>
      <c r="X640" s="26" t="s">
        <v>1191</v>
      </c>
    </row>
    <row r="641" ht="24.95" customHeight="1" spans="1:24">
      <c r="A641" s="24">
        <v>636</v>
      </c>
      <c r="B641" s="25" t="s">
        <v>1192</v>
      </c>
      <c r="C641" s="26" t="s">
        <v>45</v>
      </c>
      <c r="D641" s="26" t="s">
        <v>56</v>
      </c>
      <c r="E641" s="26" t="s">
        <v>58</v>
      </c>
      <c r="F641" s="26" t="s">
        <v>37</v>
      </c>
      <c r="G641" s="26">
        <v>2019</v>
      </c>
      <c r="H641" s="26" t="s">
        <v>1178</v>
      </c>
      <c r="I641" s="45">
        <v>8</v>
      </c>
      <c r="J641" s="46" t="s">
        <v>1182</v>
      </c>
      <c r="K641" s="26">
        <v>0.05</v>
      </c>
      <c r="L641" s="47">
        <f t="shared" si="30"/>
        <v>0.4</v>
      </c>
      <c r="M641" s="47"/>
      <c r="N641" s="47">
        <v>0.4</v>
      </c>
      <c r="O641" s="47"/>
      <c r="P641" s="26" t="s">
        <v>135</v>
      </c>
      <c r="Q641" s="26" t="s">
        <v>39</v>
      </c>
      <c r="R641" s="60">
        <v>2</v>
      </c>
      <c r="S641" s="60">
        <v>6</v>
      </c>
      <c r="T641" s="60"/>
      <c r="U641" s="60"/>
      <c r="V641" s="26" t="s">
        <v>17</v>
      </c>
      <c r="W641" s="26"/>
      <c r="X641" s="26" t="s">
        <v>1193</v>
      </c>
    </row>
    <row r="642" ht="24.95" customHeight="1" spans="1:24">
      <c r="A642" s="24">
        <v>637</v>
      </c>
      <c r="B642" s="25" t="s">
        <v>1194</v>
      </c>
      <c r="C642" s="26" t="s">
        <v>45</v>
      </c>
      <c r="D642" s="26" t="s">
        <v>56</v>
      </c>
      <c r="E642" s="26" t="s">
        <v>60</v>
      </c>
      <c r="F642" s="26" t="s">
        <v>37</v>
      </c>
      <c r="G642" s="26">
        <v>2019</v>
      </c>
      <c r="H642" s="26" t="s">
        <v>1178</v>
      </c>
      <c r="I642" s="45">
        <v>2</v>
      </c>
      <c r="J642" s="46" t="s">
        <v>1182</v>
      </c>
      <c r="K642" s="26">
        <v>0.05</v>
      </c>
      <c r="L642" s="47">
        <f t="shared" si="30"/>
        <v>0.1</v>
      </c>
      <c r="M642" s="47"/>
      <c r="N642" s="47">
        <v>0.1</v>
      </c>
      <c r="O642" s="47"/>
      <c r="P642" s="26" t="s">
        <v>135</v>
      </c>
      <c r="Q642" s="26" t="s">
        <v>39</v>
      </c>
      <c r="R642" s="60">
        <v>1</v>
      </c>
      <c r="S642" s="60">
        <v>4</v>
      </c>
      <c r="T642" s="60"/>
      <c r="U642" s="60"/>
      <c r="V642" s="26" t="s">
        <v>17</v>
      </c>
      <c r="W642" s="26"/>
      <c r="X642" s="26" t="s">
        <v>1195</v>
      </c>
    </row>
    <row r="643" ht="24.95" customHeight="1" spans="1:24">
      <c r="A643" s="24">
        <v>638</v>
      </c>
      <c r="B643" s="25" t="s">
        <v>1196</v>
      </c>
      <c r="C643" s="26" t="s">
        <v>45</v>
      </c>
      <c r="D643" s="26" t="s">
        <v>56</v>
      </c>
      <c r="E643" s="26" t="s">
        <v>59</v>
      </c>
      <c r="F643" s="26" t="s">
        <v>37</v>
      </c>
      <c r="G643" s="26">
        <v>2019</v>
      </c>
      <c r="H643" s="26" t="s">
        <v>1178</v>
      </c>
      <c r="I643" s="45">
        <v>12</v>
      </c>
      <c r="J643" s="46" t="s">
        <v>1182</v>
      </c>
      <c r="K643" s="26">
        <v>0.05</v>
      </c>
      <c r="L643" s="47">
        <f t="shared" si="30"/>
        <v>0.6</v>
      </c>
      <c r="M643" s="47"/>
      <c r="N643" s="47">
        <v>0.6</v>
      </c>
      <c r="O643" s="47"/>
      <c r="P643" s="26" t="s">
        <v>135</v>
      </c>
      <c r="Q643" s="26" t="s">
        <v>39</v>
      </c>
      <c r="R643" s="60">
        <v>2</v>
      </c>
      <c r="S643" s="60">
        <v>9</v>
      </c>
      <c r="T643" s="60"/>
      <c r="U643" s="60"/>
      <c r="V643" s="26" t="s">
        <v>17</v>
      </c>
      <c r="W643" s="26"/>
      <c r="X643" s="26" t="s">
        <v>1197</v>
      </c>
    </row>
    <row r="644" ht="24.95" customHeight="1" spans="1:24">
      <c r="A644" s="24">
        <v>639</v>
      </c>
      <c r="B644" s="25" t="s">
        <v>1198</v>
      </c>
      <c r="C644" s="26" t="s">
        <v>45</v>
      </c>
      <c r="D644" s="26" t="s">
        <v>56</v>
      </c>
      <c r="E644" s="26" t="s">
        <v>468</v>
      </c>
      <c r="F644" s="26" t="s">
        <v>37</v>
      </c>
      <c r="G644" s="26">
        <v>2019</v>
      </c>
      <c r="H644" s="26" t="s">
        <v>1178</v>
      </c>
      <c r="I644" s="45">
        <v>1</v>
      </c>
      <c r="J644" s="46" t="s">
        <v>1182</v>
      </c>
      <c r="K644" s="26">
        <v>0.05</v>
      </c>
      <c r="L644" s="47">
        <f t="shared" si="30"/>
        <v>0.05</v>
      </c>
      <c r="M644" s="47"/>
      <c r="N644" s="47">
        <v>0.05</v>
      </c>
      <c r="O644" s="47"/>
      <c r="P644" s="26" t="s">
        <v>135</v>
      </c>
      <c r="Q644" s="26" t="s">
        <v>39</v>
      </c>
      <c r="R644" s="60">
        <v>1</v>
      </c>
      <c r="S644" s="60">
        <v>4</v>
      </c>
      <c r="T644" s="60"/>
      <c r="U644" s="60"/>
      <c r="V644" s="26" t="s">
        <v>17</v>
      </c>
      <c r="W644" s="26"/>
      <c r="X644" s="26" t="s">
        <v>1199</v>
      </c>
    </row>
    <row r="645" ht="24.95" customHeight="1" spans="1:24">
      <c r="A645" s="24">
        <v>640</v>
      </c>
      <c r="B645" s="25" t="s">
        <v>1200</v>
      </c>
      <c r="C645" s="26" t="s">
        <v>45</v>
      </c>
      <c r="D645" s="26" t="s">
        <v>46</v>
      </c>
      <c r="E645" s="26" t="s">
        <v>103</v>
      </c>
      <c r="F645" s="26" t="s">
        <v>37</v>
      </c>
      <c r="G645" s="26">
        <v>2019</v>
      </c>
      <c r="H645" s="26" t="s">
        <v>1178</v>
      </c>
      <c r="I645" s="45">
        <v>5</v>
      </c>
      <c r="J645" s="46" t="s">
        <v>1182</v>
      </c>
      <c r="K645" s="26">
        <v>0.05</v>
      </c>
      <c r="L645" s="47">
        <f t="shared" si="30"/>
        <v>0.25</v>
      </c>
      <c r="M645" s="47"/>
      <c r="N645" s="47">
        <v>0.25</v>
      </c>
      <c r="O645" s="47"/>
      <c r="P645" s="26" t="s">
        <v>135</v>
      </c>
      <c r="Q645" s="26" t="s">
        <v>39</v>
      </c>
      <c r="R645" s="60">
        <v>2</v>
      </c>
      <c r="S645" s="60">
        <v>7</v>
      </c>
      <c r="T645" s="60"/>
      <c r="U645" s="60"/>
      <c r="V645" s="26" t="s">
        <v>17</v>
      </c>
      <c r="W645" s="26"/>
      <c r="X645" s="26" t="s">
        <v>1201</v>
      </c>
    </row>
    <row r="646" ht="24.95" customHeight="1" spans="1:24">
      <c r="A646" s="24">
        <v>641</v>
      </c>
      <c r="B646" s="25" t="s">
        <v>1202</v>
      </c>
      <c r="C646" s="26" t="s">
        <v>45</v>
      </c>
      <c r="D646" s="26" t="s">
        <v>51</v>
      </c>
      <c r="E646" s="26" t="s">
        <v>74</v>
      </c>
      <c r="F646" s="26" t="s">
        <v>37</v>
      </c>
      <c r="G646" s="26">
        <v>2019</v>
      </c>
      <c r="H646" s="26" t="s">
        <v>1178</v>
      </c>
      <c r="I646" s="45">
        <v>6</v>
      </c>
      <c r="J646" s="46" t="s">
        <v>1182</v>
      </c>
      <c r="K646" s="26">
        <v>0.05</v>
      </c>
      <c r="L646" s="47">
        <f t="shared" si="30"/>
        <v>0.3</v>
      </c>
      <c r="M646" s="47"/>
      <c r="N646" s="47">
        <v>0.3</v>
      </c>
      <c r="O646" s="47"/>
      <c r="P646" s="26" t="s">
        <v>135</v>
      </c>
      <c r="Q646" s="26" t="s">
        <v>39</v>
      </c>
      <c r="R646" s="60">
        <v>1</v>
      </c>
      <c r="S646" s="60">
        <v>5</v>
      </c>
      <c r="T646" s="60"/>
      <c r="U646" s="60"/>
      <c r="V646" s="26" t="s">
        <v>17</v>
      </c>
      <c r="W646" s="26"/>
      <c r="X646" s="26" t="s">
        <v>1203</v>
      </c>
    </row>
    <row r="647" ht="24.95" customHeight="1" spans="1:24">
      <c r="A647" s="24">
        <v>642</v>
      </c>
      <c r="B647" s="25" t="s">
        <v>1204</v>
      </c>
      <c r="C647" s="26" t="s">
        <v>45</v>
      </c>
      <c r="D647" s="26" t="s">
        <v>51</v>
      </c>
      <c r="E647" s="26" t="s">
        <v>83</v>
      </c>
      <c r="F647" s="26" t="s">
        <v>37</v>
      </c>
      <c r="G647" s="26">
        <v>2019</v>
      </c>
      <c r="H647" s="26" t="s">
        <v>1178</v>
      </c>
      <c r="I647" s="45">
        <v>6</v>
      </c>
      <c r="J647" s="46" t="s">
        <v>1182</v>
      </c>
      <c r="K647" s="26">
        <v>0.05</v>
      </c>
      <c r="L647" s="47">
        <f t="shared" si="30"/>
        <v>0.3</v>
      </c>
      <c r="M647" s="47"/>
      <c r="N647" s="47">
        <v>0.3</v>
      </c>
      <c r="O647" s="47"/>
      <c r="P647" s="26" t="s">
        <v>135</v>
      </c>
      <c r="Q647" s="26" t="s">
        <v>39</v>
      </c>
      <c r="R647" s="60">
        <v>1</v>
      </c>
      <c r="S647" s="60">
        <v>4</v>
      </c>
      <c r="T647" s="60"/>
      <c r="U647" s="60"/>
      <c r="V647" s="26" t="s">
        <v>17</v>
      </c>
      <c r="W647" s="26"/>
      <c r="X647" s="26" t="s">
        <v>1205</v>
      </c>
    </row>
    <row r="648" ht="24.95" customHeight="1" spans="1:24">
      <c r="A648" s="24">
        <v>643</v>
      </c>
      <c r="B648" s="25" t="s">
        <v>1206</v>
      </c>
      <c r="C648" s="26" t="s">
        <v>45</v>
      </c>
      <c r="D648" s="26" t="s">
        <v>326</v>
      </c>
      <c r="E648" s="26" t="s">
        <v>494</v>
      </c>
      <c r="F648" s="26" t="s">
        <v>37</v>
      </c>
      <c r="G648" s="26">
        <v>2019</v>
      </c>
      <c r="H648" s="26" t="s">
        <v>1178</v>
      </c>
      <c r="I648" s="45">
        <v>2</v>
      </c>
      <c r="J648" s="46" t="s">
        <v>1182</v>
      </c>
      <c r="K648" s="26">
        <v>0.05</v>
      </c>
      <c r="L648" s="47">
        <f t="shared" si="30"/>
        <v>0.1</v>
      </c>
      <c r="M648" s="47"/>
      <c r="N648" s="47">
        <v>0.1</v>
      </c>
      <c r="O648" s="47"/>
      <c r="P648" s="26" t="s">
        <v>49</v>
      </c>
      <c r="Q648" s="26" t="s">
        <v>39</v>
      </c>
      <c r="R648" s="60">
        <v>1</v>
      </c>
      <c r="S648" s="60">
        <v>3</v>
      </c>
      <c r="T648" s="60"/>
      <c r="U648" s="60"/>
      <c r="V648" s="26" t="s">
        <v>17</v>
      </c>
      <c r="W648" s="26"/>
      <c r="X648" s="26" t="s">
        <v>1207</v>
      </c>
    </row>
    <row r="649" ht="24.95" customHeight="1" spans="1:24">
      <c r="A649" s="24">
        <v>644</v>
      </c>
      <c r="B649" s="25" t="s">
        <v>1206</v>
      </c>
      <c r="C649" s="26" t="s">
        <v>45</v>
      </c>
      <c r="D649" s="26" t="s">
        <v>326</v>
      </c>
      <c r="E649" s="26" t="s">
        <v>494</v>
      </c>
      <c r="F649" s="26" t="s">
        <v>37</v>
      </c>
      <c r="G649" s="26">
        <v>2019</v>
      </c>
      <c r="H649" s="26" t="s">
        <v>1178</v>
      </c>
      <c r="I649" s="45">
        <v>1</v>
      </c>
      <c r="J649" s="46" t="s">
        <v>1182</v>
      </c>
      <c r="K649" s="26">
        <v>0.05</v>
      </c>
      <c r="L649" s="47">
        <f t="shared" si="30"/>
        <v>0.05</v>
      </c>
      <c r="M649" s="47"/>
      <c r="N649" s="47">
        <v>0.05</v>
      </c>
      <c r="O649" s="47"/>
      <c r="P649" s="26" t="s">
        <v>135</v>
      </c>
      <c r="Q649" s="26" t="s">
        <v>39</v>
      </c>
      <c r="R649" s="60">
        <v>1</v>
      </c>
      <c r="S649" s="60">
        <v>4</v>
      </c>
      <c r="T649" s="60"/>
      <c r="U649" s="60"/>
      <c r="V649" s="26" t="s">
        <v>17</v>
      </c>
      <c r="W649" s="26"/>
      <c r="X649" s="26" t="s">
        <v>1208</v>
      </c>
    </row>
    <row r="650" ht="24.95" customHeight="1" spans="1:24">
      <c r="A650" s="24">
        <v>645</v>
      </c>
      <c r="B650" s="25" t="s">
        <v>1209</v>
      </c>
      <c r="C650" s="26" t="s">
        <v>45</v>
      </c>
      <c r="D650" s="26" t="s">
        <v>326</v>
      </c>
      <c r="E650" s="26" t="s">
        <v>336</v>
      </c>
      <c r="F650" s="26" t="s">
        <v>37</v>
      </c>
      <c r="G650" s="26">
        <v>2019</v>
      </c>
      <c r="H650" s="26" t="s">
        <v>1178</v>
      </c>
      <c r="I650" s="45">
        <v>1</v>
      </c>
      <c r="J650" s="46" t="s">
        <v>1182</v>
      </c>
      <c r="K650" s="26">
        <v>0.05</v>
      </c>
      <c r="L650" s="47">
        <f t="shared" si="30"/>
        <v>0.05</v>
      </c>
      <c r="M650" s="47"/>
      <c r="N650" s="47">
        <v>0.05</v>
      </c>
      <c r="O650" s="47"/>
      <c r="P650" s="26" t="s">
        <v>135</v>
      </c>
      <c r="Q650" s="26" t="s">
        <v>39</v>
      </c>
      <c r="R650" s="60">
        <v>1</v>
      </c>
      <c r="S650" s="60">
        <v>4</v>
      </c>
      <c r="T650" s="60"/>
      <c r="U650" s="60"/>
      <c r="V650" s="26" t="s">
        <v>17</v>
      </c>
      <c r="W650" s="26"/>
      <c r="X650" s="26" t="s">
        <v>1210</v>
      </c>
    </row>
    <row r="651" ht="24.95" customHeight="1" spans="1:24">
      <c r="A651" s="24">
        <v>646</v>
      </c>
      <c r="B651" s="25" t="s">
        <v>1211</v>
      </c>
      <c r="C651" s="26" t="s">
        <v>45</v>
      </c>
      <c r="D651" s="26" t="s">
        <v>64</v>
      </c>
      <c r="E651" s="26" t="s">
        <v>790</v>
      </c>
      <c r="F651" s="26" t="s">
        <v>37</v>
      </c>
      <c r="G651" s="26">
        <v>2019</v>
      </c>
      <c r="H651" s="26" t="s">
        <v>1178</v>
      </c>
      <c r="I651" s="45">
        <v>13</v>
      </c>
      <c r="J651" s="46" t="s">
        <v>1182</v>
      </c>
      <c r="K651" s="26">
        <v>0.05</v>
      </c>
      <c r="L651" s="47">
        <f t="shared" si="30"/>
        <v>0.65</v>
      </c>
      <c r="M651" s="47"/>
      <c r="N651" s="47">
        <v>0.65</v>
      </c>
      <c r="O651" s="47"/>
      <c r="P651" s="26" t="s">
        <v>135</v>
      </c>
      <c r="Q651" s="26" t="s">
        <v>39</v>
      </c>
      <c r="R651" s="60">
        <v>1</v>
      </c>
      <c r="S651" s="60">
        <v>6</v>
      </c>
      <c r="T651" s="60"/>
      <c r="U651" s="60"/>
      <c r="V651" s="26" t="s">
        <v>17</v>
      </c>
      <c r="W651" s="26"/>
      <c r="X651" s="26" t="s">
        <v>1212</v>
      </c>
    </row>
    <row r="652" ht="24.95" customHeight="1" spans="1:24">
      <c r="A652" s="24">
        <v>647</v>
      </c>
      <c r="B652" s="25" t="s">
        <v>1213</v>
      </c>
      <c r="C652" s="26" t="s">
        <v>45</v>
      </c>
      <c r="D652" s="26" t="s">
        <v>117</v>
      </c>
      <c r="E652" s="26" t="s">
        <v>234</v>
      </c>
      <c r="F652" s="26" t="s">
        <v>37</v>
      </c>
      <c r="G652" s="26">
        <v>2019</v>
      </c>
      <c r="H652" s="26" t="s">
        <v>1214</v>
      </c>
      <c r="I652" s="45">
        <v>10</v>
      </c>
      <c r="J652" s="46" t="s">
        <v>1215</v>
      </c>
      <c r="K652" s="26">
        <v>0.03</v>
      </c>
      <c r="L652" s="47">
        <f t="shared" si="30"/>
        <v>0.3</v>
      </c>
      <c r="M652" s="47"/>
      <c r="N652" s="47">
        <v>0.3</v>
      </c>
      <c r="O652" s="47"/>
      <c r="P652" s="26" t="s">
        <v>135</v>
      </c>
      <c r="Q652" s="26" t="s">
        <v>39</v>
      </c>
      <c r="R652" s="60">
        <v>1</v>
      </c>
      <c r="S652" s="60">
        <v>5</v>
      </c>
      <c r="T652" s="60"/>
      <c r="U652" s="60"/>
      <c r="V652" s="26" t="s">
        <v>17</v>
      </c>
      <c r="W652" s="26"/>
      <c r="X652" s="26" t="s">
        <v>1216</v>
      </c>
    </row>
    <row r="653" ht="24.95" customHeight="1" spans="1:24">
      <c r="A653" s="24">
        <v>648</v>
      </c>
      <c r="B653" s="25" t="s">
        <v>1217</v>
      </c>
      <c r="C653" s="26" t="s">
        <v>45</v>
      </c>
      <c r="D653" s="26" t="s">
        <v>117</v>
      </c>
      <c r="E653" s="26" t="s">
        <v>656</v>
      </c>
      <c r="F653" s="26" t="s">
        <v>37</v>
      </c>
      <c r="G653" s="26">
        <v>2019</v>
      </c>
      <c r="H653" s="26" t="s">
        <v>1214</v>
      </c>
      <c r="I653" s="45">
        <v>33</v>
      </c>
      <c r="J653" s="46" t="s">
        <v>1215</v>
      </c>
      <c r="K653" s="26">
        <v>0.03</v>
      </c>
      <c r="L653" s="47">
        <f t="shared" si="30"/>
        <v>0.99</v>
      </c>
      <c r="M653" s="47"/>
      <c r="N653" s="47">
        <v>0.99</v>
      </c>
      <c r="O653" s="47"/>
      <c r="P653" s="26" t="s">
        <v>135</v>
      </c>
      <c r="Q653" s="26" t="s">
        <v>39</v>
      </c>
      <c r="R653" s="60">
        <v>1</v>
      </c>
      <c r="S653" s="60">
        <v>4</v>
      </c>
      <c r="T653" s="60"/>
      <c r="U653" s="60"/>
      <c r="V653" s="26" t="s">
        <v>17</v>
      </c>
      <c r="W653" s="26"/>
      <c r="X653" s="26" t="s">
        <v>1218</v>
      </c>
    </row>
    <row r="654" ht="24.95" customHeight="1" spans="1:24">
      <c r="A654" s="24">
        <v>649</v>
      </c>
      <c r="B654" s="25" t="s">
        <v>1219</v>
      </c>
      <c r="C654" s="26" t="s">
        <v>45</v>
      </c>
      <c r="D654" s="26" t="s">
        <v>53</v>
      </c>
      <c r="E654" s="26" t="s">
        <v>268</v>
      </c>
      <c r="F654" s="26" t="s">
        <v>37</v>
      </c>
      <c r="G654" s="26">
        <v>2019</v>
      </c>
      <c r="H654" s="26" t="s">
        <v>1214</v>
      </c>
      <c r="I654" s="45">
        <v>9</v>
      </c>
      <c r="J654" s="46" t="s">
        <v>1215</v>
      </c>
      <c r="K654" s="26">
        <v>0.03</v>
      </c>
      <c r="L654" s="47">
        <f t="shared" si="30"/>
        <v>0.27</v>
      </c>
      <c r="M654" s="47"/>
      <c r="N654" s="47">
        <v>0.27</v>
      </c>
      <c r="O654" s="47"/>
      <c r="P654" s="26" t="s">
        <v>135</v>
      </c>
      <c r="Q654" s="26" t="s">
        <v>39</v>
      </c>
      <c r="R654" s="60">
        <v>2</v>
      </c>
      <c r="S654" s="60">
        <v>8</v>
      </c>
      <c r="T654" s="60"/>
      <c r="U654" s="60"/>
      <c r="V654" s="26" t="s">
        <v>17</v>
      </c>
      <c r="W654" s="26"/>
      <c r="X654" s="26" t="s">
        <v>1220</v>
      </c>
    </row>
    <row r="655" ht="24.95" customHeight="1" spans="1:24">
      <c r="A655" s="24">
        <v>650</v>
      </c>
      <c r="B655" s="25" t="s">
        <v>1221</v>
      </c>
      <c r="C655" s="26" t="s">
        <v>45</v>
      </c>
      <c r="D655" s="26" t="s">
        <v>56</v>
      </c>
      <c r="E655" s="26" t="s">
        <v>66</v>
      </c>
      <c r="F655" s="26" t="s">
        <v>37</v>
      </c>
      <c r="G655" s="26">
        <v>2019</v>
      </c>
      <c r="H655" s="26" t="s">
        <v>1214</v>
      </c>
      <c r="I655" s="45">
        <v>10</v>
      </c>
      <c r="J655" s="46" t="s">
        <v>1215</v>
      </c>
      <c r="K655" s="26">
        <v>0.03</v>
      </c>
      <c r="L655" s="47">
        <f t="shared" si="30"/>
        <v>0.3</v>
      </c>
      <c r="M655" s="47"/>
      <c r="N655" s="47">
        <v>0.3</v>
      </c>
      <c r="O655" s="47"/>
      <c r="P655" s="26" t="s">
        <v>135</v>
      </c>
      <c r="Q655" s="26" t="s">
        <v>39</v>
      </c>
      <c r="R655" s="60">
        <v>1</v>
      </c>
      <c r="S655" s="60">
        <v>6</v>
      </c>
      <c r="T655" s="60"/>
      <c r="U655" s="60"/>
      <c r="V655" s="26" t="s">
        <v>17</v>
      </c>
      <c r="W655" s="26"/>
      <c r="X655" s="26" t="s">
        <v>1222</v>
      </c>
    </row>
    <row r="656" ht="24.95" customHeight="1" spans="1:24">
      <c r="A656" s="24">
        <v>651</v>
      </c>
      <c r="B656" s="25" t="s">
        <v>1223</v>
      </c>
      <c r="C656" s="26" t="s">
        <v>45</v>
      </c>
      <c r="D656" s="26" t="s">
        <v>51</v>
      </c>
      <c r="E656" s="26" t="s">
        <v>485</v>
      </c>
      <c r="F656" s="26" t="s">
        <v>37</v>
      </c>
      <c r="G656" s="26">
        <v>2019</v>
      </c>
      <c r="H656" s="26" t="s">
        <v>1214</v>
      </c>
      <c r="I656" s="45">
        <v>20</v>
      </c>
      <c r="J656" s="46" t="s">
        <v>1215</v>
      </c>
      <c r="K656" s="26">
        <v>0.03</v>
      </c>
      <c r="L656" s="47">
        <f t="shared" si="30"/>
        <v>0.6</v>
      </c>
      <c r="M656" s="47"/>
      <c r="N656" s="47">
        <v>0.6</v>
      </c>
      <c r="O656" s="47"/>
      <c r="P656" s="26" t="s">
        <v>135</v>
      </c>
      <c r="Q656" s="26" t="s">
        <v>39</v>
      </c>
      <c r="R656" s="60">
        <v>1</v>
      </c>
      <c r="S656" s="60">
        <v>3</v>
      </c>
      <c r="T656" s="60"/>
      <c r="U656" s="60"/>
      <c r="V656" s="26" t="s">
        <v>17</v>
      </c>
      <c r="W656" s="26"/>
      <c r="X656" s="26" t="s">
        <v>1224</v>
      </c>
    </row>
    <row r="657" ht="24.95" customHeight="1" spans="1:24">
      <c r="A657" s="24">
        <v>652</v>
      </c>
      <c r="B657" s="25" t="s">
        <v>1225</v>
      </c>
      <c r="C657" s="26" t="s">
        <v>45</v>
      </c>
      <c r="D657" s="26" t="s">
        <v>64</v>
      </c>
      <c r="E657" s="26" t="s">
        <v>790</v>
      </c>
      <c r="F657" s="26" t="s">
        <v>37</v>
      </c>
      <c r="G657" s="26">
        <v>2019</v>
      </c>
      <c r="H657" s="26" t="s">
        <v>1214</v>
      </c>
      <c r="I657" s="45">
        <v>4</v>
      </c>
      <c r="J657" s="46" t="s">
        <v>1215</v>
      </c>
      <c r="K657" s="26">
        <v>0.03</v>
      </c>
      <c r="L657" s="47">
        <f t="shared" si="30"/>
        <v>0.12</v>
      </c>
      <c r="M657" s="47"/>
      <c r="N657" s="47">
        <v>0.12</v>
      </c>
      <c r="O657" s="47"/>
      <c r="P657" s="26" t="s">
        <v>135</v>
      </c>
      <c r="Q657" s="26" t="s">
        <v>39</v>
      </c>
      <c r="R657" s="60">
        <v>1</v>
      </c>
      <c r="S657" s="60">
        <v>6</v>
      </c>
      <c r="T657" s="60"/>
      <c r="U657" s="60"/>
      <c r="V657" s="26" t="s">
        <v>17</v>
      </c>
      <c r="W657" s="26"/>
      <c r="X657" s="26" t="s">
        <v>1226</v>
      </c>
    </row>
    <row r="658" ht="24.95" customHeight="1" spans="1:24">
      <c r="A658" s="24">
        <v>653</v>
      </c>
      <c r="B658" s="26" t="s">
        <v>1227</v>
      </c>
      <c r="C658" s="24"/>
      <c r="D658" s="24"/>
      <c r="E658" s="24"/>
      <c r="F658" s="24" t="s">
        <v>37</v>
      </c>
      <c r="G658" s="24" t="s">
        <v>34</v>
      </c>
      <c r="H658" s="24" t="s">
        <v>1228</v>
      </c>
      <c r="I658" s="55">
        <f>SUM(0)</f>
        <v>0</v>
      </c>
      <c r="J658" s="51"/>
      <c r="K658" s="24"/>
      <c r="L658" s="52">
        <f>SUM(0)</f>
        <v>0</v>
      </c>
      <c r="M658" s="52">
        <f>SUM(0)</f>
        <v>0</v>
      </c>
      <c r="N658" s="52">
        <f>SUM(0)</f>
        <v>0</v>
      </c>
      <c r="O658" s="52">
        <f>SUM(0)</f>
        <v>0</v>
      </c>
      <c r="P658" s="24"/>
      <c r="Q658" s="24" t="s">
        <v>39</v>
      </c>
      <c r="R658" s="59">
        <f>SUM(0)</f>
        <v>0</v>
      </c>
      <c r="S658" s="59">
        <f>SUM(0)</f>
        <v>0</v>
      </c>
      <c r="T658" s="59"/>
      <c r="U658" s="59"/>
      <c r="V658" s="24" t="s">
        <v>34</v>
      </c>
      <c r="W658" s="24">
        <v>2232</v>
      </c>
      <c r="X658" s="24"/>
    </row>
    <row r="659" ht="24.95" customHeight="1" spans="1:24">
      <c r="A659" s="24">
        <v>654</v>
      </c>
      <c r="B659" s="26" t="s">
        <v>1229</v>
      </c>
      <c r="C659" s="24"/>
      <c r="D659" s="24"/>
      <c r="E659" s="24"/>
      <c r="F659" s="24" t="s">
        <v>37</v>
      </c>
      <c r="G659" s="24" t="s">
        <v>34</v>
      </c>
      <c r="H659" s="24" t="s">
        <v>941</v>
      </c>
      <c r="I659" s="55">
        <f>SUM(0)</f>
        <v>0</v>
      </c>
      <c r="J659" s="51"/>
      <c r="K659" s="24"/>
      <c r="L659" s="52">
        <f>SUM(0)</f>
        <v>0</v>
      </c>
      <c r="M659" s="52">
        <f>SUM(0)</f>
        <v>0</v>
      </c>
      <c r="N659" s="52">
        <f>SUM(0)</f>
        <v>0</v>
      </c>
      <c r="O659" s="52">
        <f>SUM(0)</f>
        <v>0</v>
      </c>
      <c r="P659" s="24"/>
      <c r="Q659" s="24" t="s">
        <v>39</v>
      </c>
      <c r="R659" s="59">
        <f>SUM(0)</f>
        <v>0</v>
      </c>
      <c r="S659" s="59">
        <f>SUM(0)</f>
        <v>0</v>
      </c>
      <c r="T659" s="59"/>
      <c r="U659" s="59"/>
      <c r="V659" s="24" t="s">
        <v>34</v>
      </c>
      <c r="W659" s="24">
        <v>2251</v>
      </c>
      <c r="X659" s="24"/>
    </row>
    <row r="660" ht="24.95" customHeight="1" spans="1:24">
      <c r="A660" s="24">
        <v>655</v>
      </c>
      <c r="B660" s="26" t="s">
        <v>1230</v>
      </c>
      <c r="C660" s="24"/>
      <c r="D660" s="24"/>
      <c r="E660" s="24"/>
      <c r="F660" s="24" t="s">
        <v>37</v>
      </c>
      <c r="G660" s="24" t="s">
        <v>34</v>
      </c>
      <c r="H660" s="24" t="s">
        <v>1139</v>
      </c>
      <c r="I660" s="55">
        <f>SUM(0)</f>
        <v>0</v>
      </c>
      <c r="J660" s="51"/>
      <c r="K660" s="24"/>
      <c r="L660" s="52">
        <f>SUM(0)</f>
        <v>0</v>
      </c>
      <c r="M660" s="52">
        <f>SUM(0)</f>
        <v>0</v>
      </c>
      <c r="N660" s="52">
        <f>SUM(0)</f>
        <v>0</v>
      </c>
      <c r="O660" s="52">
        <f>SUM(0)</f>
        <v>0</v>
      </c>
      <c r="P660" s="24"/>
      <c r="Q660" s="24" t="s">
        <v>39</v>
      </c>
      <c r="R660" s="59">
        <f>SUM(0)</f>
        <v>0</v>
      </c>
      <c r="S660" s="59">
        <f>SUM(0)</f>
        <v>0</v>
      </c>
      <c r="T660" s="59"/>
      <c r="U660" s="59"/>
      <c r="V660" s="24" t="s">
        <v>34</v>
      </c>
      <c r="W660" s="24">
        <v>2256</v>
      </c>
      <c r="X660" s="24"/>
    </row>
    <row r="661" s="5" customFormat="1" ht="24.95" customHeight="1" spans="1:24">
      <c r="A661" s="20">
        <v>656</v>
      </c>
      <c r="B661" s="21" t="s">
        <v>1231</v>
      </c>
      <c r="C661" s="20"/>
      <c r="D661" s="20"/>
      <c r="E661" s="20"/>
      <c r="F661" s="20" t="s">
        <v>37</v>
      </c>
      <c r="G661" s="20" t="s">
        <v>34</v>
      </c>
      <c r="H661" s="20" t="s">
        <v>1232</v>
      </c>
      <c r="I661" s="41">
        <f>I662+I663+I674+I675+I676+I685+I686+I687</f>
        <v>18</v>
      </c>
      <c r="J661" s="21"/>
      <c r="K661" s="20"/>
      <c r="L661" s="48">
        <f t="shared" ref="L661:O661" si="31">L662+L663+L674+L675+L676+L685+L686+L687</f>
        <v>1798.9</v>
      </c>
      <c r="M661" s="48">
        <f t="shared" si="31"/>
        <v>846.9</v>
      </c>
      <c r="N661" s="48">
        <f t="shared" si="31"/>
        <v>952</v>
      </c>
      <c r="O661" s="48">
        <f t="shared" si="31"/>
        <v>0</v>
      </c>
      <c r="P661" s="20"/>
      <c r="Q661" s="20" t="s">
        <v>34</v>
      </c>
      <c r="R661" s="57">
        <f>R662+R663+R674+R675+R676+R685+R686+R687</f>
        <v>275</v>
      </c>
      <c r="S661" s="57">
        <f>S662+S663+S674+S675+S676+S685+S686+S687</f>
        <v>275</v>
      </c>
      <c r="T661" s="57"/>
      <c r="U661" s="57"/>
      <c r="V661" s="20" t="s">
        <v>34</v>
      </c>
      <c r="W661" s="20">
        <v>2258</v>
      </c>
      <c r="X661" s="20"/>
    </row>
    <row r="662" s="6" customFormat="1" ht="24.95" customHeight="1" spans="1:24">
      <c r="A662" s="22">
        <v>657</v>
      </c>
      <c r="B662" s="23" t="s">
        <v>1233</v>
      </c>
      <c r="C662" s="22"/>
      <c r="D662" s="22"/>
      <c r="E662" s="22"/>
      <c r="F662" s="22" t="s">
        <v>37</v>
      </c>
      <c r="G662" s="22" t="s">
        <v>34</v>
      </c>
      <c r="H662" s="22" t="s">
        <v>1232</v>
      </c>
      <c r="I662" s="43">
        <v>0</v>
      </c>
      <c r="J662" s="23"/>
      <c r="K662" s="22"/>
      <c r="L662" s="49"/>
      <c r="M662" s="49"/>
      <c r="N662" s="49"/>
      <c r="O662" s="49"/>
      <c r="P662" s="22"/>
      <c r="Q662" s="22"/>
      <c r="R662" s="58"/>
      <c r="S662" s="58"/>
      <c r="T662" s="58"/>
      <c r="U662" s="58"/>
      <c r="V662" s="22" t="s">
        <v>34</v>
      </c>
      <c r="W662" s="22">
        <v>2259</v>
      </c>
      <c r="X662" s="22"/>
    </row>
    <row r="663" s="6" customFormat="1" ht="24.95" customHeight="1" spans="1:24">
      <c r="A663" s="22">
        <v>658</v>
      </c>
      <c r="B663" s="23" t="s">
        <v>1234</v>
      </c>
      <c r="C663" s="22"/>
      <c r="D663" s="22"/>
      <c r="E663" s="22"/>
      <c r="F663" s="22" t="s">
        <v>37</v>
      </c>
      <c r="G663" s="22" t="s">
        <v>34</v>
      </c>
      <c r="H663" s="22" t="s">
        <v>1232</v>
      </c>
      <c r="I663" s="43">
        <f>SUM(I664:I673)</f>
        <v>10</v>
      </c>
      <c r="J663" s="23" t="s">
        <v>1235</v>
      </c>
      <c r="K663" s="22"/>
      <c r="L663" s="49">
        <f>SUM(L664:L673)</f>
        <v>552</v>
      </c>
      <c r="M663" s="49">
        <f>SUM(M664:M673)</f>
        <v>100</v>
      </c>
      <c r="N663" s="49">
        <f>SUM(N664:N673)</f>
        <v>452</v>
      </c>
      <c r="O663" s="49">
        <f>SUM(O664:O673)</f>
        <v>0</v>
      </c>
      <c r="P663" s="22"/>
      <c r="Q663" s="22" t="s">
        <v>110</v>
      </c>
      <c r="R663" s="58">
        <f>SUM(R664:R673)</f>
        <v>0</v>
      </c>
      <c r="S663" s="58">
        <f>SUM(S664:S673)</f>
        <v>0</v>
      </c>
      <c r="T663" s="58" t="s">
        <v>1236</v>
      </c>
      <c r="U663" s="58" t="s">
        <v>1237</v>
      </c>
      <c r="V663" s="22" t="s">
        <v>34</v>
      </c>
      <c r="W663" s="22">
        <v>2266</v>
      </c>
      <c r="X663" s="22"/>
    </row>
    <row r="664" ht="24.95" customHeight="1" spans="1:24">
      <c r="A664" s="24">
        <v>659</v>
      </c>
      <c r="B664" s="25" t="s">
        <v>1238</v>
      </c>
      <c r="C664" s="26" t="s">
        <v>45</v>
      </c>
      <c r="D664" s="26"/>
      <c r="E664" s="26"/>
      <c r="F664" s="26" t="s">
        <v>37</v>
      </c>
      <c r="G664" s="26">
        <v>2018</v>
      </c>
      <c r="H664" s="26" t="s">
        <v>1232</v>
      </c>
      <c r="I664" s="45">
        <v>1</v>
      </c>
      <c r="J664" s="46" t="s">
        <v>1239</v>
      </c>
      <c r="K664" s="26">
        <v>100</v>
      </c>
      <c r="L664" s="64">
        <f>M664+N664+O664</f>
        <v>100</v>
      </c>
      <c r="M664" s="64">
        <v>100</v>
      </c>
      <c r="N664" s="64"/>
      <c r="O664" s="64"/>
      <c r="P664" s="26" t="s">
        <v>1240</v>
      </c>
      <c r="Q664" s="26" t="s">
        <v>110</v>
      </c>
      <c r="R664" s="65"/>
      <c r="S664" s="65"/>
      <c r="T664" s="65"/>
      <c r="U664" s="65"/>
      <c r="V664" s="26" t="s">
        <v>17</v>
      </c>
      <c r="W664" s="24">
        <v>2272</v>
      </c>
      <c r="X664" s="24"/>
    </row>
    <row r="665" ht="24.95" customHeight="1" spans="1:24">
      <c r="A665" s="24">
        <v>660</v>
      </c>
      <c r="B665" s="25" t="s">
        <v>1241</v>
      </c>
      <c r="C665" s="26" t="s">
        <v>45</v>
      </c>
      <c r="D665" s="26" t="s">
        <v>142</v>
      </c>
      <c r="E665" s="26"/>
      <c r="F665" s="26" t="s">
        <v>37</v>
      </c>
      <c r="G665" s="26">
        <v>2019</v>
      </c>
      <c r="H665" s="26" t="s">
        <v>1232</v>
      </c>
      <c r="I665" s="45">
        <v>1</v>
      </c>
      <c r="J665" s="46" t="s">
        <v>1242</v>
      </c>
      <c r="K665" s="47">
        <v>66</v>
      </c>
      <c r="L665" s="64">
        <v>66</v>
      </c>
      <c r="M665" s="64"/>
      <c r="N665" s="64">
        <v>66</v>
      </c>
      <c r="O665" s="64"/>
      <c r="P665" s="26" t="s">
        <v>1240</v>
      </c>
      <c r="Q665" s="26" t="s">
        <v>110</v>
      </c>
      <c r="R665" s="65"/>
      <c r="S665" s="65"/>
      <c r="T665" s="65"/>
      <c r="U665" s="65"/>
      <c r="V665" s="26" t="s">
        <v>17</v>
      </c>
      <c r="W665" s="24">
        <v>2282</v>
      </c>
      <c r="X665" s="24"/>
    </row>
    <row r="666" ht="24.95" customHeight="1" spans="1:24">
      <c r="A666" s="24">
        <v>661</v>
      </c>
      <c r="B666" s="25" t="s">
        <v>1243</v>
      </c>
      <c r="C666" s="26" t="s">
        <v>45</v>
      </c>
      <c r="D666" s="26" t="s">
        <v>56</v>
      </c>
      <c r="E666" s="26"/>
      <c r="F666" s="26" t="s">
        <v>37</v>
      </c>
      <c r="G666" s="26">
        <v>2019</v>
      </c>
      <c r="H666" s="26" t="s">
        <v>1232</v>
      </c>
      <c r="I666" s="45">
        <v>1</v>
      </c>
      <c r="J666" s="46" t="s">
        <v>1244</v>
      </c>
      <c r="K666" s="47">
        <v>50</v>
      </c>
      <c r="L666" s="64">
        <v>50</v>
      </c>
      <c r="M666" s="64"/>
      <c r="N666" s="64">
        <v>50</v>
      </c>
      <c r="O666" s="64"/>
      <c r="P666" s="26" t="s">
        <v>1240</v>
      </c>
      <c r="Q666" s="26" t="s">
        <v>110</v>
      </c>
      <c r="R666" s="65"/>
      <c r="S666" s="65"/>
      <c r="T666" s="65"/>
      <c r="U666" s="65"/>
      <c r="V666" s="26" t="s">
        <v>17</v>
      </c>
      <c r="W666" s="24">
        <v>2283</v>
      </c>
      <c r="X666" s="24"/>
    </row>
    <row r="667" ht="24.95" customHeight="1" spans="1:24">
      <c r="A667" s="24">
        <v>662</v>
      </c>
      <c r="B667" s="25" t="s">
        <v>1245</v>
      </c>
      <c r="C667" s="26" t="s">
        <v>45</v>
      </c>
      <c r="D667" s="26" t="s">
        <v>164</v>
      </c>
      <c r="E667" s="26"/>
      <c r="F667" s="26" t="s">
        <v>37</v>
      </c>
      <c r="G667" s="26">
        <v>2019</v>
      </c>
      <c r="H667" s="26" t="s">
        <v>1232</v>
      </c>
      <c r="I667" s="45">
        <v>1</v>
      </c>
      <c r="J667" s="46" t="s">
        <v>1242</v>
      </c>
      <c r="K667" s="47">
        <v>66</v>
      </c>
      <c r="L667" s="64">
        <v>66</v>
      </c>
      <c r="M667" s="64"/>
      <c r="N667" s="64">
        <v>66</v>
      </c>
      <c r="O667" s="64"/>
      <c r="P667" s="26" t="s">
        <v>1240</v>
      </c>
      <c r="Q667" s="26" t="s">
        <v>110</v>
      </c>
      <c r="R667" s="65"/>
      <c r="S667" s="65"/>
      <c r="T667" s="65"/>
      <c r="U667" s="65"/>
      <c r="V667" s="26" t="s">
        <v>17</v>
      </c>
      <c r="W667" s="24">
        <v>2284</v>
      </c>
      <c r="X667" s="24"/>
    </row>
    <row r="668" s="3" customFormat="1" ht="24.95" customHeight="1" spans="1:24">
      <c r="A668" s="24">
        <v>663</v>
      </c>
      <c r="B668" s="51" t="s">
        <v>1246</v>
      </c>
      <c r="C668" s="24" t="s">
        <v>45</v>
      </c>
      <c r="D668" s="26" t="s">
        <v>326</v>
      </c>
      <c r="E668" s="24"/>
      <c r="F668" s="24" t="s">
        <v>37</v>
      </c>
      <c r="G668" s="24">
        <v>2019</v>
      </c>
      <c r="H668" s="24" t="s">
        <v>1232</v>
      </c>
      <c r="I668" s="55">
        <v>1</v>
      </c>
      <c r="J668" s="46" t="s">
        <v>1247</v>
      </c>
      <c r="K668" s="52">
        <v>50</v>
      </c>
      <c r="L668" s="52">
        <f t="shared" ref="L668:L673" si="32">M668+N668+O668</f>
        <v>50</v>
      </c>
      <c r="M668" s="52"/>
      <c r="N668" s="52">
        <v>50</v>
      </c>
      <c r="O668" s="52"/>
      <c r="P668" s="24" t="s">
        <v>49</v>
      </c>
      <c r="Q668" s="24" t="s">
        <v>110</v>
      </c>
      <c r="R668" s="24"/>
      <c r="S668" s="24"/>
      <c r="T668" s="24"/>
      <c r="U668" s="24"/>
      <c r="V668" s="24" t="s">
        <v>17</v>
      </c>
      <c r="W668" s="24">
        <v>2292</v>
      </c>
      <c r="X668" s="24"/>
    </row>
    <row r="669" s="3" customFormat="1" ht="24.95" customHeight="1" spans="1:24">
      <c r="A669" s="24">
        <v>664</v>
      </c>
      <c r="B669" s="51" t="s">
        <v>1248</v>
      </c>
      <c r="C669" s="24" t="s">
        <v>45</v>
      </c>
      <c r="D669" s="26" t="s">
        <v>120</v>
      </c>
      <c r="E669" s="24"/>
      <c r="F669" s="24" t="s">
        <v>37</v>
      </c>
      <c r="G669" s="24">
        <v>2019</v>
      </c>
      <c r="H669" s="24" t="s">
        <v>1232</v>
      </c>
      <c r="I669" s="55">
        <v>1</v>
      </c>
      <c r="J669" s="46" t="s">
        <v>1247</v>
      </c>
      <c r="K669" s="52">
        <v>50</v>
      </c>
      <c r="L669" s="52">
        <f t="shared" si="32"/>
        <v>50</v>
      </c>
      <c r="M669" s="52"/>
      <c r="N669" s="52">
        <v>50</v>
      </c>
      <c r="O669" s="52"/>
      <c r="P669" s="24" t="s">
        <v>49</v>
      </c>
      <c r="Q669" s="24" t="s">
        <v>110</v>
      </c>
      <c r="R669" s="24"/>
      <c r="S669" s="24"/>
      <c r="T669" s="24"/>
      <c r="U669" s="24"/>
      <c r="V669" s="24" t="s">
        <v>17</v>
      </c>
      <c r="W669" s="24">
        <v>2293</v>
      </c>
      <c r="X669" s="24"/>
    </row>
    <row r="670" s="3" customFormat="1" ht="24.95" customHeight="1" spans="1:24">
      <c r="A670" s="24">
        <v>665</v>
      </c>
      <c r="B670" s="51" t="s">
        <v>1249</v>
      </c>
      <c r="C670" s="24" t="s">
        <v>45</v>
      </c>
      <c r="D670" s="26" t="s">
        <v>173</v>
      </c>
      <c r="E670" s="24"/>
      <c r="F670" s="24" t="s">
        <v>37</v>
      </c>
      <c r="G670" s="24">
        <v>2019</v>
      </c>
      <c r="H670" s="24" t="s">
        <v>1232</v>
      </c>
      <c r="I670" s="55">
        <v>1</v>
      </c>
      <c r="J670" s="46" t="s">
        <v>1247</v>
      </c>
      <c r="K670" s="52">
        <v>50</v>
      </c>
      <c r="L670" s="52">
        <f t="shared" si="32"/>
        <v>50</v>
      </c>
      <c r="M670" s="52"/>
      <c r="N670" s="52">
        <v>50</v>
      </c>
      <c r="O670" s="52"/>
      <c r="P670" s="24" t="s">
        <v>49</v>
      </c>
      <c r="Q670" s="24" t="s">
        <v>110</v>
      </c>
      <c r="R670" s="24"/>
      <c r="S670" s="24"/>
      <c r="T670" s="24"/>
      <c r="U670" s="24"/>
      <c r="V670" s="24" t="s">
        <v>17</v>
      </c>
      <c r="W670" s="24">
        <v>2294</v>
      </c>
      <c r="X670" s="24"/>
    </row>
    <row r="671" s="3" customFormat="1" ht="24.95" customHeight="1" spans="1:24">
      <c r="A671" s="24">
        <v>666</v>
      </c>
      <c r="B671" s="51" t="s">
        <v>1250</v>
      </c>
      <c r="C671" s="24" t="s">
        <v>45</v>
      </c>
      <c r="D671" s="26" t="s">
        <v>271</v>
      </c>
      <c r="E671" s="24"/>
      <c r="F671" s="24" t="s">
        <v>37</v>
      </c>
      <c r="G671" s="24">
        <v>2019</v>
      </c>
      <c r="H671" s="24" t="s">
        <v>1232</v>
      </c>
      <c r="I671" s="55">
        <v>1</v>
      </c>
      <c r="J671" s="46" t="s">
        <v>1247</v>
      </c>
      <c r="K671" s="52">
        <v>50</v>
      </c>
      <c r="L671" s="52">
        <f t="shared" si="32"/>
        <v>50</v>
      </c>
      <c r="M671" s="52"/>
      <c r="N671" s="52">
        <v>50</v>
      </c>
      <c r="O671" s="52"/>
      <c r="P671" s="24" t="s">
        <v>49</v>
      </c>
      <c r="Q671" s="24" t="s">
        <v>110</v>
      </c>
      <c r="R671" s="24"/>
      <c r="S671" s="24"/>
      <c r="T671" s="24"/>
      <c r="U671" s="24"/>
      <c r="V671" s="24" t="s">
        <v>17</v>
      </c>
      <c r="W671" s="24">
        <v>2295</v>
      </c>
      <c r="X671" s="24"/>
    </row>
    <row r="672" s="3" customFormat="1" ht="24.95" customHeight="1" spans="1:24">
      <c r="A672" s="24">
        <v>667</v>
      </c>
      <c r="B672" s="51" t="s">
        <v>1251</v>
      </c>
      <c r="C672" s="24" t="s">
        <v>45</v>
      </c>
      <c r="D672" s="26" t="s">
        <v>117</v>
      </c>
      <c r="E672" s="24"/>
      <c r="F672" s="24" t="s">
        <v>37</v>
      </c>
      <c r="G672" s="24">
        <v>2019</v>
      </c>
      <c r="H672" s="24" t="s">
        <v>1232</v>
      </c>
      <c r="I672" s="55">
        <v>1</v>
      </c>
      <c r="J672" s="46" t="s">
        <v>1247</v>
      </c>
      <c r="K672" s="52">
        <v>50</v>
      </c>
      <c r="L672" s="52">
        <f t="shared" si="32"/>
        <v>50</v>
      </c>
      <c r="M672" s="52"/>
      <c r="N672" s="52">
        <v>50</v>
      </c>
      <c r="O672" s="52"/>
      <c r="P672" s="24" t="s">
        <v>49</v>
      </c>
      <c r="Q672" s="24" t="s">
        <v>110</v>
      </c>
      <c r="R672" s="24"/>
      <c r="S672" s="24"/>
      <c r="T672" s="24"/>
      <c r="U672" s="24"/>
      <c r="V672" s="24" t="s">
        <v>17</v>
      </c>
      <c r="W672" s="24">
        <v>2296</v>
      </c>
      <c r="X672" s="24"/>
    </row>
    <row r="673" ht="24.95" customHeight="1" spans="1:24">
      <c r="A673" s="24">
        <v>668</v>
      </c>
      <c r="B673" s="25" t="s">
        <v>1252</v>
      </c>
      <c r="C673" s="26" t="s">
        <v>45</v>
      </c>
      <c r="D673" s="26" t="s">
        <v>53</v>
      </c>
      <c r="E673" s="26"/>
      <c r="F673" s="26" t="s">
        <v>37</v>
      </c>
      <c r="G673" s="26">
        <v>2019</v>
      </c>
      <c r="H673" s="26" t="s">
        <v>1232</v>
      </c>
      <c r="I673" s="45">
        <v>1</v>
      </c>
      <c r="J673" s="46" t="s">
        <v>1253</v>
      </c>
      <c r="K673" s="54">
        <v>20</v>
      </c>
      <c r="L673" s="47">
        <f t="shared" si="32"/>
        <v>20</v>
      </c>
      <c r="M673" s="47"/>
      <c r="N673" s="47">
        <v>20</v>
      </c>
      <c r="O673" s="47"/>
      <c r="P673" s="26" t="s">
        <v>1240</v>
      </c>
      <c r="Q673" s="26" t="s">
        <v>110</v>
      </c>
      <c r="R673" s="60"/>
      <c r="S673" s="60"/>
      <c r="T673" s="60"/>
      <c r="U673" s="60"/>
      <c r="V673" s="26" t="s">
        <v>17</v>
      </c>
      <c r="W673" s="26"/>
      <c r="X673" s="26" t="s">
        <v>1254</v>
      </c>
    </row>
    <row r="674" s="6" customFormat="1" ht="24.95" customHeight="1" spans="1:24">
      <c r="A674" s="22">
        <v>669</v>
      </c>
      <c r="B674" s="23" t="s">
        <v>1255</v>
      </c>
      <c r="C674" s="22"/>
      <c r="D674" s="22"/>
      <c r="E674" s="22"/>
      <c r="F674" s="22" t="s">
        <v>37</v>
      </c>
      <c r="G674" s="22" t="s">
        <v>34</v>
      </c>
      <c r="H674" s="22" t="s">
        <v>1232</v>
      </c>
      <c r="I674" s="43"/>
      <c r="J674" s="23"/>
      <c r="K674" s="22"/>
      <c r="L674" s="49"/>
      <c r="M674" s="49"/>
      <c r="N674" s="49"/>
      <c r="O674" s="49"/>
      <c r="P674" s="22"/>
      <c r="Q674" s="22"/>
      <c r="R674" s="58"/>
      <c r="S674" s="58"/>
      <c r="T674" s="58"/>
      <c r="U674" s="58"/>
      <c r="V674" s="22"/>
      <c r="W674" s="22">
        <v>2304</v>
      </c>
      <c r="X674" s="22"/>
    </row>
    <row r="675" s="6" customFormat="1" ht="24.95" customHeight="1" spans="1:24">
      <c r="A675" s="22">
        <v>670</v>
      </c>
      <c r="B675" s="23" t="s">
        <v>1256</v>
      </c>
      <c r="C675" s="22"/>
      <c r="D675" s="22"/>
      <c r="E675" s="22"/>
      <c r="F675" s="22" t="s">
        <v>37</v>
      </c>
      <c r="G675" s="22" t="s">
        <v>34</v>
      </c>
      <c r="H675" s="22" t="s">
        <v>1232</v>
      </c>
      <c r="I675" s="43">
        <f>SUM(0)</f>
        <v>0</v>
      </c>
      <c r="J675" s="23" t="s">
        <v>1257</v>
      </c>
      <c r="K675" s="22"/>
      <c r="L675" s="49">
        <f>SUM(0)</f>
        <v>0</v>
      </c>
      <c r="M675" s="49">
        <f>SUM(0)</f>
        <v>0</v>
      </c>
      <c r="N675" s="49">
        <f>SUM(0)</f>
        <v>0</v>
      </c>
      <c r="O675" s="49">
        <f>SUM(0)</f>
        <v>0</v>
      </c>
      <c r="P675" s="22"/>
      <c r="Q675" s="22" t="s">
        <v>39</v>
      </c>
      <c r="R675" s="58">
        <f>SUM(0)</f>
        <v>0</v>
      </c>
      <c r="S675" s="58">
        <f>SUM(0)</f>
        <v>0</v>
      </c>
      <c r="T675" s="58" t="s">
        <v>1236</v>
      </c>
      <c r="U675" s="58" t="s">
        <v>1237</v>
      </c>
      <c r="V675" s="22" t="s">
        <v>34</v>
      </c>
      <c r="W675" s="22">
        <v>2305</v>
      </c>
      <c r="X675" s="22"/>
    </row>
    <row r="676" s="6" customFormat="1" ht="24.95" customHeight="1" spans="1:24">
      <c r="A676" s="22">
        <v>671</v>
      </c>
      <c r="B676" s="23" t="s">
        <v>1258</v>
      </c>
      <c r="C676" s="22"/>
      <c r="D676" s="22"/>
      <c r="E676" s="22"/>
      <c r="F676" s="22" t="s">
        <v>37</v>
      </c>
      <c r="G676" s="22" t="s">
        <v>34</v>
      </c>
      <c r="H676" s="22" t="s">
        <v>1232</v>
      </c>
      <c r="I676" s="43">
        <f>SUM(I677:I684)</f>
        <v>8</v>
      </c>
      <c r="J676" s="23" t="s">
        <v>1259</v>
      </c>
      <c r="K676" s="22"/>
      <c r="L676" s="49">
        <f>SUM(L677:L684)</f>
        <v>1246.9</v>
      </c>
      <c r="M676" s="49">
        <f>SUM(M677:M684)</f>
        <v>746.9</v>
      </c>
      <c r="N676" s="49">
        <f>SUM(N677:N684)</f>
        <v>500</v>
      </c>
      <c r="O676" s="49">
        <f>SUM(O677:O684)</f>
        <v>0</v>
      </c>
      <c r="P676" s="22"/>
      <c r="Q676" s="22" t="s">
        <v>110</v>
      </c>
      <c r="R676" s="58">
        <f>SUM(R677:R684)</f>
        <v>275</v>
      </c>
      <c r="S676" s="58">
        <f>SUM(S677:S684)</f>
        <v>275</v>
      </c>
      <c r="T676" s="58" t="s">
        <v>1236</v>
      </c>
      <c r="U676" s="58" t="s">
        <v>1237</v>
      </c>
      <c r="V676" s="22" t="s">
        <v>34</v>
      </c>
      <c r="W676" s="22">
        <v>2309</v>
      </c>
      <c r="X676" s="22"/>
    </row>
    <row r="677" ht="24.95" customHeight="1" spans="1:24">
      <c r="A677" s="24">
        <v>672</v>
      </c>
      <c r="B677" s="51" t="s">
        <v>1260</v>
      </c>
      <c r="C677" s="24" t="s">
        <v>45</v>
      </c>
      <c r="D677" s="24" t="s">
        <v>64</v>
      </c>
      <c r="E677" s="24" t="s">
        <v>1261</v>
      </c>
      <c r="F677" s="24" t="s">
        <v>37</v>
      </c>
      <c r="G677" s="24">
        <v>2018</v>
      </c>
      <c r="H677" s="24" t="s">
        <v>1232</v>
      </c>
      <c r="I677" s="55">
        <v>1</v>
      </c>
      <c r="J677" s="51" t="s">
        <v>1262</v>
      </c>
      <c r="K677" s="24">
        <v>151.9</v>
      </c>
      <c r="L677" s="52">
        <f t="shared" ref="L677:L684" si="33">M677+N677+O677</f>
        <v>151.9</v>
      </c>
      <c r="M677" s="52">
        <v>151.9</v>
      </c>
      <c r="N677" s="52"/>
      <c r="O677" s="52"/>
      <c r="P677" s="24" t="s">
        <v>1263</v>
      </c>
      <c r="Q677" s="24" t="s">
        <v>110</v>
      </c>
      <c r="R677" s="24">
        <v>21</v>
      </c>
      <c r="S677" s="24">
        <v>21</v>
      </c>
      <c r="T677" s="24"/>
      <c r="U677" s="24"/>
      <c r="V677" s="24" t="s">
        <v>1264</v>
      </c>
      <c r="W677" s="24">
        <v>2326</v>
      </c>
      <c r="X677" s="24"/>
    </row>
    <row r="678" ht="24.95" customHeight="1" spans="1:24">
      <c r="A678" s="24">
        <v>673</v>
      </c>
      <c r="B678" s="51" t="s">
        <v>1260</v>
      </c>
      <c r="C678" s="24" t="s">
        <v>45</v>
      </c>
      <c r="D678" s="24" t="s">
        <v>46</v>
      </c>
      <c r="E678" s="24" t="s">
        <v>1265</v>
      </c>
      <c r="F678" s="24" t="s">
        <v>37</v>
      </c>
      <c r="G678" s="24">
        <v>2018</v>
      </c>
      <c r="H678" s="24" t="s">
        <v>1232</v>
      </c>
      <c r="I678" s="55">
        <v>1</v>
      </c>
      <c r="J678" s="51" t="s">
        <v>1262</v>
      </c>
      <c r="K678" s="24">
        <v>245</v>
      </c>
      <c r="L678" s="52">
        <f t="shared" si="33"/>
        <v>245</v>
      </c>
      <c r="M678" s="52">
        <v>245</v>
      </c>
      <c r="N678" s="52"/>
      <c r="O678" s="52"/>
      <c r="P678" s="24" t="s">
        <v>1263</v>
      </c>
      <c r="Q678" s="24" t="s">
        <v>110</v>
      </c>
      <c r="R678" s="24">
        <v>50</v>
      </c>
      <c r="S678" s="24">
        <v>50</v>
      </c>
      <c r="T678" s="24"/>
      <c r="U678" s="24"/>
      <c r="V678" s="24" t="s">
        <v>1264</v>
      </c>
      <c r="W678" s="24">
        <v>2327</v>
      </c>
      <c r="X678" s="24"/>
    </row>
    <row r="679" ht="24.95" customHeight="1" spans="1:24">
      <c r="A679" s="24">
        <v>674</v>
      </c>
      <c r="B679" s="51" t="s">
        <v>1260</v>
      </c>
      <c r="C679" s="24" t="s">
        <v>45</v>
      </c>
      <c r="D679" s="24" t="s">
        <v>51</v>
      </c>
      <c r="E679" s="24" t="s">
        <v>1266</v>
      </c>
      <c r="F679" s="24" t="s">
        <v>37</v>
      </c>
      <c r="G679" s="24">
        <v>2018</v>
      </c>
      <c r="H679" s="24" t="s">
        <v>1232</v>
      </c>
      <c r="I679" s="55">
        <v>1</v>
      </c>
      <c r="J679" s="51" t="s">
        <v>1262</v>
      </c>
      <c r="K679" s="24">
        <v>350</v>
      </c>
      <c r="L679" s="52">
        <f t="shared" si="33"/>
        <v>350</v>
      </c>
      <c r="M679" s="52">
        <v>350</v>
      </c>
      <c r="N679" s="52"/>
      <c r="O679" s="52"/>
      <c r="P679" s="24" t="s">
        <v>1263</v>
      </c>
      <c r="Q679" s="24" t="s">
        <v>110</v>
      </c>
      <c r="R679" s="24">
        <v>104</v>
      </c>
      <c r="S679" s="24">
        <v>104</v>
      </c>
      <c r="T679" s="24"/>
      <c r="U679" s="24"/>
      <c r="V679" s="24" t="s">
        <v>1264</v>
      </c>
      <c r="W679" s="24">
        <v>2328</v>
      </c>
      <c r="X679" s="24"/>
    </row>
    <row r="680" s="3" customFormat="1" ht="24.95" customHeight="1" spans="1:24">
      <c r="A680" s="24">
        <v>675</v>
      </c>
      <c r="B680" s="46" t="s">
        <v>1267</v>
      </c>
      <c r="C680" s="26" t="s">
        <v>45</v>
      </c>
      <c r="D680" s="26" t="s">
        <v>56</v>
      </c>
      <c r="E680" s="26"/>
      <c r="F680" s="26" t="s">
        <v>37</v>
      </c>
      <c r="G680" s="26">
        <v>2019</v>
      </c>
      <c r="H680" s="26" t="s">
        <v>1232</v>
      </c>
      <c r="I680" s="45">
        <v>1</v>
      </c>
      <c r="J680" s="46" t="s">
        <v>1268</v>
      </c>
      <c r="K680" s="26">
        <v>100</v>
      </c>
      <c r="L680" s="47">
        <f t="shared" si="33"/>
        <v>100</v>
      </c>
      <c r="M680" s="47"/>
      <c r="N680" s="47">
        <v>100</v>
      </c>
      <c r="O680" s="47"/>
      <c r="P680" s="26" t="s">
        <v>135</v>
      </c>
      <c r="Q680" s="26" t="s">
        <v>110</v>
      </c>
      <c r="R680" s="26">
        <v>20</v>
      </c>
      <c r="S680" s="26">
        <v>20</v>
      </c>
      <c r="T680" s="26"/>
      <c r="U680" s="26"/>
      <c r="V680" s="26" t="s">
        <v>1264</v>
      </c>
      <c r="W680" s="24">
        <v>2340</v>
      </c>
      <c r="X680" s="24"/>
    </row>
    <row r="681" s="3" customFormat="1" ht="24.95" customHeight="1" spans="1:24">
      <c r="A681" s="24">
        <v>676</v>
      </c>
      <c r="B681" s="46" t="s">
        <v>1267</v>
      </c>
      <c r="C681" s="26" t="s">
        <v>45</v>
      </c>
      <c r="D681" s="26" t="s">
        <v>53</v>
      </c>
      <c r="E681" s="26"/>
      <c r="F681" s="26" t="s">
        <v>37</v>
      </c>
      <c r="G681" s="26">
        <v>2019</v>
      </c>
      <c r="H681" s="26" t="s">
        <v>1232</v>
      </c>
      <c r="I681" s="45">
        <v>1</v>
      </c>
      <c r="J681" s="46" t="s">
        <v>1268</v>
      </c>
      <c r="K681" s="26">
        <v>100</v>
      </c>
      <c r="L681" s="47">
        <f t="shared" si="33"/>
        <v>100</v>
      </c>
      <c r="M681" s="47"/>
      <c r="N681" s="47">
        <v>100</v>
      </c>
      <c r="O681" s="47"/>
      <c r="P681" s="26" t="s">
        <v>135</v>
      </c>
      <c r="Q681" s="26" t="s">
        <v>110</v>
      </c>
      <c r="R681" s="26">
        <v>20</v>
      </c>
      <c r="S681" s="26">
        <v>20</v>
      </c>
      <c r="T681" s="26"/>
      <c r="U681" s="26"/>
      <c r="V681" s="26" t="s">
        <v>1264</v>
      </c>
      <c r="W681" s="24">
        <v>2341</v>
      </c>
      <c r="X681" s="24"/>
    </row>
    <row r="682" s="3" customFormat="1" ht="24.95" customHeight="1" spans="1:24">
      <c r="A682" s="24">
        <v>677</v>
      </c>
      <c r="B682" s="46" t="s">
        <v>1267</v>
      </c>
      <c r="C682" s="26" t="s">
        <v>45</v>
      </c>
      <c r="D682" s="26" t="s">
        <v>142</v>
      </c>
      <c r="E682" s="26"/>
      <c r="F682" s="26" t="s">
        <v>37</v>
      </c>
      <c r="G682" s="26">
        <v>2019</v>
      </c>
      <c r="H682" s="26" t="s">
        <v>1232</v>
      </c>
      <c r="I682" s="45">
        <v>1</v>
      </c>
      <c r="J682" s="46" t="s">
        <v>1268</v>
      </c>
      <c r="K682" s="26">
        <v>100</v>
      </c>
      <c r="L682" s="47">
        <f t="shared" si="33"/>
        <v>100</v>
      </c>
      <c r="M682" s="47"/>
      <c r="N682" s="47">
        <v>100</v>
      </c>
      <c r="O682" s="47"/>
      <c r="P682" s="26" t="s">
        <v>135</v>
      </c>
      <c r="Q682" s="26" t="s">
        <v>110</v>
      </c>
      <c r="R682" s="26">
        <v>20</v>
      </c>
      <c r="S682" s="26">
        <v>20</v>
      </c>
      <c r="T682" s="26"/>
      <c r="U682" s="26"/>
      <c r="V682" s="26" t="s">
        <v>1264</v>
      </c>
      <c r="W682" s="24">
        <v>2342</v>
      </c>
      <c r="X682" s="24"/>
    </row>
    <row r="683" s="3" customFormat="1" ht="24.95" customHeight="1" spans="1:24">
      <c r="A683" s="24">
        <v>678</v>
      </c>
      <c r="B683" s="46" t="s">
        <v>1267</v>
      </c>
      <c r="C683" s="26" t="s">
        <v>45</v>
      </c>
      <c r="D683" s="26" t="s">
        <v>164</v>
      </c>
      <c r="E683" s="26"/>
      <c r="F683" s="26" t="s">
        <v>37</v>
      </c>
      <c r="G683" s="26">
        <v>2019</v>
      </c>
      <c r="H683" s="26" t="s">
        <v>1232</v>
      </c>
      <c r="I683" s="45">
        <v>1</v>
      </c>
      <c r="J683" s="46" t="s">
        <v>1268</v>
      </c>
      <c r="K683" s="26">
        <v>100</v>
      </c>
      <c r="L683" s="47">
        <f t="shared" si="33"/>
        <v>100</v>
      </c>
      <c r="M683" s="47"/>
      <c r="N683" s="47">
        <v>100</v>
      </c>
      <c r="O683" s="47"/>
      <c r="P683" s="26" t="s">
        <v>135</v>
      </c>
      <c r="Q683" s="26" t="s">
        <v>110</v>
      </c>
      <c r="R683" s="26">
        <v>20</v>
      </c>
      <c r="S683" s="26">
        <v>20</v>
      </c>
      <c r="T683" s="26"/>
      <c r="U683" s="26"/>
      <c r="V683" s="26" t="s">
        <v>1264</v>
      </c>
      <c r="W683" s="24">
        <v>2343</v>
      </c>
      <c r="X683" s="24"/>
    </row>
    <row r="684" s="3" customFormat="1" ht="24.95" customHeight="1" spans="1:24">
      <c r="A684" s="24">
        <v>679</v>
      </c>
      <c r="B684" s="46" t="s">
        <v>1267</v>
      </c>
      <c r="C684" s="26" t="s">
        <v>45</v>
      </c>
      <c r="D684" s="26" t="s">
        <v>112</v>
      </c>
      <c r="E684" s="26"/>
      <c r="F684" s="26" t="s">
        <v>37</v>
      </c>
      <c r="G684" s="26">
        <v>2019</v>
      </c>
      <c r="H684" s="26" t="s">
        <v>1232</v>
      </c>
      <c r="I684" s="45">
        <v>1</v>
      </c>
      <c r="J684" s="46" t="s">
        <v>1268</v>
      </c>
      <c r="K684" s="26">
        <v>100</v>
      </c>
      <c r="L684" s="47">
        <f t="shared" si="33"/>
        <v>100</v>
      </c>
      <c r="M684" s="47"/>
      <c r="N684" s="47">
        <v>100</v>
      </c>
      <c r="O684" s="47"/>
      <c r="P684" s="26" t="s">
        <v>135</v>
      </c>
      <c r="Q684" s="26" t="s">
        <v>110</v>
      </c>
      <c r="R684" s="26">
        <v>20</v>
      </c>
      <c r="S684" s="26">
        <v>20</v>
      </c>
      <c r="T684" s="26"/>
      <c r="U684" s="26"/>
      <c r="V684" s="26" t="s">
        <v>1264</v>
      </c>
      <c r="W684" s="24">
        <v>2344</v>
      </c>
      <c r="X684" s="24"/>
    </row>
    <row r="685" s="6" customFormat="1" ht="24.95" customHeight="1" spans="1:24">
      <c r="A685" s="22">
        <v>680</v>
      </c>
      <c r="B685" s="23" t="s">
        <v>1269</v>
      </c>
      <c r="C685" s="22"/>
      <c r="D685" s="22"/>
      <c r="E685" s="22"/>
      <c r="F685" s="22" t="s">
        <v>37</v>
      </c>
      <c r="G685" s="22" t="s">
        <v>34</v>
      </c>
      <c r="H685" s="22" t="s">
        <v>1232</v>
      </c>
      <c r="I685" s="43">
        <f>SUM(0)</f>
        <v>0</v>
      </c>
      <c r="J685" s="23" t="s">
        <v>1270</v>
      </c>
      <c r="K685" s="22"/>
      <c r="L685" s="49">
        <f t="shared" ref="L685:O685" si="34">SUM(0)</f>
        <v>0</v>
      </c>
      <c r="M685" s="49">
        <f t="shared" si="34"/>
        <v>0</v>
      </c>
      <c r="N685" s="49">
        <f t="shared" si="34"/>
        <v>0</v>
      </c>
      <c r="O685" s="49">
        <f t="shared" si="34"/>
        <v>0</v>
      </c>
      <c r="P685" s="22"/>
      <c r="Q685" s="22" t="s">
        <v>39</v>
      </c>
      <c r="R685" s="58">
        <f>SUM(0)</f>
        <v>0</v>
      </c>
      <c r="S685" s="58">
        <f>SUM(0)</f>
        <v>0</v>
      </c>
      <c r="T685" s="58" t="s">
        <v>1236</v>
      </c>
      <c r="U685" s="58" t="s">
        <v>1237</v>
      </c>
      <c r="V685" s="22" t="s">
        <v>34</v>
      </c>
      <c r="W685" s="22">
        <v>2353</v>
      </c>
      <c r="X685" s="22"/>
    </row>
    <row r="686" s="6" customFormat="1" ht="24.95" customHeight="1" spans="1:24">
      <c r="A686" s="22">
        <v>681</v>
      </c>
      <c r="B686" s="23" t="s">
        <v>1271</v>
      </c>
      <c r="C686" s="22"/>
      <c r="D686" s="22"/>
      <c r="E686" s="22"/>
      <c r="F686" s="22" t="s">
        <v>37</v>
      </c>
      <c r="G686" s="22" t="s">
        <v>34</v>
      </c>
      <c r="H686" s="22" t="s">
        <v>1232</v>
      </c>
      <c r="I686" s="43">
        <f>SUM(0)</f>
        <v>0</v>
      </c>
      <c r="J686" s="23" t="s">
        <v>1272</v>
      </c>
      <c r="K686" s="22"/>
      <c r="L686" s="49">
        <f>SUM(0)</f>
        <v>0</v>
      </c>
      <c r="M686" s="49">
        <f>SUM(0)</f>
        <v>0</v>
      </c>
      <c r="N686" s="49">
        <f>SUM(0)</f>
        <v>0</v>
      </c>
      <c r="O686" s="49">
        <f>SUM(0)</f>
        <v>0</v>
      </c>
      <c r="P686" s="22"/>
      <c r="Q686" s="22" t="s">
        <v>39</v>
      </c>
      <c r="R686" s="58">
        <f>SUM(0)</f>
        <v>0</v>
      </c>
      <c r="S686" s="58">
        <f>SUM(0)</f>
        <v>0</v>
      </c>
      <c r="T686" s="58" t="s">
        <v>1273</v>
      </c>
      <c r="U686" s="58" t="s">
        <v>128</v>
      </c>
      <c r="V686" s="22" t="s">
        <v>34</v>
      </c>
      <c r="W686" s="22">
        <v>2355</v>
      </c>
      <c r="X686" s="22"/>
    </row>
    <row r="687" s="6" customFormat="1" ht="24.95" customHeight="1" spans="1:24">
      <c r="A687" s="22">
        <v>682</v>
      </c>
      <c r="B687" s="23" t="s">
        <v>1274</v>
      </c>
      <c r="C687" s="22"/>
      <c r="D687" s="22"/>
      <c r="E687" s="22"/>
      <c r="F687" s="22"/>
      <c r="G687" s="22"/>
      <c r="H687" s="22"/>
      <c r="I687" s="43"/>
      <c r="J687" s="23"/>
      <c r="K687" s="22"/>
      <c r="L687" s="49"/>
      <c r="M687" s="49"/>
      <c r="N687" s="49"/>
      <c r="O687" s="49"/>
      <c r="P687" s="22"/>
      <c r="Q687" s="22"/>
      <c r="R687" s="58"/>
      <c r="S687" s="58"/>
      <c r="T687" s="58"/>
      <c r="U687" s="58"/>
      <c r="V687" s="22"/>
      <c r="W687" s="22"/>
      <c r="X687" s="66" t="s">
        <v>1275</v>
      </c>
    </row>
    <row r="688" s="5" customFormat="1" ht="24.95" customHeight="1" spans="1:24">
      <c r="A688" s="20">
        <v>683</v>
      </c>
      <c r="B688" s="21" t="s">
        <v>1276</v>
      </c>
      <c r="C688" s="20"/>
      <c r="D688" s="20"/>
      <c r="E688" s="20"/>
      <c r="F688" s="20" t="s">
        <v>125</v>
      </c>
      <c r="G688" s="20" t="s">
        <v>34</v>
      </c>
      <c r="H688" s="20" t="s">
        <v>1232</v>
      </c>
      <c r="I688" s="41">
        <f>I689+I691+I692</f>
        <v>1</v>
      </c>
      <c r="J688" s="21"/>
      <c r="K688" s="20"/>
      <c r="L688" s="48">
        <f t="shared" ref="L688:O688" si="35">L689+L691+L692</f>
        <v>200</v>
      </c>
      <c r="M688" s="48">
        <f t="shared" si="35"/>
        <v>200</v>
      </c>
      <c r="N688" s="48">
        <f t="shared" si="35"/>
        <v>0</v>
      </c>
      <c r="O688" s="48">
        <f t="shared" si="35"/>
        <v>0</v>
      </c>
      <c r="P688" s="20"/>
      <c r="Q688" s="20" t="s">
        <v>34</v>
      </c>
      <c r="R688" s="57">
        <f>R689+R691+R692</f>
        <v>0</v>
      </c>
      <c r="S688" s="57">
        <f>S689+S691+S692</f>
        <v>0</v>
      </c>
      <c r="T688" s="57" t="s">
        <v>1277</v>
      </c>
      <c r="U688" s="57" t="s">
        <v>1278</v>
      </c>
      <c r="V688" s="20" t="s">
        <v>34</v>
      </c>
      <c r="W688" s="20">
        <v>2366</v>
      </c>
      <c r="X688" s="20"/>
    </row>
    <row r="689" s="6" customFormat="1" ht="24.95" customHeight="1" spans="1:24">
      <c r="A689" s="22">
        <v>684</v>
      </c>
      <c r="B689" s="23" t="s">
        <v>1279</v>
      </c>
      <c r="C689" s="22"/>
      <c r="D689" s="22"/>
      <c r="E689" s="22"/>
      <c r="F689" s="22" t="s">
        <v>125</v>
      </c>
      <c r="G689" s="22" t="s">
        <v>34</v>
      </c>
      <c r="H689" s="22" t="s">
        <v>1232</v>
      </c>
      <c r="I689" s="43">
        <f>SUM(I690:I690)</f>
        <v>1</v>
      </c>
      <c r="J689" s="23" t="s">
        <v>1280</v>
      </c>
      <c r="K689" s="22"/>
      <c r="L689" s="49">
        <f>SUM(L690:L690)</f>
        <v>200</v>
      </c>
      <c r="M689" s="49">
        <f>SUM(M690:M690)</f>
        <v>200</v>
      </c>
      <c r="N689" s="49">
        <f>SUM(N690:N690)</f>
        <v>0</v>
      </c>
      <c r="O689" s="49">
        <f>SUM(O690:O690)</f>
        <v>0</v>
      </c>
      <c r="P689" s="22"/>
      <c r="Q689" s="22" t="s">
        <v>110</v>
      </c>
      <c r="R689" s="58">
        <f>SUM(R690:R690)</f>
        <v>0</v>
      </c>
      <c r="S689" s="58">
        <f>SUM(S690:S690)</f>
        <v>0</v>
      </c>
      <c r="T689" s="58"/>
      <c r="U689" s="58"/>
      <c r="V689" s="22" t="s">
        <v>34</v>
      </c>
      <c r="W689" s="22">
        <v>2367</v>
      </c>
      <c r="X689" s="22"/>
    </row>
    <row r="690" s="3" customFormat="1" ht="24.95" customHeight="1" spans="1:24">
      <c r="A690" s="24">
        <v>685</v>
      </c>
      <c r="B690" s="46" t="s">
        <v>1281</v>
      </c>
      <c r="C690" s="26" t="s">
        <v>45</v>
      </c>
      <c r="D690" s="26"/>
      <c r="E690" s="26"/>
      <c r="F690" s="26" t="s">
        <v>37</v>
      </c>
      <c r="G690" s="26">
        <v>2018</v>
      </c>
      <c r="H690" s="26" t="s">
        <v>1232</v>
      </c>
      <c r="I690" s="45">
        <v>1</v>
      </c>
      <c r="J690" s="46" t="s">
        <v>1282</v>
      </c>
      <c r="K690" s="47">
        <v>200</v>
      </c>
      <c r="L690" s="64">
        <f>M690+N690+O690</f>
        <v>200</v>
      </c>
      <c r="M690" s="47">
        <v>200</v>
      </c>
      <c r="N690" s="64"/>
      <c r="O690" s="64"/>
      <c r="P690" s="26" t="s">
        <v>1240</v>
      </c>
      <c r="Q690" s="26" t="s">
        <v>110</v>
      </c>
      <c r="R690" s="65"/>
      <c r="S690" s="65"/>
      <c r="T690" s="65"/>
      <c r="U690" s="65"/>
      <c r="V690" s="26" t="s">
        <v>17</v>
      </c>
      <c r="W690" s="24">
        <v>2370</v>
      </c>
      <c r="X690" s="24"/>
    </row>
    <row r="691" s="6" customFormat="1" ht="24.95" customHeight="1" spans="1:24">
      <c r="A691" s="22">
        <v>686</v>
      </c>
      <c r="B691" s="23" t="s">
        <v>1283</v>
      </c>
      <c r="C691" s="22"/>
      <c r="D691" s="22"/>
      <c r="E691" s="22"/>
      <c r="F691" s="22" t="s">
        <v>363</v>
      </c>
      <c r="G691" s="22" t="s">
        <v>34</v>
      </c>
      <c r="H691" s="22" t="s">
        <v>1232</v>
      </c>
      <c r="I691" s="43"/>
      <c r="J691" s="23"/>
      <c r="K691" s="22"/>
      <c r="L691" s="49"/>
      <c r="M691" s="49"/>
      <c r="N691" s="49"/>
      <c r="O691" s="49"/>
      <c r="P691" s="22"/>
      <c r="Q691" s="22"/>
      <c r="R691" s="58"/>
      <c r="S691" s="58"/>
      <c r="T691" s="58"/>
      <c r="U691" s="58"/>
      <c r="V691" s="22" t="s">
        <v>34</v>
      </c>
      <c r="W691" s="22">
        <v>2375</v>
      </c>
      <c r="X691" s="22"/>
    </row>
    <row r="692" s="6" customFormat="1" ht="24.95" customHeight="1" spans="1:24">
      <c r="A692" s="22">
        <v>687</v>
      </c>
      <c r="B692" s="23" t="s">
        <v>1284</v>
      </c>
      <c r="C692" s="22"/>
      <c r="D692" s="22"/>
      <c r="E692" s="22"/>
      <c r="F692" s="22" t="s">
        <v>37</v>
      </c>
      <c r="G692" s="22" t="s">
        <v>34</v>
      </c>
      <c r="H692" s="22" t="s">
        <v>1232</v>
      </c>
      <c r="I692" s="43"/>
      <c r="J692" s="23"/>
      <c r="K692" s="44"/>
      <c r="L692" s="44"/>
      <c r="M692" s="44"/>
      <c r="N692" s="44"/>
      <c r="O692" s="44"/>
      <c r="P692" s="22"/>
      <c r="Q692" s="22"/>
      <c r="R692" s="58"/>
      <c r="S692" s="58"/>
      <c r="T692" s="58"/>
      <c r="U692" s="58"/>
      <c r="V692" s="22" t="s">
        <v>34</v>
      </c>
      <c r="W692" s="22">
        <v>2391</v>
      </c>
      <c r="X692" s="22"/>
    </row>
    <row r="693" s="5" customFormat="1" ht="24.95" customHeight="1" spans="1:24">
      <c r="A693" s="20">
        <v>688</v>
      </c>
      <c r="B693" s="21" t="s">
        <v>1285</v>
      </c>
      <c r="C693" s="20"/>
      <c r="D693" s="20"/>
      <c r="E693" s="20"/>
      <c r="F693" s="20" t="s">
        <v>37</v>
      </c>
      <c r="G693" s="20" t="s">
        <v>34</v>
      </c>
      <c r="H693" s="20" t="s">
        <v>38</v>
      </c>
      <c r="I693" s="41">
        <f>I694+I695+I696+I697</f>
        <v>0</v>
      </c>
      <c r="J693" s="21"/>
      <c r="K693" s="20"/>
      <c r="L693" s="48">
        <f t="shared" ref="L693:O693" si="36">L694+L695+L696+L697</f>
        <v>0</v>
      </c>
      <c r="M693" s="48">
        <f t="shared" si="36"/>
        <v>0</v>
      </c>
      <c r="N693" s="48">
        <f t="shared" si="36"/>
        <v>0</v>
      </c>
      <c r="O693" s="48">
        <f t="shared" si="36"/>
        <v>0</v>
      </c>
      <c r="P693" s="20"/>
      <c r="Q693" s="20" t="s">
        <v>39</v>
      </c>
      <c r="R693" s="57">
        <f>R694+R695+R696+R697</f>
        <v>0</v>
      </c>
      <c r="S693" s="57">
        <f>S694+S695+S696+S697</f>
        <v>0</v>
      </c>
      <c r="T693" s="57" t="s">
        <v>1286</v>
      </c>
      <c r="U693" s="57" t="s">
        <v>1287</v>
      </c>
      <c r="V693" s="20" t="s">
        <v>34</v>
      </c>
      <c r="W693" s="20">
        <v>2402</v>
      </c>
      <c r="X693" s="20"/>
    </row>
    <row r="694" s="6" customFormat="1" ht="24.95" customHeight="1" spans="1:24">
      <c r="A694" s="22">
        <v>689</v>
      </c>
      <c r="B694" s="23" t="s">
        <v>1288</v>
      </c>
      <c r="C694" s="22"/>
      <c r="D694" s="22"/>
      <c r="E694" s="22"/>
      <c r="F694" s="22" t="s">
        <v>37</v>
      </c>
      <c r="G694" s="22" t="s">
        <v>34</v>
      </c>
      <c r="H694" s="22" t="s">
        <v>38</v>
      </c>
      <c r="I694" s="43">
        <f t="shared" ref="I694:I697" si="37">SUM(0)</f>
        <v>0</v>
      </c>
      <c r="J694" s="23" t="s">
        <v>1289</v>
      </c>
      <c r="K694" s="22"/>
      <c r="L694" s="49">
        <f t="shared" ref="L694:O694" si="38">SUM(0)</f>
        <v>0</v>
      </c>
      <c r="M694" s="49">
        <f t="shared" si="38"/>
        <v>0</v>
      </c>
      <c r="N694" s="49">
        <f t="shared" si="38"/>
        <v>0</v>
      </c>
      <c r="O694" s="49">
        <f t="shared" si="38"/>
        <v>0</v>
      </c>
      <c r="P694" s="22"/>
      <c r="Q694" s="22" t="s">
        <v>39</v>
      </c>
      <c r="R694" s="58">
        <f t="shared" ref="R694:R697" si="39">SUM(0)</f>
        <v>0</v>
      </c>
      <c r="S694" s="58">
        <f t="shared" ref="S694:S697" si="40">SUM(0)</f>
        <v>0</v>
      </c>
      <c r="T694" s="58"/>
      <c r="U694" s="58"/>
      <c r="V694" s="22" t="s">
        <v>34</v>
      </c>
      <c r="W694" s="22">
        <v>2403</v>
      </c>
      <c r="X694" s="22"/>
    </row>
    <row r="695" s="6" customFormat="1" ht="24.95" customHeight="1" spans="1:24">
      <c r="A695" s="22">
        <v>690</v>
      </c>
      <c r="B695" s="23" t="s">
        <v>1290</v>
      </c>
      <c r="C695" s="22"/>
      <c r="D695" s="22"/>
      <c r="E695" s="22"/>
      <c r="F695" s="22" t="s">
        <v>37</v>
      </c>
      <c r="G695" s="22" t="s">
        <v>34</v>
      </c>
      <c r="H695" s="22" t="s">
        <v>38</v>
      </c>
      <c r="I695" s="43">
        <f t="shared" si="37"/>
        <v>0</v>
      </c>
      <c r="J695" s="23" t="s">
        <v>1289</v>
      </c>
      <c r="K695" s="22"/>
      <c r="L695" s="49">
        <f t="shared" ref="L695:O695" si="41">SUM(0)</f>
        <v>0</v>
      </c>
      <c r="M695" s="49">
        <f t="shared" si="41"/>
        <v>0</v>
      </c>
      <c r="N695" s="49">
        <f t="shared" si="41"/>
        <v>0</v>
      </c>
      <c r="O695" s="49">
        <f t="shared" si="41"/>
        <v>0</v>
      </c>
      <c r="P695" s="22"/>
      <c r="Q695" s="22" t="s">
        <v>39</v>
      </c>
      <c r="R695" s="58">
        <f t="shared" si="39"/>
        <v>0</v>
      </c>
      <c r="S695" s="58">
        <f t="shared" si="40"/>
        <v>0</v>
      </c>
      <c r="T695" s="58"/>
      <c r="U695" s="58"/>
      <c r="V695" s="22" t="s">
        <v>34</v>
      </c>
      <c r="W695" s="22">
        <v>2983</v>
      </c>
      <c r="X695" s="22"/>
    </row>
    <row r="696" s="6" customFormat="1" ht="24.95" customHeight="1" spans="1:24">
      <c r="A696" s="22">
        <v>691</v>
      </c>
      <c r="B696" s="23" t="s">
        <v>1291</v>
      </c>
      <c r="C696" s="22"/>
      <c r="D696" s="22"/>
      <c r="E696" s="22"/>
      <c r="F696" s="22" t="s">
        <v>37</v>
      </c>
      <c r="G696" s="22" t="s">
        <v>34</v>
      </c>
      <c r="H696" s="22" t="s">
        <v>38</v>
      </c>
      <c r="I696" s="43">
        <f t="shared" si="37"/>
        <v>0</v>
      </c>
      <c r="J696" s="23" t="s">
        <v>1289</v>
      </c>
      <c r="K696" s="22"/>
      <c r="L696" s="49">
        <f t="shared" ref="L696:O696" si="42">SUM(0)</f>
        <v>0</v>
      </c>
      <c r="M696" s="49">
        <f t="shared" si="42"/>
        <v>0</v>
      </c>
      <c r="N696" s="49">
        <f t="shared" si="42"/>
        <v>0</v>
      </c>
      <c r="O696" s="49">
        <f t="shared" si="42"/>
        <v>0</v>
      </c>
      <c r="P696" s="22"/>
      <c r="Q696" s="22" t="s">
        <v>39</v>
      </c>
      <c r="R696" s="58">
        <f t="shared" si="39"/>
        <v>0</v>
      </c>
      <c r="S696" s="58">
        <f t="shared" si="40"/>
        <v>0</v>
      </c>
      <c r="T696" s="58"/>
      <c r="U696" s="58"/>
      <c r="V696" s="22" t="s">
        <v>34</v>
      </c>
      <c r="W696" s="22">
        <v>3446</v>
      </c>
      <c r="X696" s="22"/>
    </row>
    <row r="697" s="6" customFormat="1" ht="24.95" customHeight="1" spans="1:24">
      <c r="A697" s="22">
        <v>692</v>
      </c>
      <c r="B697" s="23" t="s">
        <v>1292</v>
      </c>
      <c r="C697" s="22"/>
      <c r="D697" s="22"/>
      <c r="E697" s="22"/>
      <c r="F697" s="22" t="s">
        <v>37</v>
      </c>
      <c r="G697" s="22" t="s">
        <v>34</v>
      </c>
      <c r="H697" s="22" t="s">
        <v>38</v>
      </c>
      <c r="I697" s="43">
        <f t="shared" si="37"/>
        <v>0</v>
      </c>
      <c r="J697" s="23" t="s">
        <v>1293</v>
      </c>
      <c r="K697" s="22"/>
      <c r="L697" s="49">
        <f t="shared" ref="L697:O697" si="43">SUM(0)</f>
        <v>0</v>
      </c>
      <c r="M697" s="49">
        <f t="shared" si="43"/>
        <v>0</v>
      </c>
      <c r="N697" s="49">
        <f t="shared" si="43"/>
        <v>0</v>
      </c>
      <c r="O697" s="49">
        <f t="shared" si="43"/>
        <v>0</v>
      </c>
      <c r="P697" s="22"/>
      <c r="Q697" s="22" t="s">
        <v>39</v>
      </c>
      <c r="R697" s="58">
        <f t="shared" si="39"/>
        <v>0</v>
      </c>
      <c r="S697" s="58">
        <f t="shared" si="40"/>
        <v>0</v>
      </c>
      <c r="T697" s="58"/>
      <c r="U697" s="58"/>
      <c r="V697" s="22" t="s">
        <v>34</v>
      </c>
      <c r="W697" s="22">
        <v>3942</v>
      </c>
      <c r="X697" s="22"/>
    </row>
    <row r="698" s="5" customFormat="1" ht="24.95" customHeight="1" spans="1:24">
      <c r="A698" s="20">
        <v>693</v>
      </c>
      <c r="B698" s="21" t="s">
        <v>1294</v>
      </c>
      <c r="C698" s="20"/>
      <c r="D698" s="20"/>
      <c r="E698" s="20"/>
      <c r="F698" s="20" t="s">
        <v>125</v>
      </c>
      <c r="G698" s="20" t="s">
        <v>34</v>
      </c>
      <c r="H698" s="20" t="s">
        <v>1295</v>
      </c>
      <c r="I698" s="41">
        <f>I699+I700</f>
        <v>0</v>
      </c>
      <c r="J698" s="21"/>
      <c r="K698" s="20"/>
      <c r="L698" s="48">
        <f t="shared" ref="L698:O698" si="44">L699+L700</f>
        <v>0</v>
      </c>
      <c r="M698" s="48">
        <f t="shared" si="44"/>
        <v>0</v>
      </c>
      <c r="N698" s="48">
        <f t="shared" si="44"/>
        <v>0</v>
      </c>
      <c r="O698" s="48">
        <f t="shared" si="44"/>
        <v>0</v>
      </c>
      <c r="P698" s="20"/>
      <c r="Q698" s="20" t="s">
        <v>110</v>
      </c>
      <c r="R698" s="57">
        <f>R699+R700</f>
        <v>0</v>
      </c>
      <c r="S698" s="57">
        <f>S699+S700</f>
        <v>0</v>
      </c>
      <c r="T698" s="57" t="s">
        <v>1296</v>
      </c>
      <c r="U698" s="57" t="s">
        <v>1237</v>
      </c>
      <c r="V698" s="20" t="s">
        <v>34</v>
      </c>
      <c r="W698" s="20">
        <v>3949</v>
      </c>
      <c r="X698" s="20"/>
    </row>
    <row r="699" s="6" customFormat="1" ht="24.95" customHeight="1" spans="1:24">
      <c r="A699" s="22">
        <v>694</v>
      </c>
      <c r="B699" s="23" t="s">
        <v>1297</v>
      </c>
      <c r="C699" s="22"/>
      <c r="D699" s="22"/>
      <c r="E699" s="22"/>
      <c r="F699" s="22" t="s">
        <v>125</v>
      </c>
      <c r="G699" s="22" t="s">
        <v>34</v>
      </c>
      <c r="H699" s="22" t="s">
        <v>1295</v>
      </c>
      <c r="I699" s="43">
        <f>SUM(0)</f>
        <v>0</v>
      </c>
      <c r="J699" s="23" t="s">
        <v>1298</v>
      </c>
      <c r="K699" s="22"/>
      <c r="L699" s="49">
        <f t="shared" ref="L699:O699" si="45">SUM(0)</f>
        <v>0</v>
      </c>
      <c r="M699" s="49">
        <f t="shared" si="45"/>
        <v>0</v>
      </c>
      <c r="N699" s="49">
        <f t="shared" si="45"/>
        <v>0</v>
      </c>
      <c r="O699" s="49">
        <f t="shared" si="45"/>
        <v>0</v>
      </c>
      <c r="P699" s="22"/>
      <c r="Q699" s="22" t="s">
        <v>110</v>
      </c>
      <c r="R699" s="58">
        <f>SUM(0)</f>
        <v>0</v>
      </c>
      <c r="S699" s="58">
        <f>SUM(0)</f>
        <v>0</v>
      </c>
      <c r="T699" s="58"/>
      <c r="U699" s="58"/>
      <c r="V699" s="22" t="s">
        <v>34</v>
      </c>
      <c r="W699" s="22">
        <v>3950</v>
      </c>
      <c r="X699" s="22"/>
    </row>
    <row r="700" s="6" customFormat="1" ht="24.95" customHeight="1" spans="1:24">
      <c r="A700" s="22">
        <v>695</v>
      </c>
      <c r="B700" s="23" t="s">
        <v>1299</v>
      </c>
      <c r="C700" s="22"/>
      <c r="D700" s="22"/>
      <c r="E700" s="22"/>
      <c r="F700" s="22"/>
      <c r="G700" s="22"/>
      <c r="H700" s="22"/>
      <c r="I700" s="43"/>
      <c r="J700" s="23"/>
      <c r="K700" s="22"/>
      <c r="L700" s="49"/>
      <c r="M700" s="49"/>
      <c r="N700" s="49"/>
      <c r="O700" s="49"/>
      <c r="P700" s="22"/>
      <c r="Q700" s="22"/>
      <c r="R700" s="58"/>
      <c r="S700" s="58"/>
      <c r="T700" s="58"/>
      <c r="U700" s="58"/>
      <c r="V700" s="22"/>
      <c r="W700" s="22">
        <v>3967</v>
      </c>
      <c r="X700" s="22"/>
    </row>
    <row r="701" s="6" customFormat="1" ht="24.95" customHeight="1" spans="1:24">
      <c r="A701" s="22">
        <v>696</v>
      </c>
      <c r="B701" s="23" t="s">
        <v>1300</v>
      </c>
      <c r="C701" s="22"/>
      <c r="D701" s="22"/>
      <c r="E701" s="22"/>
      <c r="F701" s="22"/>
      <c r="G701" s="22"/>
      <c r="H701" s="22" t="s">
        <v>1301</v>
      </c>
      <c r="I701" s="43"/>
      <c r="J701" s="23"/>
      <c r="K701" s="22"/>
      <c r="L701" s="49"/>
      <c r="M701" s="49"/>
      <c r="N701" s="49"/>
      <c r="O701" s="49"/>
      <c r="P701" s="22"/>
      <c r="Q701" s="22"/>
      <c r="R701" s="58"/>
      <c r="S701" s="58"/>
      <c r="T701" s="58"/>
      <c r="U701" s="58"/>
      <c r="V701" s="22"/>
      <c r="W701" s="22"/>
      <c r="X701" s="22" t="s">
        <v>1302</v>
      </c>
    </row>
    <row r="702" s="5" customFormat="1" ht="24.95" customHeight="1" spans="1:24">
      <c r="A702" s="20">
        <v>697</v>
      </c>
      <c r="B702" s="21" t="s">
        <v>1303</v>
      </c>
      <c r="C702" s="20"/>
      <c r="D702" s="20"/>
      <c r="E702" s="20"/>
      <c r="F702" s="20"/>
      <c r="G702" s="20"/>
      <c r="H702" s="20" t="s">
        <v>108</v>
      </c>
      <c r="I702" s="41"/>
      <c r="J702" s="21"/>
      <c r="K702" s="20"/>
      <c r="L702" s="48"/>
      <c r="M702" s="48"/>
      <c r="N702" s="48"/>
      <c r="O702" s="48"/>
      <c r="P702" s="20"/>
      <c r="Q702" s="20"/>
      <c r="R702" s="57"/>
      <c r="S702" s="57"/>
      <c r="T702" s="57"/>
      <c r="U702" s="57"/>
      <c r="V702" s="20"/>
      <c r="W702" s="20"/>
      <c r="X702" s="20" t="s">
        <v>1304</v>
      </c>
    </row>
    <row r="703" s="4" customFormat="1" ht="24.95" customHeight="1" spans="1:24">
      <c r="A703" s="18">
        <v>698</v>
      </c>
      <c r="B703" s="19" t="s">
        <v>1305</v>
      </c>
      <c r="C703" s="18"/>
      <c r="D703" s="18"/>
      <c r="E703" s="18"/>
      <c r="F703" s="18" t="s">
        <v>37</v>
      </c>
      <c r="G703" s="18" t="s">
        <v>34</v>
      </c>
      <c r="H703" s="18" t="s">
        <v>106</v>
      </c>
      <c r="I703" s="62">
        <f>I704+I798+I935+I966+I999+I1000+I1001</f>
        <v>750</v>
      </c>
      <c r="J703" s="19"/>
      <c r="K703" s="18"/>
      <c r="L703" s="40">
        <f t="shared" ref="L703:O703" si="46">L704+L798+L935+L966+L999+L1000+L1001</f>
        <v>1311.5</v>
      </c>
      <c r="M703" s="40">
        <f t="shared" si="46"/>
        <v>1076.3</v>
      </c>
      <c r="N703" s="40">
        <f t="shared" si="46"/>
        <v>235.2</v>
      </c>
      <c r="O703" s="40">
        <f t="shared" si="46"/>
        <v>0</v>
      </c>
      <c r="P703" s="18"/>
      <c r="Q703" s="18" t="s">
        <v>39</v>
      </c>
      <c r="R703" s="56">
        <f>R704+R798+R935+R966+R999+R1000+R1001</f>
        <v>590</v>
      </c>
      <c r="S703" s="56">
        <f>S704+S798+S935+S966+S999+S1000+S1001</f>
        <v>2281</v>
      </c>
      <c r="T703" s="56" t="s">
        <v>1306</v>
      </c>
      <c r="U703" s="56" t="s">
        <v>1287</v>
      </c>
      <c r="V703" s="18" t="s">
        <v>34</v>
      </c>
      <c r="W703" s="18">
        <v>3968</v>
      </c>
      <c r="X703" s="18"/>
    </row>
    <row r="704" s="5" customFormat="1" ht="24.95" customHeight="1" spans="1:24">
      <c r="A704" s="20">
        <v>699</v>
      </c>
      <c r="B704" s="21" t="s">
        <v>1307</v>
      </c>
      <c r="C704" s="20"/>
      <c r="D704" s="20"/>
      <c r="E704" s="20"/>
      <c r="F704" s="20" t="s">
        <v>37</v>
      </c>
      <c r="G704" s="20" t="s">
        <v>34</v>
      </c>
      <c r="H704" s="20" t="s">
        <v>106</v>
      </c>
      <c r="I704" s="41">
        <f>SUM(I705:I797)</f>
        <v>209</v>
      </c>
      <c r="J704" s="21"/>
      <c r="K704" s="20"/>
      <c r="L704" s="48">
        <f>SUM(L705:L797)</f>
        <v>438.9</v>
      </c>
      <c r="M704" s="48">
        <f>SUM(M705:M797)</f>
        <v>361.2</v>
      </c>
      <c r="N704" s="48">
        <f>SUM(N705:N797)</f>
        <v>77.7</v>
      </c>
      <c r="O704" s="48">
        <f>SUM(O705:O797)</f>
        <v>0</v>
      </c>
      <c r="P704" s="20"/>
      <c r="Q704" s="20" t="s">
        <v>39</v>
      </c>
      <c r="R704" s="57">
        <f>SUM(R705:R797)</f>
        <v>164</v>
      </c>
      <c r="S704" s="57">
        <f>SUM(S705:S797)</f>
        <v>626</v>
      </c>
      <c r="T704" s="57"/>
      <c r="U704" s="57"/>
      <c r="V704" s="20" t="s">
        <v>34</v>
      </c>
      <c r="W704" s="20">
        <v>3969</v>
      </c>
      <c r="X704" s="20"/>
    </row>
    <row r="705" s="3" customFormat="1" ht="24.95" customHeight="1" spans="1:24">
      <c r="A705" s="24">
        <v>700</v>
      </c>
      <c r="B705" s="46" t="s">
        <v>1308</v>
      </c>
      <c r="C705" s="26" t="s">
        <v>45</v>
      </c>
      <c r="D705" s="26" t="s">
        <v>112</v>
      </c>
      <c r="E705" s="26" t="s">
        <v>191</v>
      </c>
      <c r="F705" s="26" t="s">
        <v>37</v>
      </c>
      <c r="G705" s="26">
        <v>2018</v>
      </c>
      <c r="H705" s="26" t="s">
        <v>106</v>
      </c>
      <c r="I705" s="63">
        <v>1</v>
      </c>
      <c r="J705" s="46" t="s">
        <v>1309</v>
      </c>
      <c r="K705" s="47">
        <v>2.1</v>
      </c>
      <c r="L705" s="47">
        <f t="shared" ref="L705:L768" si="47">M705+N705+O705</f>
        <v>2.1</v>
      </c>
      <c r="M705" s="47">
        <v>2.1</v>
      </c>
      <c r="N705" s="47"/>
      <c r="O705" s="47"/>
      <c r="P705" s="26" t="s">
        <v>135</v>
      </c>
      <c r="Q705" s="26" t="s">
        <v>39</v>
      </c>
      <c r="R705" s="26">
        <v>1</v>
      </c>
      <c r="S705" s="26">
        <v>4</v>
      </c>
      <c r="T705" s="26"/>
      <c r="U705" s="26"/>
      <c r="V705" s="26" t="s">
        <v>1310</v>
      </c>
      <c r="W705" s="26">
        <v>3975</v>
      </c>
      <c r="X705" s="26"/>
    </row>
    <row r="706" s="3" customFormat="1" ht="24.95" customHeight="1" spans="1:24">
      <c r="A706" s="24">
        <v>701</v>
      </c>
      <c r="B706" s="46" t="s">
        <v>1311</v>
      </c>
      <c r="C706" s="26" t="s">
        <v>45</v>
      </c>
      <c r="D706" s="26" t="s">
        <v>112</v>
      </c>
      <c r="E706" s="26" t="s">
        <v>194</v>
      </c>
      <c r="F706" s="26" t="s">
        <v>37</v>
      </c>
      <c r="G706" s="26">
        <v>2018</v>
      </c>
      <c r="H706" s="26" t="s">
        <v>106</v>
      </c>
      <c r="I706" s="63">
        <v>1</v>
      </c>
      <c r="J706" s="46" t="s">
        <v>1309</v>
      </c>
      <c r="K706" s="47">
        <v>2.1</v>
      </c>
      <c r="L706" s="47">
        <f t="shared" si="47"/>
        <v>2.1</v>
      </c>
      <c r="M706" s="47">
        <v>2.1</v>
      </c>
      <c r="N706" s="47"/>
      <c r="O706" s="47"/>
      <c r="P706" s="26" t="s">
        <v>135</v>
      </c>
      <c r="Q706" s="26" t="s">
        <v>39</v>
      </c>
      <c r="R706" s="26">
        <v>1</v>
      </c>
      <c r="S706" s="26">
        <v>4</v>
      </c>
      <c r="T706" s="26"/>
      <c r="U706" s="26"/>
      <c r="V706" s="26" t="s">
        <v>1310</v>
      </c>
      <c r="W706" s="26">
        <v>3976</v>
      </c>
      <c r="X706" s="26"/>
    </row>
    <row r="707" s="3" customFormat="1" ht="24.95" customHeight="1" spans="1:24">
      <c r="A707" s="24">
        <v>702</v>
      </c>
      <c r="B707" s="46" t="s">
        <v>1312</v>
      </c>
      <c r="C707" s="26" t="s">
        <v>45</v>
      </c>
      <c r="D707" s="26" t="s">
        <v>112</v>
      </c>
      <c r="E707" s="26" t="s">
        <v>197</v>
      </c>
      <c r="F707" s="26" t="s">
        <v>37</v>
      </c>
      <c r="G707" s="26">
        <v>2018</v>
      </c>
      <c r="H707" s="26" t="s">
        <v>106</v>
      </c>
      <c r="I707" s="63">
        <v>5</v>
      </c>
      <c r="J707" s="46" t="s">
        <v>1309</v>
      </c>
      <c r="K707" s="47">
        <v>2.1</v>
      </c>
      <c r="L707" s="47">
        <f t="shared" si="47"/>
        <v>10.5</v>
      </c>
      <c r="M707" s="47">
        <v>10.5</v>
      </c>
      <c r="N707" s="47"/>
      <c r="O707" s="47"/>
      <c r="P707" s="26" t="s">
        <v>135</v>
      </c>
      <c r="Q707" s="26" t="s">
        <v>39</v>
      </c>
      <c r="R707" s="26">
        <v>3</v>
      </c>
      <c r="S707" s="26">
        <v>12</v>
      </c>
      <c r="T707" s="26"/>
      <c r="U707" s="26"/>
      <c r="V707" s="26" t="s">
        <v>1310</v>
      </c>
      <c r="W707" s="26">
        <v>3977</v>
      </c>
      <c r="X707" s="26"/>
    </row>
    <row r="708" s="3" customFormat="1" ht="24.95" customHeight="1" spans="1:24">
      <c r="A708" s="24">
        <v>703</v>
      </c>
      <c r="B708" s="46" t="s">
        <v>1313</v>
      </c>
      <c r="C708" s="26" t="s">
        <v>45</v>
      </c>
      <c r="D708" s="26" t="s">
        <v>120</v>
      </c>
      <c r="E708" s="26" t="s">
        <v>121</v>
      </c>
      <c r="F708" s="26" t="s">
        <v>37</v>
      </c>
      <c r="G708" s="26">
        <v>2018</v>
      </c>
      <c r="H708" s="26" t="s">
        <v>106</v>
      </c>
      <c r="I708" s="63">
        <v>1</v>
      </c>
      <c r="J708" s="46" t="s">
        <v>1309</v>
      </c>
      <c r="K708" s="47">
        <v>2.1</v>
      </c>
      <c r="L708" s="47">
        <f t="shared" si="47"/>
        <v>2.1</v>
      </c>
      <c r="M708" s="47">
        <v>2.1</v>
      </c>
      <c r="N708" s="47"/>
      <c r="O708" s="47"/>
      <c r="P708" s="26" t="s">
        <v>135</v>
      </c>
      <c r="Q708" s="26" t="s">
        <v>39</v>
      </c>
      <c r="R708" s="26">
        <v>1</v>
      </c>
      <c r="S708" s="26">
        <v>3</v>
      </c>
      <c r="T708" s="26"/>
      <c r="U708" s="26"/>
      <c r="V708" s="26" t="s">
        <v>1310</v>
      </c>
      <c r="W708" s="26">
        <v>3978</v>
      </c>
      <c r="X708" s="26"/>
    </row>
    <row r="709" s="3" customFormat="1" ht="24.95" customHeight="1" spans="1:24">
      <c r="A709" s="24">
        <v>704</v>
      </c>
      <c r="B709" s="46" t="s">
        <v>1314</v>
      </c>
      <c r="C709" s="26" t="s">
        <v>45</v>
      </c>
      <c r="D709" s="26" t="s">
        <v>164</v>
      </c>
      <c r="E709" s="26" t="s">
        <v>1315</v>
      </c>
      <c r="F709" s="26" t="s">
        <v>37</v>
      </c>
      <c r="G709" s="26">
        <v>2018</v>
      </c>
      <c r="H709" s="26" t="s">
        <v>106</v>
      </c>
      <c r="I709" s="63">
        <v>1</v>
      </c>
      <c r="J709" s="46" t="s">
        <v>1309</v>
      </c>
      <c r="K709" s="47">
        <v>2.1</v>
      </c>
      <c r="L709" s="47">
        <f t="shared" si="47"/>
        <v>2.1</v>
      </c>
      <c r="M709" s="47">
        <v>2.1</v>
      </c>
      <c r="N709" s="47"/>
      <c r="O709" s="47"/>
      <c r="P709" s="26" t="s">
        <v>135</v>
      </c>
      <c r="Q709" s="26" t="s">
        <v>39</v>
      </c>
      <c r="R709" s="26">
        <v>1</v>
      </c>
      <c r="S709" s="26">
        <v>4</v>
      </c>
      <c r="T709" s="26"/>
      <c r="U709" s="26"/>
      <c r="V709" s="26" t="s">
        <v>1310</v>
      </c>
      <c r="W709" s="26">
        <v>3979</v>
      </c>
      <c r="X709" s="26"/>
    </row>
    <row r="710" s="3" customFormat="1" ht="24.95" customHeight="1" spans="1:24">
      <c r="A710" s="24">
        <v>705</v>
      </c>
      <c r="B710" s="46" t="s">
        <v>1316</v>
      </c>
      <c r="C710" s="26" t="s">
        <v>45</v>
      </c>
      <c r="D710" s="26" t="s">
        <v>164</v>
      </c>
      <c r="E710" s="26" t="s">
        <v>169</v>
      </c>
      <c r="F710" s="26" t="s">
        <v>37</v>
      </c>
      <c r="G710" s="26">
        <v>2018</v>
      </c>
      <c r="H710" s="26" t="s">
        <v>106</v>
      </c>
      <c r="I710" s="63">
        <v>3</v>
      </c>
      <c r="J710" s="46" t="s">
        <v>1309</v>
      </c>
      <c r="K710" s="47">
        <v>2.1</v>
      </c>
      <c r="L710" s="47">
        <f t="shared" si="47"/>
        <v>6.3</v>
      </c>
      <c r="M710" s="47">
        <v>6.3</v>
      </c>
      <c r="N710" s="47"/>
      <c r="O710" s="47"/>
      <c r="P710" s="26" t="s">
        <v>135</v>
      </c>
      <c r="Q710" s="26" t="s">
        <v>39</v>
      </c>
      <c r="R710" s="26">
        <v>1</v>
      </c>
      <c r="S710" s="26">
        <v>4</v>
      </c>
      <c r="T710" s="26"/>
      <c r="U710" s="26"/>
      <c r="V710" s="26" t="s">
        <v>1310</v>
      </c>
      <c r="W710" s="26">
        <v>3980</v>
      </c>
      <c r="X710" s="26"/>
    </row>
    <row r="711" s="3" customFormat="1" ht="24.95" customHeight="1" spans="1:24">
      <c r="A711" s="24">
        <v>706</v>
      </c>
      <c r="B711" s="46" t="s">
        <v>1317</v>
      </c>
      <c r="C711" s="26" t="s">
        <v>45</v>
      </c>
      <c r="D711" s="26" t="s">
        <v>164</v>
      </c>
      <c r="E711" s="26" t="s">
        <v>167</v>
      </c>
      <c r="F711" s="26" t="s">
        <v>37</v>
      </c>
      <c r="G711" s="26">
        <v>2018</v>
      </c>
      <c r="H711" s="26" t="s">
        <v>106</v>
      </c>
      <c r="I711" s="63">
        <v>2</v>
      </c>
      <c r="J711" s="46" t="s">
        <v>1309</v>
      </c>
      <c r="K711" s="47">
        <v>2.1</v>
      </c>
      <c r="L711" s="47">
        <f t="shared" si="47"/>
        <v>4.2</v>
      </c>
      <c r="M711" s="47">
        <v>4.2</v>
      </c>
      <c r="N711" s="47"/>
      <c r="O711" s="47"/>
      <c r="P711" s="26" t="s">
        <v>135</v>
      </c>
      <c r="Q711" s="26" t="s">
        <v>39</v>
      </c>
      <c r="R711" s="26">
        <v>2</v>
      </c>
      <c r="S711" s="26">
        <v>8</v>
      </c>
      <c r="T711" s="26"/>
      <c r="U711" s="26"/>
      <c r="V711" s="26" t="s">
        <v>1310</v>
      </c>
      <c r="W711" s="26">
        <v>3981</v>
      </c>
      <c r="X711" s="26"/>
    </row>
    <row r="712" s="3" customFormat="1" ht="24.95" customHeight="1" spans="1:24">
      <c r="A712" s="24">
        <v>707</v>
      </c>
      <c r="B712" s="46" t="s">
        <v>1318</v>
      </c>
      <c r="C712" s="26" t="s">
        <v>45</v>
      </c>
      <c r="D712" s="26" t="s">
        <v>164</v>
      </c>
      <c r="E712" s="26" t="s">
        <v>165</v>
      </c>
      <c r="F712" s="26" t="s">
        <v>37</v>
      </c>
      <c r="G712" s="26">
        <v>2018</v>
      </c>
      <c r="H712" s="26" t="s">
        <v>106</v>
      </c>
      <c r="I712" s="63">
        <v>1</v>
      </c>
      <c r="J712" s="46" t="s">
        <v>1309</v>
      </c>
      <c r="K712" s="47">
        <v>2.1</v>
      </c>
      <c r="L712" s="47">
        <f t="shared" si="47"/>
        <v>2.1</v>
      </c>
      <c r="M712" s="47">
        <v>2.1</v>
      </c>
      <c r="N712" s="47"/>
      <c r="O712" s="47"/>
      <c r="P712" s="26" t="s">
        <v>135</v>
      </c>
      <c r="Q712" s="26" t="s">
        <v>39</v>
      </c>
      <c r="R712" s="26">
        <v>1</v>
      </c>
      <c r="S712" s="26">
        <v>4</v>
      </c>
      <c r="T712" s="26"/>
      <c r="U712" s="26"/>
      <c r="V712" s="26" t="s">
        <v>1310</v>
      </c>
      <c r="W712" s="26">
        <v>3982</v>
      </c>
      <c r="X712" s="26"/>
    </row>
    <row r="713" s="3" customFormat="1" ht="24.95" customHeight="1" spans="1:24">
      <c r="A713" s="24">
        <v>708</v>
      </c>
      <c r="B713" s="46" t="s">
        <v>1319</v>
      </c>
      <c r="C713" s="26" t="s">
        <v>45</v>
      </c>
      <c r="D713" s="26" t="s">
        <v>164</v>
      </c>
      <c r="E713" s="26" t="s">
        <v>553</v>
      </c>
      <c r="F713" s="26" t="s">
        <v>37</v>
      </c>
      <c r="G713" s="26">
        <v>2018</v>
      </c>
      <c r="H713" s="26" t="s">
        <v>106</v>
      </c>
      <c r="I713" s="63">
        <v>2</v>
      </c>
      <c r="J713" s="46" t="s">
        <v>1309</v>
      </c>
      <c r="K713" s="47">
        <v>2.1</v>
      </c>
      <c r="L713" s="47">
        <f t="shared" si="47"/>
        <v>4.2</v>
      </c>
      <c r="M713" s="47">
        <v>4.2</v>
      </c>
      <c r="N713" s="47"/>
      <c r="O713" s="47"/>
      <c r="P713" s="26" t="s">
        <v>135</v>
      </c>
      <c r="Q713" s="26" t="s">
        <v>39</v>
      </c>
      <c r="R713" s="26">
        <v>2</v>
      </c>
      <c r="S713" s="26">
        <v>8</v>
      </c>
      <c r="T713" s="26"/>
      <c r="U713" s="26"/>
      <c r="V713" s="26" t="s">
        <v>1310</v>
      </c>
      <c r="W713" s="26">
        <v>3983</v>
      </c>
      <c r="X713" s="26"/>
    </row>
    <row r="714" s="3" customFormat="1" ht="24.95" customHeight="1" spans="1:24">
      <c r="A714" s="24">
        <v>709</v>
      </c>
      <c r="B714" s="46" t="s">
        <v>1320</v>
      </c>
      <c r="C714" s="26" t="s">
        <v>45</v>
      </c>
      <c r="D714" s="26" t="s">
        <v>164</v>
      </c>
      <c r="E714" s="26" t="s">
        <v>555</v>
      </c>
      <c r="F714" s="26" t="s">
        <v>37</v>
      </c>
      <c r="G714" s="26">
        <v>2018</v>
      </c>
      <c r="H714" s="26" t="s">
        <v>106</v>
      </c>
      <c r="I714" s="63">
        <v>3</v>
      </c>
      <c r="J714" s="46" t="s">
        <v>1309</v>
      </c>
      <c r="K714" s="47">
        <v>2.1</v>
      </c>
      <c r="L714" s="47">
        <f t="shared" si="47"/>
        <v>6.3</v>
      </c>
      <c r="M714" s="47">
        <v>6.3</v>
      </c>
      <c r="N714" s="47"/>
      <c r="O714" s="47"/>
      <c r="P714" s="26" t="s">
        <v>135</v>
      </c>
      <c r="Q714" s="26" t="s">
        <v>39</v>
      </c>
      <c r="R714" s="26">
        <v>3</v>
      </c>
      <c r="S714" s="26">
        <v>12</v>
      </c>
      <c r="T714" s="26"/>
      <c r="U714" s="26"/>
      <c r="V714" s="26" t="s">
        <v>1310</v>
      </c>
      <c r="W714" s="26">
        <v>3984</v>
      </c>
      <c r="X714" s="26"/>
    </row>
    <row r="715" s="3" customFormat="1" ht="24.95" customHeight="1" spans="1:24">
      <c r="A715" s="24">
        <v>710</v>
      </c>
      <c r="B715" s="46" t="s">
        <v>1321</v>
      </c>
      <c r="C715" s="26" t="s">
        <v>45</v>
      </c>
      <c r="D715" s="26" t="s">
        <v>164</v>
      </c>
      <c r="E715" s="26" t="s">
        <v>813</v>
      </c>
      <c r="F715" s="26" t="s">
        <v>37</v>
      </c>
      <c r="G715" s="26">
        <v>2018</v>
      </c>
      <c r="H715" s="26" t="s">
        <v>106</v>
      </c>
      <c r="I715" s="63">
        <v>2</v>
      </c>
      <c r="J715" s="46" t="s">
        <v>1309</v>
      </c>
      <c r="K715" s="47">
        <v>2.1</v>
      </c>
      <c r="L715" s="47">
        <f t="shared" si="47"/>
        <v>4.2</v>
      </c>
      <c r="M715" s="47">
        <v>4.2</v>
      </c>
      <c r="N715" s="47"/>
      <c r="O715" s="47"/>
      <c r="P715" s="26" t="s">
        <v>135</v>
      </c>
      <c r="Q715" s="26" t="s">
        <v>39</v>
      </c>
      <c r="R715" s="26">
        <v>2</v>
      </c>
      <c r="S715" s="26">
        <v>8</v>
      </c>
      <c r="T715" s="26"/>
      <c r="U715" s="26"/>
      <c r="V715" s="26" t="s">
        <v>1310</v>
      </c>
      <c r="W715" s="26">
        <v>3985</v>
      </c>
      <c r="X715" s="26"/>
    </row>
    <row r="716" s="3" customFormat="1" ht="24.95" customHeight="1" spans="1:24">
      <c r="A716" s="24">
        <v>711</v>
      </c>
      <c r="B716" s="46" t="s">
        <v>1322</v>
      </c>
      <c r="C716" s="26" t="s">
        <v>45</v>
      </c>
      <c r="D716" s="26" t="s">
        <v>164</v>
      </c>
      <c r="E716" s="26" t="s">
        <v>222</v>
      </c>
      <c r="F716" s="26" t="s">
        <v>37</v>
      </c>
      <c r="G716" s="26">
        <v>2018</v>
      </c>
      <c r="H716" s="26" t="s">
        <v>106</v>
      </c>
      <c r="I716" s="63">
        <v>1</v>
      </c>
      <c r="J716" s="46" t="s">
        <v>1309</v>
      </c>
      <c r="K716" s="47">
        <v>2.1</v>
      </c>
      <c r="L716" s="47">
        <f t="shared" si="47"/>
        <v>2.1</v>
      </c>
      <c r="M716" s="47">
        <v>2.1</v>
      </c>
      <c r="N716" s="47"/>
      <c r="O716" s="47"/>
      <c r="P716" s="26" t="s">
        <v>135</v>
      </c>
      <c r="Q716" s="26" t="s">
        <v>39</v>
      </c>
      <c r="R716" s="26">
        <v>1</v>
      </c>
      <c r="S716" s="26">
        <v>4</v>
      </c>
      <c r="T716" s="26"/>
      <c r="U716" s="26"/>
      <c r="V716" s="26" t="s">
        <v>1310</v>
      </c>
      <c r="W716" s="26">
        <v>3986</v>
      </c>
      <c r="X716" s="26"/>
    </row>
    <row r="717" s="3" customFormat="1" ht="24.95" customHeight="1" spans="1:24">
      <c r="A717" s="24">
        <v>712</v>
      </c>
      <c r="B717" s="46" t="s">
        <v>1323</v>
      </c>
      <c r="C717" s="26" t="s">
        <v>45</v>
      </c>
      <c r="D717" s="26" t="s">
        <v>164</v>
      </c>
      <c r="E717" s="26" t="s">
        <v>225</v>
      </c>
      <c r="F717" s="26" t="s">
        <v>37</v>
      </c>
      <c r="G717" s="26">
        <v>2018</v>
      </c>
      <c r="H717" s="26" t="s">
        <v>106</v>
      </c>
      <c r="I717" s="63">
        <v>1</v>
      </c>
      <c r="J717" s="46" t="s">
        <v>1309</v>
      </c>
      <c r="K717" s="47">
        <v>2.1</v>
      </c>
      <c r="L717" s="47">
        <f t="shared" si="47"/>
        <v>2.1</v>
      </c>
      <c r="M717" s="47">
        <v>2.1</v>
      </c>
      <c r="N717" s="47"/>
      <c r="O717" s="47"/>
      <c r="P717" s="26" t="s">
        <v>135</v>
      </c>
      <c r="Q717" s="26" t="s">
        <v>39</v>
      </c>
      <c r="R717" s="26">
        <v>1</v>
      </c>
      <c r="S717" s="26">
        <v>4</v>
      </c>
      <c r="T717" s="26"/>
      <c r="U717" s="26"/>
      <c r="V717" s="26" t="s">
        <v>1310</v>
      </c>
      <c r="W717" s="26">
        <v>3987</v>
      </c>
      <c r="X717" s="26"/>
    </row>
    <row r="718" s="3" customFormat="1" ht="24.95" customHeight="1" spans="1:24">
      <c r="A718" s="24">
        <v>713</v>
      </c>
      <c r="B718" s="46" t="s">
        <v>1324</v>
      </c>
      <c r="C718" s="26" t="s">
        <v>45</v>
      </c>
      <c r="D718" s="26" t="s">
        <v>164</v>
      </c>
      <c r="E718" s="26" t="s">
        <v>549</v>
      </c>
      <c r="F718" s="26" t="s">
        <v>37</v>
      </c>
      <c r="G718" s="26">
        <v>2018</v>
      </c>
      <c r="H718" s="26" t="s">
        <v>106</v>
      </c>
      <c r="I718" s="63">
        <v>3</v>
      </c>
      <c r="J718" s="46" t="s">
        <v>1309</v>
      </c>
      <c r="K718" s="47">
        <v>2.1</v>
      </c>
      <c r="L718" s="47">
        <f t="shared" si="47"/>
        <v>6.3</v>
      </c>
      <c r="M718" s="47">
        <v>6.3</v>
      </c>
      <c r="N718" s="47"/>
      <c r="O718" s="47"/>
      <c r="P718" s="26" t="s">
        <v>135</v>
      </c>
      <c r="Q718" s="26" t="s">
        <v>39</v>
      </c>
      <c r="R718" s="26">
        <v>3</v>
      </c>
      <c r="S718" s="26">
        <v>12</v>
      </c>
      <c r="T718" s="26"/>
      <c r="U718" s="26"/>
      <c r="V718" s="26" t="s">
        <v>1310</v>
      </c>
      <c r="W718" s="26">
        <v>3988</v>
      </c>
      <c r="X718" s="26"/>
    </row>
    <row r="719" s="3" customFormat="1" ht="24.95" customHeight="1" spans="1:24">
      <c r="A719" s="24">
        <v>714</v>
      </c>
      <c r="B719" s="46" t="s">
        <v>1325</v>
      </c>
      <c r="C719" s="26" t="s">
        <v>45</v>
      </c>
      <c r="D719" s="26" t="s">
        <v>164</v>
      </c>
      <c r="E719" s="26" t="s">
        <v>557</v>
      </c>
      <c r="F719" s="26" t="s">
        <v>37</v>
      </c>
      <c r="G719" s="26">
        <v>2018</v>
      </c>
      <c r="H719" s="26" t="s">
        <v>106</v>
      </c>
      <c r="I719" s="63">
        <v>4</v>
      </c>
      <c r="J719" s="46" t="s">
        <v>1309</v>
      </c>
      <c r="K719" s="47">
        <v>2.1</v>
      </c>
      <c r="L719" s="47">
        <f t="shared" si="47"/>
        <v>8.4</v>
      </c>
      <c r="M719" s="47">
        <v>8.4</v>
      </c>
      <c r="N719" s="47"/>
      <c r="O719" s="47"/>
      <c r="P719" s="26" t="s">
        <v>135</v>
      </c>
      <c r="Q719" s="26" t="s">
        <v>39</v>
      </c>
      <c r="R719" s="26">
        <v>4</v>
      </c>
      <c r="S719" s="26">
        <v>16</v>
      </c>
      <c r="T719" s="26"/>
      <c r="U719" s="26"/>
      <c r="V719" s="26" t="s">
        <v>1310</v>
      </c>
      <c r="W719" s="26">
        <v>3990</v>
      </c>
      <c r="X719" s="26"/>
    </row>
    <row r="720" s="3" customFormat="1" ht="24.95" customHeight="1" spans="1:24">
      <c r="A720" s="24">
        <v>715</v>
      </c>
      <c r="B720" s="46" t="s">
        <v>1326</v>
      </c>
      <c r="C720" s="26" t="s">
        <v>45</v>
      </c>
      <c r="D720" s="26" t="s">
        <v>117</v>
      </c>
      <c r="E720" s="26" t="s">
        <v>560</v>
      </c>
      <c r="F720" s="26" t="s">
        <v>37</v>
      </c>
      <c r="G720" s="26">
        <v>2018</v>
      </c>
      <c r="H720" s="26" t="s">
        <v>106</v>
      </c>
      <c r="I720" s="63">
        <v>3</v>
      </c>
      <c r="J720" s="46" t="s">
        <v>1309</v>
      </c>
      <c r="K720" s="47">
        <v>2.1</v>
      </c>
      <c r="L720" s="47">
        <f t="shared" si="47"/>
        <v>6.3</v>
      </c>
      <c r="M720" s="47">
        <v>6.3</v>
      </c>
      <c r="N720" s="47"/>
      <c r="O720" s="47"/>
      <c r="P720" s="26" t="s">
        <v>135</v>
      </c>
      <c r="Q720" s="26" t="s">
        <v>39</v>
      </c>
      <c r="R720" s="26">
        <v>2</v>
      </c>
      <c r="S720" s="26">
        <v>8</v>
      </c>
      <c r="T720" s="26"/>
      <c r="U720" s="26"/>
      <c r="V720" s="26" t="s">
        <v>1310</v>
      </c>
      <c r="W720" s="26">
        <v>3992</v>
      </c>
      <c r="X720" s="26"/>
    </row>
    <row r="721" s="3" customFormat="1" ht="24.95" customHeight="1" spans="1:24">
      <c r="A721" s="24">
        <v>716</v>
      </c>
      <c r="B721" s="46" t="s">
        <v>1327</v>
      </c>
      <c r="C721" s="26" t="s">
        <v>45</v>
      </c>
      <c r="D721" s="26" t="s">
        <v>117</v>
      </c>
      <c r="E721" s="26" t="s">
        <v>400</v>
      </c>
      <c r="F721" s="26" t="s">
        <v>37</v>
      </c>
      <c r="G721" s="26">
        <v>2018</v>
      </c>
      <c r="H721" s="26" t="s">
        <v>106</v>
      </c>
      <c r="I721" s="63">
        <v>1</v>
      </c>
      <c r="J721" s="46" t="s">
        <v>1309</v>
      </c>
      <c r="K721" s="47">
        <v>2.1</v>
      </c>
      <c r="L721" s="47">
        <f t="shared" si="47"/>
        <v>2.1</v>
      </c>
      <c r="M721" s="47">
        <v>2.1</v>
      </c>
      <c r="N721" s="47"/>
      <c r="O721" s="47"/>
      <c r="P721" s="26" t="s">
        <v>135</v>
      </c>
      <c r="Q721" s="26" t="s">
        <v>39</v>
      </c>
      <c r="R721" s="26">
        <v>1</v>
      </c>
      <c r="S721" s="26">
        <v>4</v>
      </c>
      <c r="T721" s="26"/>
      <c r="U721" s="26"/>
      <c r="V721" s="26" t="s">
        <v>1310</v>
      </c>
      <c r="W721" s="26">
        <v>3995</v>
      </c>
      <c r="X721" s="26"/>
    </row>
    <row r="722" s="3" customFormat="1" ht="24.95" customHeight="1" spans="1:24">
      <c r="A722" s="24">
        <v>717</v>
      </c>
      <c r="B722" s="46" t="s">
        <v>1328</v>
      </c>
      <c r="C722" s="26" t="s">
        <v>45</v>
      </c>
      <c r="D722" s="26" t="s">
        <v>117</v>
      </c>
      <c r="E722" s="26" t="s">
        <v>243</v>
      </c>
      <c r="F722" s="26" t="s">
        <v>37</v>
      </c>
      <c r="G722" s="26">
        <v>2018</v>
      </c>
      <c r="H722" s="26" t="s">
        <v>106</v>
      </c>
      <c r="I722" s="63">
        <v>1</v>
      </c>
      <c r="J722" s="46" t="s">
        <v>1309</v>
      </c>
      <c r="K722" s="47">
        <v>2.1</v>
      </c>
      <c r="L722" s="47">
        <f t="shared" si="47"/>
        <v>2.1</v>
      </c>
      <c r="M722" s="47">
        <v>2.1</v>
      </c>
      <c r="N722" s="47"/>
      <c r="O722" s="47"/>
      <c r="P722" s="26" t="s">
        <v>135</v>
      </c>
      <c r="Q722" s="26" t="s">
        <v>39</v>
      </c>
      <c r="R722" s="26">
        <v>1</v>
      </c>
      <c r="S722" s="26">
        <v>4</v>
      </c>
      <c r="T722" s="26"/>
      <c r="U722" s="26"/>
      <c r="V722" s="26" t="s">
        <v>1310</v>
      </c>
      <c r="W722" s="26">
        <v>3996</v>
      </c>
      <c r="X722" s="26"/>
    </row>
    <row r="723" s="3" customFormat="1" ht="24.95" customHeight="1" spans="1:24">
      <c r="A723" s="24">
        <v>718</v>
      </c>
      <c r="B723" s="46" t="s">
        <v>1329</v>
      </c>
      <c r="C723" s="26" t="s">
        <v>45</v>
      </c>
      <c r="D723" s="26" t="s">
        <v>117</v>
      </c>
      <c r="E723" s="26" t="s">
        <v>171</v>
      </c>
      <c r="F723" s="26" t="s">
        <v>37</v>
      </c>
      <c r="G723" s="26">
        <v>2018</v>
      </c>
      <c r="H723" s="26" t="s">
        <v>106</v>
      </c>
      <c r="I723" s="63">
        <v>4</v>
      </c>
      <c r="J723" s="46" t="s">
        <v>1309</v>
      </c>
      <c r="K723" s="47">
        <v>2.1</v>
      </c>
      <c r="L723" s="47">
        <f t="shared" si="47"/>
        <v>8.4</v>
      </c>
      <c r="M723" s="47">
        <v>8.4</v>
      </c>
      <c r="N723" s="47"/>
      <c r="O723" s="47"/>
      <c r="P723" s="26" t="s">
        <v>135</v>
      </c>
      <c r="Q723" s="26" t="s">
        <v>39</v>
      </c>
      <c r="R723" s="26">
        <v>3</v>
      </c>
      <c r="S723" s="26">
        <v>12</v>
      </c>
      <c r="T723" s="26"/>
      <c r="U723" s="26"/>
      <c r="V723" s="26" t="s">
        <v>1310</v>
      </c>
      <c r="W723" s="26">
        <v>3997</v>
      </c>
      <c r="X723" s="26"/>
    </row>
    <row r="724" s="3" customFormat="1" ht="24.95" customHeight="1" spans="1:24">
      <c r="A724" s="24">
        <v>719</v>
      </c>
      <c r="B724" s="46" t="s">
        <v>1330</v>
      </c>
      <c r="C724" s="26" t="s">
        <v>45</v>
      </c>
      <c r="D724" s="26" t="s">
        <v>117</v>
      </c>
      <c r="E724" s="26" t="s">
        <v>249</v>
      </c>
      <c r="F724" s="26" t="s">
        <v>37</v>
      </c>
      <c r="G724" s="26">
        <v>2018</v>
      </c>
      <c r="H724" s="26" t="s">
        <v>106</v>
      </c>
      <c r="I724" s="63">
        <v>1</v>
      </c>
      <c r="J724" s="46" t="s">
        <v>1309</v>
      </c>
      <c r="K724" s="47">
        <v>2.1</v>
      </c>
      <c r="L724" s="47">
        <f t="shared" si="47"/>
        <v>2.1</v>
      </c>
      <c r="M724" s="47">
        <v>2.1</v>
      </c>
      <c r="N724" s="47"/>
      <c r="O724" s="47"/>
      <c r="P724" s="26" t="s">
        <v>135</v>
      </c>
      <c r="Q724" s="26" t="s">
        <v>39</v>
      </c>
      <c r="R724" s="26">
        <v>1</v>
      </c>
      <c r="S724" s="26">
        <v>3</v>
      </c>
      <c r="T724" s="26"/>
      <c r="U724" s="26"/>
      <c r="V724" s="26" t="s">
        <v>1310</v>
      </c>
      <c r="W724" s="26">
        <v>3998</v>
      </c>
      <c r="X724" s="26"/>
    </row>
    <row r="725" s="3" customFormat="1" ht="24.95" customHeight="1" spans="1:24">
      <c r="A725" s="24">
        <v>720</v>
      </c>
      <c r="B725" s="46" t="s">
        <v>1331</v>
      </c>
      <c r="C725" s="26" t="s">
        <v>45</v>
      </c>
      <c r="D725" s="26" t="s">
        <v>117</v>
      </c>
      <c r="E725" s="26" t="s">
        <v>261</v>
      </c>
      <c r="F725" s="26" t="s">
        <v>37</v>
      </c>
      <c r="G725" s="26">
        <v>2018</v>
      </c>
      <c r="H725" s="26" t="s">
        <v>106</v>
      </c>
      <c r="I725" s="63">
        <v>3</v>
      </c>
      <c r="J725" s="46" t="s">
        <v>1309</v>
      </c>
      <c r="K725" s="47">
        <v>2.1</v>
      </c>
      <c r="L725" s="47">
        <f t="shared" si="47"/>
        <v>6.3</v>
      </c>
      <c r="M725" s="47">
        <v>6.3</v>
      </c>
      <c r="N725" s="47"/>
      <c r="O725" s="47"/>
      <c r="P725" s="26" t="s">
        <v>135</v>
      </c>
      <c r="Q725" s="26" t="s">
        <v>39</v>
      </c>
      <c r="R725" s="26">
        <v>1</v>
      </c>
      <c r="S725" s="26">
        <v>4</v>
      </c>
      <c r="T725" s="26"/>
      <c r="U725" s="26"/>
      <c r="V725" s="26" t="s">
        <v>1310</v>
      </c>
      <c r="W725" s="26">
        <v>4000</v>
      </c>
      <c r="X725" s="26"/>
    </row>
    <row r="726" s="3" customFormat="1" ht="24.95" customHeight="1" spans="1:24">
      <c r="A726" s="24">
        <v>721</v>
      </c>
      <c r="B726" s="46" t="s">
        <v>1332</v>
      </c>
      <c r="C726" s="26" t="s">
        <v>45</v>
      </c>
      <c r="D726" s="26" t="s">
        <v>173</v>
      </c>
      <c r="E726" s="26" t="s">
        <v>1014</v>
      </c>
      <c r="F726" s="26" t="s">
        <v>37</v>
      </c>
      <c r="G726" s="26">
        <v>2018</v>
      </c>
      <c r="H726" s="26" t="s">
        <v>106</v>
      </c>
      <c r="I726" s="63">
        <v>1</v>
      </c>
      <c r="J726" s="46" t="s">
        <v>1309</v>
      </c>
      <c r="K726" s="47">
        <v>2.1</v>
      </c>
      <c r="L726" s="47">
        <f t="shared" si="47"/>
        <v>2.1</v>
      </c>
      <c r="M726" s="47">
        <v>2.1</v>
      </c>
      <c r="N726" s="47"/>
      <c r="O726" s="47"/>
      <c r="P726" s="26" t="s">
        <v>135</v>
      </c>
      <c r="Q726" s="26" t="s">
        <v>39</v>
      </c>
      <c r="R726" s="26">
        <v>1</v>
      </c>
      <c r="S726" s="26">
        <v>4</v>
      </c>
      <c r="T726" s="26"/>
      <c r="U726" s="26"/>
      <c r="V726" s="26" t="s">
        <v>1310</v>
      </c>
      <c r="W726" s="26">
        <v>4002</v>
      </c>
      <c r="X726" s="26"/>
    </row>
    <row r="727" s="3" customFormat="1" ht="24.95" customHeight="1" spans="1:24">
      <c r="A727" s="24">
        <v>722</v>
      </c>
      <c r="B727" s="46" t="s">
        <v>1333</v>
      </c>
      <c r="C727" s="26" t="s">
        <v>45</v>
      </c>
      <c r="D727" s="26" t="s">
        <v>173</v>
      </c>
      <c r="E727" s="26" t="s">
        <v>580</v>
      </c>
      <c r="F727" s="26" t="s">
        <v>37</v>
      </c>
      <c r="G727" s="26">
        <v>2018</v>
      </c>
      <c r="H727" s="26" t="s">
        <v>106</v>
      </c>
      <c r="I727" s="63">
        <v>1</v>
      </c>
      <c r="J727" s="46" t="s">
        <v>1309</v>
      </c>
      <c r="K727" s="47">
        <v>2.1</v>
      </c>
      <c r="L727" s="47">
        <f t="shared" si="47"/>
        <v>2.1</v>
      </c>
      <c r="M727" s="47">
        <v>2.1</v>
      </c>
      <c r="N727" s="47"/>
      <c r="O727" s="47"/>
      <c r="P727" s="26" t="s">
        <v>135</v>
      </c>
      <c r="Q727" s="26" t="s">
        <v>39</v>
      </c>
      <c r="R727" s="26">
        <v>1</v>
      </c>
      <c r="S727" s="26">
        <v>4</v>
      </c>
      <c r="T727" s="26"/>
      <c r="U727" s="26"/>
      <c r="V727" s="26" t="s">
        <v>1310</v>
      </c>
      <c r="W727" s="26">
        <v>4003</v>
      </c>
      <c r="X727" s="26"/>
    </row>
    <row r="728" s="3" customFormat="1" ht="24.95" customHeight="1" spans="1:24">
      <c r="A728" s="24">
        <v>723</v>
      </c>
      <c r="B728" s="46" t="s">
        <v>1334</v>
      </c>
      <c r="C728" s="26" t="s">
        <v>45</v>
      </c>
      <c r="D728" s="26" t="s">
        <v>173</v>
      </c>
      <c r="E728" s="26" t="s">
        <v>410</v>
      </c>
      <c r="F728" s="26" t="s">
        <v>37</v>
      </c>
      <c r="G728" s="26">
        <v>2018</v>
      </c>
      <c r="H728" s="26" t="s">
        <v>106</v>
      </c>
      <c r="I728" s="63">
        <v>2</v>
      </c>
      <c r="J728" s="46" t="s">
        <v>1309</v>
      </c>
      <c r="K728" s="47">
        <v>2.1</v>
      </c>
      <c r="L728" s="47">
        <f t="shared" si="47"/>
        <v>4.2</v>
      </c>
      <c r="M728" s="47">
        <v>4.2</v>
      </c>
      <c r="N728" s="47"/>
      <c r="O728" s="47"/>
      <c r="P728" s="26" t="s">
        <v>135</v>
      </c>
      <c r="Q728" s="26" t="s">
        <v>39</v>
      </c>
      <c r="R728" s="26">
        <v>2</v>
      </c>
      <c r="S728" s="26">
        <v>8</v>
      </c>
      <c r="T728" s="26"/>
      <c r="U728" s="26"/>
      <c r="V728" s="26" t="s">
        <v>1310</v>
      </c>
      <c r="W728" s="26">
        <v>4004</v>
      </c>
      <c r="X728" s="26"/>
    </row>
    <row r="729" s="3" customFormat="1" ht="24.95" customHeight="1" spans="1:24">
      <c r="A729" s="24">
        <v>724</v>
      </c>
      <c r="B729" s="46" t="s">
        <v>1335</v>
      </c>
      <c r="C729" s="26" t="s">
        <v>45</v>
      </c>
      <c r="D729" s="26" t="s">
        <v>173</v>
      </c>
      <c r="E729" s="26" t="s">
        <v>576</v>
      </c>
      <c r="F729" s="26" t="s">
        <v>37</v>
      </c>
      <c r="G729" s="26">
        <v>2018</v>
      </c>
      <c r="H729" s="26" t="s">
        <v>106</v>
      </c>
      <c r="I729" s="63">
        <v>3</v>
      </c>
      <c r="J729" s="46" t="s">
        <v>1309</v>
      </c>
      <c r="K729" s="47">
        <v>2.1</v>
      </c>
      <c r="L729" s="47">
        <f t="shared" si="47"/>
        <v>6.3</v>
      </c>
      <c r="M729" s="47">
        <v>6.3</v>
      </c>
      <c r="N729" s="47"/>
      <c r="O729" s="47"/>
      <c r="P729" s="26" t="s">
        <v>135</v>
      </c>
      <c r="Q729" s="26" t="s">
        <v>39</v>
      </c>
      <c r="R729" s="26">
        <v>2</v>
      </c>
      <c r="S729" s="26">
        <v>8</v>
      </c>
      <c r="T729" s="26"/>
      <c r="U729" s="26"/>
      <c r="V729" s="26" t="s">
        <v>1310</v>
      </c>
      <c r="W729" s="26">
        <v>4005</v>
      </c>
      <c r="X729" s="26"/>
    </row>
    <row r="730" s="3" customFormat="1" ht="24.95" customHeight="1" spans="1:24">
      <c r="A730" s="24">
        <v>725</v>
      </c>
      <c r="B730" s="46" t="s">
        <v>1336</v>
      </c>
      <c r="C730" s="26" t="s">
        <v>45</v>
      </c>
      <c r="D730" s="26" t="s">
        <v>173</v>
      </c>
      <c r="E730" s="26" t="s">
        <v>682</v>
      </c>
      <c r="F730" s="26" t="s">
        <v>37</v>
      </c>
      <c r="G730" s="26">
        <v>2018</v>
      </c>
      <c r="H730" s="26" t="s">
        <v>106</v>
      </c>
      <c r="I730" s="63">
        <v>2</v>
      </c>
      <c r="J730" s="46" t="s">
        <v>1309</v>
      </c>
      <c r="K730" s="47">
        <v>2.1</v>
      </c>
      <c r="L730" s="47">
        <f t="shared" si="47"/>
        <v>4.2</v>
      </c>
      <c r="M730" s="47">
        <v>4.2</v>
      </c>
      <c r="N730" s="47"/>
      <c r="O730" s="47"/>
      <c r="P730" s="26" t="s">
        <v>135</v>
      </c>
      <c r="Q730" s="26" t="s">
        <v>39</v>
      </c>
      <c r="R730" s="26">
        <v>2</v>
      </c>
      <c r="S730" s="26">
        <v>8</v>
      </c>
      <c r="T730" s="26"/>
      <c r="U730" s="26"/>
      <c r="V730" s="26" t="s">
        <v>1310</v>
      </c>
      <c r="W730" s="26">
        <v>4006</v>
      </c>
      <c r="X730" s="26"/>
    </row>
    <row r="731" s="3" customFormat="1" ht="24.95" customHeight="1" spans="1:24">
      <c r="A731" s="24">
        <v>726</v>
      </c>
      <c r="B731" s="46" t="s">
        <v>1337</v>
      </c>
      <c r="C731" s="26" t="s">
        <v>45</v>
      </c>
      <c r="D731" s="26" t="s">
        <v>173</v>
      </c>
      <c r="E731" s="26" t="s">
        <v>1338</v>
      </c>
      <c r="F731" s="26" t="s">
        <v>37</v>
      </c>
      <c r="G731" s="26">
        <v>2018</v>
      </c>
      <c r="H731" s="26" t="s">
        <v>106</v>
      </c>
      <c r="I731" s="63">
        <v>1</v>
      </c>
      <c r="J731" s="46" t="s">
        <v>1309</v>
      </c>
      <c r="K731" s="47">
        <v>2.1</v>
      </c>
      <c r="L731" s="47">
        <f t="shared" si="47"/>
        <v>2.1</v>
      </c>
      <c r="M731" s="47">
        <v>2.1</v>
      </c>
      <c r="N731" s="47"/>
      <c r="O731" s="47"/>
      <c r="P731" s="26" t="s">
        <v>135</v>
      </c>
      <c r="Q731" s="26" t="s">
        <v>39</v>
      </c>
      <c r="R731" s="26">
        <v>1</v>
      </c>
      <c r="S731" s="26">
        <v>4</v>
      </c>
      <c r="T731" s="26"/>
      <c r="U731" s="26"/>
      <c r="V731" s="26" t="s">
        <v>1310</v>
      </c>
      <c r="W731" s="26">
        <v>4007</v>
      </c>
      <c r="X731" s="26"/>
    </row>
    <row r="732" s="3" customFormat="1" ht="24.95" customHeight="1" spans="1:24">
      <c r="A732" s="24">
        <v>727</v>
      </c>
      <c r="B732" s="46" t="s">
        <v>1339</v>
      </c>
      <c r="C732" s="26" t="s">
        <v>45</v>
      </c>
      <c r="D732" s="26" t="s">
        <v>173</v>
      </c>
      <c r="E732" s="26" t="s">
        <v>687</v>
      </c>
      <c r="F732" s="26" t="s">
        <v>37</v>
      </c>
      <c r="G732" s="26">
        <v>2018</v>
      </c>
      <c r="H732" s="26" t="s">
        <v>106</v>
      </c>
      <c r="I732" s="63">
        <v>4</v>
      </c>
      <c r="J732" s="46" t="s">
        <v>1309</v>
      </c>
      <c r="K732" s="47">
        <v>2.1</v>
      </c>
      <c r="L732" s="47">
        <f t="shared" si="47"/>
        <v>8.4</v>
      </c>
      <c r="M732" s="47">
        <v>8.4</v>
      </c>
      <c r="N732" s="47"/>
      <c r="O732" s="47"/>
      <c r="P732" s="26" t="s">
        <v>135</v>
      </c>
      <c r="Q732" s="26" t="s">
        <v>39</v>
      </c>
      <c r="R732" s="26">
        <v>2</v>
      </c>
      <c r="S732" s="26">
        <v>8</v>
      </c>
      <c r="T732" s="26"/>
      <c r="U732" s="26"/>
      <c r="V732" s="26" t="s">
        <v>1310</v>
      </c>
      <c r="W732" s="26">
        <v>4008</v>
      </c>
      <c r="X732" s="26"/>
    </row>
    <row r="733" s="3" customFormat="1" ht="24.95" customHeight="1" spans="1:24">
      <c r="A733" s="24">
        <v>728</v>
      </c>
      <c r="B733" s="46" t="s">
        <v>1340</v>
      </c>
      <c r="C733" s="26" t="s">
        <v>45</v>
      </c>
      <c r="D733" s="26" t="s">
        <v>173</v>
      </c>
      <c r="E733" s="26" t="s">
        <v>694</v>
      </c>
      <c r="F733" s="26" t="s">
        <v>37</v>
      </c>
      <c r="G733" s="26">
        <v>2018</v>
      </c>
      <c r="H733" s="26" t="s">
        <v>106</v>
      </c>
      <c r="I733" s="63">
        <v>1</v>
      </c>
      <c r="J733" s="46" t="s">
        <v>1309</v>
      </c>
      <c r="K733" s="47">
        <v>2.1</v>
      </c>
      <c r="L733" s="47">
        <f t="shared" si="47"/>
        <v>2.1</v>
      </c>
      <c r="M733" s="47">
        <v>2.1</v>
      </c>
      <c r="N733" s="47"/>
      <c r="O733" s="47"/>
      <c r="P733" s="26" t="s">
        <v>135</v>
      </c>
      <c r="Q733" s="26" t="s">
        <v>39</v>
      </c>
      <c r="R733" s="26">
        <v>1</v>
      </c>
      <c r="S733" s="26">
        <v>4</v>
      </c>
      <c r="T733" s="26"/>
      <c r="U733" s="26"/>
      <c r="V733" s="26" t="s">
        <v>1310</v>
      </c>
      <c r="W733" s="26">
        <v>4009</v>
      </c>
      <c r="X733" s="26"/>
    </row>
    <row r="734" s="3" customFormat="1" ht="24.95" customHeight="1" spans="1:24">
      <c r="A734" s="24">
        <v>729</v>
      </c>
      <c r="B734" s="46" t="s">
        <v>1341</v>
      </c>
      <c r="C734" s="26" t="s">
        <v>45</v>
      </c>
      <c r="D734" s="26" t="s">
        <v>173</v>
      </c>
      <c r="E734" s="26" t="s">
        <v>697</v>
      </c>
      <c r="F734" s="26" t="s">
        <v>37</v>
      </c>
      <c r="G734" s="26">
        <v>2018</v>
      </c>
      <c r="H734" s="26" t="s">
        <v>106</v>
      </c>
      <c r="I734" s="63">
        <v>1</v>
      </c>
      <c r="J734" s="46" t="s">
        <v>1309</v>
      </c>
      <c r="K734" s="47">
        <v>2.1</v>
      </c>
      <c r="L734" s="47">
        <f t="shared" si="47"/>
        <v>2.1</v>
      </c>
      <c r="M734" s="47">
        <v>2.1</v>
      </c>
      <c r="N734" s="47"/>
      <c r="O734" s="47"/>
      <c r="P734" s="26" t="s">
        <v>135</v>
      </c>
      <c r="Q734" s="26" t="s">
        <v>39</v>
      </c>
      <c r="R734" s="26">
        <v>1</v>
      </c>
      <c r="S734" s="26">
        <v>3</v>
      </c>
      <c r="T734" s="26"/>
      <c r="U734" s="26"/>
      <c r="V734" s="26" t="s">
        <v>1310</v>
      </c>
      <c r="W734" s="26">
        <v>4010</v>
      </c>
      <c r="X734" s="26"/>
    </row>
    <row r="735" s="3" customFormat="1" ht="24.95" customHeight="1" spans="1:24">
      <c r="A735" s="24">
        <v>730</v>
      </c>
      <c r="B735" s="46" t="s">
        <v>1342</v>
      </c>
      <c r="C735" s="26" t="s">
        <v>45</v>
      </c>
      <c r="D735" s="26" t="s">
        <v>173</v>
      </c>
      <c r="E735" s="26" t="s">
        <v>578</v>
      </c>
      <c r="F735" s="26" t="s">
        <v>37</v>
      </c>
      <c r="G735" s="26">
        <v>2018</v>
      </c>
      <c r="H735" s="26" t="s">
        <v>106</v>
      </c>
      <c r="I735" s="63">
        <v>1</v>
      </c>
      <c r="J735" s="46" t="s">
        <v>1309</v>
      </c>
      <c r="K735" s="47">
        <v>2.1</v>
      </c>
      <c r="L735" s="47">
        <f t="shared" si="47"/>
        <v>2.1</v>
      </c>
      <c r="M735" s="47">
        <v>2.1</v>
      </c>
      <c r="N735" s="47"/>
      <c r="O735" s="47"/>
      <c r="P735" s="26" t="s">
        <v>135</v>
      </c>
      <c r="Q735" s="26" t="s">
        <v>39</v>
      </c>
      <c r="R735" s="26">
        <v>1</v>
      </c>
      <c r="S735" s="26">
        <v>4</v>
      </c>
      <c r="T735" s="26"/>
      <c r="U735" s="26"/>
      <c r="V735" s="26" t="s">
        <v>1310</v>
      </c>
      <c r="W735" s="26">
        <v>4011</v>
      </c>
      <c r="X735" s="26"/>
    </row>
    <row r="736" s="3" customFormat="1" ht="24.95" customHeight="1" spans="1:24">
      <c r="A736" s="24">
        <v>731</v>
      </c>
      <c r="B736" s="46" t="s">
        <v>1343</v>
      </c>
      <c r="C736" s="26" t="s">
        <v>45</v>
      </c>
      <c r="D736" s="26" t="s">
        <v>173</v>
      </c>
      <c r="E736" s="26" t="s">
        <v>701</v>
      </c>
      <c r="F736" s="26" t="s">
        <v>37</v>
      </c>
      <c r="G736" s="26">
        <v>2018</v>
      </c>
      <c r="H736" s="26" t="s">
        <v>106</v>
      </c>
      <c r="I736" s="63">
        <v>3</v>
      </c>
      <c r="J736" s="46" t="s">
        <v>1309</v>
      </c>
      <c r="K736" s="47">
        <v>2.1</v>
      </c>
      <c r="L736" s="47">
        <f t="shared" si="47"/>
        <v>6.3</v>
      </c>
      <c r="M736" s="47">
        <v>6.3</v>
      </c>
      <c r="N736" s="47"/>
      <c r="O736" s="47"/>
      <c r="P736" s="26" t="s">
        <v>135</v>
      </c>
      <c r="Q736" s="26" t="s">
        <v>39</v>
      </c>
      <c r="R736" s="26">
        <v>1</v>
      </c>
      <c r="S736" s="26">
        <v>4</v>
      </c>
      <c r="T736" s="26"/>
      <c r="U736" s="26"/>
      <c r="V736" s="26" t="s">
        <v>1310</v>
      </c>
      <c r="W736" s="26">
        <v>4012</v>
      </c>
      <c r="X736" s="26"/>
    </row>
    <row r="737" s="3" customFormat="1" ht="24.95" customHeight="1" spans="1:24">
      <c r="A737" s="24">
        <v>732</v>
      </c>
      <c r="B737" s="46" t="s">
        <v>1344</v>
      </c>
      <c r="C737" s="26" t="s">
        <v>45</v>
      </c>
      <c r="D737" s="26" t="s">
        <v>53</v>
      </c>
      <c r="E737" s="26" t="s">
        <v>1345</v>
      </c>
      <c r="F737" s="26" t="s">
        <v>37</v>
      </c>
      <c r="G737" s="26">
        <v>2018</v>
      </c>
      <c r="H737" s="26" t="s">
        <v>106</v>
      </c>
      <c r="I737" s="63">
        <v>2</v>
      </c>
      <c r="J737" s="46" t="s">
        <v>1309</v>
      </c>
      <c r="K737" s="47">
        <v>2.1</v>
      </c>
      <c r="L737" s="47">
        <f t="shared" si="47"/>
        <v>4.2</v>
      </c>
      <c r="M737" s="47">
        <v>4.2</v>
      </c>
      <c r="N737" s="47"/>
      <c r="O737" s="47"/>
      <c r="P737" s="26" t="s">
        <v>135</v>
      </c>
      <c r="Q737" s="26" t="s">
        <v>39</v>
      </c>
      <c r="R737" s="26">
        <v>2</v>
      </c>
      <c r="S737" s="26">
        <v>8</v>
      </c>
      <c r="T737" s="26"/>
      <c r="U737" s="26"/>
      <c r="V737" s="26" t="s">
        <v>1310</v>
      </c>
      <c r="W737" s="26">
        <v>4013</v>
      </c>
      <c r="X737" s="26"/>
    </row>
    <row r="738" s="3" customFormat="1" ht="24.95" customHeight="1" spans="1:24">
      <c r="A738" s="24">
        <v>733</v>
      </c>
      <c r="B738" s="46" t="s">
        <v>1346</v>
      </c>
      <c r="C738" s="26" t="s">
        <v>45</v>
      </c>
      <c r="D738" s="26" t="s">
        <v>271</v>
      </c>
      <c r="E738" s="26" t="s">
        <v>278</v>
      </c>
      <c r="F738" s="26" t="s">
        <v>37</v>
      </c>
      <c r="G738" s="26">
        <v>2018</v>
      </c>
      <c r="H738" s="26" t="s">
        <v>106</v>
      </c>
      <c r="I738" s="63">
        <v>1</v>
      </c>
      <c r="J738" s="46" t="s">
        <v>1309</v>
      </c>
      <c r="K738" s="47">
        <v>2.1</v>
      </c>
      <c r="L738" s="47">
        <f t="shared" si="47"/>
        <v>2.1</v>
      </c>
      <c r="M738" s="47">
        <v>2.1</v>
      </c>
      <c r="N738" s="47"/>
      <c r="O738" s="47"/>
      <c r="P738" s="26" t="s">
        <v>135</v>
      </c>
      <c r="Q738" s="26" t="s">
        <v>39</v>
      </c>
      <c r="R738" s="26">
        <v>1</v>
      </c>
      <c r="S738" s="26">
        <v>4</v>
      </c>
      <c r="T738" s="26"/>
      <c r="U738" s="26"/>
      <c r="V738" s="26" t="s">
        <v>1310</v>
      </c>
      <c r="W738" s="26">
        <v>4014</v>
      </c>
      <c r="X738" s="26"/>
    </row>
    <row r="739" s="3" customFormat="1" ht="24.95" customHeight="1" spans="1:24">
      <c r="A739" s="24">
        <v>734</v>
      </c>
      <c r="B739" s="46" t="s">
        <v>1347</v>
      </c>
      <c r="C739" s="26" t="s">
        <v>45</v>
      </c>
      <c r="D739" s="26" t="s">
        <v>271</v>
      </c>
      <c r="E739" s="26" t="s">
        <v>434</v>
      </c>
      <c r="F739" s="26" t="s">
        <v>37</v>
      </c>
      <c r="G739" s="26">
        <v>2018</v>
      </c>
      <c r="H739" s="26" t="s">
        <v>106</v>
      </c>
      <c r="I739" s="63">
        <v>1</v>
      </c>
      <c r="J739" s="46" t="s">
        <v>1309</v>
      </c>
      <c r="K739" s="47">
        <v>2.1</v>
      </c>
      <c r="L739" s="47">
        <f t="shared" si="47"/>
        <v>2.1</v>
      </c>
      <c r="M739" s="47">
        <v>2.1</v>
      </c>
      <c r="N739" s="47"/>
      <c r="O739" s="47"/>
      <c r="P739" s="26" t="s">
        <v>135</v>
      </c>
      <c r="Q739" s="26" t="s">
        <v>39</v>
      </c>
      <c r="R739" s="26">
        <v>1</v>
      </c>
      <c r="S739" s="26">
        <v>3</v>
      </c>
      <c r="T739" s="26"/>
      <c r="U739" s="26"/>
      <c r="V739" s="26" t="s">
        <v>1310</v>
      </c>
      <c r="W739" s="26">
        <v>4015</v>
      </c>
      <c r="X739" s="26"/>
    </row>
    <row r="740" s="3" customFormat="1" ht="24.95" customHeight="1" spans="1:24">
      <c r="A740" s="24">
        <v>735</v>
      </c>
      <c r="B740" s="46" t="s">
        <v>1348</v>
      </c>
      <c r="C740" s="26" t="s">
        <v>45</v>
      </c>
      <c r="D740" s="26" t="s">
        <v>271</v>
      </c>
      <c r="E740" s="26" t="s">
        <v>437</v>
      </c>
      <c r="F740" s="26" t="s">
        <v>37</v>
      </c>
      <c r="G740" s="26">
        <v>2018</v>
      </c>
      <c r="H740" s="26" t="s">
        <v>106</v>
      </c>
      <c r="I740" s="63">
        <v>1</v>
      </c>
      <c r="J740" s="46" t="s">
        <v>1309</v>
      </c>
      <c r="K740" s="47">
        <v>2.1</v>
      </c>
      <c r="L740" s="47">
        <f t="shared" si="47"/>
        <v>2.1</v>
      </c>
      <c r="M740" s="47">
        <v>2.1</v>
      </c>
      <c r="N740" s="47"/>
      <c r="O740" s="47"/>
      <c r="P740" s="26" t="s">
        <v>135</v>
      </c>
      <c r="Q740" s="26" t="s">
        <v>39</v>
      </c>
      <c r="R740" s="26">
        <v>1</v>
      </c>
      <c r="S740" s="26">
        <v>4</v>
      </c>
      <c r="T740" s="26"/>
      <c r="U740" s="26"/>
      <c r="V740" s="26" t="s">
        <v>1310</v>
      </c>
      <c r="W740" s="26">
        <v>4016</v>
      </c>
      <c r="X740" s="26"/>
    </row>
    <row r="741" s="3" customFormat="1" ht="24.95" customHeight="1" spans="1:24">
      <c r="A741" s="24">
        <v>736</v>
      </c>
      <c r="B741" s="46" t="s">
        <v>1349</v>
      </c>
      <c r="C741" s="26" t="s">
        <v>45</v>
      </c>
      <c r="D741" s="26" t="s">
        <v>271</v>
      </c>
      <c r="E741" s="26" t="s">
        <v>284</v>
      </c>
      <c r="F741" s="26" t="s">
        <v>37</v>
      </c>
      <c r="G741" s="26">
        <v>2018</v>
      </c>
      <c r="H741" s="26" t="s">
        <v>106</v>
      </c>
      <c r="I741" s="63">
        <v>1</v>
      </c>
      <c r="J741" s="46" t="s">
        <v>1309</v>
      </c>
      <c r="K741" s="47">
        <v>2.1</v>
      </c>
      <c r="L741" s="47">
        <f t="shared" si="47"/>
        <v>2.1</v>
      </c>
      <c r="M741" s="47">
        <v>2.1</v>
      </c>
      <c r="N741" s="47"/>
      <c r="O741" s="47"/>
      <c r="P741" s="26" t="s">
        <v>135</v>
      </c>
      <c r="Q741" s="26" t="s">
        <v>39</v>
      </c>
      <c r="R741" s="26">
        <v>1</v>
      </c>
      <c r="S741" s="26">
        <v>4</v>
      </c>
      <c r="T741" s="26"/>
      <c r="U741" s="26"/>
      <c r="V741" s="26" t="s">
        <v>1310</v>
      </c>
      <c r="W741" s="26">
        <v>4017</v>
      </c>
      <c r="X741" s="26"/>
    </row>
    <row r="742" s="3" customFormat="1" ht="24.95" customHeight="1" spans="1:24">
      <c r="A742" s="24">
        <v>737</v>
      </c>
      <c r="B742" s="46" t="s">
        <v>1350</v>
      </c>
      <c r="C742" s="26" t="s">
        <v>45</v>
      </c>
      <c r="D742" s="26" t="s">
        <v>271</v>
      </c>
      <c r="E742" s="26" t="s">
        <v>287</v>
      </c>
      <c r="F742" s="26" t="s">
        <v>37</v>
      </c>
      <c r="G742" s="26">
        <v>2018</v>
      </c>
      <c r="H742" s="26" t="s">
        <v>106</v>
      </c>
      <c r="I742" s="63">
        <v>2</v>
      </c>
      <c r="J742" s="46" t="s">
        <v>1309</v>
      </c>
      <c r="K742" s="47">
        <v>2.1</v>
      </c>
      <c r="L742" s="47">
        <f t="shared" si="47"/>
        <v>4.2</v>
      </c>
      <c r="M742" s="47">
        <v>4.2</v>
      </c>
      <c r="N742" s="47"/>
      <c r="O742" s="47"/>
      <c r="P742" s="26" t="s">
        <v>135</v>
      </c>
      <c r="Q742" s="26" t="s">
        <v>39</v>
      </c>
      <c r="R742" s="26">
        <v>2</v>
      </c>
      <c r="S742" s="26">
        <v>8</v>
      </c>
      <c r="T742" s="26"/>
      <c r="U742" s="26"/>
      <c r="V742" s="26" t="s">
        <v>1310</v>
      </c>
      <c r="W742" s="26">
        <v>4018</v>
      </c>
      <c r="X742" s="26"/>
    </row>
    <row r="743" s="3" customFormat="1" ht="24.95" customHeight="1" spans="1:24">
      <c r="A743" s="24">
        <v>738</v>
      </c>
      <c r="B743" s="46" t="s">
        <v>1351</v>
      </c>
      <c r="C743" s="26" t="s">
        <v>45</v>
      </c>
      <c r="D743" s="26" t="s">
        <v>271</v>
      </c>
      <c r="E743" s="26" t="s">
        <v>444</v>
      </c>
      <c r="F743" s="26" t="s">
        <v>37</v>
      </c>
      <c r="G743" s="26">
        <v>2018</v>
      </c>
      <c r="H743" s="26" t="s">
        <v>106</v>
      </c>
      <c r="I743" s="63">
        <v>3</v>
      </c>
      <c r="J743" s="46" t="s">
        <v>1309</v>
      </c>
      <c r="K743" s="47">
        <v>2.1</v>
      </c>
      <c r="L743" s="47">
        <f t="shared" si="47"/>
        <v>6.3</v>
      </c>
      <c r="M743" s="47">
        <v>6.3</v>
      </c>
      <c r="N743" s="47"/>
      <c r="O743" s="47"/>
      <c r="P743" s="26" t="s">
        <v>135</v>
      </c>
      <c r="Q743" s="26" t="s">
        <v>39</v>
      </c>
      <c r="R743" s="26">
        <v>3</v>
      </c>
      <c r="S743" s="26">
        <v>12</v>
      </c>
      <c r="T743" s="26"/>
      <c r="U743" s="26"/>
      <c r="V743" s="26" t="s">
        <v>1310</v>
      </c>
      <c r="W743" s="26">
        <v>4019</v>
      </c>
      <c r="X743" s="26"/>
    </row>
    <row r="744" s="3" customFormat="1" ht="24.95" customHeight="1" spans="1:24">
      <c r="A744" s="24">
        <v>739</v>
      </c>
      <c r="B744" s="46" t="s">
        <v>1352</v>
      </c>
      <c r="C744" s="26" t="s">
        <v>45</v>
      </c>
      <c r="D744" s="26" t="s">
        <v>271</v>
      </c>
      <c r="E744" s="26" t="s">
        <v>764</v>
      </c>
      <c r="F744" s="26" t="s">
        <v>37</v>
      </c>
      <c r="G744" s="26">
        <v>2018</v>
      </c>
      <c r="H744" s="26" t="s">
        <v>106</v>
      </c>
      <c r="I744" s="63">
        <v>3</v>
      </c>
      <c r="J744" s="46" t="s">
        <v>1309</v>
      </c>
      <c r="K744" s="47">
        <v>2.1</v>
      </c>
      <c r="L744" s="47">
        <f t="shared" si="47"/>
        <v>6.3</v>
      </c>
      <c r="M744" s="47">
        <v>6.3</v>
      </c>
      <c r="N744" s="47"/>
      <c r="O744" s="47"/>
      <c r="P744" s="26" t="s">
        <v>135</v>
      </c>
      <c r="Q744" s="26" t="s">
        <v>39</v>
      </c>
      <c r="R744" s="26">
        <v>1</v>
      </c>
      <c r="S744" s="26">
        <v>4</v>
      </c>
      <c r="T744" s="26"/>
      <c r="U744" s="26"/>
      <c r="V744" s="26" t="s">
        <v>1310</v>
      </c>
      <c r="W744" s="26">
        <v>4020</v>
      </c>
      <c r="X744" s="26"/>
    </row>
    <row r="745" s="3" customFormat="1" ht="24.95" customHeight="1" spans="1:24">
      <c r="A745" s="24">
        <v>740</v>
      </c>
      <c r="B745" s="46" t="s">
        <v>1353</v>
      </c>
      <c r="C745" s="26" t="s">
        <v>45</v>
      </c>
      <c r="D745" s="26" t="s">
        <v>56</v>
      </c>
      <c r="E745" s="26" t="s">
        <v>66</v>
      </c>
      <c r="F745" s="26" t="s">
        <v>37</v>
      </c>
      <c r="G745" s="26">
        <v>2018</v>
      </c>
      <c r="H745" s="26" t="s">
        <v>106</v>
      </c>
      <c r="I745" s="63">
        <v>4</v>
      </c>
      <c r="J745" s="46" t="s">
        <v>1309</v>
      </c>
      <c r="K745" s="47">
        <v>2.1</v>
      </c>
      <c r="L745" s="47">
        <f t="shared" si="47"/>
        <v>8.4</v>
      </c>
      <c r="M745" s="47">
        <v>8.4</v>
      </c>
      <c r="N745" s="47"/>
      <c r="O745" s="47"/>
      <c r="P745" s="26" t="s">
        <v>135</v>
      </c>
      <c r="Q745" s="26" t="s">
        <v>39</v>
      </c>
      <c r="R745" s="26">
        <v>2</v>
      </c>
      <c r="S745" s="26">
        <v>8</v>
      </c>
      <c r="T745" s="26"/>
      <c r="U745" s="26"/>
      <c r="V745" s="26" t="s">
        <v>1310</v>
      </c>
      <c r="W745" s="26">
        <v>4022</v>
      </c>
      <c r="X745" s="26"/>
    </row>
    <row r="746" s="3" customFormat="1" ht="24.95" customHeight="1" spans="1:24">
      <c r="A746" s="24">
        <v>741</v>
      </c>
      <c r="B746" s="46" t="s">
        <v>1354</v>
      </c>
      <c r="C746" s="26" t="s">
        <v>45</v>
      </c>
      <c r="D746" s="26" t="s">
        <v>56</v>
      </c>
      <c r="E746" s="26" t="s">
        <v>63</v>
      </c>
      <c r="F746" s="26" t="s">
        <v>37</v>
      </c>
      <c r="G746" s="26">
        <v>2018</v>
      </c>
      <c r="H746" s="26" t="s">
        <v>106</v>
      </c>
      <c r="I746" s="63">
        <v>2</v>
      </c>
      <c r="J746" s="46" t="s">
        <v>1309</v>
      </c>
      <c r="K746" s="47">
        <v>2.1</v>
      </c>
      <c r="L746" s="47">
        <f t="shared" si="47"/>
        <v>4.2</v>
      </c>
      <c r="M746" s="47">
        <v>4.2</v>
      </c>
      <c r="N746" s="47"/>
      <c r="O746" s="47"/>
      <c r="P746" s="26" t="s">
        <v>135</v>
      </c>
      <c r="Q746" s="26" t="s">
        <v>39</v>
      </c>
      <c r="R746" s="26">
        <v>2</v>
      </c>
      <c r="S746" s="26">
        <v>7</v>
      </c>
      <c r="T746" s="26"/>
      <c r="U746" s="26"/>
      <c r="V746" s="26" t="s">
        <v>1310</v>
      </c>
      <c r="W746" s="26">
        <v>4023</v>
      </c>
      <c r="X746" s="26"/>
    </row>
    <row r="747" s="3" customFormat="1" ht="24.95" customHeight="1" spans="1:24">
      <c r="A747" s="24">
        <v>742</v>
      </c>
      <c r="B747" s="46" t="s">
        <v>1355</v>
      </c>
      <c r="C747" s="26" t="s">
        <v>45</v>
      </c>
      <c r="D747" s="26" t="s">
        <v>56</v>
      </c>
      <c r="E747" s="26" t="s">
        <v>60</v>
      </c>
      <c r="F747" s="26" t="s">
        <v>37</v>
      </c>
      <c r="G747" s="26">
        <v>2018</v>
      </c>
      <c r="H747" s="26" t="s">
        <v>106</v>
      </c>
      <c r="I747" s="63">
        <v>6</v>
      </c>
      <c r="J747" s="46" t="s">
        <v>1309</v>
      </c>
      <c r="K747" s="47">
        <v>2.1</v>
      </c>
      <c r="L747" s="47">
        <f t="shared" si="47"/>
        <v>12.6</v>
      </c>
      <c r="M747" s="47">
        <v>12.6</v>
      </c>
      <c r="N747" s="47"/>
      <c r="O747" s="47"/>
      <c r="P747" s="26" t="s">
        <v>135</v>
      </c>
      <c r="Q747" s="26" t="s">
        <v>39</v>
      </c>
      <c r="R747" s="26">
        <v>3</v>
      </c>
      <c r="S747" s="26">
        <v>12</v>
      </c>
      <c r="T747" s="26"/>
      <c r="U747" s="26"/>
      <c r="V747" s="26" t="s">
        <v>1310</v>
      </c>
      <c r="W747" s="26">
        <v>4025</v>
      </c>
      <c r="X747" s="26"/>
    </row>
    <row r="748" s="3" customFormat="1" ht="24.95" customHeight="1" spans="1:24">
      <c r="A748" s="24">
        <v>743</v>
      </c>
      <c r="B748" s="46" t="s">
        <v>1356</v>
      </c>
      <c r="C748" s="26" t="s">
        <v>45</v>
      </c>
      <c r="D748" s="26" t="s">
        <v>56</v>
      </c>
      <c r="E748" s="26" t="s">
        <v>61</v>
      </c>
      <c r="F748" s="26" t="s">
        <v>37</v>
      </c>
      <c r="G748" s="26">
        <v>2018</v>
      </c>
      <c r="H748" s="26" t="s">
        <v>106</v>
      </c>
      <c r="I748" s="63">
        <v>4</v>
      </c>
      <c r="J748" s="46" t="s">
        <v>1309</v>
      </c>
      <c r="K748" s="47">
        <v>2.1</v>
      </c>
      <c r="L748" s="47">
        <f t="shared" si="47"/>
        <v>8.4</v>
      </c>
      <c r="M748" s="47">
        <v>8.4</v>
      </c>
      <c r="N748" s="47"/>
      <c r="O748" s="47"/>
      <c r="P748" s="26" t="s">
        <v>135</v>
      </c>
      <c r="Q748" s="26" t="s">
        <v>39</v>
      </c>
      <c r="R748" s="26">
        <v>1</v>
      </c>
      <c r="S748" s="26">
        <v>4</v>
      </c>
      <c r="T748" s="26"/>
      <c r="U748" s="26"/>
      <c r="V748" s="26" t="s">
        <v>1310</v>
      </c>
      <c r="W748" s="26">
        <v>4026</v>
      </c>
      <c r="X748" s="26"/>
    </row>
    <row r="749" s="3" customFormat="1" ht="24.95" customHeight="1" spans="1:24">
      <c r="A749" s="24">
        <v>744</v>
      </c>
      <c r="B749" s="46" t="s">
        <v>1357</v>
      </c>
      <c r="C749" s="26" t="s">
        <v>45</v>
      </c>
      <c r="D749" s="26" t="s">
        <v>56</v>
      </c>
      <c r="E749" s="26" t="s">
        <v>69</v>
      </c>
      <c r="F749" s="26" t="s">
        <v>37</v>
      </c>
      <c r="G749" s="26">
        <v>2018</v>
      </c>
      <c r="H749" s="26" t="s">
        <v>106</v>
      </c>
      <c r="I749" s="63">
        <v>5</v>
      </c>
      <c r="J749" s="46" t="s">
        <v>1309</v>
      </c>
      <c r="K749" s="47">
        <v>2.1</v>
      </c>
      <c r="L749" s="47">
        <f t="shared" si="47"/>
        <v>10.5</v>
      </c>
      <c r="M749" s="47">
        <v>10.5</v>
      </c>
      <c r="N749" s="47"/>
      <c r="O749" s="47"/>
      <c r="P749" s="26" t="s">
        <v>135</v>
      </c>
      <c r="Q749" s="26" t="s">
        <v>39</v>
      </c>
      <c r="R749" s="26">
        <v>5</v>
      </c>
      <c r="S749" s="26">
        <v>18</v>
      </c>
      <c r="T749" s="26"/>
      <c r="U749" s="26"/>
      <c r="V749" s="26" t="s">
        <v>1310</v>
      </c>
      <c r="W749" s="26">
        <v>4028</v>
      </c>
      <c r="X749" s="26"/>
    </row>
    <row r="750" s="3" customFormat="1" ht="24.95" customHeight="1" spans="1:24">
      <c r="A750" s="24">
        <v>745</v>
      </c>
      <c r="B750" s="46" t="s">
        <v>1358</v>
      </c>
      <c r="C750" s="26" t="s">
        <v>45</v>
      </c>
      <c r="D750" s="26" t="s">
        <v>56</v>
      </c>
      <c r="E750" s="26" t="s">
        <v>59</v>
      </c>
      <c r="F750" s="26" t="s">
        <v>37</v>
      </c>
      <c r="G750" s="26">
        <v>2018</v>
      </c>
      <c r="H750" s="26" t="s">
        <v>106</v>
      </c>
      <c r="I750" s="63">
        <v>1</v>
      </c>
      <c r="J750" s="46" t="s">
        <v>1309</v>
      </c>
      <c r="K750" s="47">
        <v>2.1</v>
      </c>
      <c r="L750" s="47">
        <f t="shared" si="47"/>
        <v>2.1</v>
      </c>
      <c r="M750" s="47">
        <v>2.1</v>
      </c>
      <c r="N750" s="47"/>
      <c r="O750" s="47"/>
      <c r="P750" s="26" t="s">
        <v>135</v>
      </c>
      <c r="Q750" s="26" t="s">
        <v>39</v>
      </c>
      <c r="R750" s="26">
        <v>1</v>
      </c>
      <c r="S750" s="26">
        <v>4</v>
      </c>
      <c r="T750" s="26"/>
      <c r="U750" s="26"/>
      <c r="V750" s="26" t="s">
        <v>1310</v>
      </c>
      <c r="W750" s="26">
        <v>4029</v>
      </c>
      <c r="X750" s="26"/>
    </row>
    <row r="751" s="3" customFormat="1" ht="24.95" customHeight="1" spans="1:24">
      <c r="A751" s="24">
        <v>746</v>
      </c>
      <c r="B751" s="46" t="s">
        <v>1359</v>
      </c>
      <c r="C751" s="26" t="s">
        <v>45</v>
      </c>
      <c r="D751" s="26" t="s">
        <v>56</v>
      </c>
      <c r="E751" s="26" t="s">
        <v>97</v>
      </c>
      <c r="F751" s="26" t="s">
        <v>37</v>
      </c>
      <c r="G751" s="26">
        <v>2018</v>
      </c>
      <c r="H751" s="26" t="s">
        <v>106</v>
      </c>
      <c r="I751" s="63">
        <v>3</v>
      </c>
      <c r="J751" s="46" t="s">
        <v>1309</v>
      </c>
      <c r="K751" s="47">
        <v>2.1</v>
      </c>
      <c r="L751" s="47">
        <f t="shared" si="47"/>
        <v>6.3</v>
      </c>
      <c r="M751" s="47">
        <v>6.3</v>
      </c>
      <c r="N751" s="47"/>
      <c r="O751" s="47"/>
      <c r="P751" s="26" t="s">
        <v>135</v>
      </c>
      <c r="Q751" s="26" t="s">
        <v>39</v>
      </c>
      <c r="R751" s="26">
        <v>3</v>
      </c>
      <c r="S751" s="26">
        <v>10</v>
      </c>
      <c r="T751" s="26"/>
      <c r="U751" s="26"/>
      <c r="V751" s="26" t="s">
        <v>1310</v>
      </c>
      <c r="W751" s="26">
        <v>4030</v>
      </c>
      <c r="X751" s="26"/>
    </row>
    <row r="752" s="3" customFormat="1" ht="24.95" customHeight="1" spans="1:24">
      <c r="A752" s="24">
        <v>747</v>
      </c>
      <c r="B752" s="46" t="s">
        <v>1360</v>
      </c>
      <c r="C752" s="26" t="s">
        <v>45</v>
      </c>
      <c r="D752" s="26" t="s">
        <v>46</v>
      </c>
      <c r="E752" s="26" t="s">
        <v>71</v>
      </c>
      <c r="F752" s="26" t="s">
        <v>37</v>
      </c>
      <c r="G752" s="26">
        <v>2018</v>
      </c>
      <c r="H752" s="26" t="s">
        <v>106</v>
      </c>
      <c r="I752" s="63">
        <v>3</v>
      </c>
      <c r="J752" s="46" t="s">
        <v>1309</v>
      </c>
      <c r="K752" s="47">
        <v>2.1</v>
      </c>
      <c r="L752" s="47">
        <f t="shared" si="47"/>
        <v>6.3</v>
      </c>
      <c r="M752" s="47">
        <v>6.3</v>
      </c>
      <c r="N752" s="47"/>
      <c r="O752" s="47"/>
      <c r="P752" s="26" t="s">
        <v>135</v>
      </c>
      <c r="Q752" s="26" t="s">
        <v>39</v>
      </c>
      <c r="R752" s="26">
        <v>2</v>
      </c>
      <c r="S752" s="26">
        <v>8</v>
      </c>
      <c r="T752" s="26"/>
      <c r="U752" s="26"/>
      <c r="V752" s="26" t="s">
        <v>1310</v>
      </c>
      <c r="W752" s="26">
        <v>4032</v>
      </c>
      <c r="X752" s="26"/>
    </row>
    <row r="753" s="3" customFormat="1" ht="24.95" customHeight="1" spans="1:24">
      <c r="A753" s="24">
        <v>748</v>
      </c>
      <c r="B753" s="46" t="s">
        <v>1361</v>
      </c>
      <c r="C753" s="26" t="s">
        <v>45</v>
      </c>
      <c r="D753" s="26" t="s">
        <v>46</v>
      </c>
      <c r="E753" s="26" t="s">
        <v>67</v>
      </c>
      <c r="F753" s="26" t="s">
        <v>37</v>
      </c>
      <c r="G753" s="26">
        <v>2018</v>
      </c>
      <c r="H753" s="26" t="s">
        <v>106</v>
      </c>
      <c r="I753" s="63">
        <v>2</v>
      </c>
      <c r="J753" s="46" t="s">
        <v>1309</v>
      </c>
      <c r="K753" s="47">
        <v>2.1</v>
      </c>
      <c r="L753" s="47">
        <f t="shared" si="47"/>
        <v>4.2</v>
      </c>
      <c r="M753" s="47">
        <v>4.2</v>
      </c>
      <c r="N753" s="47"/>
      <c r="O753" s="47"/>
      <c r="P753" s="26" t="s">
        <v>135</v>
      </c>
      <c r="Q753" s="26" t="s">
        <v>39</v>
      </c>
      <c r="R753" s="26">
        <v>1</v>
      </c>
      <c r="S753" s="26">
        <v>4</v>
      </c>
      <c r="T753" s="26"/>
      <c r="U753" s="26"/>
      <c r="V753" s="26" t="s">
        <v>1310</v>
      </c>
      <c r="W753" s="26">
        <v>4033</v>
      </c>
      <c r="X753" s="26"/>
    </row>
    <row r="754" s="3" customFormat="1" ht="24.95" customHeight="1" spans="1:24">
      <c r="A754" s="24">
        <v>749</v>
      </c>
      <c r="B754" s="46" t="s">
        <v>1362</v>
      </c>
      <c r="C754" s="26" t="s">
        <v>45</v>
      </c>
      <c r="D754" s="26" t="s">
        <v>46</v>
      </c>
      <c r="E754" s="26" t="s">
        <v>103</v>
      </c>
      <c r="F754" s="26" t="s">
        <v>37</v>
      </c>
      <c r="G754" s="26">
        <v>2018</v>
      </c>
      <c r="H754" s="26" t="s">
        <v>106</v>
      </c>
      <c r="I754" s="63">
        <v>1</v>
      </c>
      <c r="J754" s="46" t="s">
        <v>1309</v>
      </c>
      <c r="K754" s="47">
        <v>2.1</v>
      </c>
      <c r="L754" s="47">
        <f t="shared" si="47"/>
        <v>2.1</v>
      </c>
      <c r="M754" s="47">
        <v>2.1</v>
      </c>
      <c r="N754" s="47"/>
      <c r="O754" s="47"/>
      <c r="P754" s="26" t="s">
        <v>135</v>
      </c>
      <c r="Q754" s="26" t="s">
        <v>39</v>
      </c>
      <c r="R754" s="26">
        <v>1</v>
      </c>
      <c r="S754" s="26">
        <v>3</v>
      </c>
      <c r="T754" s="26"/>
      <c r="U754" s="26"/>
      <c r="V754" s="26" t="s">
        <v>1310</v>
      </c>
      <c r="W754" s="26">
        <v>4034</v>
      </c>
      <c r="X754" s="26"/>
    </row>
    <row r="755" s="3" customFormat="1" ht="24.95" customHeight="1" spans="1:24">
      <c r="A755" s="24">
        <v>750</v>
      </c>
      <c r="B755" s="46" t="s">
        <v>1363</v>
      </c>
      <c r="C755" s="26" t="s">
        <v>45</v>
      </c>
      <c r="D755" s="26" t="s">
        <v>51</v>
      </c>
      <c r="E755" s="26" t="s">
        <v>81</v>
      </c>
      <c r="F755" s="26" t="s">
        <v>37</v>
      </c>
      <c r="G755" s="26">
        <v>2018</v>
      </c>
      <c r="H755" s="26" t="s">
        <v>106</v>
      </c>
      <c r="I755" s="63">
        <v>1</v>
      </c>
      <c r="J755" s="46" t="s">
        <v>1309</v>
      </c>
      <c r="K755" s="47">
        <v>2.1</v>
      </c>
      <c r="L755" s="47">
        <f t="shared" si="47"/>
        <v>2.1</v>
      </c>
      <c r="M755" s="47">
        <v>2.1</v>
      </c>
      <c r="N755" s="47"/>
      <c r="O755" s="47"/>
      <c r="P755" s="26" t="s">
        <v>135</v>
      </c>
      <c r="Q755" s="26" t="s">
        <v>39</v>
      </c>
      <c r="R755" s="26">
        <v>1</v>
      </c>
      <c r="S755" s="26">
        <v>4</v>
      </c>
      <c r="T755" s="26"/>
      <c r="U755" s="26"/>
      <c r="V755" s="26" t="s">
        <v>1310</v>
      </c>
      <c r="W755" s="26">
        <v>4035</v>
      </c>
      <c r="X755" s="26"/>
    </row>
    <row r="756" s="3" customFormat="1" ht="24.95" customHeight="1" spans="1:24">
      <c r="A756" s="24">
        <v>751</v>
      </c>
      <c r="B756" s="46" t="s">
        <v>1364</v>
      </c>
      <c r="C756" s="26" t="s">
        <v>45</v>
      </c>
      <c r="D756" s="26" t="s">
        <v>51</v>
      </c>
      <c r="E756" s="26" t="s">
        <v>82</v>
      </c>
      <c r="F756" s="26" t="s">
        <v>37</v>
      </c>
      <c r="G756" s="26">
        <v>2018</v>
      </c>
      <c r="H756" s="26" t="s">
        <v>106</v>
      </c>
      <c r="I756" s="63">
        <v>1</v>
      </c>
      <c r="J756" s="46" t="s">
        <v>1309</v>
      </c>
      <c r="K756" s="47">
        <v>2.1</v>
      </c>
      <c r="L756" s="47">
        <f t="shared" si="47"/>
        <v>2.1</v>
      </c>
      <c r="M756" s="47">
        <v>2.1</v>
      </c>
      <c r="N756" s="47"/>
      <c r="O756" s="47"/>
      <c r="P756" s="26" t="s">
        <v>135</v>
      </c>
      <c r="Q756" s="26" t="s">
        <v>39</v>
      </c>
      <c r="R756" s="26">
        <v>1</v>
      </c>
      <c r="S756" s="26">
        <v>3</v>
      </c>
      <c r="T756" s="26"/>
      <c r="U756" s="26"/>
      <c r="V756" s="26" t="s">
        <v>1310</v>
      </c>
      <c r="W756" s="26">
        <v>4036</v>
      </c>
      <c r="X756" s="26"/>
    </row>
    <row r="757" s="3" customFormat="1" ht="24.95" customHeight="1" spans="1:24">
      <c r="A757" s="24">
        <v>752</v>
      </c>
      <c r="B757" s="46" t="s">
        <v>1365</v>
      </c>
      <c r="C757" s="26" t="s">
        <v>45</v>
      </c>
      <c r="D757" s="26" t="s">
        <v>51</v>
      </c>
      <c r="E757" s="26" t="s">
        <v>90</v>
      </c>
      <c r="F757" s="26" t="s">
        <v>37</v>
      </c>
      <c r="G757" s="26">
        <v>2018</v>
      </c>
      <c r="H757" s="26" t="s">
        <v>106</v>
      </c>
      <c r="I757" s="63">
        <v>3</v>
      </c>
      <c r="J757" s="46" t="s">
        <v>1309</v>
      </c>
      <c r="K757" s="47">
        <v>2.1</v>
      </c>
      <c r="L757" s="47">
        <f t="shared" si="47"/>
        <v>6.3</v>
      </c>
      <c r="M757" s="47">
        <v>6.3</v>
      </c>
      <c r="N757" s="47"/>
      <c r="O757" s="47"/>
      <c r="P757" s="26" t="s">
        <v>135</v>
      </c>
      <c r="Q757" s="26" t="s">
        <v>39</v>
      </c>
      <c r="R757" s="26">
        <v>3</v>
      </c>
      <c r="S757" s="26">
        <v>12</v>
      </c>
      <c r="T757" s="26"/>
      <c r="U757" s="26"/>
      <c r="V757" s="26" t="s">
        <v>1310</v>
      </c>
      <c r="W757" s="26">
        <v>4037</v>
      </c>
      <c r="X757" s="26"/>
    </row>
    <row r="758" s="3" customFormat="1" ht="24.95" customHeight="1" spans="1:24">
      <c r="A758" s="24">
        <v>753</v>
      </c>
      <c r="B758" s="46" t="s">
        <v>1366</v>
      </c>
      <c r="C758" s="26" t="s">
        <v>45</v>
      </c>
      <c r="D758" s="26" t="s">
        <v>51</v>
      </c>
      <c r="E758" s="26" t="s">
        <v>74</v>
      </c>
      <c r="F758" s="26" t="s">
        <v>37</v>
      </c>
      <c r="G758" s="26">
        <v>2018</v>
      </c>
      <c r="H758" s="26" t="s">
        <v>106</v>
      </c>
      <c r="I758" s="63">
        <v>2</v>
      </c>
      <c r="J758" s="46" t="s">
        <v>1309</v>
      </c>
      <c r="K758" s="47">
        <v>2.1</v>
      </c>
      <c r="L758" s="47">
        <f t="shared" si="47"/>
        <v>4.2</v>
      </c>
      <c r="M758" s="47">
        <v>4.2</v>
      </c>
      <c r="N758" s="47"/>
      <c r="O758" s="47"/>
      <c r="P758" s="26" t="s">
        <v>135</v>
      </c>
      <c r="Q758" s="26" t="s">
        <v>39</v>
      </c>
      <c r="R758" s="26">
        <v>2</v>
      </c>
      <c r="S758" s="26">
        <v>8</v>
      </c>
      <c r="T758" s="26"/>
      <c r="U758" s="26"/>
      <c r="V758" s="26" t="s">
        <v>1310</v>
      </c>
      <c r="W758" s="26">
        <v>4038</v>
      </c>
      <c r="X758" s="26"/>
    </row>
    <row r="759" s="3" customFormat="1" ht="24.95" customHeight="1" spans="1:24">
      <c r="A759" s="24">
        <v>754</v>
      </c>
      <c r="B759" s="46" t="s">
        <v>1367</v>
      </c>
      <c r="C759" s="26" t="s">
        <v>45</v>
      </c>
      <c r="D759" s="26" t="s">
        <v>51</v>
      </c>
      <c r="E759" s="26" t="s">
        <v>83</v>
      </c>
      <c r="F759" s="26" t="s">
        <v>37</v>
      </c>
      <c r="G759" s="26">
        <v>2018</v>
      </c>
      <c r="H759" s="26" t="s">
        <v>106</v>
      </c>
      <c r="I759" s="63">
        <v>3</v>
      </c>
      <c r="J759" s="46" t="s">
        <v>1309</v>
      </c>
      <c r="K759" s="47">
        <v>2.1</v>
      </c>
      <c r="L759" s="47">
        <f t="shared" si="47"/>
        <v>6.3</v>
      </c>
      <c r="M759" s="47">
        <v>6.3</v>
      </c>
      <c r="N759" s="47"/>
      <c r="O759" s="47"/>
      <c r="P759" s="26" t="s">
        <v>135</v>
      </c>
      <c r="Q759" s="26" t="s">
        <v>39</v>
      </c>
      <c r="R759" s="26">
        <v>2</v>
      </c>
      <c r="S759" s="26">
        <v>8</v>
      </c>
      <c r="T759" s="26"/>
      <c r="U759" s="26"/>
      <c r="V759" s="26" t="s">
        <v>1310</v>
      </c>
      <c r="W759" s="26">
        <v>4039</v>
      </c>
      <c r="X759" s="26"/>
    </row>
    <row r="760" s="3" customFormat="1" ht="24.95" customHeight="1" spans="1:24">
      <c r="A760" s="24">
        <v>755</v>
      </c>
      <c r="B760" s="46" t="s">
        <v>1368</v>
      </c>
      <c r="C760" s="26" t="s">
        <v>45</v>
      </c>
      <c r="D760" s="26" t="s">
        <v>51</v>
      </c>
      <c r="E760" s="26" t="s">
        <v>52</v>
      </c>
      <c r="F760" s="26" t="s">
        <v>37</v>
      </c>
      <c r="G760" s="26">
        <v>2018</v>
      </c>
      <c r="H760" s="26" t="s">
        <v>106</v>
      </c>
      <c r="I760" s="63">
        <v>2</v>
      </c>
      <c r="J760" s="46" t="s">
        <v>1309</v>
      </c>
      <c r="K760" s="47">
        <v>2.1</v>
      </c>
      <c r="L760" s="47">
        <f t="shared" si="47"/>
        <v>4.2</v>
      </c>
      <c r="M760" s="47">
        <v>4.2</v>
      </c>
      <c r="N760" s="47"/>
      <c r="O760" s="47"/>
      <c r="P760" s="26" t="s">
        <v>135</v>
      </c>
      <c r="Q760" s="26" t="s">
        <v>39</v>
      </c>
      <c r="R760" s="26">
        <v>2</v>
      </c>
      <c r="S760" s="26">
        <v>8</v>
      </c>
      <c r="T760" s="26"/>
      <c r="U760" s="26"/>
      <c r="V760" s="26" t="s">
        <v>1310</v>
      </c>
      <c r="W760" s="26">
        <v>4040</v>
      </c>
      <c r="X760" s="26"/>
    </row>
    <row r="761" s="3" customFormat="1" ht="24.95" customHeight="1" spans="1:24">
      <c r="A761" s="24">
        <v>756</v>
      </c>
      <c r="B761" s="46" t="s">
        <v>1369</v>
      </c>
      <c r="C761" s="26" t="s">
        <v>45</v>
      </c>
      <c r="D761" s="26" t="s">
        <v>326</v>
      </c>
      <c r="E761" s="26" t="s">
        <v>488</v>
      </c>
      <c r="F761" s="26" t="s">
        <v>37</v>
      </c>
      <c r="G761" s="26">
        <v>2018</v>
      </c>
      <c r="H761" s="26" t="s">
        <v>106</v>
      </c>
      <c r="I761" s="63">
        <v>3</v>
      </c>
      <c r="J761" s="46" t="s">
        <v>1309</v>
      </c>
      <c r="K761" s="47">
        <v>2.1</v>
      </c>
      <c r="L761" s="47">
        <f t="shared" si="47"/>
        <v>6.3</v>
      </c>
      <c r="M761" s="47">
        <v>6.3</v>
      </c>
      <c r="N761" s="47"/>
      <c r="O761" s="47"/>
      <c r="P761" s="26" t="s">
        <v>135</v>
      </c>
      <c r="Q761" s="26" t="s">
        <v>39</v>
      </c>
      <c r="R761" s="26">
        <v>3</v>
      </c>
      <c r="S761" s="26">
        <v>12</v>
      </c>
      <c r="T761" s="26"/>
      <c r="U761" s="26"/>
      <c r="V761" s="26" t="s">
        <v>1310</v>
      </c>
      <c r="W761" s="26">
        <v>4041</v>
      </c>
      <c r="X761" s="26"/>
    </row>
    <row r="762" s="3" customFormat="1" ht="24.95" customHeight="1" spans="1:24">
      <c r="A762" s="24">
        <v>757</v>
      </c>
      <c r="B762" s="46" t="s">
        <v>1370</v>
      </c>
      <c r="C762" s="26" t="s">
        <v>45</v>
      </c>
      <c r="D762" s="26" t="s">
        <v>326</v>
      </c>
      <c r="E762" s="26" t="s">
        <v>330</v>
      </c>
      <c r="F762" s="26" t="s">
        <v>37</v>
      </c>
      <c r="G762" s="26">
        <v>2018</v>
      </c>
      <c r="H762" s="26" t="s">
        <v>106</v>
      </c>
      <c r="I762" s="63">
        <v>3</v>
      </c>
      <c r="J762" s="46" t="s">
        <v>1309</v>
      </c>
      <c r="K762" s="47">
        <v>2.1</v>
      </c>
      <c r="L762" s="47">
        <f t="shared" si="47"/>
        <v>6.3</v>
      </c>
      <c r="M762" s="47">
        <v>6.3</v>
      </c>
      <c r="N762" s="47"/>
      <c r="O762" s="47"/>
      <c r="P762" s="26" t="s">
        <v>135</v>
      </c>
      <c r="Q762" s="26" t="s">
        <v>39</v>
      </c>
      <c r="R762" s="26">
        <v>3</v>
      </c>
      <c r="S762" s="26">
        <v>12</v>
      </c>
      <c r="T762" s="26"/>
      <c r="U762" s="26"/>
      <c r="V762" s="26" t="s">
        <v>1310</v>
      </c>
      <c r="W762" s="26">
        <v>4044</v>
      </c>
      <c r="X762" s="26"/>
    </row>
    <row r="763" s="3" customFormat="1" ht="24.95" customHeight="1" spans="1:24">
      <c r="A763" s="24">
        <v>758</v>
      </c>
      <c r="B763" s="46" t="s">
        <v>1371</v>
      </c>
      <c r="C763" s="26" t="s">
        <v>45</v>
      </c>
      <c r="D763" s="26" t="s">
        <v>326</v>
      </c>
      <c r="E763" s="26" t="s">
        <v>499</v>
      </c>
      <c r="F763" s="26" t="s">
        <v>37</v>
      </c>
      <c r="G763" s="26">
        <v>2018</v>
      </c>
      <c r="H763" s="26" t="s">
        <v>106</v>
      </c>
      <c r="I763" s="63">
        <v>6</v>
      </c>
      <c r="J763" s="46" t="s">
        <v>1309</v>
      </c>
      <c r="K763" s="47">
        <v>2.1</v>
      </c>
      <c r="L763" s="47">
        <f t="shared" si="47"/>
        <v>12.6</v>
      </c>
      <c r="M763" s="47">
        <v>12.6</v>
      </c>
      <c r="N763" s="47"/>
      <c r="O763" s="47"/>
      <c r="P763" s="26" t="s">
        <v>135</v>
      </c>
      <c r="Q763" s="26" t="s">
        <v>39</v>
      </c>
      <c r="R763" s="26">
        <v>6</v>
      </c>
      <c r="S763" s="26">
        <v>24</v>
      </c>
      <c r="T763" s="26"/>
      <c r="U763" s="26"/>
      <c r="V763" s="26" t="s">
        <v>1310</v>
      </c>
      <c r="W763" s="26">
        <v>4045</v>
      </c>
      <c r="X763" s="26"/>
    </row>
    <row r="764" s="3" customFormat="1" ht="24.95" customHeight="1" spans="1:24">
      <c r="A764" s="24">
        <v>759</v>
      </c>
      <c r="B764" s="46" t="s">
        <v>1372</v>
      </c>
      <c r="C764" s="26" t="s">
        <v>45</v>
      </c>
      <c r="D764" s="26" t="s">
        <v>326</v>
      </c>
      <c r="E764" s="26" t="s">
        <v>336</v>
      </c>
      <c r="F764" s="26" t="s">
        <v>37</v>
      </c>
      <c r="G764" s="26">
        <v>2018</v>
      </c>
      <c r="H764" s="26" t="s">
        <v>106</v>
      </c>
      <c r="I764" s="63">
        <v>4</v>
      </c>
      <c r="J764" s="46" t="s">
        <v>1309</v>
      </c>
      <c r="K764" s="47">
        <v>2.1</v>
      </c>
      <c r="L764" s="47">
        <f t="shared" si="47"/>
        <v>8.4</v>
      </c>
      <c r="M764" s="47">
        <v>8.4</v>
      </c>
      <c r="N764" s="47"/>
      <c r="O764" s="47"/>
      <c r="P764" s="26" t="s">
        <v>135</v>
      </c>
      <c r="Q764" s="26" t="s">
        <v>39</v>
      </c>
      <c r="R764" s="26">
        <v>4</v>
      </c>
      <c r="S764" s="26">
        <v>16</v>
      </c>
      <c r="T764" s="26"/>
      <c r="U764" s="26"/>
      <c r="V764" s="26" t="s">
        <v>1310</v>
      </c>
      <c r="W764" s="26">
        <v>4047</v>
      </c>
      <c r="X764" s="26"/>
    </row>
    <row r="765" s="3" customFormat="1" ht="24.95" customHeight="1" spans="1:24">
      <c r="A765" s="24">
        <v>760</v>
      </c>
      <c r="B765" s="46" t="s">
        <v>1373</v>
      </c>
      <c r="C765" s="26" t="s">
        <v>45</v>
      </c>
      <c r="D765" s="26" t="s">
        <v>326</v>
      </c>
      <c r="E765" s="26" t="s">
        <v>1109</v>
      </c>
      <c r="F765" s="26" t="s">
        <v>37</v>
      </c>
      <c r="G765" s="26">
        <v>2018</v>
      </c>
      <c r="H765" s="26" t="s">
        <v>106</v>
      </c>
      <c r="I765" s="63">
        <v>1</v>
      </c>
      <c r="J765" s="46" t="s">
        <v>1309</v>
      </c>
      <c r="K765" s="47">
        <v>2.1</v>
      </c>
      <c r="L765" s="47">
        <f t="shared" si="47"/>
        <v>2.1</v>
      </c>
      <c r="M765" s="47">
        <v>2.1</v>
      </c>
      <c r="N765" s="47"/>
      <c r="O765" s="47"/>
      <c r="P765" s="26" t="s">
        <v>135</v>
      </c>
      <c r="Q765" s="26" t="s">
        <v>39</v>
      </c>
      <c r="R765" s="26">
        <v>1</v>
      </c>
      <c r="S765" s="26">
        <v>4</v>
      </c>
      <c r="T765" s="26"/>
      <c r="U765" s="26"/>
      <c r="V765" s="26" t="s">
        <v>1310</v>
      </c>
      <c r="W765" s="26">
        <v>4048</v>
      </c>
      <c r="X765" s="26"/>
    </row>
    <row r="766" s="3" customFormat="1" ht="24.95" customHeight="1" spans="1:24">
      <c r="A766" s="24">
        <v>761</v>
      </c>
      <c r="B766" s="46" t="s">
        <v>1374</v>
      </c>
      <c r="C766" s="26" t="s">
        <v>45</v>
      </c>
      <c r="D766" s="26" t="s">
        <v>142</v>
      </c>
      <c r="E766" s="26" t="s">
        <v>1375</v>
      </c>
      <c r="F766" s="26" t="s">
        <v>37</v>
      </c>
      <c r="G766" s="26">
        <v>2018</v>
      </c>
      <c r="H766" s="26" t="s">
        <v>106</v>
      </c>
      <c r="I766" s="63">
        <v>10</v>
      </c>
      <c r="J766" s="46" t="s">
        <v>1309</v>
      </c>
      <c r="K766" s="47">
        <v>2.1</v>
      </c>
      <c r="L766" s="47">
        <f t="shared" si="47"/>
        <v>21</v>
      </c>
      <c r="M766" s="47">
        <v>21</v>
      </c>
      <c r="N766" s="47"/>
      <c r="O766" s="47"/>
      <c r="P766" s="26" t="s">
        <v>135</v>
      </c>
      <c r="Q766" s="26" t="s">
        <v>39</v>
      </c>
      <c r="R766" s="26">
        <v>8</v>
      </c>
      <c r="S766" s="26">
        <v>32</v>
      </c>
      <c r="T766" s="26"/>
      <c r="U766" s="26"/>
      <c r="V766" s="26" t="s">
        <v>1310</v>
      </c>
      <c r="W766" s="26">
        <v>4049</v>
      </c>
      <c r="X766" s="26"/>
    </row>
    <row r="767" s="3" customFormat="1" ht="24.95" customHeight="1" spans="1:24">
      <c r="A767" s="24">
        <v>762</v>
      </c>
      <c r="B767" s="46" t="s">
        <v>1376</v>
      </c>
      <c r="C767" s="26" t="s">
        <v>45</v>
      </c>
      <c r="D767" s="26" t="s">
        <v>142</v>
      </c>
      <c r="E767" s="26" t="s">
        <v>146</v>
      </c>
      <c r="F767" s="26" t="s">
        <v>37</v>
      </c>
      <c r="G767" s="26">
        <v>2018</v>
      </c>
      <c r="H767" s="26" t="s">
        <v>106</v>
      </c>
      <c r="I767" s="63">
        <v>2</v>
      </c>
      <c r="J767" s="46" t="s">
        <v>1309</v>
      </c>
      <c r="K767" s="47">
        <v>2.1</v>
      </c>
      <c r="L767" s="47">
        <f t="shared" si="47"/>
        <v>4.2</v>
      </c>
      <c r="M767" s="47">
        <v>4.2</v>
      </c>
      <c r="N767" s="47"/>
      <c r="O767" s="47"/>
      <c r="P767" s="26" t="s">
        <v>135</v>
      </c>
      <c r="Q767" s="26" t="s">
        <v>39</v>
      </c>
      <c r="R767" s="26">
        <v>1</v>
      </c>
      <c r="S767" s="26">
        <v>4</v>
      </c>
      <c r="T767" s="26"/>
      <c r="U767" s="26"/>
      <c r="V767" s="26" t="s">
        <v>1310</v>
      </c>
      <c r="W767" s="26">
        <v>4050</v>
      </c>
      <c r="X767" s="26"/>
    </row>
    <row r="768" s="3" customFormat="1" ht="24.95" customHeight="1" spans="1:24">
      <c r="A768" s="24">
        <v>763</v>
      </c>
      <c r="B768" s="46" t="s">
        <v>1377</v>
      </c>
      <c r="C768" s="26" t="s">
        <v>45</v>
      </c>
      <c r="D768" s="26" t="s">
        <v>142</v>
      </c>
      <c r="E768" s="26" t="s">
        <v>148</v>
      </c>
      <c r="F768" s="26" t="s">
        <v>37</v>
      </c>
      <c r="G768" s="26">
        <v>2018</v>
      </c>
      <c r="H768" s="26" t="s">
        <v>106</v>
      </c>
      <c r="I768" s="63">
        <v>1</v>
      </c>
      <c r="J768" s="46" t="s">
        <v>1309</v>
      </c>
      <c r="K768" s="47">
        <v>2.1</v>
      </c>
      <c r="L768" s="47">
        <f t="shared" si="47"/>
        <v>2.1</v>
      </c>
      <c r="M768" s="47">
        <v>2.1</v>
      </c>
      <c r="N768" s="47"/>
      <c r="O768" s="47"/>
      <c r="P768" s="26" t="s">
        <v>135</v>
      </c>
      <c r="Q768" s="26" t="s">
        <v>39</v>
      </c>
      <c r="R768" s="26">
        <v>1</v>
      </c>
      <c r="S768" s="26">
        <v>3</v>
      </c>
      <c r="T768" s="26"/>
      <c r="U768" s="26"/>
      <c r="V768" s="26" t="s">
        <v>1310</v>
      </c>
      <c r="W768" s="26">
        <v>4051</v>
      </c>
      <c r="X768" s="26"/>
    </row>
    <row r="769" s="3" customFormat="1" ht="24.95" customHeight="1" spans="1:24">
      <c r="A769" s="24">
        <v>764</v>
      </c>
      <c r="B769" s="46" t="s">
        <v>1378</v>
      </c>
      <c r="C769" s="26" t="s">
        <v>45</v>
      </c>
      <c r="D769" s="26" t="s">
        <v>142</v>
      </c>
      <c r="E769" s="26" t="s">
        <v>1379</v>
      </c>
      <c r="F769" s="26" t="s">
        <v>37</v>
      </c>
      <c r="G769" s="26">
        <v>2018</v>
      </c>
      <c r="H769" s="26" t="s">
        <v>106</v>
      </c>
      <c r="I769" s="63">
        <v>2</v>
      </c>
      <c r="J769" s="46" t="s">
        <v>1309</v>
      </c>
      <c r="K769" s="47">
        <v>2.1</v>
      </c>
      <c r="L769" s="47">
        <f t="shared" ref="L769:L775" si="48">M769+N769+O769</f>
        <v>4.2</v>
      </c>
      <c r="M769" s="47">
        <v>4.2</v>
      </c>
      <c r="N769" s="47"/>
      <c r="O769" s="47"/>
      <c r="P769" s="26" t="s">
        <v>135</v>
      </c>
      <c r="Q769" s="26" t="s">
        <v>39</v>
      </c>
      <c r="R769" s="26">
        <v>2</v>
      </c>
      <c r="S769" s="26">
        <v>8</v>
      </c>
      <c r="T769" s="26"/>
      <c r="U769" s="26"/>
      <c r="V769" s="26" t="s">
        <v>1310</v>
      </c>
      <c r="W769" s="26">
        <v>4053</v>
      </c>
      <c r="X769" s="26"/>
    </row>
    <row r="770" s="3" customFormat="1" ht="24.95" customHeight="1" spans="1:24">
      <c r="A770" s="24">
        <v>765</v>
      </c>
      <c r="B770" s="46" t="s">
        <v>1380</v>
      </c>
      <c r="C770" s="26" t="s">
        <v>45</v>
      </c>
      <c r="D770" s="26" t="s">
        <v>142</v>
      </c>
      <c r="E770" s="26" t="s">
        <v>1381</v>
      </c>
      <c r="F770" s="26" t="s">
        <v>37</v>
      </c>
      <c r="G770" s="26">
        <v>2018</v>
      </c>
      <c r="H770" s="26" t="s">
        <v>106</v>
      </c>
      <c r="I770" s="63">
        <v>2</v>
      </c>
      <c r="J770" s="46" t="s">
        <v>1309</v>
      </c>
      <c r="K770" s="47">
        <v>2.1</v>
      </c>
      <c r="L770" s="47">
        <f t="shared" si="48"/>
        <v>4.2</v>
      </c>
      <c r="M770" s="47">
        <v>4.2</v>
      </c>
      <c r="N770" s="47"/>
      <c r="O770" s="47"/>
      <c r="P770" s="26" t="s">
        <v>135</v>
      </c>
      <c r="Q770" s="26" t="s">
        <v>39</v>
      </c>
      <c r="R770" s="26">
        <v>2</v>
      </c>
      <c r="S770" s="26">
        <v>8</v>
      </c>
      <c r="T770" s="26"/>
      <c r="U770" s="26"/>
      <c r="V770" s="26" t="s">
        <v>1310</v>
      </c>
      <c r="W770" s="26">
        <v>4054</v>
      </c>
      <c r="X770" s="26"/>
    </row>
    <row r="771" s="3" customFormat="1" ht="24.95" customHeight="1" spans="1:24">
      <c r="A771" s="24">
        <v>766</v>
      </c>
      <c r="B771" s="46" t="s">
        <v>1382</v>
      </c>
      <c r="C771" s="26" t="s">
        <v>45</v>
      </c>
      <c r="D771" s="26" t="s">
        <v>142</v>
      </c>
      <c r="E771" s="26" t="s">
        <v>1383</v>
      </c>
      <c r="F771" s="26" t="s">
        <v>37</v>
      </c>
      <c r="G771" s="26">
        <v>2018</v>
      </c>
      <c r="H771" s="26" t="s">
        <v>106</v>
      </c>
      <c r="I771" s="63">
        <v>4</v>
      </c>
      <c r="J771" s="46" t="s">
        <v>1309</v>
      </c>
      <c r="K771" s="47">
        <v>2.1</v>
      </c>
      <c r="L771" s="47">
        <f t="shared" si="48"/>
        <v>8.4</v>
      </c>
      <c r="M771" s="47">
        <v>8.4</v>
      </c>
      <c r="N771" s="47"/>
      <c r="O771" s="47"/>
      <c r="P771" s="26" t="s">
        <v>135</v>
      </c>
      <c r="Q771" s="26" t="s">
        <v>39</v>
      </c>
      <c r="R771" s="26">
        <v>3</v>
      </c>
      <c r="S771" s="26">
        <v>12</v>
      </c>
      <c r="T771" s="26"/>
      <c r="U771" s="26"/>
      <c r="V771" s="26" t="s">
        <v>1310</v>
      </c>
      <c r="W771" s="26">
        <v>4055</v>
      </c>
      <c r="X771" s="26"/>
    </row>
    <row r="772" s="3" customFormat="1" ht="24.95" customHeight="1" spans="1:24">
      <c r="A772" s="24">
        <v>767</v>
      </c>
      <c r="B772" s="46" t="s">
        <v>1384</v>
      </c>
      <c r="C772" s="26" t="s">
        <v>45</v>
      </c>
      <c r="D772" s="26" t="s">
        <v>142</v>
      </c>
      <c r="E772" s="26" t="s">
        <v>1385</v>
      </c>
      <c r="F772" s="26" t="s">
        <v>37</v>
      </c>
      <c r="G772" s="26">
        <v>2018</v>
      </c>
      <c r="H772" s="26" t="s">
        <v>106</v>
      </c>
      <c r="I772" s="63">
        <v>2</v>
      </c>
      <c r="J772" s="46" t="s">
        <v>1309</v>
      </c>
      <c r="K772" s="47">
        <v>2.1</v>
      </c>
      <c r="L772" s="47">
        <f t="shared" si="48"/>
        <v>4.2</v>
      </c>
      <c r="M772" s="47">
        <v>4.2</v>
      </c>
      <c r="N772" s="47"/>
      <c r="O772" s="47"/>
      <c r="P772" s="26" t="s">
        <v>135</v>
      </c>
      <c r="Q772" s="26" t="s">
        <v>39</v>
      </c>
      <c r="R772" s="26">
        <v>2</v>
      </c>
      <c r="S772" s="26">
        <v>8</v>
      </c>
      <c r="T772" s="26"/>
      <c r="U772" s="26"/>
      <c r="V772" s="26" t="s">
        <v>1310</v>
      </c>
      <c r="W772" s="26">
        <v>4056</v>
      </c>
      <c r="X772" s="26"/>
    </row>
    <row r="773" s="3" customFormat="1" ht="24.95" customHeight="1" spans="1:24">
      <c r="A773" s="24">
        <v>768</v>
      </c>
      <c r="B773" s="46" t="s">
        <v>1386</v>
      </c>
      <c r="C773" s="26" t="s">
        <v>45</v>
      </c>
      <c r="D773" s="26" t="s">
        <v>142</v>
      </c>
      <c r="E773" s="26" t="s">
        <v>534</v>
      </c>
      <c r="F773" s="26" t="s">
        <v>37</v>
      </c>
      <c r="G773" s="26">
        <v>2018</v>
      </c>
      <c r="H773" s="26" t="s">
        <v>106</v>
      </c>
      <c r="I773" s="63">
        <v>4</v>
      </c>
      <c r="J773" s="46" t="s">
        <v>1309</v>
      </c>
      <c r="K773" s="47">
        <v>2.1</v>
      </c>
      <c r="L773" s="47">
        <f t="shared" si="48"/>
        <v>8.4</v>
      </c>
      <c r="M773" s="47">
        <v>8.4</v>
      </c>
      <c r="N773" s="47"/>
      <c r="O773" s="47"/>
      <c r="P773" s="26" t="s">
        <v>135</v>
      </c>
      <c r="Q773" s="26" t="s">
        <v>39</v>
      </c>
      <c r="R773" s="26">
        <v>2</v>
      </c>
      <c r="S773" s="26">
        <v>8</v>
      </c>
      <c r="T773" s="26"/>
      <c r="U773" s="26"/>
      <c r="V773" s="26" t="s">
        <v>1310</v>
      </c>
      <c r="W773" s="26">
        <v>4057</v>
      </c>
      <c r="X773" s="26"/>
    </row>
    <row r="774" s="3" customFormat="1" ht="24.95" customHeight="1" spans="1:24">
      <c r="A774" s="24">
        <v>769</v>
      </c>
      <c r="B774" s="46" t="s">
        <v>1387</v>
      </c>
      <c r="C774" s="26" t="s">
        <v>45</v>
      </c>
      <c r="D774" s="26" t="s">
        <v>64</v>
      </c>
      <c r="E774" s="26" t="s">
        <v>68</v>
      </c>
      <c r="F774" s="26" t="s">
        <v>37</v>
      </c>
      <c r="G774" s="26">
        <v>2018</v>
      </c>
      <c r="H774" s="26" t="s">
        <v>106</v>
      </c>
      <c r="I774" s="63">
        <v>5</v>
      </c>
      <c r="J774" s="46" t="s">
        <v>1309</v>
      </c>
      <c r="K774" s="47">
        <v>2.1</v>
      </c>
      <c r="L774" s="47">
        <f t="shared" si="48"/>
        <v>10.5</v>
      </c>
      <c r="M774" s="47">
        <v>10.5</v>
      </c>
      <c r="N774" s="47"/>
      <c r="O774" s="47"/>
      <c r="P774" s="26" t="s">
        <v>135</v>
      </c>
      <c r="Q774" s="26" t="s">
        <v>39</v>
      </c>
      <c r="R774" s="26">
        <v>4</v>
      </c>
      <c r="S774" s="26">
        <v>16</v>
      </c>
      <c r="T774" s="26"/>
      <c r="U774" s="26"/>
      <c r="V774" s="26" t="s">
        <v>1310</v>
      </c>
      <c r="W774" s="26">
        <v>4058</v>
      </c>
      <c r="X774" s="26"/>
    </row>
    <row r="775" s="3" customFormat="1" ht="24.95" customHeight="1" spans="1:24">
      <c r="A775" s="24">
        <v>770</v>
      </c>
      <c r="B775" s="46" t="s">
        <v>1388</v>
      </c>
      <c r="C775" s="26" t="s">
        <v>45</v>
      </c>
      <c r="D775" s="26" t="s">
        <v>64</v>
      </c>
      <c r="E775" s="26" t="s">
        <v>65</v>
      </c>
      <c r="F775" s="26" t="s">
        <v>37</v>
      </c>
      <c r="G775" s="26">
        <v>2018</v>
      </c>
      <c r="H775" s="26" t="s">
        <v>106</v>
      </c>
      <c r="I775" s="63">
        <v>2</v>
      </c>
      <c r="J775" s="46" t="s">
        <v>1309</v>
      </c>
      <c r="K775" s="47">
        <v>2.1</v>
      </c>
      <c r="L775" s="47">
        <f t="shared" si="48"/>
        <v>4.2</v>
      </c>
      <c r="M775" s="47">
        <v>4.2</v>
      </c>
      <c r="N775" s="47"/>
      <c r="O775" s="47"/>
      <c r="P775" s="26" t="s">
        <v>135</v>
      </c>
      <c r="Q775" s="26" t="s">
        <v>39</v>
      </c>
      <c r="R775" s="26">
        <v>1</v>
      </c>
      <c r="S775" s="26">
        <v>4</v>
      </c>
      <c r="T775" s="26"/>
      <c r="U775" s="26"/>
      <c r="V775" s="26" t="s">
        <v>1310</v>
      </c>
      <c r="W775" s="26">
        <v>4059</v>
      </c>
      <c r="X775" s="26"/>
    </row>
    <row r="776" ht="24.95" customHeight="1" spans="1:24">
      <c r="A776" s="24">
        <v>771</v>
      </c>
      <c r="B776" s="25" t="s">
        <v>1389</v>
      </c>
      <c r="C776" s="26" t="s">
        <v>45</v>
      </c>
      <c r="D776" s="26" t="s">
        <v>120</v>
      </c>
      <c r="E776" s="26" t="s">
        <v>162</v>
      </c>
      <c r="F776" s="26" t="s">
        <v>37</v>
      </c>
      <c r="G776" s="26">
        <v>2019</v>
      </c>
      <c r="H776" s="26" t="s">
        <v>106</v>
      </c>
      <c r="I776" s="45">
        <v>1</v>
      </c>
      <c r="J776" s="46" t="s">
        <v>1309</v>
      </c>
      <c r="K776" s="26">
        <v>2.1</v>
      </c>
      <c r="L776" s="47">
        <f t="shared" ref="L776:L797" si="49">M776+N776+O776</f>
        <v>2.1</v>
      </c>
      <c r="M776" s="47"/>
      <c r="N776" s="47">
        <v>2.1</v>
      </c>
      <c r="O776" s="47"/>
      <c r="P776" s="26" t="s">
        <v>135</v>
      </c>
      <c r="Q776" s="26" t="s">
        <v>39</v>
      </c>
      <c r="R776" s="60">
        <v>1</v>
      </c>
      <c r="S776" s="60">
        <v>2</v>
      </c>
      <c r="T776" s="60"/>
      <c r="U776" s="60"/>
      <c r="V776" s="26" t="s">
        <v>1310</v>
      </c>
      <c r="W776" s="26"/>
      <c r="X776" s="26" t="s">
        <v>1390</v>
      </c>
    </row>
    <row r="777" ht="24.95" customHeight="1" spans="1:24">
      <c r="A777" s="24">
        <v>772</v>
      </c>
      <c r="B777" s="25" t="s">
        <v>1391</v>
      </c>
      <c r="C777" s="26" t="s">
        <v>45</v>
      </c>
      <c r="D777" s="26" t="s">
        <v>164</v>
      </c>
      <c r="E777" s="26" t="s">
        <v>634</v>
      </c>
      <c r="F777" s="26" t="s">
        <v>37</v>
      </c>
      <c r="G777" s="26">
        <v>2019</v>
      </c>
      <c r="H777" s="26" t="s">
        <v>106</v>
      </c>
      <c r="I777" s="45">
        <v>1</v>
      </c>
      <c r="J777" s="46" t="s">
        <v>1309</v>
      </c>
      <c r="K777" s="26">
        <v>2.1</v>
      </c>
      <c r="L777" s="47">
        <f t="shared" si="49"/>
        <v>2.1</v>
      </c>
      <c r="M777" s="47"/>
      <c r="N777" s="47">
        <v>2.1</v>
      </c>
      <c r="O777" s="47"/>
      <c r="P777" s="26" t="s">
        <v>135</v>
      </c>
      <c r="Q777" s="26" t="s">
        <v>39</v>
      </c>
      <c r="R777" s="60">
        <v>1</v>
      </c>
      <c r="S777" s="60">
        <v>4</v>
      </c>
      <c r="T777" s="60"/>
      <c r="U777" s="60"/>
      <c r="V777" s="26" t="s">
        <v>1310</v>
      </c>
      <c r="W777" s="26"/>
      <c r="X777" s="26" t="s">
        <v>1392</v>
      </c>
    </row>
    <row r="778" ht="24.95" customHeight="1" spans="1:24">
      <c r="A778" s="24">
        <v>773</v>
      </c>
      <c r="B778" s="25" t="s">
        <v>1393</v>
      </c>
      <c r="C778" s="26" t="s">
        <v>45</v>
      </c>
      <c r="D778" s="26" t="s">
        <v>164</v>
      </c>
      <c r="E778" s="26" t="s">
        <v>228</v>
      </c>
      <c r="F778" s="26" t="s">
        <v>37</v>
      </c>
      <c r="G778" s="26">
        <v>2019</v>
      </c>
      <c r="H778" s="26" t="s">
        <v>106</v>
      </c>
      <c r="I778" s="45">
        <v>2</v>
      </c>
      <c r="J778" s="46" t="s">
        <v>1309</v>
      </c>
      <c r="K778" s="26">
        <v>2.1</v>
      </c>
      <c r="L778" s="47">
        <f t="shared" si="49"/>
        <v>4.2</v>
      </c>
      <c r="M778" s="47"/>
      <c r="N778" s="47">
        <v>4.2</v>
      </c>
      <c r="O778" s="47"/>
      <c r="P778" s="26" t="s">
        <v>135</v>
      </c>
      <c r="Q778" s="26" t="s">
        <v>39</v>
      </c>
      <c r="R778" s="60">
        <v>2</v>
      </c>
      <c r="S778" s="60">
        <v>8</v>
      </c>
      <c r="T778" s="60"/>
      <c r="U778" s="60"/>
      <c r="V778" s="26" t="s">
        <v>1310</v>
      </c>
      <c r="W778" s="26"/>
      <c r="X778" s="26" t="s">
        <v>1394</v>
      </c>
    </row>
    <row r="779" ht="24.95" customHeight="1" spans="1:24">
      <c r="A779" s="24">
        <v>774</v>
      </c>
      <c r="B779" s="25" t="s">
        <v>1329</v>
      </c>
      <c r="C779" s="26" t="s">
        <v>45</v>
      </c>
      <c r="D779" s="26" t="s">
        <v>117</v>
      </c>
      <c r="E779" s="26" t="s">
        <v>171</v>
      </c>
      <c r="F779" s="26" t="s">
        <v>37</v>
      </c>
      <c r="G779" s="26">
        <v>2019</v>
      </c>
      <c r="H779" s="26" t="s">
        <v>106</v>
      </c>
      <c r="I779" s="45">
        <v>1</v>
      </c>
      <c r="J779" s="46" t="s">
        <v>1309</v>
      </c>
      <c r="K779" s="26">
        <v>2.1</v>
      </c>
      <c r="L779" s="47">
        <f t="shared" si="49"/>
        <v>2.1</v>
      </c>
      <c r="M779" s="47"/>
      <c r="N779" s="47">
        <v>2.1</v>
      </c>
      <c r="O779" s="47"/>
      <c r="P779" s="26" t="s">
        <v>135</v>
      </c>
      <c r="Q779" s="26" t="s">
        <v>39</v>
      </c>
      <c r="R779" s="60">
        <v>1</v>
      </c>
      <c r="S779" s="60">
        <v>3</v>
      </c>
      <c r="T779" s="60"/>
      <c r="U779" s="60"/>
      <c r="V779" s="26" t="s">
        <v>1310</v>
      </c>
      <c r="W779" s="26"/>
      <c r="X779" s="26" t="s">
        <v>1395</v>
      </c>
    </row>
    <row r="780" ht="24.95" customHeight="1" spans="1:24">
      <c r="A780" s="24">
        <v>775</v>
      </c>
      <c r="B780" s="25" t="s">
        <v>1350</v>
      </c>
      <c r="C780" s="26" t="s">
        <v>45</v>
      </c>
      <c r="D780" s="26" t="s">
        <v>271</v>
      </c>
      <c r="E780" s="26" t="s">
        <v>287</v>
      </c>
      <c r="F780" s="26" t="s">
        <v>37</v>
      </c>
      <c r="G780" s="26">
        <v>2019</v>
      </c>
      <c r="H780" s="26" t="s">
        <v>106</v>
      </c>
      <c r="I780" s="45">
        <v>1</v>
      </c>
      <c r="J780" s="46" t="s">
        <v>1309</v>
      </c>
      <c r="K780" s="26">
        <v>2.1</v>
      </c>
      <c r="L780" s="47">
        <f t="shared" si="49"/>
        <v>2.1</v>
      </c>
      <c r="M780" s="47"/>
      <c r="N780" s="47">
        <v>2.1</v>
      </c>
      <c r="O780" s="47"/>
      <c r="P780" s="26" t="s">
        <v>135</v>
      </c>
      <c r="Q780" s="26" t="s">
        <v>39</v>
      </c>
      <c r="R780" s="60">
        <v>1</v>
      </c>
      <c r="S780" s="60">
        <v>4</v>
      </c>
      <c r="T780" s="60"/>
      <c r="U780" s="60"/>
      <c r="V780" s="26" t="s">
        <v>1310</v>
      </c>
      <c r="W780" s="26"/>
      <c r="X780" s="26" t="s">
        <v>1396</v>
      </c>
    </row>
    <row r="781" ht="24.95" customHeight="1" spans="1:24">
      <c r="A781" s="24">
        <v>776</v>
      </c>
      <c r="B781" s="25" t="s">
        <v>1397</v>
      </c>
      <c r="C781" s="26" t="s">
        <v>45</v>
      </c>
      <c r="D781" s="26" t="s">
        <v>56</v>
      </c>
      <c r="E781" s="26" t="s">
        <v>57</v>
      </c>
      <c r="F781" s="26" t="s">
        <v>37</v>
      </c>
      <c r="G781" s="26">
        <v>2019</v>
      </c>
      <c r="H781" s="26" t="s">
        <v>106</v>
      </c>
      <c r="I781" s="45">
        <v>1</v>
      </c>
      <c r="J781" s="46" t="s">
        <v>1309</v>
      </c>
      <c r="K781" s="26">
        <v>2.1</v>
      </c>
      <c r="L781" s="47">
        <f t="shared" si="49"/>
        <v>2.1</v>
      </c>
      <c r="M781" s="47"/>
      <c r="N781" s="47">
        <v>2.1</v>
      </c>
      <c r="O781" s="47"/>
      <c r="P781" s="26" t="s">
        <v>135</v>
      </c>
      <c r="Q781" s="26" t="s">
        <v>39</v>
      </c>
      <c r="R781" s="60">
        <v>1</v>
      </c>
      <c r="S781" s="60">
        <v>3</v>
      </c>
      <c r="T781" s="60"/>
      <c r="U781" s="60"/>
      <c r="V781" s="26" t="s">
        <v>1310</v>
      </c>
      <c r="W781" s="26"/>
      <c r="X781" s="26" t="s">
        <v>1398</v>
      </c>
    </row>
    <row r="782" ht="24.95" customHeight="1" spans="1:24">
      <c r="A782" s="24">
        <v>777</v>
      </c>
      <c r="B782" s="25" t="s">
        <v>1357</v>
      </c>
      <c r="C782" s="26" t="s">
        <v>45</v>
      </c>
      <c r="D782" s="26" t="s">
        <v>56</v>
      </c>
      <c r="E782" s="26" t="s">
        <v>69</v>
      </c>
      <c r="F782" s="26" t="s">
        <v>37</v>
      </c>
      <c r="G782" s="26">
        <v>2019</v>
      </c>
      <c r="H782" s="26" t="s">
        <v>106</v>
      </c>
      <c r="I782" s="45">
        <v>3</v>
      </c>
      <c r="J782" s="46" t="s">
        <v>1309</v>
      </c>
      <c r="K782" s="26">
        <v>2.1</v>
      </c>
      <c r="L782" s="47">
        <f t="shared" si="49"/>
        <v>6.3</v>
      </c>
      <c r="M782" s="47"/>
      <c r="N782" s="47">
        <v>6.3</v>
      </c>
      <c r="O782" s="47"/>
      <c r="P782" s="26" t="s">
        <v>135</v>
      </c>
      <c r="Q782" s="26" t="s">
        <v>39</v>
      </c>
      <c r="R782" s="60">
        <v>1</v>
      </c>
      <c r="S782" s="60">
        <v>4</v>
      </c>
      <c r="T782" s="60"/>
      <c r="U782" s="60"/>
      <c r="V782" s="26" t="s">
        <v>1310</v>
      </c>
      <c r="W782" s="26"/>
      <c r="X782" s="26" t="s">
        <v>1399</v>
      </c>
    </row>
    <row r="783" ht="24.95" customHeight="1" spans="1:24">
      <c r="A783" s="24">
        <v>778</v>
      </c>
      <c r="B783" s="25" t="s">
        <v>1355</v>
      </c>
      <c r="C783" s="26" t="s">
        <v>45</v>
      </c>
      <c r="D783" s="26" t="s">
        <v>56</v>
      </c>
      <c r="E783" s="26" t="s">
        <v>60</v>
      </c>
      <c r="F783" s="26" t="s">
        <v>37</v>
      </c>
      <c r="G783" s="26">
        <v>2019</v>
      </c>
      <c r="H783" s="26" t="s">
        <v>106</v>
      </c>
      <c r="I783" s="45">
        <v>3</v>
      </c>
      <c r="J783" s="46" t="s">
        <v>1309</v>
      </c>
      <c r="K783" s="26">
        <v>2.1</v>
      </c>
      <c r="L783" s="47">
        <f t="shared" si="49"/>
        <v>6.3</v>
      </c>
      <c r="M783" s="47"/>
      <c r="N783" s="47">
        <v>6.3</v>
      </c>
      <c r="O783" s="47"/>
      <c r="P783" s="26" t="s">
        <v>135</v>
      </c>
      <c r="Q783" s="26" t="s">
        <v>39</v>
      </c>
      <c r="R783" s="60">
        <v>1</v>
      </c>
      <c r="S783" s="60">
        <v>4</v>
      </c>
      <c r="T783" s="60"/>
      <c r="U783" s="60"/>
      <c r="V783" s="26" t="s">
        <v>1310</v>
      </c>
      <c r="W783" s="26"/>
      <c r="X783" s="26" t="s">
        <v>1400</v>
      </c>
    </row>
    <row r="784" ht="24.95" customHeight="1" spans="1:24">
      <c r="A784" s="24">
        <v>779</v>
      </c>
      <c r="B784" s="25" t="s">
        <v>1354</v>
      </c>
      <c r="C784" s="26" t="s">
        <v>45</v>
      </c>
      <c r="D784" s="26" t="s">
        <v>56</v>
      </c>
      <c r="E784" s="26" t="s">
        <v>63</v>
      </c>
      <c r="F784" s="26" t="s">
        <v>37</v>
      </c>
      <c r="G784" s="26">
        <v>2019</v>
      </c>
      <c r="H784" s="26" t="s">
        <v>106</v>
      </c>
      <c r="I784" s="45">
        <v>1</v>
      </c>
      <c r="J784" s="46" t="s">
        <v>1309</v>
      </c>
      <c r="K784" s="26">
        <v>2.1</v>
      </c>
      <c r="L784" s="47">
        <f t="shared" si="49"/>
        <v>2.1</v>
      </c>
      <c r="M784" s="47"/>
      <c r="N784" s="47">
        <v>2.1</v>
      </c>
      <c r="O784" s="47"/>
      <c r="P784" s="26" t="s">
        <v>135</v>
      </c>
      <c r="Q784" s="26" t="s">
        <v>39</v>
      </c>
      <c r="R784" s="60">
        <v>1</v>
      </c>
      <c r="S784" s="60">
        <v>5</v>
      </c>
      <c r="T784" s="60"/>
      <c r="U784" s="60"/>
      <c r="V784" s="26" t="s">
        <v>1310</v>
      </c>
      <c r="W784" s="26"/>
      <c r="X784" s="26" t="s">
        <v>1401</v>
      </c>
    </row>
    <row r="785" ht="24.95" customHeight="1" spans="1:24">
      <c r="A785" s="24">
        <v>780</v>
      </c>
      <c r="B785" s="25" t="s">
        <v>1402</v>
      </c>
      <c r="C785" s="26" t="s">
        <v>45</v>
      </c>
      <c r="D785" s="26" t="s">
        <v>56</v>
      </c>
      <c r="E785" s="26" t="s">
        <v>62</v>
      </c>
      <c r="F785" s="26" t="s">
        <v>37</v>
      </c>
      <c r="G785" s="26">
        <v>2019</v>
      </c>
      <c r="H785" s="26" t="s">
        <v>106</v>
      </c>
      <c r="I785" s="45">
        <v>1</v>
      </c>
      <c r="J785" s="46" t="s">
        <v>1309</v>
      </c>
      <c r="K785" s="26">
        <v>2.1</v>
      </c>
      <c r="L785" s="47">
        <f t="shared" si="49"/>
        <v>2.1</v>
      </c>
      <c r="M785" s="47"/>
      <c r="N785" s="47">
        <v>2.1</v>
      </c>
      <c r="O785" s="47"/>
      <c r="P785" s="26" t="s">
        <v>135</v>
      </c>
      <c r="Q785" s="26" t="s">
        <v>39</v>
      </c>
      <c r="R785" s="60">
        <v>1</v>
      </c>
      <c r="S785" s="60">
        <v>3</v>
      </c>
      <c r="T785" s="60"/>
      <c r="U785" s="60"/>
      <c r="V785" s="26" t="s">
        <v>1310</v>
      </c>
      <c r="W785" s="26"/>
      <c r="X785" s="26" t="s">
        <v>1403</v>
      </c>
    </row>
    <row r="786" ht="24.95" customHeight="1" spans="1:24">
      <c r="A786" s="24">
        <v>781</v>
      </c>
      <c r="B786" s="25" t="s">
        <v>1353</v>
      </c>
      <c r="C786" s="26" t="s">
        <v>45</v>
      </c>
      <c r="D786" s="26" t="s">
        <v>56</v>
      </c>
      <c r="E786" s="26" t="s">
        <v>66</v>
      </c>
      <c r="F786" s="26" t="s">
        <v>37</v>
      </c>
      <c r="G786" s="26">
        <v>2019</v>
      </c>
      <c r="H786" s="26" t="s">
        <v>106</v>
      </c>
      <c r="I786" s="45">
        <v>5</v>
      </c>
      <c r="J786" s="46" t="s">
        <v>1309</v>
      </c>
      <c r="K786" s="26">
        <v>2.1</v>
      </c>
      <c r="L786" s="47">
        <f t="shared" si="49"/>
        <v>10.5</v>
      </c>
      <c r="M786" s="47"/>
      <c r="N786" s="47">
        <v>10.5</v>
      </c>
      <c r="O786" s="47"/>
      <c r="P786" s="26" t="s">
        <v>135</v>
      </c>
      <c r="Q786" s="26" t="s">
        <v>39</v>
      </c>
      <c r="R786" s="60">
        <v>1</v>
      </c>
      <c r="S786" s="60">
        <v>2</v>
      </c>
      <c r="T786" s="60"/>
      <c r="U786" s="60"/>
      <c r="V786" s="26" t="s">
        <v>1310</v>
      </c>
      <c r="W786" s="26"/>
      <c r="X786" s="26" t="s">
        <v>1404</v>
      </c>
    </row>
    <row r="787" ht="24.95" customHeight="1" spans="1:24">
      <c r="A787" s="24">
        <v>782</v>
      </c>
      <c r="B787" s="25" t="s">
        <v>1361</v>
      </c>
      <c r="C787" s="26" t="s">
        <v>45</v>
      </c>
      <c r="D787" s="26" t="s">
        <v>46</v>
      </c>
      <c r="E787" s="26" t="s">
        <v>67</v>
      </c>
      <c r="F787" s="26" t="s">
        <v>37</v>
      </c>
      <c r="G787" s="26">
        <v>2019</v>
      </c>
      <c r="H787" s="26" t="s">
        <v>106</v>
      </c>
      <c r="I787" s="45">
        <v>2</v>
      </c>
      <c r="J787" s="46" t="s">
        <v>1309</v>
      </c>
      <c r="K787" s="26">
        <v>2.1</v>
      </c>
      <c r="L787" s="47">
        <f t="shared" si="49"/>
        <v>4.2</v>
      </c>
      <c r="M787" s="47"/>
      <c r="N787" s="47">
        <v>4.2</v>
      </c>
      <c r="O787" s="47"/>
      <c r="P787" s="26" t="s">
        <v>135</v>
      </c>
      <c r="Q787" s="26" t="s">
        <v>39</v>
      </c>
      <c r="R787" s="60">
        <v>1</v>
      </c>
      <c r="S787" s="60">
        <v>4</v>
      </c>
      <c r="T787" s="60"/>
      <c r="U787" s="60"/>
      <c r="V787" s="26" t="s">
        <v>1310</v>
      </c>
      <c r="W787" s="26"/>
      <c r="X787" s="26" t="s">
        <v>1405</v>
      </c>
    </row>
    <row r="788" ht="24.95" customHeight="1" spans="1:24">
      <c r="A788" s="24">
        <v>783</v>
      </c>
      <c r="B788" s="25" t="s">
        <v>1366</v>
      </c>
      <c r="C788" s="26" t="s">
        <v>45</v>
      </c>
      <c r="D788" s="26" t="s">
        <v>51</v>
      </c>
      <c r="E788" s="26" t="s">
        <v>74</v>
      </c>
      <c r="F788" s="26" t="s">
        <v>37</v>
      </c>
      <c r="G788" s="26">
        <v>2019</v>
      </c>
      <c r="H788" s="26" t="s">
        <v>106</v>
      </c>
      <c r="I788" s="45">
        <v>2</v>
      </c>
      <c r="J788" s="46" t="s">
        <v>1309</v>
      </c>
      <c r="K788" s="26">
        <v>2.1</v>
      </c>
      <c r="L788" s="47">
        <f t="shared" si="49"/>
        <v>4.2</v>
      </c>
      <c r="M788" s="47"/>
      <c r="N788" s="47">
        <v>4.2</v>
      </c>
      <c r="O788" s="47"/>
      <c r="P788" s="26" t="s">
        <v>135</v>
      </c>
      <c r="Q788" s="26" t="s">
        <v>39</v>
      </c>
      <c r="R788" s="60">
        <v>2</v>
      </c>
      <c r="S788" s="60">
        <v>7</v>
      </c>
      <c r="T788" s="60"/>
      <c r="U788" s="60"/>
      <c r="V788" s="26" t="s">
        <v>1310</v>
      </c>
      <c r="W788" s="26"/>
      <c r="X788" s="26" t="s">
        <v>1406</v>
      </c>
    </row>
    <row r="789" ht="24.95" customHeight="1" spans="1:24">
      <c r="A789" s="24">
        <v>784</v>
      </c>
      <c r="B789" s="25" t="s">
        <v>1407</v>
      </c>
      <c r="C789" s="26" t="s">
        <v>45</v>
      </c>
      <c r="D789" s="26" t="s">
        <v>326</v>
      </c>
      <c r="E789" s="26" t="s">
        <v>333</v>
      </c>
      <c r="F789" s="26" t="s">
        <v>37</v>
      </c>
      <c r="G789" s="26">
        <v>2019</v>
      </c>
      <c r="H789" s="26" t="s">
        <v>106</v>
      </c>
      <c r="I789" s="45">
        <v>1</v>
      </c>
      <c r="J789" s="46" t="s">
        <v>1309</v>
      </c>
      <c r="K789" s="26">
        <v>2.1</v>
      </c>
      <c r="L789" s="47">
        <f t="shared" si="49"/>
        <v>2.1</v>
      </c>
      <c r="M789" s="47"/>
      <c r="N789" s="47">
        <v>2.1</v>
      </c>
      <c r="O789" s="47"/>
      <c r="P789" s="26" t="s">
        <v>135</v>
      </c>
      <c r="Q789" s="26" t="s">
        <v>39</v>
      </c>
      <c r="R789" s="60">
        <v>1</v>
      </c>
      <c r="S789" s="60">
        <v>2</v>
      </c>
      <c r="T789" s="60"/>
      <c r="U789" s="60"/>
      <c r="V789" s="26" t="s">
        <v>1310</v>
      </c>
      <c r="W789" s="26"/>
      <c r="X789" s="26" t="s">
        <v>1408</v>
      </c>
    </row>
    <row r="790" ht="24.95" customHeight="1" spans="1:24">
      <c r="A790" s="24">
        <v>785</v>
      </c>
      <c r="B790" s="25" t="s">
        <v>1409</v>
      </c>
      <c r="C790" s="26" t="s">
        <v>45</v>
      </c>
      <c r="D790" s="26" t="s">
        <v>326</v>
      </c>
      <c r="E790" s="26" t="s">
        <v>330</v>
      </c>
      <c r="F790" s="26" t="s">
        <v>37</v>
      </c>
      <c r="G790" s="26">
        <v>2019</v>
      </c>
      <c r="H790" s="26" t="s">
        <v>106</v>
      </c>
      <c r="I790" s="45">
        <v>3</v>
      </c>
      <c r="J790" s="46" t="s">
        <v>1309</v>
      </c>
      <c r="K790" s="26">
        <v>2.1</v>
      </c>
      <c r="L790" s="47">
        <f t="shared" si="49"/>
        <v>6.3</v>
      </c>
      <c r="M790" s="47"/>
      <c r="N790" s="47">
        <v>6.3</v>
      </c>
      <c r="O790" s="47"/>
      <c r="P790" s="26" t="s">
        <v>135</v>
      </c>
      <c r="Q790" s="26" t="s">
        <v>39</v>
      </c>
      <c r="R790" s="60">
        <v>3</v>
      </c>
      <c r="S790" s="60">
        <v>8</v>
      </c>
      <c r="T790" s="60"/>
      <c r="U790" s="60"/>
      <c r="V790" s="26" t="s">
        <v>1310</v>
      </c>
      <c r="W790" s="26"/>
      <c r="X790" s="26" t="s">
        <v>1410</v>
      </c>
    </row>
    <row r="791" ht="24.95" customHeight="1" spans="1:24">
      <c r="A791" s="24">
        <v>786</v>
      </c>
      <c r="B791" s="25" t="s">
        <v>1411</v>
      </c>
      <c r="C791" s="26" t="s">
        <v>45</v>
      </c>
      <c r="D791" s="26" t="s">
        <v>326</v>
      </c>
      <c r="E791" s="26" t="s">
        <v>799</v>
      </c>
      <c r="F791" s="26" t="s">
        <v>37</v>
      </c>
      <c r="G791" s="26">
        <v>2019</v>
      </c>
      <c r="H791" s="26" t="s">
        <v>106</v>
      </c>
      <c r="I791" s="45">
        <v>2</v>
      </c>
      <c r="J791" s="46" t="s">
        <v>1309</v>
      </c>
      <c r="K791" s="26">
        <v>2.1</v>
      </c>
      <c r="L791" s="47">
        <f t="shared" si="49"/>
        <v>4.2</v>
      </c>
      <c r="M791" s="47"/>
      <c r="N791" s="47">
        <v>4.2</v>
      </c>
      <c r="O791" s="47"/>
      <c r="P791" s="26" t="s">
        <v>135</v>
      </c>
      <c r="Q791" s="26" t="s">
        <v>39</v>
      </c>
      <c r="R791" s="60">
        <v>1</v>
      </c>
      <c r="S791" s="60">
        <v>3</v>
      </c>
      <c r="T791" s="60"/>
      <c r="U791" s="60"/>
      <c r="V791" s="26" t="s">
        <v>1310</v>
      </c>
      <c r="W791" s="26"/>
      <c r="X791" s="26" t="s">
        <v>1412</v>
      </c>
    </row>
    <row r="792" ht="24.95" customHeight="1" spans="1:24">
      <c r="A792" s="24">
        <v>787</v>
      </c>
      <c r="B792" s="25" t="s">
        <v>1413</v>
      </c>
      <c r="C792" s="26" t="s">
        <v>45</v>
      </c>
      <c r="D792" s="26" t="s">
        <v>326</v>
      </c>
      <c r="E792" s="26" t="s">
        <v>1106</v>
      </c>
      <c r="F792" s="26" t="s">
        <v>37</v>
      </c>
      <c r="G792" s="26">
        <v>2019</v>
      </c>
      <c r="H792" s="26" t="s">
        <v>106</v>
      </c>
      <c r="I792" s="45">
        <v>1</v>
      </c>
      <c r="J792" s="46" t="s">
        <v>1309</v>
      </c>
      <c r="K792" s="26">
        <v>2.1</v>
      </c>
      <c r="L792" s="47">
        <f t="shared" si="49"/>
        <v>2.1</v>
      </c>
      <c r="M792" s="47"/>
      <c r="N792" s="47">
        <v>2.1</v>
      </c>
      <c r="O792" s="47"/>
      <c r="P792" s="26" t="s">
        <v>135</v>
      </c>
      <c r="Q792" s="26" t="s">
        <v>39</v>
      </c>
      <c r="R792" s="60">
        <v>1</v>
      </c>
      <c r="S792" s="60">
        <v>6</v>
      </c>
      <c r="T792" s="60"/>
      <c r="U792" s="60"/>
      <c r="V792" s="26" t="s">
        <v>1310</v>
      </c>
      <c r="W792" s="26"/>
      <c r="X792" s="26" t="s">
        <v>1414</v>
      </c>
    </row>
    <row r="793" ht="24.95" customHeight="1" spans="1:24">
      <c r="A793" s="24">
        <v>788</v>
      </c>
      <c r="B793" s="25" t="s">
        <v>1415</v>
      </c>
      <c r="C793" s="26" t="s">
        <v>45</v>
      </c>
      <c r="D793" s="26" t="s">
        <v>326</v>
      </c>
      <c r="E793" s="26" t="s">
        <v>1109</v>
      </c>
      <c r="F793" s="26" t="s">
        <v>37</v>
      </c>
      <c r="G793" s="26">
        <v>2019</v>
      </c>
      <c r="H793" s="26" t="s">
        <v>106</v>
      </c>
      <c r="I793" s="45">
        <v>2</v>
      </c>
      <c r="J793" s="46" t="s">
        <v>1309</v>
      </c>
      <c r="K793" s="26">
        <v>2.1</v>
      </c>
      <c r="L793" s="47">
        <f t="shared" si="49"/>
        <v>4.2</v>
      </c>
      <c r="M793" s="47"/>
      <c r="N793" s="47">
        <v>4.2</v>
      </c>
      <c r="O793" s="47"/>
      <c r="P793" s="26" t="s">
        <v>135</v>
      </c>
      <c r="Q793" s="26" t="s">
        <v>39</v>
      </c>
      <c r="R793" s="60">
        <v>1</v>
      </c>
      <c r="S793" s="60">
        <v>3</v>
      </c>
      <c r="T793" s="60"/>
      <c r="U793" s="60"/>
      <c r="V793" s="26" t="s">
        <v>1310</v>
      </c>
      <c r="W793" s="26"/>
      <c r="X793" s="26" t="s">
        <v>1416</v>
      </c>
    </row>
    <row r="794" ht="24.95" customHeight="1" spans="1:24">
      <c r="A794" s="24">
        <v>789</v>
      </c>
      <c r="B794" s="25" t="s">
        <v>1417</v>
      </c>
      <c r="C794" s="26" t="s">
        <v>45</v>
      </c>
      <c r="D794" s="26" t="s">
        <v>142</v>
      </c>
      <c r="E794" s="26" t="s">
        <v>143</v>
      </c>
      <c r="F794" s="26" t="s">
        <v>37</v>
      </c>
      <c r="G794" s="26">
        <v>2019</v>
      </c>
      <c r="H794" s="26" t="s">
        <v>106</v>
      </c>
      <c r="I794" s="45">
        <v>1</v>
      </c>
      <c r="J794" s="46" t="s">
        <v>1309</v>
      </c>
      <c r="K794" s="26">
        <v>2.1</v>
      </c>
      <c r="L794" s="47">
        <f t="shared" si="49"/>
        <v>2.1</v>
      </c>
      <c r="M794" s="47"/>
      <c r="N794" s="47">
        <v>2.1</v>
      </c>
      <c r="O794" s="47"/>
      <c r="P794" s="26" t="s">
        <v>135</v>
      </c>
      <c r="Q794" s="26" t="s">
        <v>39</v>
      </c>
      <c r="R794" s="60">
        <v>1</v>
      </c>
      <c r="S794" s="60">
        <v>3</v>
      </c>
      <c r="T794" s="60"/>
      <c r="U794" s="60"/>
      <c r="V794" s="26" t="s">
        <v>1310</v>
      </c>
      <c r="W794" s="26"/>
      <c r="X794" s="26" t="s">
        <v>1418</v>
      </c>
    </row>
    <row r="795" ht="24.95" customHeight="1" spans="1:24">
      <c r="A795" s="24">
        <v>790</v>
      </c>
      <c r="B795" s="25" t="s">
        <v>1419</v>
      </c>
      <c r="C795" s="26" t="s">
        <v>45</v>
      </c>
      <c r="D795" s="26" t="s">
        <v>142</v>
      </c>
      <c r="E795" s="26" t="s">
        <v>1023</v>
      </c>
      <c r="F795" s="26" t="s">
        <v>37</v>
      </c>
      <c r="G795" s="26">
        <v>2019</v>
      </c>
      <c r="H795" s="26" t="s">
        <v>106</v>
      </c>
      <c r="I795" s="45">
        <v>1</v>
      </c>
      <c r="J795" s="46" t="s">
        <v>1309</v>
      </c>
      <c r="K795" s="26">
        <v>2.1</v>
      </c>
      <c r="L795" s="47">
        <f t="shared" si="49"/>
        <v>2.1</v>
      </c>
      <c r="M795" s="47"/>
      <c r="N795" s="47">
        <v>2.1</v>
      </c>
      <c r="O795" s="47"/>
      <c r="P795" s="26" t="s">
        <v>135</v>
      </c>
      <c r="Q795" s="26" t="s">
        <v>39</v>
      </c>
      <c r="R795" s="60">
        <v>1</v>
      </c>
      <c r="S795" s="60">
        <v>3</v>
      </c>
      <c r="T795" s="60"/>
      <c r="U795" s="60"/>
      <c r="V795" s="26" t="s">
        <v>1310</v>
      </c>
      <c r="W795" s="26"/>
      <c r="X795" s="26" t="s">
        <v>1420</v>
      </c>
    </row>
    <row r="796" ht="24.95" customHeight="1" spans="1:24">
      <c r="A796" s="24">
        <v>791</v>
      </c>
      <c r="B796" s="25" t="s">
        <v>1378</v>
      </c>
      <c r="C796" s="26" t="s">
        <v>45</v>
      </c>
      <c r="D796" s="26" t="s">
        <v>142</v>
      </c>
      <c r="E796" s="26" t="s">
        <v>1379</v>
      </c>
      <c r="F796" s="26" t="s">
        <v>37</v>
      </c>
      <c r="G796" s="26">
        <v>2019</v>
      </c>
      <c r="H796" s="26" t="s">
        <v>106</v>
      </c>
      <c r="I796" s="45">
        <v>1</v>
      </c>
      <c r="J796" s="46" t="s">
        <v>1309</v>
      </c>
      <c r="K796" s="26">
        <v>2.1</v>
      </c>
      <c r="L796" s="47">
        <f t="shared" si="49"/>
        <v>2.1</v>
      </c>
      <c r="M796" s="47"/>
      <c r="N796" s="47">
        <v>2.1</v>
      </c>
      <c r="O796" s="47"/>
      <c r="P796" s="26" t="s">
        <v>135</v>
      </c>
      <c r="Q796" s="26" t="s">
        <v>39</v>
      </c>
      <c r="R796" s="60">
        <v>1</v>
      </c>
      <c r="S796" s="60">
        <v>3</v>
      </c>
      <c r="T796" s="60"/>
      <c r="U796" s="60"/>
      <c r="V796" s="26" t="s">
        <v>1310</v>
      </c>
      <c r="W796" s="26"/>
      <c r="X796" s="26" t="s">
        <v>1421</v>
      </c>
    </row>
    <row r="797" ht="24.95" customHeight="1" spans="1:24">
      <c r="A797" s="24">
        <v>792</v>
      </c>
      <c r="B797" s="25" t="s">
        <v>1376</v>
      </c>
      <c r="C797" s="26" t="s">
        <v>45</v>
      </c>
      <c r="D797" s="26" t="s">
        <v>142</v>
      </c>
      <c r="E797" s="26" t="s">
        <v>146</v>
      </c>
      <c r="F797" s="26" t="s">
        <v>37</v>
      </c>
      <c r="G797" s="26">
        <v>2019</v>
      </c>
      <c r="H797" s="26" t="s">
        <v>106</v>
      </c>
      <c r="I797" s="45">
        <v>1</v>
      </c>
      <c r="J797" s="46" t="s">
        <v>1309</v>
      </c>
      <c r="K797" s="26">
        <v>2.1</v>
      </c>
      <c r="L797" s="47">
        <f t="shared" si="49"/>
        <v>2.1</v>
      </c>
      <c r="M797" s="47"/>
      <c r="N797" s="47">
        <v>2.1</v>
      </c>
      <c r="O797" s="47"/>
      <c r="P797" s="26" t="s">
        <v>135</v>
      </c>
      <c r="Q797" s="26" t="s">
        <v>39</v>
      </c>
      <c r="R797" s="60">
        <v>1</v>
      </c>
      <c r="S797" s="60">
        <v>2</v>
      </c>
      <c r="T797" s="60"/>
      <c r="U797" s="60"/>
      <c r="V797" s="26" t="s">
        <v>1310</v>
      </c>
      <c r="W797" s="26"/>
      <c r="X797" s="26" t="s">
        <v>1422</v>
      </c>
    </row>
    <row r="798" s="5" customFormat="1" ht="24.95" customHeight="1" spans="1:24">
      <c r="A798" s="20">
        <v>793</v>
      </c>
      <c r="B798" s="21" t="s">
        <v>1423</v>
      </c>
      <c r="C798" s="20"/>
      <c r="D798" s="20"/>
      <c r="E798" s="20"/>
      <c r="F798" s="20" t="s">
        <v>363</v>
      </c>
      <c r="G798" s="20" t="s">
        <v>34</v>
      </c>
      <c r="H798" s="20" t="s">
        <v>106</v>
      </c>
      <c r="I798" s="41">
        <f>SUM(I799:I934)</f>
        <v>346</v>
      </c>
      <c r="J798" s="21" t="s">
        <v>1424</v>
      </c>
      <c r="K798" s="20"/>
      <c r="L798" s="48">
        <f>SUM(L799:L934)</f>
        <v>559.800000000001</v>
      </c>
      <c r="M798" s="48">
        <f>SUM(M799:M934)</f>
        <v>425.4</v>
      </c>
      <c r="N798" s="48">
        <f>SUM(N799:N934)</f>
        <v>134.4</v>
      </c>
      <c r="O798" s="48">
        <f>SUM(O799:O934)</f>
        <v>0</v>
      </c>
      <c r="P798" s="20"/>
      <c r="Q798" s="20" t="s">
        <v>39</v>
      </c>
      <c r="R798" s="57">
        <f>SUM(R799:R934)</f>
        <v>232</v>
      </c>
      <c r="S798" s="57">
        <f>SUM(S799:S934)</f>
        <v>892</v>
      </c>
      <c r="T798" s="57"/>
      <c r="U798" s="57"/>
      <c r="V798" s="20" t="s">
        <v>34</v>
      </c>
      <c r="W798" s="20">
        <v>4290</v>
      </c>
      <c r="X798" s="20"/>
    </row>
    <row r="799" s="3" customFormat="1" ht="24.95" customHeight="1" spans="1:24">
      <c r="A799" s="24">
        <v>794</v>
      </c>
      <c r="B799" s="46" t="s">
        <v>1425</v>
      </c>
      <c r="C799" s="26" t="s">
        <v>45</v>
      </c>
      <c r="D799" s="26" t="s">
        <v>112</v>
      </c>
      <c r="E799" s="26" t="s">
        <v>1426</v>
      </c>
      <c r="F799" s="26" t="s">
        <v>363</v>
      </c>
      <c r="G799" s="26">
        <v>2018</v>
      </c>
      <c r="H799" s="26" t="s">
        <v>106</v>
      </c>
      <c r="I799" s="45">
        <v>5</v>
      </c>
      <c r="J799" s="46" t="s">
        <v>1427</v>
      </c>
      <c r="K799" s="47">
        <v>1.5</v>
      </c>
      <c r="L799" s="47">
        <f t="shared" ref="L799:L862" si="50">M799+N799+O799</f>
        <v>7.5</v>
      </c>
      <c r="M799" s="47">
        <v>7.5</v>
      </c>
      <c r="N799" s="47"/>
      <c r="O799" s="47"/>
      <c r="P799" s="26" t="s">
        <v>135</v>
      </c>
      <c r="Q799" s="26" t="s">
        <v>39</v>
      </c>
      <c r="R799" s="26">
        <v>2</v>
      </c>
      <c r="S799" s="26">
        <v>8</v>
      </c>
      <c r="T799" s="26"/>
      <c r="U799" s="26"/>
      <c r="V799" s="26" t="s">
        <v>1310</v>
      </c>
      <c r="W799" s="26">
        <v>4299</v>
      </c>
      <c r="X799" s="26"/>
    </row>
    <row r="800" s="3" customFormat="1" ht="24.95" customHeight="1" spans="1:24">
      <c r="A800" s="24">
        <v>795</v>
      </c>
      <c r="B800" s="46" t="s">
        <v>1428</v>
      </c>
      <c r="C800" s="26" t="s">
        <v>45</v>
      </c>
      <c r="D800" s="26" t="s">
        <v>112</v>
      </c>
      <c r="E800" s="26" t="s">
        <v>1429</v>
      </c>
      <c r="F800" s="26" t="s">
        <v>363</v>
      </c>
      <c r="G800" s="26">
        <v>2018</v>
      </c>
      <c r="H800" s="26" t="s">
        <v>106</v>
      </c>
      <c r="I800" s="45">
        <v>6</v>
      </c>
      <c r="J800" s="46" t="s">
        <v>1427</v>
      </c>
      <c r="K800" s="47">
        <v>1.5</v>
      </c>
      <c r="L800" s="47">
        <f t="shared" si="50"/>
        <v>9</v>
      </c>
      <c r="M800" s="47">
        <v>9</v>
      </c>
      <c r="N800" s="47"/>
      <c r="O800" s="47"/>
      <c r="P800" s="26" t="s">
        <v>135</v>
      </c>
      <c r="Q800" s="26" t="s">
        <v>39</v>
      </c>
      <c r="R800" s="26">
        <v>4</v>
      </c>
      <c r="S800" s="26">
        <v>16</v>
      </c>
      <c r="T800" s="26"/>
      <c r="U800" s="26"/>
      <c r="V800" s="26" t="s">
        <v>1310</v>
      </c>
      <c r="W800" s="26">
        <v>4300</v>
      </c>
      <c r="X800" s="26"/>
    </row>
    <row r="801" s="3" customFormat="1" ht="24.95" customHeight="1" spans="1:24">
      <c r="A801" s="24">
        <v>796</v>
      </c>
      <c r="B801" s="46" t="s">
        <v>1430</v>
      </c>
      <c r="C801" s="26" t="s">
        <v>45</v>
      </c>
      <c r="D801" s="26" t="s">
        <v>112</v>
      </c>
      <c r="E801" s="26" t="s">
        <v>538</v>
      </c>
      <c r="F801" s="26" t="s">
        <v>363</v>
      </c>
      <c r="G801" s="26">
        <v>2018</v>
      </c>
      <c r="H801" s="26" t="s">
        <v>106</v>
      </c>
      <c r="I801" s="45">
        <v>1</v>
      </c>
      <c r="J801" s="46" t="s">
        <v>1427</v>
      </c>
      <c r="K801" s="47">
        <v>1.5</v>
      </c>
      <c r="L801" s="47">
        <f t="shared" si="50"/>
        <v>1.5</v>
      </c>
      <c r="M801" s="47">
        <v>1.5</v>
      </c>
      <c r="N801" s="47"/>
      <c r="O801" s="47"/>
      <c r="P801" s="26" t="s">
        <v>135</v>
      </c>
      <c r="Q801" s="26" t="s">
        <v>39</v>
      </c>
      <c r="R801" s="26">
        <v>1</v>
      </c>
      <c r="S801" s="26">
        <v>4</v>
      </c>
      <c r="T801" s="26"/>
      <c r="U801" s="26"/>
      <c r="V801" s="26" t="s">
        <v>1310</v>
      </c>
      <c r="W801" s="26">
        <v>4301</v>
      </c>
      <c r="X801" s="26"/>
    </row>
    <row r="802" s="3" customFormat="1" ht="24.95" customHeight="1" spans="1:24">
      <c r="A802" s="24">
        <v>797</v>
      </c>
      <c r="B802" s="46" t="s">
        <v>1431</v>
      </c>
      <c r="C802" s="26" t="s">
        <v>45</v>
      </c>
      <c r="D802" s="26" t="s">
        <v>112</v>
      </c>
      <c r="E802" s="26" t="s">
        <v>589</v>
      </c>
      <c r="F802" s="26" t="s">
        <v>363</v>
      </c>
      <c r="G802" s="26">
        <v>2018</v>
      </c>
      <c r="H802" s="26" t="s">
        <v>106</v>
      </c>
      <c r="I802" s="45">
        <v>2</v>
      </c>
      <c r="J802" s="46" t="s">
        <v>1427</v>
      </c>
      <c r="K802" s="47">
        <v>1.5</v>
      </c>
      <c r="L802" s="47">
        <f t="shared" si="50"/>
        <v>3</v>
      </c>
      <c r="M802" s="47">
        <v>3</v>
      </c>
      <c r="N802" s="47"/>
      <c r="O802" s="47"/>
      <c r="P802" s="26" t="s">
        <v>135</v>
      </c>
      <c r="Q802" s="26" t="s">
        <v>39</v>
      </c>
      <c r="R802" s="26">
        <v>1</v>
      </c>
      <c r="S802" s="26">
        <v>4</v>
      </c>
      <c r="T802" s="26"/>
      <c r="U802" s="26"/>
      <c r="V802" s="26" t="s">
        <v>1310</v>
      </c>
      <c r="W802" s="26">
        <v>4302</v>
      </c>
      <c r="X802" s="26"/>
    </row>
    <row r="803" s="3" customFormat="1" ht="24.95" customHeight="1" spans="1:24">
      <c r="A803" s="24">
        <v>798</v>
      </c>
      <c r="B803" s="46" t="s">
        <v>1432</v>
      </c>
      <c r="C803" s="26" t="s">
        <v>45</v>
      </c>
      <c r="D803" s="26" t="s">
        <v>112</v>
      </c>
      <c r="E803" s="26" t="s">
        <v>188</v>
      </c>
      <c r="F803" s="26" t="s">
        <v>363</v>
      </c>
      <c r="G803" s="26">
        <v>2018</v>
      </c>
      <c r="H803" s="26" t="s">
        <v>106</v>
      </c>
      <c r="I803" s="45">
        <v>1</v>
      </c>
      <c r="J803" s="46" t="s">
        <v>1427</v>
      </c>
      <c r="K803" s="47">
        <v>1.5</v>
      </c>
      <c r="L803" s="47">
        <f t="shared" si="50"/>
        <v>1.5</v>
      </c>
      <c r="M803" s="47">
        <v>1.5</v>
      </c>
      <c r="N803" s="47"/>
      <c r="O803" s="47"/>
      <c r="P803" s="26" t="s">
        <v>135</v>
      </c>
      <c r="Q803" s="26" t="s">
        <v>39</v>
      </c>
      <c r="R803" s="26"/>
      <c r="S803" s="26"/>
      <c r="T803" s="26"/>
      <c r="U803" s="26"/>
      <c r="V803" s="26" t="s">
        <v>1310</v>
      </c>
      <c r="W803" s="26">
        <v>4303</v>
      </c>
      <c r="X803" s="26"/>
    </row>
    <row r="804" s="3" customFormat="1" ht="24.95" customHeight="1" spans="1:24">
      <c r="A804" s="24">
        <v>799</v>
      </c>
      <c r="B804" s="46" t="s">
        <v>1433</v>
      </c>
      <c r="C804" s="26" t="s">
        <v>45</v>
      </c>
      <c r="D804" s="26" t="s">
        <v>112</v>
      </c>
      <c r="E804" s="26" t="s">
        <v>191</v>
      </c>
      <c r="F804" s="26" t="s">
        <v>363</v>
      </c>
      <c r="G804" s="26">
        <v>2018</v>
      </c>
      <c r="H804" s="26" t="s">
        <v>106</v>
      </c>
      <c r="I804" s="45">
        <v>4</v>
      </c>
      <c r="J804" s="46" t="s">
        <v>1427</v>
      </c>
      <c r="K804" s="47">
        <v>1.5</v>
      </c>
      <c r="L804" s="47">
        <f t="shared" si="50"/>
        <v>6</v>
      </c>
      <c r="M804" s="47">
        <v>6</v>
      </c>
      <c r="N804" s="47"/>
      <c r="O804" s="47"/>
      <c r="P804" s="26" t="s">
        <v>135</v>
      </c>
      <c r="Q804" s="26" t="s">
        <v>39</v>
      </c>
      <c r="R804" s="26">
        <v>2</v>
      </c>
      <c r="S804" s="26">
        <v>8</v>
      </c>
      <c r="T804" s="26"/>
      <c r="U804" s="26"/>
      <c r="V804" s="26" t="s">
        <v>1310</v>
      </c>
      <c r="W804" s="26">
        <v>4304</v>
      </c>
      <c r="X804" s="26"/>
    </row>
    <row r="805" s="3" customFormat="1" ht="24.95" customHeight="1" spans="1:24">
      <c r="A805" s="24">
        <v>800</v>
      </c>
      <c r="B805" s="46" t="s">
        <v>1434</v>
      </c>
      <c r="C805" s="26" t="s">
        <v>45</v>
      </c>
      <c r="D805" s="26" t="s">
        <v>112</v>
      </c>
      <c r="E805" s="26" t="s">
        <v>371</v>
      </c>
      <c r="F805" s="26" t="s">
        <v>363</v>
      </c>
      <c r="G805" s="26">
        <v>2018</v>
      </c>
      <c r="H805" s="26" t="s">
        <v>106</v>
      </c>
      <c r="I805" s="45">
        <v>2</v>
      </c>
      <c r="J805" s="46" t="s">
        <v>1427</v>
      </c>
      <c r="K805" s="47">
        <v>1.5</v>
      </c>
      <c r="L805" s="47">
        <f t="shared" si="50"/>
        <v>3</v>
      </c>
      <c r="M805" s="47">
        <v>3</v>
      </c>
      <c r="N805" s="47"/>
      <c r="O805" s="47"/>
      <c r="P805" s="26" t="s">
        <v>135</v>
      </c>
      <c r="Q805" s="26" t="s">
        <v>39</v>
      </c>
      <c r="R805" s="26">
        <v>1</v>
      </c>
      <c r="S805" s="26">
        <v>4</v>
      </c>
      <c r="T805" s="26"/>
      <c r="U805" s="26"/>
      <c r="V805" s="26" t="s">
        <v>1310</v>
      </c>
      <c r="W805" s="26">
        <v>4305</v>
      </c>
      <c r="X805" s="26"/>
    </row>
    <row r="806" s="3" customFormat="1" ht="24.95" customHeight="1" spans="1:24">
      <c r="A806" s="24">
        <v>801</v>
      </c>
      <c r="B806" s="46" t="s">
        <v>1435</v>
      </c>
      <c r="C806" s="26" t="s">
        <v>45</v>
      </c>
      <c r="D806" s="26" t="s">
        <v>112</v>
      </c>
      <c r="E806" s="26" t="s">
        <v>541</v>
      </c>
      <c r="F806" s="26" t="s">
        <v>363</v>
      </c>
      <c r="G806" s="26">
        <v>2018</v>
      </c>
      <c r="H806" s="26" t="s">
        <v>106</v>
      </c>
      <c r="I806" s="45">
        <v>3</v>
      </c>
      <c r="J806" s="46" t="s">
        <v>1427</v>
      </c>
      <c r="K806" s="47">
        <v>1.5</v>
      </c>
      <c r="L806" s="47">
        <f t="shared" si="50"/>
        <v>4.5</v>
      </c>
      <c r="M806" s="47">
        <v>4.5</v>
      </c>
      <c r="N806" s="47"/>
      <c r="O806" s="47"/>
      <c r="P806" s="26" t="s">
        <v>135</v>
      </c>
      <c r="Q806" s="26" t="s">
        <v>39</v>
      </c>
      <c r="R806" s="26">
        <v>2</v>
      </c>
      <c r="S806" s="26">
        <v>8</v>
      </c>
      <c r="T806" s="26"/>
      <c r="U806" s="26"/>
      <c r="V806" s="26" t="s">
        <v>1310</v>
      </c>
      <c r="W806" s="26">
        <v>4306</v>
      </c>
      <c r="X806" s="26"/>
    </row>
    <row r="807" s="3" customFormat="1" ht="24.95" customHeight="1" spans="1:24">
      <c r="A807" s="24">
        <v>802</v>
      </c>
      <c r="B807" s="46" t="s">
        <v>1436</v>
      </c>
      <c r="C807" s="26" t="s">
        <v>45</v>
      </c>
      <c r="D807" s="26" t="s">
        <v>112</v>
      </c>
      <c r="E807" s="26" t="s">
        <v>194</v>
      </c>
      <c r="F807" s="26" t="s">
        <v>363</v>
      </c>
      <c r="G807" s="26">
        <v>2018</v>
      </c>
      <c r="H807" s="26" t="s">
        <v>106</v>
      </c>
      <c r="I807" s="45">
        <v>3</v>
      </c>
      <c r="J807" s="46" t="s">
        <v>1427</v>
      </c>
      <c r="K807" s="47">
        <v>1.5</v>
      </c>
      <c r="L807" s="47">
        <f t="shared" si="50"/>
        <v>4.5</v>
      </c>
      <c r="M807" s="47">
        <v>4.5</v>
      </c>
      <c r="N807" s="47"/>
      <c r="O807" s="47"/>
      <c r="P807" s="26" t="s">
        <v>135</v>
      </c>
      <c r="Q807" s="26" t="s">
        <v>39</v>
      </c>
      <c r="R807" s="26">
        <v>3</v>
      </c>
      <c r="S807" s="26">
        <v>12</v>
      </c>
      <c r="T807" s="26"/>
      <c r="U807" s="26"/>
      <c r="V807" s="26" t="s">
        <v>1310</v>
      </c>
      <c r="W807" s="26">
        <v>4307</v>
      </c>
      <c r="X807" s="26"/>
    </row>
    <row r="808" s="3" customFormat="1" ht="24.95" customHeight="1" spans="1:24">
      <c r="A808" s="24">
        <v>803</v>
      </c>
      <c r="B808" s="46" t="s">
        <v>1437</v>
      </c>
      <c r="C808" s="26" t="s">
        <v>45</v>
      </c>
      <c r="D808" s="26" t="s">
        <v>112</v>
      </c>
      <c r="E808" s="26" t="s">
        <v>197</v>
      </c>
      <c r="F808" s="26" t="s">
        <v>363</v>
      </c>
      <c r="G808" s="26">
        <v>2018</v>
      </c>
      <c r="H808" s="26" t="s">
        <v>106</v>
      </c>
      <c r="I808" s="45">
        <v>3</v>
      </c>
      <c r="J808" s="46" t="s">
        <v>1427</v>
      </c>
      <c r="K808" s="47">
        <v>1.5</v>
      </c>
      <c r="L808" s="47">
        <f t="shared" si="50"/>
        <v>4.5</v>
      </c>
      <c r="M808" s="47">
        <v>4.5</v>
      </c>
      <c r="N808" s="47"/>
      <c r="O808" s="47"/>
      <c r="P808" s="26" t="s">
        <v>135</v>
      </c>
      <c r="Q808" s="26" t="s">
        <v>39</v>
      </c>
      <c r="R808" s="26">
        <v>3</v>
      </c>
      <c r="S808" s="26">
        <v>12</v>
      </c>
      <c r="T808" s="26"/>
      <c r="U808" s="26"/>
      <c r="V808" s="26" t="s">
        <v>1310</v>
      </c>
      <c r="W808" s="26">
        <v>4308</v>
      </c>
      <c r="X808" s="26"/>
    </row>
    <row r="809" s="3" customFormat="1" ht="24.95" customHeight="1" spans="1:24">
      <c r="A809" s="24">
        <v>804</v>
      </c>
      <c r="B809" s="46" t="s">
        <v>1438</v>
      </c>
      <c r="C809" s="26" t="s">
        <v>45</v>
      </c>
      <c r="D809" s="26" t="s">
        <v>120</v>
      </c>
      <c r="E809" s="26" t="s">
        <v>1439</v>
      </c>
      <c r="F809" s="26" t="s">
        <v>363</v>
      </c>
      <c r="G809" s="26">
        <v>2018</v>
      </c>
      <c r="H809" s="26" t="s">
        <v>106</v>
      </c>
      <c r="I809" s="63">
        <v>2</v>
      </c>
      <c r="J809" s="46" t="s">
        <v>1427</v>
      </c>
      <c r="K809" s="47">
        <v>1.5</v>
      </c>
      <c r="L809" s="47">
        <f t="shared" si="50"/>
        <v>3</v>
      </c>
      <c r="M809" s="47">
        <v>3</v>
      </c>
      <c r="N809" s="47"/>
      <c r="O809" s="47"/>
      <c r="P809" s="26" t="s">
        <v>135</v>
      </c>
      <c r="Q809" s="26" t="s">
        <v>39</v>
      </c>
      <c r="R809" s="26">
        <v>1</v>
      </c>
      <c r="S809" s="26">
        <v>4</v>
      </c>
      <c r="T809" s="26"/>
      <c r="U809" s="26"/>
      <c r="V809" s="26" t="s">
        <v>1310</v>
      </c>
      <c r="W809" s="26">
        <v>4309</v>
      </c>
      <c r="X809" s="26"/>
    </row>
    <row r="810" s="3" customFormat="1" ht="24.95" customHeight="1" spans="1:24">
      <c r="A810" s="24">
        <v>805</v>
      </c>
      <c r="B810" s="46" t="s">
        <v>1440</v>
      </c>
      <c r="C810" s="26" t="s">
        <v>45</v>
      </c>
      <c r="D810" s="26" t="s">
        <v>120</v>
      </c>
      <c r="E810" s="26" t="s">
        <v>1441</v>
      </c>
      <c r="F810" s="26" t="s">
        <v>363</v>
      </c>
      <c r="G810" s="26">
        <v>2018</v>
      </c>
      <c r="H810" s="26" t="s">
        <v>106</v>
      </c>
      <c r="I810" s="63">
        <v>1</v>
      </c>
      <c r="J810" s="46" t="s">
        <v>1427</v>
      </c>
      <c r="K810" s="47">
        <v>1.5</v>
      </c>
      <c r="L810" s="47">
        <f t="shared" si="50"/>
        <v>1.5</v>
      </c>
      <c r="M810" s="47">
        <v>1.5</v>
      </c>
      <c r="N810" s="47"/>
      <c r="O810" s="47"/>
      <c r="P810" s="26" t="s">
        <v>135</v>
      </c>
      <c r="Q810" s="26" t="s">
        <v>39</v>
      </c>
      <c r="R810" s="26">
        <v>1</v>
      </c>
      <c r="S810" s="26">
        <v>4</v>
      </c>
      <c r="T810" s="26"/>
      <c r="U810" s="26"/>
      <c r="V810" s="26" t="s">
        <v>1310</v>
      </c>
      <c r="W810" s="26">
        <v>4310</v>
      </c>
      <c r="X810" s="26"/>
    </row>
    <row r="811" s="3" customFormat="1" ht="24.95" customHeight="1" spans="1:24">
      <c r="A811" s="24">
        <v>806</v>
      </c>
      <c r="B811" s="46" t="s">
        <v>1442</v>
      </c>
      <c r="C811" s="26" t="s">
        <v>45</v>
      </c>
      <c r="D811" s="26" t="s">
        <v>120</v>
      </c>
      <c r="E811" s="26" t="s">
        <v>1067</v>
      </c>
      <c r="F811" s="26" t="s">
        <v>363</v>
      </c>
      <c r="G811" s="26">
        <v>2018</v>
      </c>
      <c r="H811" s="26" t="s">
        <v>106</v>
      </c>
      <c r="I811" s="63">
        <v>1</v>
      </c>
      <c r="J811" s="46" t="s">
        <v>1427</v>
      </c>
      <c r="K811" s="47">
        <v>1.5</v>
      </c>
      <c r="L811" s="47">
        <f t="shared" si="50"/>
        <v>1.5</v>
      </c>
      <c r="M811" s="47">
        <v>1.5</v>
      </c>
      <c r="N811" s="47"/>
      <c r="O811" s="47"/>
      <c r="P811" s="26" t="s">
        <v>135</v>
      </c>
      <c r="Q811" s="26" t="s">
        <v>39</v>
      </c>
      <c r="R811" s="26">
        <v>1</v>
      </c>
      <c r="S811" s="26">
        <v>4</v>
      </c>
      <c r="T811" s="26"/>
      <c r="U811" s="26"/>
      <c r="V811" s="26" t="s">
        <v>1310</v>
      </c>
      <c r="W811" s="26">
        <v>4311</v>
      </c>
      <c r="X811" s="26"/>
    </row>
    <row r="812" s="3" customFormat="1" ht="24.95" customHeight="1" spans="1:24">
      <c r="A812" s="24">
        <v>807</v>
      </c>
      <c r="B812" s="46" t="s">
        <v>1443</v>
      </c>
      <c r="C812" s="26" t="s">
        <v>45</v>
      </c>
      <c r="D812" s="26" t="s">
        <v>164</v>
      </c>
      <c r="E812" s="26" t="s">
        <v>1315</v>
      </c>
      <c r="F812" s="26" t="s">
        <v>363</v>
      </c>
      <c r="G812" s="26">
        <v>2018</v>
      </c>
      <c r="H812" s="26" t="s">
        <v>106</v>
      </c>
      <c r="I812" s="45">
        <v>4</v>
      </c>
      <c r="J812" s="46" t="s">
        <v>1427</v>
      </c>
      <c r="K812" s="47">
        <v>1.5</v>
      </c>
      <c r="L812" s="47">
        <f t="shared" si="50"/>
        <v>6</v>
      </c>
      <c r="M812" s="47">
        <v>6</v>
      </c>
      <c r="N812" s="47"/>
      <c r="O812" s="47"/>
      <c r="P812" s="26" t="s">
        <v>135</v>
      </c>
      <c r="Q812" s="26" t="s">
        <v>39</v>
      </c>
      <c r="R812" s="26">
        <v>2</v>
      </c>
      <c r="S812" s="26">
        <v>8</v>
      </c>
      <c r="T812" s="26"/>
      <c r="U812" s="26"/>
      <c r="V812" s="26" t="s">
        <v>1310</v>
      </c>
      <c r="W812" s="26">
        <v>4312</v>
      </c>
      <c r="X812" s="26"/>
    </row>
    <row r="813" s="3" customFormat="1" ht="24.95" customHeight="1" spans="1:24">
      <c r="A813" s="24">
        <v>808</v>
      </c>
      <c r="B813" s="46" t="s">
        <v>1444</v>
      </c>
      <c r="C813" s="26" t="s">
        <v>45</v>
      </c>
      <c r="D813" s="26" t="s">
        <v>164</v>
      </c>
      <c r="E813" s="26" t="s">
        <v>555</v>
      </c>
      <c r="F813" s="26" t="s">
        <v>363</v>
      </c>
      <c r="G813" s="26">
        <v>2018</v>
      </c>
      <c r="H813" s="26" t="s">
        <v>106</v>
      </c>
      <c r="I813" s="63">
        <v>1</v>
      </c>
      <c r="J813" s="46" t="s">
        <v>1427</v>
      </c>
      <c r="K813" s="47">
        <v>1.5</v>
      </c>
      <c r="L813" s="47">
        <f t="shared" si="50"/>
        <v>1.5</v>
      </c>
      <c r="M813" s="47">
        <v>1.5</v>
      </c>
      <c r="N813" s="47"/>
      <c r="O813" s="47"/>
      <c r="P813" s="26" t="s">
        <v>135</v>
      </c>
      <c r="Q813" s="26" t="s">
        <v>39</v>
      </c>
      <c r="R813" s="26"/>
      <c r="S813" s="26"/>
      <c r="T813" s="26"/>
      <c r="U813" s="26"/>
      <c r="V813" s="26" t="s">
        <v>1310</v>
      </c>
      <c r="W813" s="26">
        <v>4313</v>
      </c>
      <c r="X813" s="26"/>
    </row>
    <row r="814" s="3" customFormat="1" ht="24.95" customHeight="1" spans="1:24">
      <c r="A814" s="24">
        <v>809</v>
      </c>
      <c r="B814" s="46" t="s">
        <v>1445</v>
      </c>
      <c r="C814" s="26" t="s">
        <v>45</v>
      </c>
      <c r="D814" s="26" t="s">
        <v>164</v>
      </c>
      <c r="E814" s="26" t="s">
        <v>813</v>
      </c>
      <c r="F814" s="26" t="s">
        <v>363</v>
      </c>
      <c r="G814" s="26">
        <v>2018</v>
      </c>
      <c r="H814" s="26" t="s">
        <v>106</v>
      </c>
      <c r="I814" s="63">
        <v>1</v>
      </c>
      <c r="J814" s="46" t="s">
        <v>1427</v>
      </c>
      <c r="K814" s="47">
        <v>1.5</v>
      </c>
      <c r="L814" s="47">
        <f t="shared" si="50"/>
        <v>1.5</v>
      </c>
      <c r="M814" s="47">
        <v>1.5</v>
      </c>
      <c r="N814" s="47"/>
      <c r="O814" s="47"/>
      <c r="P814" s="26" t="s">
        <v>135</v>
      </c>
      <c r="Q814" s="26" t="s">
        <v>39</v>
      </c>
      <c r="R814" s="26">
        <v>1</v>
      </c>
      <c r="S814" s="26">
        <v>4</v>
      </c>
      <c r="T814" s="26"/>
      <c r="U814" s="26"/>
      <c r="V814" s="26" t="s">
        <v>1310</v>
      </c>
      <c r="W814" s="26">
        <v>4314</v>
      </c>
      <c r="X814" s="26"/>
    </row>
    <row r="815" s="3" customFormat="1" ht="24.95" customHeight="1" spans="1:24">
      <c r="A815" s="24">
        <v>810</v>
      </c>
      <c r="B815" s="46" t="s">
        <v>1446</v>
      </c>
      <c r="C815" s="26" t="s">
        <v>45</v>
      </c>
      <c r="D815" s="26" t="s">
        <v>164</v>
      </c>
      <c r="E815" s="26" t="s">
        <v>165</v>
      </c>
      <c r="F815" s="26" t="s">
        <v>363</v>
      </c>
      <c r="G815" s="26">
        <v>2018</v>
      </c>
      <c r="H815" s="26" t="s">
        <v>106</v>
      </c>
      <c r="I815" s="45">
        <v>1</v>
      </c>
      <c r="J815" s="46" t="s">
        <v>1427</v>
      </c>
      <c r="K815" s="47">
        <v>1.5</v>
      </c>
      <c r="L815" s="47">
        <f t="shared" si="50"/>
        <v>1.5</v>
      </c>
      <c r="M815" s="47">
        <v>1.5</v>
      </c>
      <c r="N815" s="47"/>
      <c r="O815" s="47"/>
      <c r="P815" s="26" t="s">
        <v>135</v>
      </c>
      <c r="Q815" s="26" t="s">
        <v>39</v>
      </c>
      <c r="R815" s="26">
        <v>1</v>
      </c>
      <c r="S815" s="26">
        <v>4</v>
      </c>
      <c r="T815" s="26"/>
      <c r="U815" s="26"/>
      <c r="V815" s="26" t="s">
        <v>1310</v>
      </c>
      <c r="W815" s="26">
        <v>4315</v>
      </c>
      <c r="X815" s="26"/>
    </row>
    <row r="816" s="3" customFormat="1" ht="24.95" customHeight="1" spans="1:24">
      <c r="A816" s="24">
        <v>811</v>
      </c>
      <c r="B816" s="46" t="s">
        <v>1447</v>
      </c>
      <c r="C816" s="26" t="s">
        <v>45</v>
      </c>
      <c r="D816" s="26" t="s">
        <v>164</v>
      </c>
      <c r="E816" s="26" t="s">
        <v>222</v>
      </c>
      <c r="F816" s="26" t="s">
        <v>363</v>
      </c>
      <c r="G816" s="26">
        <v>2018</v>
      </c>
      <c r="H816" s="26" t="s">
        <v>106</v>
      </c>
      <c r="I816" s="45">
        <v>2</v>
      </c>
      <c r="J816" s="46" t="s">
        <v>1427</v>
      </c>
      <c r="K816" s="47">
        <v>1.5</v>
      </c>
      <c r="L816" s="47">
        <f t="shared" si="50"/>
        <v>3</v>
      </c>
      <c r="M816" s="47">
        <v>3</v>
      </c>
      <c r="N816" s="47"/>
      <c r="O816" s="47"/>
      <c r="P816" s="26" t="s">
        <v>135</v>
      </c>
      <c r="Q816" s="26" t="s">
        <v>39</v>
      </c>
      <c r="R816" s="26">
        <v>2</v>
      </c>
      <c r="S816" s="26">
        <v>8</v>
      </c>
      <c r="T816" s="26"/>
      <c r="U816" s="26"/>
      <c r="V816" s="26" t="s">
        <v>1310</v>
      </c>
      <c r="W816" s="26">
        <v>4316</v>
      </c>
      <c r="X816" s="26"/>
    </row>
    <row r="817" s="3" customFormat="1" ht="24.95" customHeight="1" spans="1:24">
      <c r="A817" s="24">
        <v>812</v>
      </c>
      <c r="B817" s="46" t="s">
        <v>1448</v>
      </c>
      <c r="C817" s="26" t="s">
        <v>45</v>
      </c>
      <c r="D817" s="26" t="s">
        <v>164</v>
      </c>
      <c r="E817" s="26" t="s">
        <v>225</v>
      </c>
      <c r="F817" s="26" t="s">
        <v>363</v>
      </c>
      <c r="G817" s="26">
        <v>2018</v>
      </c>
      <c r="H817" s="26" t="s">
        <v>106</v>
      </c>
      <c r="I817" s="45">
        <v>3</v>
      </c>
      <c r="J817" s="46" t="s">
        <v>1427</v>
      </c>
      <c r="K817" s="47">
        <v>1.5</v>
      </c>
      <c r="L817" s="47">
        <f t="shared" si="50"/>
        <v>4.5</v>
      </c>
      <c r="M817" s="47">
        <v>4.5</v>
      </c>
      <c r="N817" s="47"/>
      <c r="O817" s="47"/>
      <c r="P817" s="26" t="s">
        <v>135</v>
      </c>
      <c r="Q817" s="26" t="s">
        <v>39</v>
      </c>
      <c r="R817" s="26">
        <v>3</v>
      </c>
      <c r="S817" s="26">
        <v>12</v>
      </c>
      <c r="T817" s="26"/>
      <c r="U817" s="26"/>
      <c r="V817" s="26" t="s">
        <v>1310</v>
      </c>
      <c r="W817" s="26">
        <v>4317</v>
      </c>
      <c r="X817" s="26"/>
    </row>
    <row r="818" s="3" customFormat="1" ht="24.95" customHeight="1" spans="1:24">
      <c r="A818" s="24">
        <v>813</v>
      </c>
      <c r="B818" s="46" t="s">
        <v>1449</v>
      </c>
      <c r="C818" s="26" t="s">
        <v>45</v>
      </c>
      <c r="D818" s="26" t="s">
        <v>164</v>
      </c>
      <c r="E818" s="26" t="s">
        <v>547</v>
      </c>
      <c r="F818" s="26" t="s">
        <v>363</v>
      </c>
      <c r="G818" s="26">
        <v>2018</v>
      </c>
      <c r="H818" s="26" t="s">
        <v>106</v>
      </c>
      <c r="I818" s="45">
        <v>1</v>
      </c>
      <c r="J818" s="46" t="s">
        <v>1427</v>
      </c>
      <c r="K818" s="47">
        <v>1.5</v>
      </c>
      <c r="L818" s="47">
        <f t="shared" si="50"/>
        <v>1.5</v>
      </c>
      <c r="M818" s="47">
        <v>1.5</v>
      </c>
      <c r="N818" s="47"/>
      <c r="O818" s="47"/>
      <c r="P818" s="26" t="s">
        <v>135</v>
      </c>
      <c r="Q818" s="26" t="s">
        <v>39</v>
      </c>
      <c r="R818" s="26">
        <v>1</v>
      </c>
      <c r="S818" s="26">
        <v>4</v>
      </c>
      <c r="T818" s="26"/>
      <c r="U818" s="26"/>
      <c r="V818" s="26" t="s">
        <v>1310</v>
      </c>
      <c r="W818" s="26">
        <v>4318</v>
      </c>
      <c r="X818" s="26"/>
    </row>
    <row r="819" s="3" customFormat="1" ht="24.95" customHeight="1" spans="1:24">
      <c r="A819" s="24">
        <v>814</v>
      </c>
      <c r="B819" s="46" t="s">
        <v>1450</v>
      </c>
      <c r="C819" s="26" t="s">
        <v>45</v>
      </c>
      <c r="D819" s="26" t="s">
        <v>164</v>
      </c>
      <c r="E819" s="26" t="s">
        <v>549</v>
      </c>
      <c r="F819" s="26" t="s">
        <v>363</v>
      </c>
      <c r="G819" s="26">
        <v>2018</v>
      </c>
      <c r="H819" s="26" t="s">
        <v>106</v>
      </c>
      <c r="I819" s="45">
        <v>2</v>
      </c>
      <c r="J819" s="46" t="s">
        <v>1427</v>
      </c>
      <c r="K819" s="47">
        <v>1.5</v>
      </c>
      <c r="L819" s="47">
        <f t="shared" si="50"/>
        <v>3</v>
      </c>
      <c r="M819" s="47">
        <v>3</v>
      </c>
      <c r="N819" s="47"/>
      <c r="O819" s="47"/>
      <c r="P819" s="26" t="s">
        <v>135</v>
      </c>
      <c r="Q819" s="26" t="s">
        <v>39</v>
      </c>
      <c r="R819" s="26">
        <v>2</v>
      </c>
      <c r="S819" s="26">
        <v>8</v>
      </c>
      <c r="T819" s="26"/>
      <c r="U819" s="26"/>
      <c r="V819" s="26" t="s">
        <v>1310</v>
      </c>
      <c r="W819" s="26">
        <v>4319</v>
      </c>
      <c r="X819" s="26"/>
    </row>
    <row r="820" s="3" customFormat="1" ht="24.95" customHeight="1" spans="1:24">
      <c r="A820" s="24">
        <v>815</v>
      </c>
      <c r="B820" s="46" t="s">
        <v>1451</v>
      </c>
      <c r="C820" s="26" t="s">
        <v>45</v>
      </c>
      <c r="D820" s="26" t="s">
        <v>164</v>
      </c>
      <c r="E820" s="26" t="s">
        <v>551</v>
      </c>
      <c r="F820" s="26" t="s">
        <v>363</v>
      </c>
      <c r="G820" s="26">
        <v>2018</v>
      </c>
      <c r="H820" s="26" t="s">
        <v>106</v>
      </c>
      <c r="I820" s="45">
        <v>2</v>
      </c>
      <c r="J820" s="46" t="s">
        <v>1427</v>
      </c>
      <c r="K820" s="47">
        <v>1.5</v>
      </c>
      <c r="L820" s="47">
        <f t="shared" si="50"/>
        <v>3</v>
      </c>
      <c r="M820" s="47">
        <v>3</v>
      </c>
      <c r="N820" s="47"/>
      <c r="O820" s="47"/>
      <c r="P820" s="26" t="s">
        <v>135</v>
      </c>
      <c r="Q820" s="26" t="s">
        <v>39</v>
      </c>
      <c r="R820" s="26">
        <v>1</v>
      </c>
      <c r="S820" s="26">
        <v>4</v>
      </c>
      <c r="T820" s="26"/>
      <c r="U820" s="26"/>
      <c r="V820" s="26" t="s">
        <v>1310</v>
      </c>
      <c r="W820" s="26">
        <v>4320</v>
      </c>
      <c r="X820" s="26"/>
    </row>
    <row r="821" s="3" customFormat="1" ht="24.95" customHeight="1" spans="1:24">
      <c r="A821" s="24">
        <v>816</v>
      </c>
      <c r="B821" s="46" t="s">
        <v>1452</v>
      </c>
      <c r="C821" s="26" t="s">
        <v>45</v>
      </c>
      <c r="D821" s="26" t="s">
        <v>164</v>
      </c>
      <c r="E821" s="26" t="s">
        <v>987</v>
      </c>
      <c r="F821" s="26" t="s">
        <v>363</v>
      </c>
      <c r="G821" s="26">
        <v>2018</v>
      </c>
      <c r="H821" s="26" t="s">
        <v>106</v>
      </c>
      <c r="I821" s="45">
        <v>1</v>
      </c>
      <c r="J821" s="46" t="s">
        <v>1427</v>
      </c>
      <c r="K821" s="47">
        <v>1.5</v>
      </c>
      <c r="L821" s="47">
        <f t="shared" si="50"/>
        <v>1.5</v>
      </c>
      <c r="M821" s="47">
        <v>1.5</v>
      </c>
      <c r="N821" s="47"/>
      <c r="O821" s="47"/>
      <c r="P821" s="26" t="s">
        <v>135</v>
      </c>
      <c r="Q821" s="26" t="s">
        <v>39</v>
      </c>
      <c r="R821" s="26">
        <v>1</v>
      </c>
      <c r="S821" s="26">
        <v>4</v>
      </c>
      <c r="T821" s="26"/>
      <c r="U821" s="26"/>
      <c r="V821" s="26" t="s">
        <v>1310</v>
      </c>
      <c r="W821" s="26">
        <v>4321</v>
      </c>
      <c r="X821" s="26"/>
    </row>
    <row r="822" s="3" customFormat="1" ht="24.95" customHeight="1" spans="1:24">
      <c r="A822" s="24">
        <v>817</v>
      </c>
      <c r="B822" s="46" t="s">
        <v>1453</v>
      </c>
      <c r="C822" s="26" t="s">
        <v>45</v>
      </c>
      <c r="D822" s="26" t="s">
        <v>164</v>
      </c>
      <c r="E822" s="26" t="s">
        <v>557</v>
      </c>
      <c r="F822" s="26" t="s">
        <v>363</v>
      </c>
      <c r="G822" s="26">
        <v>2018</v>
      </c>
      <c r="H822" s="26" t="s">
        <v>106</v>
      </c>
      <c r="I822" s="45">
        <v>1</v>
      </c>
      <c r="J822" s="46" t="s">
        <v>1427</v>
      </c>
      <c r="K822" s="47">
        <v>1.5</v>
      </c>
      <c r="L822" s="47">
        <f t="shared" si="50"/>
        <v>1.5</v>
      </c>
      <c r="M822" s="47">
        <v>1.5</v>
      </c>
      <c r="N822" s="47"/>
      <c r="O822" s="47"/>
      <c r="P822" s="26" t="s">
        <v>135</v>
      </c>
      <c r="Q822" s="26" t="s">
        <v>39</v>
      </c>
      <c r="R822" s="26">
        <v>1</v>
      </c>
      <c r="S822" s="26">
        <v>4</v>
      </c>
      <c r="T822" s="26"/>
      <c r="U822" s="26"/>
      <c r="V822" s="26" t="s">
        <v>1310</v>
      </c>
      <c r="W822" s="26">
        <v>4322</v>
      </c>
      <c r="X822" s="26"/>
    </row>
    <row r="823" s="3" customFormat="1" ht="24.95" customHeight="1" spans="1:24">
      <c r="A823" s="24">
        <v>818</v>
      </c>
      <c r="B823" s="46" t="s">
        <v>1454</v>
      </c>
      <c r="C823" s="26" t="s">
        <v>45</v>
      </c>
      <c r="D823" s="26" t="s">
        <v>164</v>
      </c>
      <c r="E823" s="26" t="s">
        <v>228</v>
      </c>
      <c r="F823" s="26" t="s">
        <v>363</v>
      </c>
      <c r="G823" s="26">
        <v>2018</v>
      </c>
      <c r="H823" s="26" t="s">
        <v>106</v>
      </c>
      <c r="I823" s="45">
        <v>3</v>
      </c>
      <c r="J823" s="46" t="s">
        <v>1427</v>
      </c>
      <c r="K823" s="47">
        <v>1.5</v>
      </c>
      <c r="L823" s="47">
        <f t="shared" si="50"/>
        <v>4.5</v>
      </c>
      <c r="M823" s="47">
        <v>4.5</v>
      </c>
      <c r="N823" s="47"/>
      <c r="O823" s="47"/>
      <c r="P823" s="26" t="s">
        <v>135</v>
      </c>
      <c r="Q823" s="26" t="s">
        <v>39</v>
      </c>
      <c r="R823" s="26"/>
      <c r="S823" s="26"/>
      <c r="T823" s="26"/>
      <c r="U823" s="26"/>
      <c r="V823" s="26" t="s">
        <v>1310</v>
      </c>
      <c r="W823" s="26">
        <v>4323</v>
      </c>
      <c r="X823" s="26"/>
    </row>
    <row r="824" s="3" customFormat="1" ht="24.95" customHeight="1" spans="1:24">
      <c r="A824" s="24">
        <v>819</v>
      </c>
      <c r="B824" s="46" t="s">
        <v>1455</v>
      </c>
      <c r="C824" s="26" t="s">
        <v>45</v>
      </c>
      <c r="D824" s="26" t="s">
        <v>117</v>
      </c>
      <c r="E824" s="26" t="s">
        <v>560</v>
      </c>
      <c r="F824" s="26" t="s">
        <v>363</v>
      </c>
      <c r="G824" s="26">
        <v>2018</v>
      </c>
      <c r="H824" s="26" t="s">
        <v>106</v>
      </c>
      <c r="I824" s="45">
        <v>3</v>
      </c>
      <c r="J824" s="46" t="s">
        <v>1427</v>
      </c>
      <c r="K824" s="47">
        <v>1.5</v>
      </c>
      <c r="L824" s="47">
        <f t="shared" si="50"/>
        <v>4.5</v>
      </c>
      <c r="M824" s="47">
        <v>4.5</v>
      </c>
      <c r="N824" s="47"/>
      <c r="O824" s="47"/>
      <c r="P824" s="26" t="s">
        <v>135</v>
      </c>
      <c r="Q824" s="26" t="s">
        <v>39</v>
      </c>
      <c r="R824" s="26">
        <v>2</v>
      </c>
      <c r="S824" s="26">
        <v>4</v>
      </c>
      <c r="T824" s="26"/>
      <c r="U824" s="26"/>
      <c r="V824" s="26" t="s">
        <v>1310</v>
      </c>
      <c r="W824" s="26">
        <v>4324</v>
      </c>
      <c r="X824" s="26"/>
    </row>
    <row r="825" s="3" customFormat="1" ht="24.95" customHeight="1" spans="1:24">
      <c r="A825" s="24">
        <v>820</v>
      </c>
      <c r="B825" s="46" t="s">
        <v>1456</v>
      </c>
      <c r="C825" s="26" t="s">
        <v>45</v>
      </c>
      <c r="D825" s="26" t="s">
        <v>117</v>
      </c>
      <c r="E825" s="26" t="s">
        <v>231</v>
      </c>
      <c r="F825" s="26" t="s">
        <v>363</v>
      </c>
      <c r="G825" s="26">
        <v>2018</v>
      </c>
      <c r="H825" s="26" t="s">
        <v>106</v>
      </c>
      <c r="I825" s="45">
        <v>3</v>
      </c>
      <c r="J825" s="46" t="s">
        <v>1427</v>
      </c>
      <c r="K825" s="47">
        <v>1.5</v>
      </c>
      <c r="L825" s="47">
        <f t="shared" si="50"/>
        <v>4.5</v>
      </c>
      <c r="M825" s="47">
        <v>4.5</v>
      </c>
      <c r="N825" s="47"/>
      <c r="O825" s="47"/>
      <c r="P825" s="26" t="s">
        <v>135</v>
      </c>
      <c r="Q825" s="26" t="s">
        <v>39</v>
      </c>
      <c r="R825" s="26">
        <v>3</v>
      </c>
      <c r="S825" s="26">
        <v>12</v>
      </c>
      <c r="T825" s="26"/>
      <c r="U825" s="26"/>
      <c r="V825" s="26" t="s">
        <v>1310</v>
      </c>
      <c r="W825" s="26">
        <v>4325</v>
      </c>
      <c r="X825" s="26"/>
    </row>
    <row r="826" s="3" customFormat="1" ht="24.95" customHeight="1" spans="1:24">
      <c r="A826" s="24">
        <v>821</v>
      </c>
      <c r="B826" s="46" t="s">
        <v>1457</v>
      </c>
      <c r="C826" s="26" t="s">
        <v>45</v>
      </c>
      <c r="D826" s="26" t="s">
        <v>117</v>
      </c>
      <c r="E826" s="26" t="s">
        <v>1003</v>
      </c>
      <c r="F826" s="26" t="s">
        <v>363</v>
      </c>
      <c r="G826" s="26">
        <v>2018</v>
      </c>
      <c r="H826" s="26" t="s">
        <v>106</v>
      </c>
      <c r="I826" s="45">
        <v>1</v>
      </c>
      <c r="J826" s="46" t="s">
        <v>1427</v>
      </c>
      <c r="K826" s="47">
        <v>1.5</v>
      </c>
      <c r="L826" s="47">
        <f t="shared" si="50"/>
        <v>1.5</v>
      </c>
      <c r="M826" s="47">
        <v>1.5</v>
      </c>
      <c r="N826" s="47"/>
      <c r="O826" s="47"/>
      <c r="P826" s="26" t="s">
        <v>135</v>
      </c>
      <c r="Q826" s="26" t="s">
        <v>39</v>
      </c>
      <c r="R826" s="26">
        <v>1</v>
      </c>
      <c r="S826" s="26">
        <v>4</v>
      </c>
      <c r="T826" s="26"/>
      <c r="U826" s="26"/>
      <c r="V826" s="26" t="s">
        <v>1310</v>
      </c>
      <c r="W826" s="26">
        <v>4326</v>
      </c>
      <c r="X826" s="26"/>
    </row>
    <row r="827" s="3" customFormat="1" ht="24.95" customHeight="1" spans="1:24">
      <c r="A827" s="24">
        <v>822</v>
      </c>
      <c r="B827" s="46" t="s">
        <v>1458</v>
      </c>
      <c r="C827" s="26" t="s">
        <v>45</v>
      </c>
      <c r="D827" s="26" t="s">
        <v>117</v>
      </c>
      <c r="E827" s="26" t="s">
        <v>400</v>
      </c>
      <c r="F827" s="26" t="s">
        <v>363</v>
      </c>
      <c r="G827" s="26">
        <v>2018</v>
      </c>
      <c r="H827" s="26" t="s">
        <v>106</v>
      </c>
      <c r="I827" s="45">
        <v>3</v>
      </c>
      <c r="J827" s="46" t="s">
        <v>1427</v>
      </c>
      <c r="K827" s="47">
        <v>1.5</v>
      </c>
      <c r="L827" s="47">
        <f t="shared" si="50"/>
        <v>4.5</v>
      </c>
      <c r="M827" s="47">
        <v>4.5</v>
      </c>
      <c r="N827" s="47"/>
      <c r="O827" s="47"/>
      <c r="P827" s="26" t="s">
        <v>135</v>
      </c>
      <c r="Q827" s="26" t="s">
        <v>39</v>
      </c>
      <c r="R827" s="26">
        <v>2</v>
      </c>
      <c r="S827" s="26">
        <v>8</v>
      </c>
      <c r="T827" s="26"/>
      <c r="U827" s="26"/>
      <c r="V827" s="26" t="s">
        <v>1310</v>
      </c>
      <c r="W827" s="26">
        <v>4327</v>
      </c>
      <c r="X827" s="26"/>
    </row>
    <row r="828" s="3" customFormat="1" ht="24.95" customHeight="1" spans="1:24">
      <c r="A828" s="24">
        <v>823</v>
      </c>
      <c r="B828" s="46" t="s">
        <v>1459</v>
      </c>
      <c r="C828" s="26" t="s">
        <v>45</v>
      </c>
      <c r="D828" s="26" t="s">
        <v>117</v>
      </c>
      <c r="E828" s="26" t="s">
        <v>405</v>
      </c>
      <c r="F828" s="26" t="s">
        <v>363</v>
      </c>
      <c r="G828" s="26">
        <v>2018</v>
      </c>
      <c r="H828" s="26" t="s">
        <v>106</v>
      </c>
      <c r="I828" s="45">
        <v>3</v>
      </c>
      <c r="J828" s="46" t="s">
        <v>1427</v>
      </c>
      <c r="K828" s="47">
        <v>1.5</v>
      </c>
      <c r="L828" s="47">
        <f t="shared" si="50"/>
        <v>4.5</v>
      </c>
      <c r="M828" s="47">
        <v>4.5</v>
      </c>
      <c r="N828" s="47"/>
      <c r="O828" s="47"/>
      <c r="P828" s="26" t="s">
        <v>135</v>
      </c>
      <c r="Q828" s="26" t="s">
        <v>39</v>
      </c>
      <c r="R828" s="26">
        <v>2</v>
      </c>
      <c r="S828" s="26">
        <v>8</v>
      </c>
      <c r="T828" s="26"/>
      <c r="U828" s="26"/>
      <c r="V828" s="26" t="s">
        <v>1310</v>
      </c>
      <c r="W828" s="26">
        <v>4328</v>
      </c>
      <c r="X828" s="26"/>
    </row>
    <row r="829" s="3" customFormat="1" ht="24.95" customHeight="1" spans="1:24">
      <c r="A829" s="24">
        <v>824</v>
      </c>
      <c r="B829" s="46" t="s">
        <v>1460</v>
      </c>
      <c r="C829" s="26" t="s">
        <v>45</v>
      </c>
      <c r="D829" s="26" t="s">
        <v>117</v>
      </c>
      <c r="E829" s="26" t="s">
        <v>171</v>
      </c>
      <c r="F829" s="26" t="s">
        <v>363</v>
      </c>
      <c r="G829" s="26">
        <v>2018</v>
      </c>
      <c r="H829" s="26" t="s">
        <v>106</v>
      </c>
      <c r="I829" s="45">
        <v>1</v>
      </c>
      <c r="J829" s="46" t="s">
        <v>1427</v>
      </c>
      <c r="K829" s="47">
        <v>1.5</v>
      </c>
      <c r="L829" s="47">
        <f t="shared" si="50"/>
        <v>1.5</v>
      </c>
      <c r="M829" s="47">
        <v>1.5</v>
      </c>
      <c r="N829" s="47"/>
      <c r="O829" s="47"/>
      <c r="P829" s="26" t="s">
        <v>135</v>
      </c>
      <c r="Q829" s="26" t="s">
        <v>39</v>
      </c>
      <c r="R829" s="26">
        <v>1</v>
      </c>
      <c r="S829" s="26">
        <v>4</v>
      </c>
      <c r="T829" s="26"/>
      <c r="U829" s="26"/>
      <c r="V829" s="26" t="s">
        <v>1310</v>
      </c>
      <c r="W829" s="26">
        <v>4329</v>
      </c>
      <c r="X829" s="26"/>
    </row>
    <row r="830" s="3" customFormat="1" ht="24.95" customHeight="1" spans="1:24">
      <c r="A830" s="24">
        <v>825</v>
      </c>
      <c r="B830" s="46" t="s">
        <v>1461</v>
      </c>
      <c r="C830" s="26" t="s">
        <v>45</v>
      </c>
      <c r="D830" s="26" t="s">
        <v>117</v>
      </c>
      <c r="E830" s="26" t="s">
        <v>246</v>
      </c>
      <c r="F830" s="26" t="s">
        <v>363</v>
      </c>
      <c r="G830" s="26">
        <v>2018</v>
      </c>
      <c r="H830" s="26" t="s">
        <v>106</v>
      </c>
      <c r="I830" s="45">
        <v>1</v>
      </c>
      <c r="J830" s="46" t="s">
        <v>1427</v>
      </c>
      <c r="K830" s="47">
        <v>1.5</v>
      </c>
      <c r="L830" s="47">
        <f t="shared" si="50"/>
        <v>1.5</v>
      </c>
      <c r="M830" s="47">
        <v>1.5</v>
      </c>
      <c r="N830" s="47"/>
      <c r="O830" s="47"/>
      <c r="P830" s="26" t="s">
        <v>135</v>
      </c>
      <c r="Q830" s="26" t="s">
        <v>39</v>
      </c>
      <c r="R830" s="26">
        <v>1</v>
      </c>
      <c r="S830" s="26">
        <v>4</v>
      </c>
      <c r="T830" s="26"/>
      <c r="U830" s="26"/>
      <c r="V830" s="26" t="s">
        <v>1310</v>
      </c>
      <c r="W830" s="26">
        <v>4330</v>
      </c>
      <c r="X830" s="26"/>
    </row>
    <row r="831" s="3" customFormat="1" ht="24.95" customHeight="1" spans="1:24">
      <c r="A831" s="24">
        <v>826</v>
      </c>
      <c r="B831" s="46" t="s">
        <v>1462</v>
      </c>
      <c r="C831" s="26" t="s">
        <v>45</v>
      </c>
      <c r="D831" s="26" t="s">
        <v>117</v>
      </c>
      <c r="E831" s="26" t="s">
        <v>249</v>
      </c>
      <c r="F831" s="26" t="s">
        <v>363</v>
      </c>
      <c r="G831" s="26">
        <v>2018</v>
      </c>
      <c r="H831" s="26" t="s">
        <v>106</v>
      </c>
      <c r="I831" s="45">
        <v>2</v>
      </c>
      <c r="J831" s="46" t="s">
        <v>1427</v>
      </c>
      <c r="K831" s="47">
        <v>1.5</v>
      </c>
      <c r="L831" s="47">
        <f t="shared" si="50"/>
        <v>3</v>
      </c>
      <c r="M831" s="47">
        <v>3</v>
      </c>
      <c r="N831" s="47"/>
      <c r="O831" s="47"/>
      <c r="P831" s="26" t="s">
        <v>135</v>
      </c>
      <c r="Q831" s="26" t="s">
        <v>39</v>
      </c>
      <c r="R831" s="26">
        <v>1</v>
      </c>
      <c r="S831" s="26">
        <v>4</v>
      </c>
      <c r="T831" s="26"/>
      <c r="U831" s="26"/>
      <c r="V831" s="26" t="s">
        <v>1310</v>
      </c>
      <c r="W831" s="26">
        <v>4331</v>
      </c>
      <c r="X831" s="26"/>
    </row>
    <row r="832" s="3" customFormat="1" ht="24.95" customHeight="1" spans="1:24">
      <c r="A832" s="24">
        <v>827</v>
      </c>
      <c r="B832" s="46" t="s">
        <v>1463</v>
      </c>
      <c r="C832" s="26" t="s">
        <v>45</v>
      </c>
      <c r="D832" s="26" t="s">
        <v>117</v>
      </c>
      <c r="E832" s="26" t="s">
        <v>252</v>
      </c>
      <c r="F832" s="26" t="s">
        <v>363</v>
      </c>
      <c r="G832" s="26">
        <v>2018</v>
      </c>
      <c r="H832" s="26" t="s">
        <v>106</v>
      </c>
      <c r="I832" s="45">
        <v>1</v>
      </c>
      <c r="J832" s="46" t="s">
        <v>1427</v>
      </c>
      <c r="K832" s="47">
        <v>1.5</v>
      </c>
      <c r="L832" s="47">
        <f t="shared" si="50"/>
        <v>1.5</v>
      </c>
      <c r="M832" s="47">
        <v>1.5</v>
      </c>
      <c r="N832" s="47"/>
      <c r="O832" s="47"/>
      <c r="P832" s="26" t="s">
        <v>135</v>
      </c>
      <c r="Q832" s="26" t="s">
        <v>39</v>
      </c>
      <c r="R832" s="26">
        <v>1</v>
      </c>
      <c r="S832" s="26">
        <v>4</v>
      </c>
      <c r="T832" s="26"/>
      <c r="U832" s="26"/>
      <c r="V832" s="26" t="s">
        <v>1310</v>
      </c>
      <c r="W832" s="26">
        <v>4332</v>
      </c>
      <c r="X832" s="26"/>
    </row>
    <row r="833" s="3" customFormat="1" ht="24.95" customHeight="1" spans="1:24">
      <c r="A833" s="24">
        <v>828</v>
      </c>
      <c r="B833" s="46" t="s">
        <v>1464</v>
      </c>
      <c r="C833" s="26" t="s">
        <v>45</v>
      </c>
      <c r="D833" s="26" t="s">
        <v>117</v>
      </c>
      <c r="E833" s="26" t="s">
        <v>255</v>
      </c>
      <c r="F833" s="26" t="s">
        <v>363</v>
      </c>
      <c r="G833" s="26">
        <v>2018</v>
      </c>
      <c r="H833" s="26" t="s">
        <v>106</v>
      </c>
      <c r="I833" s="45">
        <v>3</v>
      </c>
      <c r="J833" s="46" t="s">
        <v>1427</v>
      </c>
      <c r="K833" s="47">
        <v>1.5</v>
      </c>
      <c r="L833" s="47">
        <f t="shared" si="50"/>
        <v>4.5</v>
      </c>
      <c r="M833" s="47">
        <v>4.5</v>
      </c>
      <c r="N833" s="47"/>
      <c r="O833" s="47"/>
      <c r="P833" s="26" t="s">
        <v>135</v>
      </c>
      <c r="Q833" s="26" t="s">
        <v>39</v>
      </c>
      <c r="R833" s="26">
        <v>2</v>
      </c>
      <c r="S833" s="26">
        <v>8</v>
      </c>
      <c r="T833" s="26"/>
      <c r="U833" s="26"/>
      <c r="V833" s="26" t="s">
        <v>1310</v>
      </c>
      <c r="W833" s="26">
        <v>4333</v>
      </c>
      <c r="X833" s="26"/>
    </row>
    <row r="834" s="3" customFormat="1" ht="24.95" customHeight="1" spans="1:24">
      <c r="A834" s="24">
        <v>829</v>
      </c>
      <c r="B834" s="46" t="s">
        <v>1465</v>
      </c>
      <c r="C834" s="26" t="s">
        <v>45</v>
      </c>
      <c r="D834" s="26" t="s">
        <v>117</v>
      </c>
      <c r="E834" s="26" t="s">
        <v>258</v>
      </c>
      <c r="F834" s="26" t="s">
        <v>363</v>
      </c>
      <c r="G834" s="26">
        <v>2018</v>
      </c>
      <c r="H834" s="26" t="s">
        <v>106</v>
      </c>
      <c r="I834" s="45">
        <v>4</v>
      </c>
      <c r="J834" s="46" t="s">
        <v>1427</v>
      </c>
      <c r="K834" s="47">
        <v>1.5</v>
      </c>
      <c r="L834" s="47">
        <f t="shared" si="50"/>
        <v>6</v>
      </c>
      <c r="M834" s="47">
        <v>6</v>
      </c>
      <c r="N834" s="47"/>
      <c r="O834" s="47"/>
      <c r="P834" s="26" t="s">
        <v>135</v>
      </c>
      <c r="Q834" s="26" t="s">
        <v>39</v>
      </c>
      <c r="R834" s="26">
        <v>1</v>
      </c>
      <c r="S834" s="26">
        <v>4</v>
      </c>
      <c r="T834" s="26"/>
      <c r="U834" s="26"/>
      <c r="V834" s="26" t="s">
        <v>1310</v>
      </c>
      <c r="W834" s="26">
        <v>4334</v>
      </c>
      <c r="X834" s="26"/>
    </row>
    <row r="835" s="3" customFormat="1" ht="24.95" customHeight="1" spans="1:24">
      <c r="A835" s="24">
        <v>830</v>
      </c>
      <c r="B835" s="46" t="s">
        <v>1466</v>
      </c>
      <c r="C835" s="26" t="s">
        <v>45</v>
      </c>
      <c r="D835" s="26" t="s">
        <v>117</v>
      </c>
      <c r="E835" s="26" t="s">
        <v>261</v>
      </c>
      <c r="F835" s="26" t="s">
        <v>363</v>
      </c>
      <c r="G835" s="26">
        <v>2018</v>
      </c>
      <c r="H835" s="26" t="s">
        <v>106</v>
      </c>
      <c r="I835" s="45">
        <v>4</v>
      </c>
      <c r="J835" s="46" t="s">
        <v>1427</v>
      </c>
      <c r="K835" s="47">
        <v>1.5</v>
      </c>
      <c r="L835" s="47">
        <f t="shared" si="50"/>
        <v>6</v>
      </c>
      <c r="M835" s="47">
        <v>6</v>
      </c>
      <c r="N835" s="47"/>
      <c r="O835" s="47"/>
      <c r="P835" s="26" t="s">
        <v>135</v>
      </c>
      <c r="Q835" s="26" t="s">
        <v>39</v>
      </c>
      <c r="R835" s="26">
        <v>2</v>
      </c>
      <c r="S835" s="26">
        <v>8</v>
      </c>
      <c r="T835" s="26"/>
      <c r="U835" s="26"/>
      <c r="V835" s="26" t="s">
        <v>1310</v>
      </c>
      <c r="W835" s="26">
        <v>4335</v>
      </c>
      <c r="X835" s="26"/>
    </row>
    <row r="836" s="3" customFormat="1" ht="24.95" customHeight="1" spans="1:24">
      <c r="A836" s="24">
        <v>831</v>
      </c>
      <c r="B836" s="46" t="s">
        <v>1467</v>
      </c>
      <c r="C836" s="26" t="s">
        <v>45</v>
      </c>
      <c r="D836" s="26" t="s">
        <v>173</v>
      </c>
      <c r="E836" s="26" t="s">
        <v>1014</v>
      </c>
      <c r="F836" s="26" t="s">
        <v>363</v>
      </c>
      <c r="G836" s="26">
        <v>2018</v>
      </c>
      <c r="H836" s="26" t="s">
        <v>106</v>
      </c>
      <c r="I836" s="45">
        <v>1</v>
      </c>
      <c r="J836" s="46" t="s">
        <v>1427</v>
      </c>
      <c r="K836" s="47">
        <v>1.5</v>
      </c>
      <c r="L836" s="47">
        <f t="shared" si="50"/>
        <v>1.5</v>
      </c>
      <c r="M836" s="47">
        <v>1.5</v>
      </c>
      <c r="N836" s="47"/>
      <c r="O836" s="47"/>
      <c r="P836" s="26" t="s">
        <v>135</v>
      </c>
      <c r="Q836" s="26" t="s">
        <v>39</v>
      </c>
      <c r="R836" s="26">
        <v>1</v>
      </c>
      <c r="S836" s="26">
        <v>4</v>
      </c>
      <c r="T836" s="26"/>
      <c r="U836" s="26"/>
      <c r="V836" s="26" t="s">
        <v>1310</v>
      </c>
      <c r="W836" s="26">
        <v>4336</v>
      </c>
      <c r="X836" s="26"/>
    </row>
    <row r="837" s="3" customFormat="1" ht="24.95" customHeight="1" spans="1:24">
      <c r="A837" s="24">
        <v>832</v>
      </c>
      <c r="B837" s="46" t="s">
        <v>1468</v>
      </c>
      <c r="C837" s="26" t="s">
        <v>45</v>
      </c>
      <c r="D837" s="26" t="s">
        <v>173</v>
      </c>
      <c r="E837" s="26" t="s">
        <v>1095</v>
      </c>
      <c r="F837" s="26" t="s">
        <v>363</v>
      </c>
      <c r="G837" s="26">
        <v>2018</v>
      </c>
      <c r="H837" s="26" t="s">
        <v>106</v>
      </c>
      <c r="I837" s="45">
        <v>2</v>
      </c>
      <c r="J837" s="46" t="s">
        <v>1427</v>
      </c>
      <c r="K837" s="47">
        <v>1.5</v>
      </c>
      <c r="L837" s="47">
        <f t="shared" si="50"/>
        <v>3</v>
      </c>
      <c r="M837" s="47">
        <v>3</v>
      </c>
      <c r="N837" s="47"/>
      <c r="O837" s="47"/>
      <c r="P837" s="26" t="s">
        <v>135</v>
      </c>
      <c r="Q837" s="26" t="s">
        <v>39</v>
      </c>
      <c r="R837" s="26">
        <v>2</v>
      </c>
      <c r="S837" s="26">
        <v>8</v>
      </c>
      <c r="T837" s="26"/>
      <c r="U837" s="26"/>
      <c r="V837" s="26" t="s">
        <v>1310</v>
      </c>
      <c r="W837" s="26">
        <v>4337</v>
      </c>
      <c r="X837" s="26"/>
    </row>
    <row r="838" s="3" customFormat="1" ht="24.95" customHeight="1" spans="1:24">
      <c r="A838" s="24">
        <v>833</v>
      </c>
      <c r="B838" s="46" t="s">
        <v>1469</v>
      </c>
      <c r="C838" s="26" t="s">
        <v>45</v>
      </c>
      <c r="D838" s="26" t="s">
        <v>173</v>
      </c>
      <c r="E838" s="26" t="s">
        <v>176</v>
      </c>
      <c r="F838" s="26" t="s">
        <v>363</v>
      </c>
      <c r="G838" s="26">
        <v>2018</v>
      </c>
      <c r="H838" s="26" t="s">
        <v>106</v>
      </c>
      <c r="I838" s="45">
        <v>3</v>
      </c>
      <c r="J838" s="46" t="s">
        <v>1427</v>
      </c>
      <c r="K838" s="47">
        <v>1.5</v>
      </c>
      <c r="L838" s="47">
        <f t="shared" si="50"/>
        <v>4.5</v>
      </c>
      <c r="M838" s="47">
        <v>4.5</v>
      </c>
      <c r="N838" s="47"/>
      <c r="O838" s="47"/>
      <c r="P838" s="26" t="s">
        <v>135</v>
      </c>
      <c r="Q838" s="26" t="s">
        <v>39</v>
      </c>
      <c r="R838" s="26">
        <v>3</v>
      </c>
      <c r="S838" s="26">
        <v>12</v>
      </c>
      <c r="T838" s="26"/>
      <c r="U838" s="26"/>
      <c r="V838" s="26" t="s">
        <v>1310</v>
      </c>
      <c r="W838" s="26">
        <v>4338</v>
      </c>
      <c r="X838" s="26"/>
    </row>
    <row r="839" s="3" customFormat="1" ht="24.95" customHeight="1" spans="1:24">
      <c r="A839" s="24">
        <v>834</v>
      </c>
      <c r="B839" s="46" t="s">
        <v>1470</v>
      </c>
      <c r="C839" s="26" t="s">
        <v>45</v>
      </c>
      <c r="D839" s="26" t="s">
        <v>173</v>
      </c>
      <c r="E839" s="26" t="s">
        <v>576</v>
      </c>
      <c r="F839" s="26" t="s">
        <v>363</v>
      </c>
      <c r="G839" s="26">
        <v>2018</v>
      </c>
      <c r="H839" s="26" t="s">
        <v>106</v>
      </c>
      <c r="I839" s="45">
        <v>5</v>
      </c>
      <c r="J839" s="46" t="s">
        <v>1427</v>
      </c>
      <c r="K839" s="47">
        <v>1.5</v>
      </c>
      <c r="L839" s="47">
        <f t="shared" si="50"/>
        <v>7.5</v>
      </c>
      <c r="M839" s="47">
        <v>7.5</v>
      </c>
      <c r="N839" s="47"/>
      <c r="O839" s="47"/>
      <c r="P839" s="26" t="s">
        <v>135</v>
      </c>
      <c r="Q839" s="26" t="s">
        <v>39</v>
      </c>
      <c r="R839" s="26">
        <v>3</v>
      </c>
      <c r="S839" s="26">
        <v>12</v>
      </c>
      <c r="T839" s="26"/>
      <c r="U839" s="26"/>
      <c r="V839" s="26" t="s">
        <v>1310</v>
      </c>
      <c r="W839" s="26">
        <v>4339</v>
      </c>
      <c r="X839" s="26"/>
    </row>
    <row r="840" s="3" customFormat="1" ht="24.95" customHeight="1" spans="1:24">
      <c r="A840" s="24">
        <v>835</v>
      </c>
      <c r="B840" s="46" t="s">
        <v>1471</v>
      </c>
      <c r="C840" s="26" t="s">
        <v>45</v>
      </c>
      <c r="D840" s="26" t="s">
        <v>173</v>
      </c>
      <c r="E840" s="26" t="s">
        <v>1338</v>
      </c>
      <c r="F840" s="26" t="s">
        <v>363</v>
      </c>
      <c r="G840" s="26">
        <v>2018</v>
      </c>
      <c r="H840" s="26" t="s">
        <v>106</v>
      </c>
      <c r="I840" s="45">
        <v>1</v>
      </c>
      <c r="J840" s="46" t="s">
        <v>1427</v>
      </c>
      <c r="K840" s="47">
        <v>1.5</v>
      </c>
      <c r="L840" s="47">
        <f t="shared" si="50"/>
        <v>1.5</v>
      </c>
      <c r="M840" s="47">
        <v>1.5</v>
      </c>
      <c r="N840" s="47"/>
      <c r="O840" s="47"/>
      <c r="P840" s="26" t="s">
        <v>135</v>
      </c>
      <c r="Q840" s="26" t="s">
        <v>39</v>
      </c>
      <c r="R840" s="26"/>
      <c r="S840" s="26"/>
      <c r="T840" s="26"/>
      <c r="U840" s="26"/>
      <c r="V840" s="26" t="s">
        <v>1310</v>
      </c>
      <c r="W840" s="26">
        <v>4340</v>
      </c>
      <c r="X840" s="26"/>
    </row>
    <row r="841" s="3" customFormat="1" ht="24.95" customHeight="1" spans="1:24">
      <c r="A841" s="24">
        <v>836</v>
      </c>
      <c r="B841" s="46" t="s">
        <v>1472</v>
      </c>
      <c r="C841" s="26" t="s">
        <v>45</v>
      </c>
      <c r="D841" s="26" t="s">
        <v>173</v>
      </c>
      <c r="E841" s="26" t="s">
        <v>1093</v>
      </c>
      <c r="F841" s="26" t="s">
        <v>363</v>
      </c>
      <c r="G841" s="26">
        <v>2018</v>
      </c>
      <c r="H841" s="26" t="s">
        <v>106</v>
      </c>
      <c r="I841" s="45">
        <v>4</v>
      </c>
      <c r="J841" s="46" t="s">
        <v>1427</v>
      </c>
      <c r="K841" s="47">
        <v>1.5</v>
      </c>
      <c r="L841" s="47">
        <f t="shared" si="50"/>
        <v>6</v>
      </c>
      <c r="M841" s="47">
        <v>6</v>
      </c>
      <c r="N841" s="47"/>
      <c r="O841" s="47"/>
      <c r="P841" s="26" t="s">
        <v>135</v>
      </c>
      <c r="Q841" s="26" t="s">
        <v>39</v>
      </c>
      <c r="R841" s="26">
        <v>2</v>
      </c>
      <c r="S841" s="26">
        <v>8</v>
      </c>
      <c r="T841" s="26"/>
      <c r="U841" s="26"/>
      <c r="V841" s="26" t="s">
        <v>1310</v>
      </c>
      <c r="W841" s="26">
        <v>4341</v>
      </c>
      <c r="X841" s="26"/>
    </row>
    <row r="842" s="3" customFormat="1" ht="24.95" customHeight="1" spans="1:24">
      <c r="A842" s="24">
        <v>837</v>
      </c>
      <c r="B842" s="46" t="s">
        <v>1473</v>
      </c>
      <c r="C842" s="26" t="s">
        <v>45</v>
      </c>
      <c r="D842" s="26" t="s">
        <v>173</v>
      </c>
      <c r="E842" s="26" t="s">
        <v>1474</v>
      </c>
      <c r="F842" s="26" t="s">
        <v>363</v>
      </c>
      <c r="G842" s="26">
        <v>2018</v>
      </c>
      <c r="H842" s="26" t="s">
        <v>106</v>
      </c>
      <c r="I842" s="45">
        <v>4</v>
      </c>
      <c r="J842" s="46" t="s">
        <v>1427</v>
      </c>
      <c r="K842" s="47">
        <v>1.5</v>
      </c>
      <c r="L842" s="47">
        <f t="shared" si="50"/>
        <v>6</v>
      </c>
      <c r="M842" s="47">
        <v>6</v>
      </c>
      <c r="N842" s="47"/>
      <c r="O842" s="47"/>
      <c r="P842" s="26" t="s">
        <v>135</v>
      </c>
      <c r="Q842" s="26" t="s">
        <v>39</v>
      </c>
      <c r="R842" s="26"/>
      <c r="S842" s="26"/>
      <c r="T842" s="26"/>
      <c r="U842" s="26"/>
      <c r="V842" s="26" t="s">
        <v>1310</v>
      </c>
      <c r="W842" s="26">
        <v>4342</v>
      </c>
      <c r="X842" s="26"/>
    </row>
    <row r="843" s="3" customFormat="1" ht="24.95" customHeight="1" spans="1:24">
      <c r="A843" s="24">
        <v>838</v>
      </c>
      <c r="B843" s="46" t="s">
        <v>1475</v>
      </c>
      <c r="C843" s="26" t="s">
        <v>45</v>
      </c>
      <c r="D843" s="26" t="s">
        <v>173</v>
      </c>
      <c r="E843" s="26" t="s">
        <v>578</v>
      </c>
      <c r="F843" s="26" t="s">
        <v>363</v>
      </c>
      <c r="G843" s="26">
        <v>2018</v>
      </c>
      <c r="H843" s="26" t="s">
        <v>106</v>
      </c>
      <c r="I843" s="45">
        <v>2</v>
      </c>
      <c r="J843" s="46" t="s">
        <v>1427</v>
      </c>
      <c r="K843" s="47">
        <v>1.5</v>
      </c>
      <c r="L843" s="47">
        <f t="shared" si="50"/>
        <v>3</v>
      </c>
      <c r="M843" s="47">
        <v>3</v>
      </c>
      <c r="N843" s="47"/>
      <c r="O843" s="47"/>
      <c r="P843" s="26" t="s">
        <v>135</v>
      </c>
      <c r="Q843" s="26" t="s">
        <v>39</v>
      </c>
      <c r="R843" s="26">
        <v>2</v>
      </c>
      <c r="S843" s="26">
        <v>8</v>
      </c>
      <c r="T843" s="26"/>
      <c r="U843" s="26"/>
      <c r="V843" s="26" t="s">
        <v>1310</v>
      </c>
      <c r="W843" s="26">
        <v>4343</v>
      </c>
      <c r="X843" s="26"/>
    </row>
    <row r="844" s="3" customFormat="1" ht="24.95" customHeight="1" spans="1:24">
      <c r="A844" s="24">
        <v>839</v>
      </c>
      <c r="B844" s="46" t="s">
        <v>1476</v>
      </c>
      <c r="C844" s="26" t="s">
        <v>45</v>
      </c>
      <c r="D844" s="26" t="s">
        <v>53</v>
      </c>
      <c r="E844" s="26" t="s">
        <v>1477</v>
      </c>
      <c r="F844" s="26" t="s">
        <v>363</v>
      </c>
      <c r="G844" s="26">
        <v>2018</v>
      </c>
      <c r="H844" s="26" t="s">
        <v>106</v>
      </c>
      <c r="I844" s="45">
        <v>8</v>
      </c>
      <c r="J844" s="46" t="s">
        <v>1427</v>
      </c>
      <c r="K844" s="47">
        <v>1.5</v>
      </c>
      <c r="L844" s="47">
        <f t="shared" si="50"/>
        <v>12</v>
      </c>
      <c r="M844" s="47">
        <v>12</v>
      </c>
      <c r="N844" s="47"/>
      <c r="O844" s="47"/>
      <c r="P844" s="26" t="s">
        <v>135</v>
      </c>
      <c r="Q844" s="26" t="s">
        <v>39</v>
      </c>
      <c r="R844" s="26">
        <v>3</v>
      </c>
      <c r="S844" s="26">
        <v>12</v>
      </c>
      <c r="T844" s="26"/>
      <c r="U844" s="26"/>
      <c r="V844" s="26" t="s">
        <v>1310</v>
      </c>
      <c r="W844" s="26">
        <v>4344</v>
      </c>
      <c r="X844" s="26"/>
    </row>
    <row r="845" s="3" customFormat="1" ht="24.95" customHeight="1" spans="1:24">
      <c r="A845" s="24">
        <v>840</v>
      </c>
      <c r="B845" s="46" t="s">
        <v>1478</v>
      </c>
      <c r="C845" s="26" t="s">
        <v>45</v>
      </c>
      <c r="D845" s="26" t="s">
        <v>53</v>
      </c>
      <c r="E845" s="26" t="s">
        <v>413</v>
      </c>
      <c r="F845" s="26" t="s">
        <v>363</v>
      </c>
      <c r="G845" s="26">
        <v>2018</v>
      </c>
      <c r="H845" s="26" t="s">
        <v>106</v>
      </c>
      <c r="I845" s="45">
        <v>1</v>
      </c>
      <c r="J845" s="46" t="s">
        <v>1427</v>
      </c>
      <c r="K845" s="47">
        <v>1.5</v>
      </c>
      <c r="L845" s="47">
        <f t="shared" si="50"/>
        <v>1.5</v>
      </c>
      <c r="M845" s="47">
        <v>1.5</v>
      </c>
      <c r="N845" s="47"/>
      <c r="O845" s="47"/>
      <c r="P845" s="26" t="s">
        <v>135</v>
      </c>
      <c r="Q845" s="26" t="s">
        <v>39</v>
      </c>
      <c r="R845" s="26"/>
      <c r="S845" s="26"/>
      <c r="T845" s="26"/>
      <c r="U845" s="26"/>
      <c r="V845" s="26" t="s">
        <v>1310</v>
      </c>
      <c r="W845" s="26">
        <v>4345</v>
      </c>
      <c r="X845" s="26"/>
    </row>
    <row r="846" s="3" customFormat="1" ht="24.95" customHeight="1" spans="1:24">
      <c r="A846" s="24">
        <v>841</v>
      </c>
      <c r="B846" s="46" t="s">
        <v>1479</v>
      </c>
      <c r="C846" s="26" t="s">
        <v>45</v>
      </c>
      <c r="D846" s="26" t="s">
        <v>53</v>
      </c>
      <c r="E846" s="26" t="s">
        <v>55</v>
      </c>
      <c r="F846" s="26" t="s">
        <v>363</v>
      </c>
      <c r="G846" s="26">
        <v>2018</v>
      </c>
      <c r="H846" s="26" t="s">
        <v>106</v>
      </c>
      <c r="I846" s="45">
        <v>5</v>
      </c>
      <c r="J846" s="46" t="s">
        <v>1427</v>
      </c>
      <c r="K846" s="47">
        <v>1.5</v>
      </c>
      <c r="L846" s="47">
        <f t="shared" si="50"/>
        <v>7.5</v>
      </c>
      <c r="M846" s="47">
        <v>7.5</v>
      </c>
      <c r="N846" s="47"/>
      <c r="O846" s="47"/>
      <c r="P846" s="26" t="s">
        <v>135</v>
      </c>
      <c r="Q846" s="26" t="s">
        <v>39</v>
      </c>
      <c r="R846" s="26">
        <v>1</v>
      </c>
      <c r="S846" s="26">
        <v>4</v>
      </c>
      <c r="T846" s="26"/>
      <c r="U846" s="26"/>
      <c r="V846" s="26" t="s">
        <v>1310</v>
      </c>
      <c r="W846" s="26">
        <v>4346</v>
      </c>
      <c r="X846" s="26"/>
    </row>
    <row r="847" s="3" customFormat="1" ht="24.95" customHeight="1" spans="1:24">
      <c r="A847" s="24">
        <v>842</v>
      </c>
      <c r="B847" s="46" t="s">
        <v>1480</v>
      </c>
      <c r="C847" s="26" t="s">
        <v>45</v>
      </c>
      <c r="D847" s="26" t="s">
        <v>53</v>
      </c>
      <c r="E847" s="26" t="s">
        <v>72</v>
      </c>
      <c r="F847" s="26" t="s">
        <v>363</v>
      </c>
      <c r="G847" s="26">
        <v>2018</v>
      </c>
      <c r="H847" s="26" t="s">
        <v>106</v>
      </c>
      <c r="I847" s="45">
        <v>1</v>
      </c>
      <c r="J847" s="46" t="s">
        <v>1427</v>
      </c>
      <c r="K847" s="47">
        <v>1.5</v>
      </c>
      <c r="L847" s="47">
        <f t="shared" si="50"/>
        <v>1.5</v>
      </c>
      <c r="M847" s="47">
        <v>1.5</v>
      </c>
      <c r="N847" s="47"/>
      <c r="O847" s="47"/>
      <c r="P847" s="26" t="s">
        <v>135</v>
      </c>
      <c r="Q847" s="26" t="s">
        <v>39</v>
      </c>
      <c r="R847" s="26"/>
      <c r="S847" s="26"/>
      <c r="T847" s="26"/>
      <c r="U847" s="26"/>
      <c r="V847" s="26" t="s">
        <v>1310</v>
      </c>
      <c r="W847" s="26">
        <v>4347</v>
      </c>
      <c r="X847" s="26"/>
    </row>
    <row r="848" s="3" customFormat="1" ht="24.95" customHeight="1" spans="1:24">
      <c r="A848" s="24">
        <v>843</v>
      </c>
      <c r="B848" s="46" t="s">
        <v>1481</v>
      </c>
      <c r="C848" s="26" t="s">
        <v>45</v>
      </c>
      <c r="D848" s="26" t="s">
        <v>53</v>
      </c>
      <c r="E848" s="26" t="s">
        <v>268</v>
      </c>
      <c r="F848" s="26" t="s">
        <v>363</v>
      </c>
      <c r="G848" s="26">
        <v>2018</v>
      </c>
      <c r="H848" s="26" t="s">
        <v>106</v>
      </c>
      <c r="I848" s="45">
        <v>9</v>
      </c>
      <c r="J848" s="46" t="s">
        <v>1427</v>
      </c>
      <c r="K848" s="47">
        <v>1.5</v>
      </c>
      <c r="L848" s="47">
        <f t="shared" si="50"/>
        <v>13.5</v>
      </c>
      <c r="M848" s="47">
        <v>13.5</v>
      </c>
      <c r="N848" s="47"/>
      <c r="O848" s="47"/>
      <c r="P848" s="26" t="s">
        <v>135</v>
      </c>
      <c r="Q848" s="26" t="s">
        <v>39</v>
      </c>
      <c r="R848" s="26">
        <v>2</v>
      </c>
      <c r="S848" s="26">
        <v>8</v>
      </c>
      <c r="T848" s="26"/>
      <c r="U848" s="26"/>
      <c r="V848" s="26" t="s">
        <v>1310</v>
      </c>
      <c r="W848" s="26">
        <v>4348</v>
      </c>
      <c r="X848" s="26"/>
    </row>
    <row r="849" s="3" customFormat="1" ht="24.95" customHeight="1" spans="1:24">
      <c r="A849" s="24">
        <v>844</v>
      </c>
      <c r="B849" s="46" t="s">
        <v>1482</v>
      </c>
      <c r="C849" s="26" t="s">
        <v>45</v>
      </c>
      <c r="D849" s="26" t="s">
        <v>271</v>
      </c>
      <c r="E849" s="26" t="s">
        <v>272</v>
      </c>
      <c r="F849" s="26" t="s">
        <v>363</v>
      </c>
      <c r="G849" s="26">
        <v>2018</v>
      </c>
      <c r="H849" s="26" t="s">
        <v>106</v>
      </c>
      <c r="I849" s="45">
        <v>5</v>
      </c>
      <c r="J849" s="46" t="s">
        <v>1427</v>
      </c>
      <c r="K849" s="47">
        <v>1.5</v>
      </c>
      <c r="L849" s="47">
        <f t="shared" si="50"/>
        <v>7.5</v>
      </c>
      <c r="M849" s="47">
        <v>7.5</v>
      </c>
      <c r="N849" s="47"/>
      <c r="O849" s="47"/>
      <c r="P849" s="26" t="s">
        <v>135</v>
      </c>
      <c r="Q849" s="26" t="s">
        <v>39</v>
      </c>
      <c r="R849" s="26">
        <v>3</v>
      </c>
      <c r="S849" s="26">
        <v>12</v>
      </c>
      <c r="T849" s="26"/>
      <c r="U849" s="26"/>
      <c r="V849" s="26" t="s">
        <v>1310</v>
      </c>
      <c r="W849" s="26">
        <v>4349</v>
      </c>
      <c r="X849" s="26"/>
    </row>
    <row r="850" s="3" customFormat="1" ht="24.95" customHeight="1" spans="1:24">
      <c r="A850" s="24">
        <v>845</v>
      </c>
      <c r="B850" s="46" t="s">
        <v>1483</v>
      </c>
      <c r="C850" s="26" t="s">
        <v>45</v>
      </c>
      <c r="D850" s="26" t="s">
        <v>271</v>
      </c>
      <c r="E850" s="26" t="s">
        <v>275</v>
      </c>
      <c r="F850" s="26" t="s">
        <v>363</v>
      </c>
      <c r="G850" s="26">
        <v>2018</v>
      </c>
      <c r="H850" s="26" t="s">
        <v>106</v>
      </c>
      <c r="I850" s="45">
        <v>3</v>
      </c>
      <c r="J850" s="46" t="s">
        <v>1427</v>
      </c>
      <c r="K850" s="47">
        <v>1.5</v>
      </c>
      <c r="L850" s="47">
        <f t="shared" si="50"/>
        <v>4.5</v>
      </c>
      <c r="M850" s="47">
        <v>4.5</v>
      </c>
      <c r="N850" s="47"/>
      <c r="O850" s="47"/>
      <c r="P850" s="26" t="s">
        <v>135</v>
      </c>
      <c r="Q850" s="26" t="s">
        <v>39</v>
      </c>
      <c r="R850" s="26">
        <v>3</v>
      </c>
      <c r="S850" s="26">
        <v>12</v>
      </c>
      <c r="T850" s="26"/>
      <c r="U850" s="26"/>
      <c r="V850" s="26" t="s">
        <v>1310</v>
      </c>
      <c r="W850" s="26">
        <v>4350</v>
      </c>
      <c r="X850" s="26"/>
    </row>
    <row r="851" s="3" customFormat="1" ht="24.95" customHeight="1" spans="1:24">
      <c r="A851" s="24">
        <v>846</v>
      </c>
      <c r="B851" s="46" t="s">
        <v>1484</v>
      </c>
      <c r="C851" s="26" t="s">
        <v>45</v>
      </c>
      <c r="D851" s="26" t="s">
        <v>271</v>
      </c>
      <c r="E851" s="26" t="s">
        <v>278</v>
      </c>
      <c r="F851" s="26" t="s">
        <v>363</v>
      </c>
      <c r="G851" s="26">
        <v>2018</v>
      </c>
      <c r="H851" s="26" t="s">
        <v>106</v>
      </c>
      <c r="I851" s="45">
        <v>2</v>
      </c>
      <c r="J851" s="46" t="s">
        <v>1427</v>
      </c>
      <c r="K851" s="47">
        <v>1.5</v>
      </c>
      <c r="L851" s="47">
        <f t="shared" si="50"/>
        <v>3</v>
      </c>
      <c r="M851" s="47">
        <v>3</v>
      </c>
      <c r="N851" s="47"/>
      <c r="O851" s="47"/>
      <c r="P851" s="26" t="s">
        <v>135</v>
      </c>
      <c r="Q851" s="26" t="s">
        <v>39</v>
      </c>
      <c r="R851" s="26">
        <v>2</v>
      </c>
      <c r="S851" s="26">
        <v>8</v>
      </c>
      <c r="T851" s="26"/>
      <c r="U851" s="26"/>
      <c r="V851" s="26" t="s">
        <v>1310</v>
      </c>
      <c r="W851" s="26">
        <v>4351</v>
      </c>
      <c r="X851" s="26"/>
    </row>
    <row r="852" s="3" customFormat="1" ht="24.95" customHeight="1" spans="1:24">
      <c r="A852" s="24">
        <v>847</v>
      </c>
      <c r="B852" s="46" t="s">
        <v>1485</v>
      </c>
      <c r="C852" s="26" t="s">
        <v>45</v>
      </c>
      <c r="D852" s="26" t="s">
        <v>271</v>
      </c>
      <c r="E852" s="26" t="s">
        <v>281</v>
      </c>
      <c r="F852" s="26" t="s">
        <v>363</v>
      </c>
      <c r="G852" s="26">
        <v>2018</v>
      </c>
      <c r="H852" s="26" t="s">
        <v>106</v>
      </c>
      <c r="I852" s="45">
        <v>4</v>
      </c>
      <c r="J852" s="46" t="s">
        <v>1427</v>
      </c>
      <c r="K852" s="47">
        <v>1.5</v>
      </c>
      <c r="L852" s="47">
        <f t="shared" si="50"/>
        <v>6</v>
      </c>
      <c r="M852" s="47">
        <v>6</v>
      </c>
      <c r="N852" s="47"/>
      <c r="O852" s="47"/>
      <c r="P852" s="26" t="s">
        <v>135</v>
      </c>
      <c r="Q852" s="26" t="s">
        <v>39</v>
      </c>
      <c r="R852" s="26">
        <v>3</v>
      </c>
      <c r="S852" s="26">
        <v>12</v>
      </c>
      <c r="T852" s="26"/>
      <c r="U852" s="26"/>
      <c r="V852" s="26" t="s">
        <v>1310</v>
      </c>
      <c r="W852" s="26">
        <v>4352</v>
      </c>
      <c r="X852" s="26"/>
    </row>
    <row r="853" s="3" customFormat="1" ht="24.95" customHeight="1" spans="1:24">
      <c r="A853" s="24">
        <v>848</v>
      </c>
      <c r="B853" s="46" t="s">
        <v>1486</v>
      </c>
      <c r="C853" s="26" t="s">
        <v>45</v>
      </c>
      <c r="D853" s="26" t="s">
        <v>271</v>
      </c>
      <c r="E853" s="26" t="s">
        <v>430</v>
      </c>
      <c r="F853" s="26" t="s">
        <v>363</v>
      </c>
      <c r="G853" s="26">
        <v>2018</v>
      </c>
      <c r="H853" s="26" t="s">
        <v>106</v>
      </c>
      <c r="I853" s="45">
        <v>6</v>
      </c>
      <c r="J853" s="46" t="s">
        <v>1427</v>
      </c>
      <c r="K853" s="47">
        <v>1.5</v>
      </c>
      <c r="L853" s="47">
        <f t="shared" si="50"/>
        <v>9</v>
      </c>
      <c r="M853" s="47">
        <v>9</v>
      </c>
      <c r="N853" s="47"/>
      <c r="O853" s="47"/>
      <c r="P853" s="26" t="s">
        <v>135</v>
      </c>
      <c r="Q853" s="26" t="s">
        <v>39</v>
      </c>
      <c r="R853" s="26">
        <v>5</v>
      </c>
      <c r="S853" s="26">
        <v>20</v>
      </c>
      <c r="T853" s="26"/>
      <c r="U853" s="26"/>
      <c r="V853" s="26" t="s">
        <v>1310</v>
      </c>
      <c r="W853" s="26">
        <v>4353</v>
      </c>
      <c r="X853" s="26"/>
    </row>
    <row r="854" s="3" customFormat="1" ht="24.95" customHeight="1" spans="1:24">
      <c r="A854" s="24">
        <v>849</v>
      </c>
      <c r="B854" s="46" t="s">
        <v>1487</v>
      </c>
      <c r="C854" s="26" t="s">
        <v>45</v>
      </c>
      <c r="D854" s="26" t="s">
        <v>271</v>
      </c>
      <c r="E854" s="26" t="s">
        <v>952</v>
      </c>
      <c r="F854" s="26" t="s">
        <v>363</v>
      </c>
      <c r="G854" s="26">
        <v>2018</v>
      </c>
      <c r="H854" s="26" t="s">
        <v>106</v>
      </c>
      <c r="I854" s="45">
        <v>2</v>
      </c>
      <c r="J854" s="46" t="s">
        <v>1427</v>
      </c>
      <c r="K854" s="47">
        <v>1.5</v>
      </c>
      <c r="L854" s="47">
        <f t="shared" si="50"/>
        <v>3</v>
      </c>
      <c r="M854" s="47">
        <v>3</v>
      </c>
      <c r="N854" s="47"/>
      <c r="O854" s="47"/>
      <c r="P854" s="26" t="s">
        <v>135</v>
      </c>
      <c r="Q854" s="26" t="s">
        <v>39</v>
      </c>
      <c r="R854" s="26">
        <v>2</v>
      </c>
      <c r="S854" s="26">
        <v>8</v>
      </c>
      <c r="T854" s="26"/>
      <c r="U854" s="26"/>
      <c r="V854" s="26" t="s">
        <v>1310</v>
      </c>
      <c r="W854" s="26">
        <v>4354</v>
      </c>
      <c r="X854" s="26"/>
    </row>
    <row r="855" s="3" customFormat="1" ht="24.95" customHeight="1" spans="1:24">
      <c r="A855" s="24">
        <v>850</v>
      </c>
      <c r="B855" s="46" t="s">
        <v>1488</v>
      </c>
      <c r="C855" s="26" t="s">
        <v>45</v>
      </c>
      <c r="D855" s="26" t="s">
        <v>271</v>
      </c>
      <c r="E855" s="26" t="s">
        <v>434</v>
      </c>
      <c r="F855" s="26" t="s">
        <v>363</v>
      </c>
      <c r="G855" s="26">
        <v>2018</v>
      </c>
      <c r="H855" s="26" t="s">
        <v>106</v>
      </c>
      <c r="I855" s="45">
        <v>4</v>
      </c>
      <c r="J855" s="46" t="s">
        <v>1427</v>
      </c>
      <c r="K855" s="47">
        <v>1.5</v>
      </c>
      <c r="L855" s="47">
        <f t="shared" si="50"/>
        <v>6</v>
      </c>
      <c r="M855" s="47">
        <v>6</v>
      </c>
      <c r="N855" s="47"/>
      <c r="O855" s="47"/>
      <c r="P855" s="26" t="s">
        <v>135</v>
      </c>
      <c r="Q855" s="26" t="s">
        <v>39</v>
      </c>
      <c r="R855" s="26">
        <v>4</v>
      </c>
      <c r="S855" s="26">
        <v>16</v>
      </c>
      <c r="T855" s="26"/>
      <c r="U855" s="26"/>
      <c r="V855" s="26" t="s">
        <v>1310</v>
      </c>
      <c r="W855" s="26">
        <v>4355</v>
      </c>
      <c r="X855" s="26"/>
    </row>
    <row r="856" s="3" customFormat="1" ht="24.95" customHeight="1" spans="1:24">
      <c r="A856" s="24">
        <v>851</v>
      </c>
      <c r="B856" s="46" t="s">
        <v>1489</v>
      </c>
      <c r="C856" s="26" t="s">
        <v>45</v>
      </c>
      <c r="D856" s="26" t="s">
        <v>271</v>
      </c>
      <c r="E856" s="26" t="s">
        <v>437</v>
      </c>
      <c r="F856" s="26" t="s">
        <v>363</v>
      </c>
      <c r="G856" s="26">
        <v>2018</v>
      </c>
      <c r="H856" s="26" t="s">
        <v>106</v>
      </c>
      <c r="I856" s="45">
        <v>4</v>
      </c>
      <c r="J856" s="46" t="s">
        <v>1427</v>
      </c>
      <c r="K856" s="47">
        <v>1.5</v>
      </c>
      <c r="L856" s="47">
        <f t="shared" si="50"/>
        <v>6</v>
      </c>
      <c r="M856" s="47">
        <v>6</v>
      </c>
      <c r="N856" s="47"/>
      <c r="O856" s="47"/>
      <c r="P856" s="26" t="s">
        <v>135</v>
      </c>
      <c r="Q856" s="26" t="s">
        <v>39</v>
      </c>
      <c r="R856" s="26">
        <v>3</v>
      </c>
      <c r="S856" s="26">
        <v>12</v>
      </c>
      <c r="T856" s="26"/>
      <c r="U856" s="26"/>
      <c r="V856" s="26" t="s">
        <v>1310</v>
      </c>
      <c r="W856" s="26">
        <v>4356</v>
      </c>
      <c r="X856" s="26"/>
    </row>
    <row r="857" s="3" customFormat="1" ht="24.95" customHeight="1" spans="1:24">
      <c r="A857" s="24">
        <v>852</v>
      </c>
      <c r="B857" s="46" t="s">
        <v>1490</v>
      </c>
      <c r="C857" s="26" t="s">
        <v>45</v>
      </c>
      <c r="D857" s="26" t="s">
        <v>271</v>
      </c>
      <c r="E857" s="26" t="s">
        <v>284</v>
      </c>
      <c r="F857" s="26" t="s">
        <v>363</v>
      </c>
      <c r="G857" s="26">
        <v>2018</v>
      </c>
      <c r="H857" s="26" t="s">
        <v>106</v>
      </c>
      <c r="I857" s="45">
        <v>1</v>
      </c>
      <c r="J857" s="46" t="s">
        <v>1427</v>
      </c>
      <c r="K857" s="47">
        <v>1.5</v>
      </c>
      <c r="L857" s="47">
        <f t="shared" si="50"/>
        <v>1.5</v>
      </c>
      <c r="M857" s="47">
        <v>1.5</v>
      </c>
      <c r="N857" s="47"/>
      <c r="O857" s="47"/>
      <c r="P857" s="26" t="s">
        <v>135</v>
      </c>
      <c r="Q857" s="26" t="s">
        <v>39</v>
      </c>
      <c r="R857" s="26">
        <v>1</v>
      </c>
      <c r="S857" s="26">
        <v>4</v>
      </c>
      <c r="T857" s="26"/>
      <c r="U857" s="26"/>
      <c r="V857" s="26" t="s">
        <v>1310</v>
      </c>
      <c r="W857" s="26">
        <v>4357</v>
      </c>
      <c r="X857" s="26"/>
    </row>
    <row r="858" s="3" customFormat="1" ht="24.95" customHeight="1" spans="1:24">
      <c r="A858" s="24">
        <v>853</v>
      </c>
      <c r="B858" s="46" t="s">
        <v>1491</v>
      </c>
      <c r="C858" s="26" t="s">
        <v>45</v>
      </c>
      <c r="D858" s="26" t="s">
        <v>271</v>
      </c>
      <c r="E858" s="26" t="s">
        <v>287</v>
      </c>
      <c r="F858" s="26" t="s">
        <v>363</v>
      </c>
      <c r="G858" s="26">
        <v>2018</v>
      </c>
      <c r="H858" s="26" t="s">
        <v>106</v>
      </c>
      <c r="I858" s="45">
        <v>3</v>
      </c>
      <c r="J858" s="46" t="s">
        <v>1427</v>
      </c>
      <c r="K858" s="47">
        <v>1.5</v>
      </c>
      <c r="L858" s="47">
        <f t="shared" si="50"/>
        <v>4.5</v>
      </c>
      <c r="M858" s="47">
        <v>4.5</v>
      </c>
      <c r="N858" s="47"/>
      <c r="O858" s="47"/>
      <c r="P858" s="26" t="s">
        <v>135</v>
      </c>
      <c r="Q858" s="26" t="s">
        <v>39</v>
      </c>
      <c r="R858" s="26">
        <v>1</v>
      </c>
      <c r="S858" s="26">
        <v>4</v>
      </c>
      <c r="T858" s="26"/>
      <c r="U858" s="26"/>
      <c r="V858" s="26" t="s">
        <v>1310</v>
      </c>
      <c r="W858" s="26">
        <v>4358</v>
      </c>
      <c r="X858" s="26"/>
    </row>
    <row r="859" s="3" customFormat="1" ht="24.95" customHeight="1" spans="1:24">
      <c r="A859" s="24">
        <v>854</v>
      </c>
      <c r="B859" s="46" t="s">
        <v>1492</v>
      </c>
      <c r="C859" s="26" t="s">
        <v>45</v>
      </c>
      <c r="D859" s="26" t="s">
        <v>271</v>
      </c>
      <c r="E859" s="26" t="s">
        <v>444</v>
      </c>
      <c r="F859" s="26" t="s">
        <v>363</v>
      </c>
      <c r="G859" s="26">
        <v>2018</v>
      </c>
      <c r="H859" s="26" t="s">
        <v>106</v>
      </c>
      <c r="I859" s="45">
        <v>1</v>
      </c>
      <c r="J859" s="46" t="s">
        <v>1427</v>
      </c>
      <c r="K859" s="47">
        <v>1.5</v>
      </c>
      <c r="L859" s="47">
        <f t="shared" si="50"/>
        <v>1.5</v>
      </c>
      <c r="M859" s="47">
        <v>1.5</v>
      </c>
      <c r="N859" s="47"/>
      <c r="O859" s="47"/>
      <c r="P859" s="26" t="s">
        <v>135</v>
      </c>
      <c r="Q859" s="26" t="s">
        <v>39</v>
      </c>
      <c r="R859" s="26">
        <v>1</v>
      </c>
      <c r="S859" s="26">
        <v>4</v>
      </c>
      <c r="T859" s="26"/>
      <c r="U859" s="26"/>
      <c r="V859" s="26" t="s">
        <v>1310</v>
      </c>
      <c r="W859" s="26">
        <v>4359</v>
      </c>
      <c r="X859" s="26"/>
    </row>
    <row r="860" s="3" customFormat="1" ht="24.95" customHeight="1" spans="1:24">
      <c r="A860" s="24">
        <v>855</v>
      </c>
      <c r="B860" s="46" t="s">
        <v>1493</v>
      </c>
      <c r="C860" s="26" t="s">
        <v>45</v>
      </c>
      <c r="D860" s="26" t="s">
        <v>271</v>
      </c>
      <c r="E860" s="26" t="s">
        <v>950</v>
      </c>
      <c r="F860" s="26" t="s">
        <v>363</v>
      </c>
      <c r="G860" s="26">
        <v>2018</v>
      </c>
      <c r="H860" s="26" t="s">
        <v>106</v>
      </c>
      <c r="I860" s="45">
        <v>4</v>
      </c>
      <c r="J860" s="46" t="s">
        <v>1427</v>
      </c>
      <c r="K860" s="47">
        <v>1.5</v>
      </c>
      <c r="L860" s="47">
        <f t="shared" si="50"/>
        <v>6</v>
      </c>
      <c r="M860" s="47">
        <v>6</v>
      </c>
      <c r="N860" s="47"/>
      <c r="O860" s="47"/>
      <c r="P860" s="26" t="s">
        <v>135</v>
      </c>
      <c r="Q860" s="26" t="s">
        <v>39</v>
      </c>
      <c r="R860" s="26">
        <v>3</v>
      </c>
      <c r="S860" s="26">
        <v>12</v>
      </c>
      <c r="T860" s="26"/>
      <c r="U860" s="26"/>
      <c r="V860" s="26" t="s">
        <v>1310</v>
      </c>
      <c r="W860" s="26">
        <v>4360</v>
      </c>
      <c r="X860" s="26"/>
    </row>
    <row r="861" s="3" customFormat="1" ht="24.95" customHeight="1" spans="1:24">
      <c r="A861" s="24">
        <v>856</v>
      </c>
      <c r="B861" s="46" t="s">
        <v>1494</v>
      </c>
      <c r="C861" s="26" t="s">
        <v>45</v>
      </c>
      <c r="D861" s="26" t="s">
        <v>271</v>
      </c>
      <c r="E861" s="26" t="s">
        <v>764</v>
      </c>
      <c r="F861" s="26" t="s">
        <v>363</v>
      </c>
      <c r="G861" s="26">
        <v>2018</v>
      </c>
      <c r="H861" s="26" t="s">
        <v>106</v>
      </c>
      <c r="I861" s="45">
        <v>6</v>
      </c>
      <c r="J861" s="46" t="s">
        <v>1427</v>
      </c>
      <c r="K861" s="47">
        <v>1.5</v>
      </c>
      <c r="L861" s="47">
        <f t="shared" si="50"/>
        <v>9</v>
      </c>
      <c r="M861" s="47">
        <v>9</v>
      </c>
      <c r="N861" s="47"/>
      <c r="O861" s="47"/>
      <c r="P861" s="26" t="s">
        <v>135</v>
      </c>
      <c r="Q861" s="26" t="s">
        <v>39</v>
      </c>
      <c r="R861" s="26"/>
      <c r="S861" s="26"/>
      <c r="T861" s="26"/>
      <c r="U861" s="26"/>
      <c r="V861" s="26" t="s">
        <v>1310</v>
      </c>
      <c r="W861" s="26">
        <v>4361</v>
      </c>
      <c r="X861" s="26"/>
    </row>
    <row r="862" s="3" customFormat="1" ht="24.95" customHeight="1" spans="1:24">
      <c r="A862" s="24">
        <v>857</v>
      </c>
      <c r="B862" s="46" t="s">
        <v>1495</v>
      </c>
      <c r="C862" s="26" t="s">
        <v>45</v>
      </c>
      <c r="D862" s="26" t="s">
        <v>46</v>
      </c>
      <c r="E862" s="26" t="s">
        <v>47</v>
      </c>
      <c r="F862" s="26" t="s">
        <v>363</v>
      </c>
      <c r="G862" s="26">
        <v>2018</v>
      </c>
      <c r="H862" s="26" t="s">
        <v>106</v>
      </c>
      <c r="I862" s="45">
        <v>1</v>
      </c>
      <c r="J862" s="46" t="s">
        <v>1427</v>
      </c>
      <c r="K862" s="47">
        <v>1.5</v>
      </c>
      <c r="L862" s="47">
        <f t="shared" si="50"/>
        <v>1.5</v>
      </c>
      <c r="M862" s="47">
        <v>1.5</v>
      </c>
      <c r="N862" s="47"/>
      <c r="O862" s="47"/>
      <c r="P862" s="26" t="s">
        <v>135</v>
      </c>
      <c r="Q862" s="26" t="s">
        <v>39</v>
      </c>
      <c r="R862" s="26">
        <v>1</v>
      </c>
      <c r="S862" s="26">
        <v>4</v>
      </c>
      <c r="T862" s="26"/>
      <c r="U862" s="26"/>
      <c r="V862" s="26" t="s">
        <v>1310</v>
      </c>
      <c r="W862" s="26">
        <v>4362</v>
      </c>
      <c r="X862" s="26"/>
    </row>
    <row r="863" s="3" customFormat="1" ht="24.95" customHeight="1" spans="1:24">
      <c r="A863" s="24">
        <v>858</v>
      </c>
      <c r="B863" s="46" t="s">
        <v>1496</v>
      </c>
      <c r="C863" s="26" t="s">
        <v>45</v>
      </c>
      <c r="D863" s="26" t="s">
        <v>46</v>
      </c>
      <c r="E863" s="26" t="s">
        <v>71</v>
      </c>
      <c r="F863" s="26" t="s">
        <v>363</v>
      </c>
      <c r="G863" s="26">
        <v>2018</v>
      </c>
      <c r="H863" s="26" t="s">
        <v>106</v>
      </c>
      <c r="I863" s="45">
        <v>3</v>
      </c>
      <c r="J863" s="46" t="s">
        <v>1427</v>
      </c>
      <c r="K863" s="47">
        <v>1.5</v>
      </c>
      <c r="L863" s="47">
        <f t="shared" ref="L863:L888" si="51">M863+N863+O863</f>
        <v>4.5</v>
      </c>
      <c r="M863" s="47">
        <v>4.5</v>
      </c>
      <c r="N863" s="47"/>
      <c r="O863" s="47"/>
      <c r="P863" s="26" t="s">
        <v>135</v>
      </c>
      <c r="Q863" s="26" t="s">
        <v>39</v>
      </c>
      <c r="R863" s="26">
        <v>1</v>
      </c>
      <c r="S863" s="26">
        <v>4</v>
      </c>
      <c r="T863" s="26"/>
      <c r="U863" s="26"/>
      <c r="V863" s="26" t="s">
        <v>1310</v>
      </c>
      <c r="W863" s="26">
        <v>4363</v>
      </c>
      <c r="X863" s="26"/>
    </row>
    <row r="864" s="3" customFormat="1" ht="24.95" customHeight="1" spans="1:24">
      <c r="A864" s="24">
        <v>859</v>
      </c>
      <c r="B864" s="46" t="s">
        <v>1497</v>
      </c>
      <c r="C864" s="26" t="s">
        <v>45</v>
      </c>
      <c r="D864" s="26" t="s">
        <v>46</v>
      </c>
      <c r="E864" s="26" t="s">
        <v>67</v>
      </c>
      <c r="F864" s="26" t="s">
        <v>363</v>
      </c>
      <c r="G864" s="26">
        <v>2018</v>
      </c>
      <c r="H864" s="26" t="s">
        <v>106</v>
      </c>
      <c r="I864" s="45">
        <v>4</v>
      </c>
      <c r="J864" s="46" t="s">
        <v>1427</v>
      </c>
      <c r="K864" s="47">
        <v>1.5</v>
      </c>
      <c r="L864" s="47">
        <f t="shared" si="51"/>
        <v>6</v>
      </c>
      <c r="M864" s="47">
        <v>6</v>
      </c>
      <c r="N864" s="47"/>
      <c r="O864" s="47"/>
      <c r="P864" s="26" t="s">
        <v>135</v>
      </c>
      <c r="Q864" s="26" t="s">
        <v>39</v>
      </c>
      <c r="R864" s="26"/>
      <c r="S864" s="26"/>
      <c r="T864" s="26"/>
      <c r="U864" s="26"/>
      <c r="V864" s="26" t="s">
        <v>1310</v>
      </c>
      <c r="W864" s="26">
        <v>4364</v>
      </c>
      <c r="X864" s="26"/>
    </row>
    <row r="865" s="3" customFormat="1" ht="24.95" customHeight="1" spans="1:24">
      <c r="A865" s="24">
        <v>860</v>
      </c>
      <c r="B865" s="46" t="s">
        <v>1498</v>
      </c>
      <c r="C865" s="26" t="s">
        <v>45</v>
      </c>
      <c r="D865" s="26" t="s">
        <v>46</v>
      </c>
      <c r="E865" s="26" t="s">
        <v>70</v>
      </c>
      <c r="F865" s="26" t="s">
        <v>363</v>
      </c>
      <c r="G865" s="26">
        <v>2018</v>
      </c>
      <c r="H865" s="26" t="s">
        <v>106</v>
      </c>
      <c r="I865" s="45">
        <v>2</v>
      </c>
      <c r="J865" s="46" t="s">
        <v>1427</v>
      </c>
      <c r="K865" s="47">
        <v>1.5</v>
      </c>
      <c r="L865" s="47">
        <f t="shared" si="51"/>
        <v>3</v>
      </c>
      <c r="M865" s="47">
        <v>3</v>
      </c>
      <c r="N865" s="47"/>
      <c r="O865" s="47"/>
      <c r="P865" s="26" t="s">
        <v>135</v>
      </c>
      <c r="Q865" s="26" t="s">
        <v>39</v>
      </c>
      <c r="R865" s="26">
        <v>1</v>
      </c>
      <c r="S865" s="26">
        <v>4</v>
      </c>
      <c r="T865" s="26"/>
      <c r="U865" s="26"/>
      <c r="V865" s="26" t="s">
        <v>1310</v>
      </c>
      <c r="W865" s="26">
        <v>4365</v>
      </c>
      <c r="X865" s="26"/>
    </row>
    <row r="866" s="3" customFormat="1" ht="24.95" customHeight="1" spans="1:24">
      <c r="A866" s="24">
        <v>861</v>
      </c>
      <c r="B866" s="46" t="s">
        <v>1499</v>
      </c>
      <c r="C866" s="26" t="s">
        <v>45</v>
      </c>
      <c r="D866" s="26" t="s">
        <v>46</v>
      </c>
      <c r="E866" s="26" t="s">
        <v>103</v>
      </c>
      <c r="F866" s="26" t="s">
        <v>363</v>
      </c>
      <c r="G866" s="26">
        <v>2018</v>
      </c>
      <c r="H866" s="26" t="s">
        <v>106</v>
      </c>
      <c r="I866" s="45">
        <v>4</v>
      </c>
      <c r="J866" s="46" t="s">
        <v>1427</v>
      </c>
      <c r="K866" s="47">
        <v>1.5</v>
      </c>
      <c r="L866" s="47">
        <f t="shared" si="51"/>
        <v>6</v>
      </c>
      <c r="M866" s="47">
        <v>6</v>
      </c>
      <c r="N866" s="47"/>
      <c r="O866" s="47"/>
      <c r="P866" s="26" t="s">
        <v>135</v>
      </c>
      <c r="Q866" s="26" t="s">
        <v>39</v>
      </c>
      <c r="R866" s="26">
        <v>3</v>
      </c>
      <c r="S866" s="26">
        <v>12</v>
      </c>
      <c r="T866" s="26"/>
      <c r="U866" s="26"/>
      <c r="V866" s="26" t="s">
        <v>1310</v>
      </c>
      <c r="W866" s="26">
        <v>4366</v>
      </c>
      <c r="X866" s="26"/>
    </row>
    <row r="867" s="3" customFormat="1" ht="24.95" customHeight="1" spans="1:24">
      <c r="A867" s="24">
        <v>862</v>
      </c>
      <c r="B867" s="46" t="s">
        <v>1500</v>
      </c>
      <c r="C867" s="26" t="s">
        <v>45</v>
      </c>
      <c r="D867" s="26" t="s">
        <v>51</v>
      </c>
      <c r="E867" s="26" t="s">
        <v>90</v>
      </c>
      <c r="F867" s="26" t="s">
        <v>363</v>
      </c>
      <c r="G867" s="26">
        <v>2018</v>
      </c>
      <c r="H867" s="26" t="s">
        <v>106</v>
      </c>
      <c r="I867" s="45">
        <v>1</v>
      </c>
      <c r="J867" s="46" t="s">
        <v>1427</v>
      </c>
      <c r="K867" s="47">
        <v>1.5</v>
      </c>
      <c r="L867" s="47">
        <f t="shared" si="51"/>
        <v>1.5</v>
      </c>
      <c r="M867" s="47">
        <v>1.5</v>
      </c>
      <c r="N867" s="47"/>
      <c r="O867" s="47"/>
      <c r="P867" s="26" t="s">
        <v>135</v>
      </c>
      <c r="Q867" s="26" t="s">
        <v>39</v>
      </c>
      <c r="R867" s="26">
        <v>1</v>
      </c>
      <c r="S867" s="26">
        <v>4</v>
      </c>
      <c r="T867" s="26"/>
      <c r="U867" s="26"/>
      <c r="V867" s="26" t="s">
        <v>1310</v>
      </c>
      <c r="W867" s="26">
        <v>4367</v>
      </c>
      <c r="X867" s="26"/>
    </row>
    <row r="868" s="3" customFormat="1" ht="24.95" customHeight="1" spans="1:24">
      <c r="A868" s="24">
        <v>863</v>
      </c>
      <c r="B868" s="46" t="s">
        <v>1501</v>
      </c>
      <c r="C868" s="26" t="s">
        <v>45</v>
      </c>
      <c r="D868" s="26" t="s">
        <v>51</v>
      </c>
      <c r="E868" s="26" t="s">
        <v>74</v>
      </c>
      <c r="F868" s="26" t="s">
        <v>363</v>
      </c>
      <c r="G868" s="26">
        <v>2018</v>
      </c>
      <c r="H868" s="26" t="s">
        <v>106</v>
      </c>
      <c r="I868" s="45">
        <v>4</v>
      </c>
      <c r="J868" s="46" t="s">
        <v>1427</v>
      </c>
      <c r="K868" s="47">
        <v>1.5</v>
      </c>
      <c r="L868" s="47">
        <f t="shared" si="51"/>
        <v>6</v>
      </c>
      <c r="M868" s="47">
        <v>6</v>
      </c>
      <c r="N868" s="47"/>
      <c r="O868" s="47"/>
      <c r="P868" s="26" t="s">
        <v>135</v>
      </c>
      <c r="Q868" s="26" t="s">
        <v>39</v>
      </c>
      <c r="R868" s="26">
        <v>3</v>
      </c>
      <c r="S868" s="26">
        <v>12</v>
      </c>
      <c r="T868" s="26"/>
      <c r="U868" s="26"/>
      <c r="V868" s="26" t="s">
        <v>1310</v>
      </c>
      <c r="W868" s="26">
        <v>4368</v>
      </c>
      <c r="X868" s="26"/>
    </row>
    <row r="869" s="3" customFormat="1" ht="24.95" customHeight="1" spans="1:24">
      <c r="A869" s="24">
        <v>864</v>
      </c>
      <c r="B869" s="46" t="s">
        <v>1502</v>
      </c>
      <c r="C869" s="26" t="s">
        <v>45</v>
      </c>
      <c r="D869" s="26" t="s">
        <v>51</v>
      </c>
      <c r="E869" s="26" t="s">
        <v>83</v>
      </c>
      <c r="F869" s="26" t="s">
        <v>363</v>
      </c>
      <c r="G869" s="26">
        <v>2018</v>
      </c>
      <c r="H869" s="26" t="s">
        <v>106</v>
      </c>
      <c r="I869" s="45">
        <v>1</v>
      </c>
      <c r="J869" s="46" t="s">
        <v>1427</v>
      </c>
      <c r="K869" s="47">
        <v>1.5</v>
      </c>
      <c r="L869" s="47">
        <f t="shared" si="51"/>
        <v>1.5</v>
      </c>
      <c r="M869" s="47">
        <v>1.5</v>
      </c>
      <c r="N869" s="47"/>
      <c r="O869" s="47"/>
      <c r="P869" s="26" t="s">
        <v>135</v>
      </c>
      <c r="Q869" s="26" t="s">
        <v>39</v>
      </c>
      <c r="R869" s="26"/>
      <c r="S869" s="26"/>
      <c r="T869" s="26"/>
      <c r="U869" s="26"/>
      <c r="V869" s="26" t="s">
        <v>1310</v>
      </c>
      <c r="W869" s="26">
        <v>4369</v>
      </c>
      <c r="X869" s="26"/>
    </row>
    <row r="870" s="3" customFormat="1" ht="24.95" customHeight="1" spans="1:24">
      <c r="A870" s="24">
        <v>865</v>
      </c>
      <c r="B870" s="46" t="s">
        <v>1503</v>
      </c>
      <c r="C870" s="26" t="s">
        <v>45</v>
      </c>
      <c r="D870" s="26" t="s">
        <v>326</v>
      </c>
      <c r="E870" s="26" t="s">
        <v>488</v>
      </c>
      <c r="F870" s="26" t="s">
        <v>363</v>
      </c>
      <c r="G870" s="26">
        <v>2018</v>
      </c>
      <c r="H870" s="26" t="s">
        <v>106</v>
      </c>
      <c r="I870" s="45">
        <v>1</v>
      </c>
      <c r="J870" s="46" t="s">
        <v>1427</v>
      </c>
      <c r="K870" s="47">
        <v>1.5</v>
      </c>
      <c r="L870" s="47">
        <f t="shared" si="51"/>
        <v>1.5</v>
      </c>
      <c r="M870" s="47">
        <v>1.5</v>
      </c>
      <c r="N870" s="47"/>
      <c r="O870" s="47"/>
      <c r="P870" s="26" t="s">
        <v>135</v>
      </c>
      <c r="Q870" s="26" t="s">
        <v>39</v>
      </c>
      <c r="R870" s="26">
        <v>1</v>
      </c>
      <c r="S870" s="26">
        <v>4</v>
      </c>
      <c r="T870" s="26"/>
      <c r="U870" s="26"/>
      <c r="V870" s="26" t="s">
        <v>1310</v>
      </c>
      <c r="W870" s="26">
        <v>4370</v>
      </c>
      <c r="X870" s="26"/>
    </row>
    <row r="871" s="3" customFormat="1" ht="24.95" customHeight="1" spans="1:24">
      <c r="A871" s="24">
        <v>866</v>
      </c>
      <c r="B871" s="46" t="s">
        <v>1504</v>
      </c>
      <c r="C871" s="26" t="s">
        <v>45</v>
      </c>
      <c r="D871" s="26" t="s">
        <v>326</v>
      </c>
      <c r="E871" s="26" t="s">
        <v>327</v>
      </c>
      <c r="F871" s="26" t="s">
        <v>363</v>
      </c>
      <c r="G871" s="26">
        <v>2018</v>
      </c>
      <c r="H871" s="26" t="s">
        <v>106</v>
      </c>
      <c r="I871" s="45">
        <v>2</v>
      </c>
      <c r="J871" s="46" t="s">
        <v>1427</v>
      </c>
      <c r="K871" s="47">
        <v>1.5</v>
      </c>
      <c r="L871" s="47">
        <f t="shared" si="51"/>
        <v>3</v>
      </c>
      <c r="M871" s="47">
        <v>3</v>
      </c>
      <c r="N871" s="47"/>
      <c r="O871" s="47"/>
      <c r="P871" s="26" t="s">
        <v>135</v>
      </c>
      <c r="Q871" s="26" t="s">
        <v>39</v>
      </c>
      <c r="R871" s="26">
        <v>2</v>
      </c>
      <c r="S871" s="26">
        <v>8</v>
      </c>
      <c r="T871" s="26"/>
      <c r="U871" s="26"/>
      <c r="V871" s="26" t="s">
        <v>1310</v>
      </c>
      <c r="W871" s="26">
        <v>4371</v>
      </c>
      <c r="X871" s="26"/>
    </row>
    <row r="872" s="3" customFormat="1" ht="24.95" customHeight="1" spans="1:24">
      <c r="A872" s="24">
        <v>867</v>
      </c>
      <c r="B872" s="46" t="s">
        <v>1505</v>
      </c>
      <c r="C872" s="26" t="s">
        <v>45</v>
      </c>
      <c r="D872" s="26" t="s">
        <v>326</v>
      </c>
      <c r="E872" s="26" t="s">
        <v>494</v>
      </c>
      <c r="F872" s="26" t="s">
        <v>363</v>
      </c>
      <c r="G872" s="26">
        <v>2018</v>
      </c>
      <c r="H872" s="26" t="s">
        <v>106</v>
      </c>
      <c r="I872" s="45">
        <v>3</v>
      </c>
      <c r="J872" s="46" t="s">
        <v>1427</v>
      </c>
      <c r="K872" s="47">
        <v>1.5</v>
      </c>
      <c r="L872" s="47">
        <f t="shared" si="51"/>
        <v>4.5</v>
      </c>
      <c r="M872" s="47">
        <v>4.5</v>
      </c>
      <c r="N872" s="47"/>
      <c r="O872" s="47"/>
      <c r="P872" s="26" t="s">
        <v>135</v>
      </c>
      <c r="Q872" s="26" t="s">
        <v>39</v>
      </c>
      <c r="R872" s="26">
        <v>3</v>
      </c>
      <c r="S872" s="26">
        <v>12</v>
      </c>
      <c r="T872" s="26"/>
      <c r="U872" s="26"/>
      <c r="V872" s="26" t="s">
        <v>1310</v>
      </c>
      <c r="W872" s="26">
        <v>4372</v>
      </c>
      <c r="X872" s="26"/>
    </row>
    <row r="873" s="3" customFormat="1" ht="24.95" customHeight="1" spans="1:24">
      <c r="A873" s="24">
        <v>868</v>
      </c>
      <c r="B873" s="46" t="s">
        <v>1506</v>
      </c>
      <c r="C873" s="26" t="s">
        <v>45</v>
      </c>
      <c r="D873" s="26" t="s">
        <v>326</v>
      </c>
      <c r="E873" s="26" t="s">
        <v>330</v>
      </c>
      <c r="F873" s="26" t="s">
        <v>363</v>
      </c>
      <c r="G873" s="26">
        <v>2018</v>
      </c>
      <c r="H873" s="26" t="s">
        <v>106</v>
      </c>
      <c r="I873" s="45">
        <v>2</v>
      </c>
      <c r="J873" s="46" t="s">
        <v>1427</v>
      </c>
      <c r="K873" s="47">
        <v>1.5</v>
      </c>
      <c r="L873" s="47">
        <f t="shared" si="51"/>
        <v>3</v>
      </c>
      <c r="M873" s="47">
        <v>3</v>
      </c>
      <c r="N873" s="47"/>
      <c r="O873" s="47"/>
      <c r="P873" s="26" t="s">
        <v>135</v>
      </c>
      <c r="Q873" s="26" t="s">
        <v>39</v>
      </c>
      <c r="R873" s="26">
        <v>1</v>
      </c>
      <c r="S873" s="26">
        <v>4</v>
      </c>
      <c r="T873" s="26"/>
      <c r="U873" s="26"/>
      <c r="V873" s="26" t="s">
        <v>1310</v>
      </c>
      <c r="W873" s="26">
        <v>4373</v>
      </c>
      <c r="X873" s="26"/>
    </row>
    <row r="874" s="3" customFormat="1" ht="24.95" customHeight="1" spans="1:24">
      <c r="A874" s="24">
        <v>869</v>
      </c>
      <c r="B874" s="46" t="s">
        <v>1507</v>
      </c>
      <c r="C874" s="26" t="s">
        <v>45</v>
      </c>
      <c r="D874" s="26" t="s">
        <v>326</v>
      </c>
      <c r="E874" s="26" t="s">
        <v>499</v>
      </c>
      <c r="F874" s="26" t="s">
        <v>363</v>
      </c>
      <c r="G874" s="26">
        <v>2018</v>
      </c>
      <c r="H874" s="26" t="s">
        <v>106</v>
      </c>
      <c r="I874" s="45">
        <v>2</v>
      </c>
      <c r="J874" s="46" t="s">
        <v>1427</v>
      </c>
      <c r="K874" s="47">
        <v>1.5</v>
      </c>
      <c r="L874" s="47">
        <f t="shared" si="51"/>
        <v>3</v>
      </c>
      <c r="M874" s="47">
        <v>3</v>
      </c>
      <c r="N874" s="47"/>
      <c r="O874" s="47"/>
      <c r="P874" s="26" t="s">
        <v>135</v>
      </c>
      <c r="Q874" s="26" t="s">
        <v>39</v>
      </c>
      <c r="R874" s="26">
        <v>1</v>
      </c>
      <c r="S874" s="26">
        <v>4</v>
      </c>
      <c r="T874" s="26"/>
      <c r="U874" s="26"/>
      <c r="V874" s="26" t="s">
        <v>1310</v>
      </c>
      <c r="W874" s="26">
        <v>4374</v>
      </c>
      <c r="X874" s="26"/>
    </row>
    <row r="875" s="3" customFormat="1" ht="24.95" customHeight="1" spans="1:24">
      <c r="A875" s="24">
        <v>870</v>
      </c>
      <c r="B875" s="46" t="s">
        <v>1508</v>
      </c>
      <c r="C875" s="26" t="s">
        <v>45</v>
      </c>
      <c r="D875" s="26" t="s">
        <v>326</v>
      </c>
      <c r="E875" s="26" t="s">
        <v>333</v>
      </c>
      <c r="F875" s="26" t="s">
        <v>363</v>
      </c>
      <c r="G875" s="26">
        <v>2018</v>
      </c>
      <c r="H875" s="26" t="s">
        <v>106</v>
      </c>
      <c r="I875" s="45">
        <v>3</v>
      </c>
      <c r="J875" s="46" t="s">
        <v>1427</v>
      </c>
      <c r="K875" s="47">
        <v>1.5</v>
      </c>
      <c r="L875" s="47">
        <f t="shared" si="51"/>
        <v>4.5</v>
      </c>
      <c r="M875" s="47">
        <v>4.5</v>
      </c>
      <c r="N875" s="47"/>
      <c r="O875" s="47"/>
      <c r="P875" s="26" t="s">
        <v>135</v>
      </c>
      <c r="Q875" s="26" t="s">
        <v>39</v>
      </c>
      <c r="R875" s="26">
        <v>3</v>
      </c>
      <c r="S875" s="26">
        <v>12</v>
      </c>
      <c r="T875" s="26"/>
      <c r="U875" s="26"/>
      <c r="V875" s="26" t="s">
        <v>1310</v>
      </c>
      <c r="W875" s="26">
        <v>4375</v>
      </c>
      <c r="X875" s="26"/>
    </row>
    <row r="876" s="3" customFormat="1" ht="24.95" customHeight="1" spans="1:24">
      <c r="A876" s="24">
        <v>871</v>
      </c>
      <c r="B876" s="46" t="s">
        <v>1509</v>
      </c>
      <c r="C876" s="26" t="s">
        <v>45</v>
      </c>
      <c r="D876" s="26" t="s">
        <v>326</v>
      </c>
      <c r="E876" s="26" t="s">
        <v>336</v>
      </c>
      <c r="F876" s="26" t="s">
        <v>363</v>
      </c>
      <c r="G876" s="26">
        <v>2018</v>
      </c>
      <c r="H876" s="26" t="s">
        <v>106</v>
      </c>
      <c r="I876" s="45">
        <v>1</v>
      </c>
      <c r="J876" s="46" t="s">
        <v>1427</v>
      </c>
      <c r="K876" s="47">
        <v>1.5</v>
      </c>
      <c r="L876" s="47">
        <f t="shared" si="51"/>
        <v>1.5</v>
      </c>
      <c r="M876" s="47">
        <v>1.5</v>
      </c>
      <c r="N876" s="47"/>
      <c r="O876" s="47"/>
      <c r="P876" s="26" t="s">
        <v>135</v>
      </c>
      <c r="Q876" s="26" t="s">
        <v>39</v>
      </c>
      <c r="R876" s="26">
        <v>1</v>
      </c>
      <c r="S876" s="26">
        <v>4</v>
      </c>
      <c r="T876" s="26"/>
      <c r="U876" s="26"/>
      <c r="V876" s="26" t="s">
        <v>1310</v>
      </c>
      <c r="W876" s="26">
        <v>4376</v>
      </c>
      <c r="X876" s="26"/>
    </row>
    <row r="877" s="3" customFormat="1" ht="24.95" customHeight="1" spans="1:24">
      <c r="A877" s="24">
        <v>872</v>
      </c>
      <c r="B877" s="46" t="s">
        <v>1510</v>
      </c>
      <c r="C877" s="26" t="s">
        <v>45</v>
      </c>
      <c r="D877" s="26" t="s">
        <v>142</v>
      </c>
      <c r="E877" s="26" t="s">
        <v>1375</v>
      </c>
      <c r="F877" s="26" t="s">
        <v>363</v>
      </c>
      <c r="G877" s="26">
        <v>2018</v>
      </c>
      <c r="H877" s="26" t="s">
        <v>106</v>
      </c>
      <c r="I877" s="45">
        <v>6</v>
      </c>
      <c r="J877" s="46" t="s">
        <v>1427</v>
      </c>
      <c r="K877" s="47">
        <v>1.5</v>
      </c>
      <c r="L877" s="47">
        <f t="shared" si="51"/>
        <v>9</v>
      </c>
      <c r="M877" s="47">
        <v>9</v>
      </c>
      <c r="N877" s="47"/>
      <c r="O877" s="47"/>
      <c r="P877" s="26" t="s">
        <v>135</v>
      </c>
      <c r="Q877" s="26" t="s">
        <v>39</v>
      </c>
      <c r="R877" s="26">
        <v>5</v>
      </c>
      <c r="S877" s="26">
        <v>20</v>
      </c>
      <c r="T877" s="26"/>
      <c r="U877" s="26"/>
      <c r="V877" s="26" t="s">
        <v>1310</v>
      </c>
      <c r="W877" s="26">
        <v>4377</v>
      </c>
      <c r="X877" s="26"/>
    </row>
    <row r="878" s="3" customFormat="1" ht="24.95" customHeight="1" spans="1:24">
      <c r="A878" s="24">
        <v>873</v>
      </c>
      <c r="B878" s="46" t="s">
        <v>1511</v>
      </c>
      <c r="C878" s="26" t="s">
        <v>45</v>
      </c>
      <c r="D878" s="26" t="s">
        <v>142</v>
      </c>
      <c r="E878" s="26" t="s">
        <v>146</v>
      </c>
      <c r="F878" s="26" t="s">
        <v>363</v>
      </c>
      <c r="G878" s="26">
        <v>2018</v>
      </c>
      <c r="H878" s="26" t="s">
        <v>106</v>
      </c>
      <c r="I878" s="45">
        <v>9</v>
      </c>
      <c r="J878" s="46" t="s">
        <v>1427</v>
      </c>
      <c r="K878" s="47">
        <v>1.5</v>
      </c>
      <c r="L878" s="47">
        <f t="shared" si="51"/>
        <v>13.5</v>
      </c>
      <c r="M878" s="47">
        <v>13.5</v>
      </c>
      <c r="N878" s="47"/>
      <c r="O878" s="47"/>
      <c r="P878" s="26" t="s">
        <v>135</v>
      </c>
      <c r="Q878" s="26" t="s">
        <v>39</v>
      </c>
      <c r="R878" s="26">
        <v>5</v>
      </c>
      <c r="S878" s="26">
        <v>20</v>
      </c>
      <c r="T878" s="26"/>
      <c r="U878" s="26"/>
      <c r="V878" s="26" t="s">
        <v>1310</v>
      </c>
      <c r="W878" s="26">
        <v>4378</v>
      </c>
      <c r="X878" s="26"/>
    </row>
    <row r="879" s="3" customFormat="1" ht="24.95" customHeight="1" spans="1:24">
      <c r="A879" s="24">
        <v>874</v>
      </c>
      <c r="B879" s="46" t="s">
        <v>1512</v>
      </c>
      <c r="C879" s="26" t="s">
        <v>45</v>
      </c>
      <c r="D879" s="26" t="s">
        <v>142</v>
      </c>
      <c r="E879" s="26" t="s">
        <v>148</v>
      </c>
      <c r="F879" s="26" t="s">
        <v>363</v>
      </c>
      <c r="G879" s="26">
        <v>2018</v>
      </c>
      <c r="H879" s="26" t="s">
        <v>106</v>
      </c>
      <c r="I879" s="45">
        <v>4</v>
      </c>
      <c r="J879" s="46" t="s">
        <v>1427</v>
      </c>
      <c r="K879" s="47">
        <v>1.5</v>
      </c>
      <c r="L879" s="47">
        <f t="shared" si="51"/>
        <v>6</v>
      </c>
      <c r="M879" s="47">
        <v>6</v>
      </c>
      <c r="N879" s="47"/>
      <c r="O879" s="47"/>
      <c r="P879" s="26" t="s">
        <v>135</v>
      </c>
      <c r="Q879" s="26" t="s">
        <v>39</v>
      </c>
      <c r="R879" s="26">
        <v>3</v>
      </c>
      <c r="S879" s="26">
        <v>12</v>
      </c>
      <c r="T879" s="26"/>
      <c r="U879" s="26"/>
      <c r="V879" s="26" t="s">
        <v>1310</v>
      </c>
      <c r="W879" s="26">
        <v>4379</v>
      </c>
      <c r="X879" s="26"/>
    </row>
    <row r="880" s="3" customFormat="1" ht="24.95" customHeight="1" spans="1:24">
      <c r="A880" s="24">
        <v>875</v>
      </c>
      <c r="B880" s="46" t="s">
        <v>1513</v>
      </c>
      <c r="C880" s="26" t="s">
        <v>45</v>
      </c>
      <c r="D880" s="26" t="s">
        <v>142</v>
      </c>
      <c r="E880" s="26" t="s">
        <v>150</v>
      </c>
      <c r="F880" s="26" t="s">
        <v>363</v>
      </c>
      <c r="G880" s="26">
        <v>2018</v>
      </c>
      <c r="H880" s="26" t="s">
        <v>106</v>
      </c>
      <c r="I880" s="45">
        <v>5</v>
      </c>
      <c r="J880" s="46" t="s">
        <v>1427</v>
      </c>
      <c r="K880" s="47">
        <v>1.5</v>
      </c>
      <c r="L880" s="47">
        <f t="shared" si="51"/>
        <v>7.5</v>
      </c>
      <c r="M880" s="47">
        <v>7.5</v>
      </c>
      <c r="N880" s="47"/>
      <c r="O880" s="47"/>
      <c r="P880" s="26" t="s">
        <v>135</v>
      </c>
      <c r="Q880" s="26" t="s">
        <v>39</v>
      </c>
      <c r="R880" s="26">
        <v>3</v>
      </c>
      <c r="S880" s="26">
        <v>12</v>
      </c>
      <c r="T880" s="26"/>
      <c r="U880" s="26"/>
      <c r="V880" s="26" t="s">
        <v>1310</v>
      </c>
      <c r="W880" s="26">
        <v>4380</v>
      </c>
      <c r="X880" s="26"/>
    </row>
    <row r="881" s="3" customFormat="1" ht="24.95" customHeight="1" spans="1:24">
      <c r="A881" s="24">
        <v>876</v>
      </c>
      <c r="B881" s="46" t="s">
        <v>1514</v>
      </c>
      <c r="C881" s="26" t="s">
        <v>45</v>
      </c>
      <c r="D881" s="26" t="s">
        <v>142</v>
      </c>
      <c r="E881" s="26" t="s">
        <v>1379</v>
      </c>
      <c r="F881" s="26" t="s">
        <v>363</v>
      </c>
      <c r="G881" s="26">
        <v>2018</v>
      </c>
      <c r="H881" s="26" t="s">
        <v>106</v>
      </c>
      <c r="I881" s="45">
        <v>3</v>
      </c>
      <c r="J881" s="46" t="s">
        <v>1427</v>
      </c>
      <c r="K881" s="47">
        <v>1.5</v>
      </c>
      <c r="L881" s="47">
        <f t="shared" si="51"/>
        <v>4.5</v>
      </c>
      <c r="M881" s="47">
        <v>4.5</v>
      </c>
      <c r="N881" s="47"/>
      <c r="O881" s="47"/>
      <c r="P881" s="26" t="s">
        <v>135</v>
      </c>
      <c r="Q881" s="26" t="s">
        <v>39</v>
      </c>
      <c r="R881" s="26">
        <v>2</v>
      </c>
      <c r="S881" s="26">
        <v>8</v>
      </c>
      <c r="T881" s="26"/>
      <c r="U881" s="26"/>
      <c r="V881" s="26" t="s">
        <v>1310</v>
      </c>
      <c r="W881" s="26">
        <v>4381</v>
      </c>
      <c r="X881" s="26"/>
    </row>
    <row r="882" s="3" customFormat="1" ht="24.95" customHeight="1" spans="1:24">
      <c r="A882" s="24">
        <v>877</v>
      </c>
      <c r="B882" s="46" t="s">
        <v>1515</v>
      </c>
      <c r="C882" s="26" t="s">
        <v>45</v>
      </c>
      <c r="D882" s="26" t="s">
        <v>142</v>
      </c>
      <c r="E882" s="26" t="s">
        <v>1381</v>
      </c>
      <c r="F882" s="26" t="s">
        <v>363</v>
      </c>
      <c r="G882" s="26">
        <v>2018</v>
      </c>
      <c r="H882" s="26" t="s">
        <v>106</v>
      </c>
      <c r="I882" s="45">
        <v>13</v>
      </c>
      <c r="J882" s="46" t="s">
        <v>1427</v>
      </c>
      <c r="K882" s="47">
        <v>1.5</v>
      </c>
      <c r="L882" s="47">
        <f t="shared" si="51"/>
        <v>19.5</v>
      </c>
      <c r="M882" s="47">
        <v>19.5</v>
      </c>
      <c r="N882" s="47"/>
      <c r="O882" s="47"/>
      <c r="P882" s="26" t="s">
        <v>135</v>
      </c>
      <c r="Q882" s="26" t="s">
        <v>39</v>
      </c>
      <c r="R882" s="26">
        <v>11</v>
      </c>
      <c r="S882" s="26">
        <v>44</v>
      </c>
      <c r="T882" s="26"/>
      <c r="U882" s="26"/>
      <c r="V882" s="26" t="s">
        <v>1310</v>
      </c>
      <c r="W882" s="26">
        <v>4382</v>
      </c>
      <c r="X882" s="26"/>
    </row>
    <row r="883" s="3" customFormat="1" ht="24.95" customHeight="1" spans="1:24">
      <c r="A883" s="24">
        <v>878</v>
      </c>
      <c r="B883" s="46" t="s">
        <v>1516</v>
      </c>
      <c r="C883" s="26" t="s">
        <v>45</v>
      </c>
      <c r="D883" s="26" t="s">
        <v>142</v>
      </c>
      <c r="E883" s="26" t="s">
        <v>1383</v>
      </c>
      <c r="F883" s="26" t="s">
        <v>363</v>
      </c>
      <c r="G883" s="26">
        <v>2018</v>
      </c>
      <c r="H883" s="26" t="s">
        <v>106</v>
      </c>
      <c r="I883" s="45">
        <v>16</v>
      </c>
      <c r="J883" s="46" t="s">
        <v>1427</v>
      </c>
      <c r="K883" s="47">
        <v>1.5</v>
      </c>
      <c r="L883" s="47">
        <f t="shared" si="51"/>
        <v>24</v>
      </c>
      <c r="M883" s="47">
        <v>24</v>
      </c>
      <c r="N883" s="47"/>
      <c r="O883" s="47"/>
      <c r="P883" s="26" t="s">
        <v>135</v>
      </c>
      <c r="Q883" s="26" t="s">
        <v>39</v>
      </c>
      <c r="R883" s="26">
        <v>10</v>
      </c>
      <c r="S883" s="26">
        <v>40</v>
      </c>
      <c r="T883" s="26"/>
      <c r="U883" s="26"/>
      <c r="V883" s="26" t="s">
        <v>1310</v>
      </c>
      <c r="W883" s="26">
        <v>4383</v>
      </c>
      <c r="X883" s="26"/>
    </row>
    <row r="884" s="3" customFormat="1" ht="24.95" customHeight="1" spans="1:24">
      <c r="A884" s="24">
        <v>879</v>
      </c>
      <c r="B884" s="46" t="s">
        <v>1517</v>
      </c>
      <c r="C884" s="26" t="s">
        <v>45</v>
      </c>
      <c r="D884" s="26" t="s">
        <v>142</v>
      </c>
      <c r="E884" s="26" t="s">
        <v>1385</v>
      </c>
      <c r="F884" s="26" t="s">
        <v>363</v>
      </c>
      <c r="G884" s="26">
        <v>2018</v>
      </c>
      <c r="H884" s="26" t="s">
        <v>106</v>
      </c>
      <c r="I884" s="45">
        <v>4</v>
      </c>
      <c r="J884" s="46" t="s">
        <v>1427</v>
      </c>
      <c r="K884" s="47">
        <v>1.5</v>
      </c>
      <c r="L884" s="47">
        <f t="shared" si="51"/>
        <v>6</v>
      </c>
      <c r="M884" s="47">
        <v>6</v>
      </c>
      <c r="N884" s="47"/>
      <c r="O884" s="47"/>
      <c r="P884" s="26" t="s">
        <v>135</v>
      </c>
      <c r="Q884" s="26" t="s">
        <v>39</v>
      </c>
      <c r="R884" s="26">
        <v>2</v>
      </c>
      <c r="S884" s="26">
        <v>8</v>
      </c>
      <c r="T884" s="26"/>
      <c r="U884" s="26"/>
      <c r="V884" s="26" t="s">
        <v>1310</v>
      </c>
      <c r="W884" s="26">
        <v>4384</v>
      </c>
      <c r="X884" s="26"/>
    </row>
    <row r="885" s="3" customFormat="1" ht="24.95" customHeight="1" spans="1:24">
      <c r="A885" s="24">
        <v>880</v>
      </c>
      <c r="B885" s="46" t="s">
        <v>1518</v>
      </c>
      <c r="C885" s="26" t="s">
        <v>45</v>
      </c>
      <c r="D885" s="26" t="s">
        <v>142</v>
      </c>
      <c r="E885" s="26" t="s">
        <v>534</v>
      </c>
      <c r="F885" s="26" t="s">
        <v>363</v>
      </c>
      <c r="G885" s="26">
        <v>2018</v>
      </c>
      <c r="H885" s="26" t="s">
        <v>106</v>
      </c>
      <c r="I885" s="45">
        <v>6</v>
      </c>
      <c r="J885" s="46" t="s">
        <v>1427</v>
      </c>
      <c r="K885" s="47">
        <v>1.5</v>
      </c>
      <c r="L885" s="47">
        <f t="shared" si="51"/>
        <v>9</v>
      </c>
      <c r="M885" s="47">
        <v>9</v>
      </c>
      <c r="N885" s="47"/>
      <c r="O885" s="47"/>
      <c r="P885" s="26" t="s">
        <v>135</v>
      </c>
      <c r="Q885" s="26" t="s">
        <v>39</v>
      </c>
      <c r="R885" s="26">
        <v>5</v>
      </c>
      <c r="S885" s="26">
        <v>20</v>
      </c>
      <c r="T885" s="26"/>
      <c r="U885" s="26"/>
      <c r="V885" s="26" t="s">
        <v>1310</v>
      </c>
      <c r="W885" s="26">
        <v>4385</v>
      </c>
      <c r="X885" s="26"/>
    </row>
    <row r="886" s="3" customFormat="1" ht="24.95" customHeight="1" spans="1:24">
      <c r="A886" s="24">
        <v>881</v>
      </c>
      <c r="B886" s="46" t="s">
        <v>1519</v>
      </c>
      <c r="C886" s="26" t="s">
        <v>45</v>
      </c>
      <c r="D886" s="26" t="s">
        <v>64</v>
      </c>
      <c r="E886" s="26" t="s">
        <v>790</v>
      </c>
      <c r="F886" s="26" t="s">
        <v>363</v>
      </c>
      <c r="G886" s="26">
        <v>2018</v>
      </c>
      <c r="H886" s="26" t="s">
        <v>106</v>
      </c>
      <c r="I886" s="45">
        <v>1</v>
      </c>
      <c r="J886" s="46" t="s">
        <v>1427</v>
      </c>
      <c r="K886" s="47">
        <v>1.5</v>
      </c>
      <c r="L886" s="47">
        <f t="shared" si="51"/>
        <v>1.5</v>
      </c>
      <c r="M886" s="47">
        <v>1.5</v>
      </c>
      <c r="N886" s="47"/>
      <c r="O886" s="47"/>
      <c r="P886" s="26" t="s">
        <v>135</v>
      </c>
      <c r="Q886" s="26" t="s">
        <v>39</v>
      </c>
      <c r="R886" s="26"/>
      <c r="S886" s="26"/>
      <c r="T886" s="26"/>
      <c r="U886" s="26"/>
      <c r="V886" s="26" t="s">
        <v>1310</v>
      </c>
      <c r="W886" s="26">
        <v>4386</v>
      </c>
      <c r="X886" s="26"/>
    </row>
    <row r="887" s="3" customFormat="1" ht="24.95" customHeight="1" spans="1:24">
      <c r="A887" s="24">
        <v>882</v>
      </c>
      <c r="B887" s="46" t="s">
        <v>1520</v>
      </c>
      <c r="C887" s="26" t="s">
        <v>45</v>
      </c>
      <c r="D887" s="26" t="s">
        <v>64</v>
      </c>
      <c r="E887" s="26" t="s">
        <v>68</v>
      </c>
      <c r="F887" s="26" t="s">
        <v>363</v>
      </c>
      <c r="G887" s="26">
        <v>2018</v>
      </c>
      <c r="H887" s="26" t="s">
        <v>106</v>
      </c>
      <c r="I887" s="45">
        <v>1</v>
      </c>
      <c r="J887" s="46" t="s">
        <v>1427</v>
      </c>
      <c r="K887" s="47">
        <v>1.5</v>
      </c>
      <c r="L887" s="47">
        <f t="shared" si="51"/>
        <v>1.5</v>
      </c>
      <c r="M887" s="47">
        <v>1.5</v>
      </c>
      <c r="N887" s="47"/>
      <c r="O887" s="47"/>
      <c r="P887" s="26" t="s">
        <v>135</v>
      </c>
      <c r="Q887" s="26" t="s">
        <v>39</v>
      </c>
      <c r="R887" s="26">
        <v>1</v>
      </c>
      <c r="S887" s="26">
        <v>4</v>
      </c>
      <c r="T887" s="26"/>
      <c r="U887" s="26"/>
      <c r="V887" s="26" t="s">
        <v>1310</v>
      </c>
      <c r="W887" s="26">
        <v>4387</v>
      </c>
      <c r="X887" s="26"/>
    </row>
    <row r="888" ht="24.95" customHeight="1" spans="1:24">
      <c r="A888" s="24">
        <v>883</v>
      </c>
      <c r="B888" s="25" t="s">
        <v>1521</v>
      </c>
      <c r="C888" s="26" t="s">
        <v>45</v>
      </c>
      <c r="D888" s="26" t="s">
        <v>117</v>
      </c>
      <c r="E888" s="26" t="s">
        <v>234</v>
      </c>
      <c r="F888" s="26" t="s">
        <v>37</v>
      </c>
      <c r="G888" s="26">
        <v>2018</v>
      </c>
      <c r="H888" s="26" t="s">
        <v>106</v>
      </c>
      <c r="I888" s="45">
        <v>4</v>
      </c>
      <c r="J888" s="46" t="s">
        <v>1427</v>
      </c>
      <c r="K888" s="26">
        <v>2.1</v>
      </c>
      <c r="L888" s="47">
        <f t="shared" si="51"/>
        <v>8.4</v>
      </c>
      <c r="M888" s="47">
        <v>8.4</v>
      </c>
      <c r="N888" s="47"/>
      <c r="O888" s="47"/>
      <c r="P888" s="26" t="s">
        <v>135</v>
      </c>
      <c r="Q888" s="26" t="s">
        <v>39</v>
      </c>
      <c r="R888" s="60">
        <v>4</v>
      </c>
      <c r="S888" s="60">
        <v>20</v>
      </c>
      <c r="T888" s="60"/>
      <c r="U888" s="60"/>
      <c r="V888" s="26" t="s">
        <v>1310</v>
      </c>
      <c r="W888" s="26"/>
      <c r="X888" s="26" t="s">
        <v>1522</v>
      </c>
    </row>
    <row r="889" ht="24.95" customHeight="1" spans="1:24">
      <c r="A889" s="24">
        <v>884</v>
      </c>
      <c r="B889" s="25" t="s">
        <v>1523</v>
      </c>
      <c r="C889" s="26" t="s">
        <v>45</v>
      </c>
      <c r="D889" s="26" t="s">
        <v>112</v>
      </c>
      <c r="E889" s="26" t="s">
        <v>185</v>
      </c>
      <c r="F889" s="26" t="s">
        <v>363</v>
      </c>
      <c r="G889" s="26">
        <v>2019</v>
      </c>
      <c r="H889" s="26" t="s">
        <v>106</v>
      </c>
      <c r="I889" s="45">
        <v>1</v>
      </c>
      <c r="J889" s="46" t="s">
        <v>1427</v>
      </c>
      <c r="K889" s="26">
        <v>2.1</v>
      </c>
      <c r="L889" s="47">
        <f t="shared" ref="L889:L934" si="52">M889+N889+O889</f>
        <v>2.1</v>
      </c>
      <c r="M889" s="47"/>
      <c r="N889" s="47">
        <v>2.1</v>
      </c>
      <c r="O889" s="47"/>
      <c r="P889" s="26" t="s">
        <v>135</v>
      </c>
      <c r="Q889" s="26" t="s">
        <v>39</v>
      </c>
      <c r="R889" s="60">
        <v>1</v>
      </c>
      <c r="S889" s="60">
        <v>2</v>
      </c>
      <c r="T889" s="60"/>
      <c r="U889" s="60"/>
      <c r="V889" s="26" t="s">
        <v>1310</v>
      </c>
      <c r="W889" s="26"/>
      <c r="X889" s="26" t="s">
        <v>1524</v>
      </c>
    </row>
    <row r="890" ht="24.95" customHeight="1" spans="1:24">
      <c r="A890" s="24">
        <v>885</v>
      </c>
      <c r="B890" s="25" t="s">
        <v>1525</v>
      </c>
      <c r="C890" s="26" t="s">
        <v>45</v>
      </c>
      <c r="D890" s="26" t="s">
        <v>112</v>
      </c>
      <c r="E890" s="26" t="s">
        <v>178</v>
      </c>
      <c r="F890" s="26" t="s">
        <v>363</v>
      </c>
      <c r="G890" s="26">
        <v>2019</v>
      </c>
      <c r="H890" s="26" t="s">
        <v>106</v>
      </c>
      <c r="I890" s="45">
        <v>2</v>
      </c>
      <c r="J890" s="46" t="s">
        <v>1427</v>
      </c>
      <c r="K890" s="26">
        <v>2.1</v>
      </c>
      <c r="L890" s="47">
        <f t="shared" si="52"/>
        <v>4.2</v>
      </c>
      <c r="M890" s="47"/>
      <c r="N890" s="47">
        <v>4.2</v>
      </c>
      <c r="O890" s="47"/>
      <c r="P890" s="26" t="s">
        <v>135</v>
      </c>
      <c r="Q890" s="26" t="s">
        <v>39</v>
      </c>
      <c r="R890" s="60">
        <v>2</v>
      </c>
      <c r="S890" s="60">
        <v>6</v>
      </c>
      <c r="T890" s="60"/>
      <c r="U890" s="60"/>
      <c r="V890" s="26" t="s">
        <v>1310</v>
      </c>
      <c r="W890" s="26"/>
      <c r="X890" s="26" t="s">
        <v>1526</v>
      </c>
    </row>
    <row r="891" ht="24.95" customHeight="1" spans="1:24">
      <c r="A891" s="24">
        <v>886</v>
      </c>
      <c r="B891" s="25" t="s">
        <v>1527</v>
      </c>
      <c r="C891" s="26" t="s">
        <v>45</v>
      </c>
      <c r="D891" s="26" t="s">
        <v>112</v>
      </c>
      <c r="E891" s="26" t="s">
        <v>182</v>
      </c>
      <c r="F891" s="26" t="s">
        <v>363</v>
      </c>
      <c r="G891" s="26">
        <v>2019</v>
      </c>
      <c r="H891" s="26" t="s">
        <v>106</v>
      </c>
      <c r="I891" s="45">
        <v>3</v>
      </c>
      <c r="J891" s="46" t="s">
        <v>1427</v>
      </c>
      <c r="K891" s="26">
        <v>2.1</v>
      </c>
      <c r="L891" s="47">
        <f t="shared" si="52"/>
        <v>6.3</v>
      </c>
      <c r="M891" s="47"/>
      <c r="N891" s="47">
        <v>6.3</v>
      </c>
      <c r="O891" s="47"/>
      <c r="P891" s="26" t="s">
        <v>135</v>
      </c>
      <c r="Q891" s="26" t="s">
        <v>39</v>
      </c>
      <c r="R891" s="60">
        <v>1</v>
      </c>
      <c r="S891" s="60">
        <v>2</v>
      </c>
      <c r="T891" s="60"/>
      <c r="U891" s="60"/>
      <c r="V891" s="26" t="s">
        <v>1310</v>
      </c>
      <c r="W891" s="26"/>
      <c r="X891" s="26" t="s">
        <v>1528</v>
      </c>
    </row>
    <row r="892" ht="24.95" customHeight="1" spans="1:24">
      <c r="A892" s="24">
        <v>887</v>
      </c>
      <c r="B892" s="25" t="s">
        <v>1434</v>
      </c>
      <c r="C892" s="26" t="s">
        <v>45</v>
      </c>
      <c r="D892" s="26" t="s">
        <v>112</v>
      </c>
      <c r="E892" s="26" t="s">
        <v>371</v>
      </c>
      <c r="F892" s="26" t="s">
        <v>363</v>
      </c>
      <c r="G892" s="26">
        <v>2019</v>
      </c>
      <c r="H892" s="26" t="s">
        <v>106</v>
      </c>
      <c r="I892" s="45">
        <v>2</v>
      </c>
      <c r="J892" s="46" t="s">
        <v>1427</v>
      </c>
      <c r="K892" s="26">
        <v>2.1</v>
      </c>
      <c r="L892" s="47">
        <f t="shared" si="52"/>
        <v>4.2</v>
      </c>
      <c r="M892" s="47"/>
      <c r="N892" s="47">
        <v>4.2</v>
      </c>
      <c r="O892" s="47"/>
      <c r="P892" s="26" t="s">
        <v>135</v>
      </c>
      <c r="Q892" s="26" t="s">
        <v>39</v>
      </c>
      <c r="R892" s="60">
        <v>2</v>
      </c>
      <c r="S892" s="60">
        <v>2</v>
      </c>
      <c r="T892" s="60"/>
      <c r="U892" s="60"/>
      <c r="V892" s="26" t="s">
        <v>1310</v>
      </c>
      <c r="W892" s="26"/>
      <c r="X892" s="26" t="s">
        <v>1529</v>
      </c>
    </row>
    <row r="893" ht="24.95" customHeight="1" spans="1:24">
      <c r="A893" s="24">
        <v>888</v>
      </c>
      <c r="B893" s="25" t="s">
        <v>1530</v>
      </c>
      <c r="C893" s="26" t="s">
        <v>45</v>
      </c>
      <c r="D893" s="26" t="s">
        <v>112</v>
      </c>
      <c r="E893" s="26" t="s">
        <v>811</v>
      </c>
      <c r="F893" s="26" t="s">
        <v>363</v>
      </c>
      <c r="G893" s="26">
        <v>2019</v>
      </c>
      <c r="H893" s="26" t="s">
        <v>106</v>
      </c>
      <c r="I893" s="45">
        <v>1</v>
      </c>
      <c r="J893" s="46" t="s">
        <v>1427</v>
      </c>
      <c r="K893" s="26">
        <v>2.1</v>
      </c>
      <c r="L893" s="47">
        <f t="shared" si="52"/>
        <v>2.1</v>
      </c>
      <c r="M893" s="47"/>
      <c r="N893" s="47">
        <v>2.1</v>
      </c>
      <c r="O893" s="47"/>
      <c r="P893" s="26" t="s">
        <v>135</v>
      </c>
      <c r="Q893" s="26" t="s">
        <v>39</v>
      </c>
      <c r="R893" s="60">
        <v>1</v>
      </c>
      <c r="S893" s="60">
        <v>3</v>
      </c>
      <c r="T893" s="60"/>
      <c r="U893" s="60"/>
      <c r="V893" s="26" t="s">
        <v>1310</v>
      </c>
      <c r="W893" s="26"/>
      <c r="X893" s="26" t="s">
        <v>1531</v>
      </c>
    </row>
    <row r="894" ht="24.95" customHeight="1" spans="1:24">
      <c r="A894" s="24">
        <v>889</v>
      </c>
      <c r="B894" s="25" t="s">
        <v>1436</v>
      </c>
      <c r="C894" s="26" t="s">
        <v>45</v>
      </c>
      <c r="D894" s="26" t="s">
        <v>112</v>
      </c>
      <c r="E894" s="26" t="s">
        <v>194</v>
      </c>
      <c r="F894" s="26" t="s">
        <v>363</v>
      </c>
      <c r="G894" s="26">
        <v>2019</v>
      </c>
      <c r="H894" s="26" t="s">
        <v>106</v>
      </c>
      <c r="I894" s="45">
        <v>2</v>
      </c>
      <c r="J894" s="46" t="s">
        <v>1427</v>
      </c>
      <c r="K894" s="26">
        <v>2.1</v>
      </c>
      <c r="L894" s="47">
        <f t="shared" si="52"/>
        <v>4.2</v>
      </c>
      <c r="M894" s="47"/>
      <c r="N894" s="47">
        <v>4.2</v>
      </c>
      <c r="O894" s="47"/>
      <c r="P894" s="26" t="s">
        <v>135</v>
      </c>
      <c r="Q894" s="26" t="s">
        <v>39</v>
      </c>
      <c r="R894" s="60">
        <v>2</v>
      </c>
      <c r="S894" s="60">
        <v>7</v>
      </c>
      <c r="T894" s="60"/>
      <c r="U894" s="60"/>
      <c r="V894" s="26" t="s">
        <v>1310</v>
      </c>
      <c r="W894" s="26"/>
      <c r="X894" s="26" t="s">
        <v>1532</v>
      </c>
    </row>
    <row r="895" ht="24.95" customHeight="1" spans="1:24">
      <c r="A895" s="24">
        <v>890</v>
      </c>
      <c r="B895" s="25" t="s">
        <v>1533</v>
      </c>
      <c r="C895" s="26" t="s">
        <v>45</v>
      </c>
      <c r="D895" s="26" t="s">
        <v>120</v>
      </c>
      <c r="E895" s="26" t="s">
        <v>162</v>
      </c>
      <c r="F895" s="26" t="s">
        <v>363</v>
      </c>
      <c r="G895" s="26">
        <v>2019</v>
      </c>
      <c r="H895" s="26" t="s">
        <v>106</v>
      </c>
      <c r="I895" s="45">
        <v>2</v>
      </c>
      <c r="J895" s="46" t="s">
        <v>1427</v>
      </c>
      <c r="K895" s="26">
        <v>2.1</v>
      </c>
      <c r="L895" s="47">
        <f t="shared" si="52"/>
        <v>4.2</v>
      </c>
      <c r="M895" s="47"/>
      <c r="N895" s="47">
        <v>4.2</v>
      </c>
      <c r="O895" s="47"/>
      <c r="P895" s="26" t="s">
        <v>135</v>
      </c>
      <c r="Q895" s="26" t="s">
        <v>39</v>
      </c>
      <c r="R895" s="60">
        <v>1</v>
      </c>
      <c r="S895" s="60">
        <v>3</v>
      </c>
      <c r="T895" s="60"/>
      <c r="U895" s="60"/>
      <c r="V895" s="26" t="s">
        <v>1310</v>
      </c>
      <c r="W895" s="26"/>
      <c r="X895" s="26" t="s">
        <v>1534</v>
      </c>
    </row>
    <row r="896" ht="24.95" customHeight="1" spans="1:24">
      <c r="A896" s="24">
        <v>891</v>
      </c>
      <c r="B896" s="25" t="s">
        <v>1535</v>
      </c>
      <c r="C896" s="26" t="s">
        <v>45</v>
      </c>
      <c r="D896" s="26" t="s">
        <v>120</v>
      </c>
      <c r="E896" s="26" t="s">
        <v>158</v>
      </c>
      <c r="F896" s="26" t="s">
        <v>363</v>
      </c>
      <c r="G896" s="26">
        <v>2019</v>
      </c>
      <c r="H896" s="26" t="s">
        <v>106</v>
      </c>
      <c r="I896" s="45">
        <v>1</v>
      </c>
      <c r="J896" s="46" t="s">
        <v>1427</v>
      </c>
      <c r="K896" s="26">
        <v>2.1</v>
      </c>
      <c r="L896" s="47">
        <f t="shared" si="52"/>
        <v>2.1</v>
      </c>
      <c r="M896" s="47"/>
      <c r="N896" s="47">
        <v>2.1</v>
      </c>
      <c r="O896" s="47"/>
      <c r="P896" s="26" t="s">
        <v>135</v>
      </c>
      <c r="Q896" s="26" t="s">
        <v>39</v>
      </c>
      <c r="R896" s="60">
        <v>1</v>
      </c>
      <c r="S896" s="60">
        <v>3</v>
      </c>
      <c r="T896" s="60"/>
      <c r="U896" s="60"/>
      <c r="V896" s="26" t="s">
        <v>1310</v>
      </c>
      <c r="W896" s="26"/>
      <c r="X896" s="26" t="s">
        <v>1536</v>
      </c>
    </row>
    <row r="897" ht="24.95" customHeight="1" spans="1:24">
      <c r="A897" s="24">
        <v>892</v>
      </c>
      <c r="B897" s="25" t="s">
        <v>1537</v>
      </c>
      <c r="C897" s="26" t="s">
        <v>45</v>
      </c>
      <c r="D897" s="26" t="s">
        <v>164</v>
      </c>
      <c r="E897" s="26" t="s">
        <v>813</v>
      </c>
      <c r="F897" s="26" t="s">
        <v>363</v>
      </c>
      <c r="G897" s="26">
        <v>2019</v>
      </c>
      <c r="H897" s="26" t="s">
        <v>106</v>
      </c>
      <c r="I897" s="45">
        <v>1</v>
      </c>
      <c r="J897" s="46" t="s">
        <v>1427</v>
      </c>
      <c r="K897" s="26">
        <v>2.1</v>
      </c>
      <c r="L897" s="47">
        <f t="shared" si="52"/>
        <v>2.1</v>
      </c>
      <c r="M897" s="47"/>
      <c r="N897" s="47">
        <v>2.1</v>
      </c>
      <c r="O897" s="47"/>
      <c r="P897" s="26" t="s">
        <v>135</v>
      </c>
      <c r="Q897" s="26" t="s">
        <v>39</v>
      </c>
      <c r="R897" s="60">
        <v>1</v>
      </c>
      <c r="S897" s="60">
        <v>4</v>
      </c>
      <c r="T897" s="60"/>
      <c r="U897" s="60"/>
      <c r="V897" s="26" t="s">
        <v>1310</v>
      </c>
      <c r="W897" s="26"/>
      <c r="X897" s="26" t="s">
        <v>1538</v>
      </c>
    </row>
    <row r="898" ht="24.95" customHeight="1" spans="1:24">
      <c r="A898" s="24">
        <v>893</v>
      </c>
      <c r="B898" s="25" t="s">
        <v>1447</v>
      </c>
      <c r="C898" s="26" t="s">
        <v>45</v>
      </c>
      <c r="D898" s="26" t="s">
        <v>164</v>
      </c>
      <c r="E898" s="26" t="s">
        <v>222</v>
      </c>
      <c r="F898" s="26" t="s">
        <v>363</v>
      </c>
      <c r="G898" s="26">
        <v>2019</v>
      </c>
      <c r="H898" s="26" t="s">
        <v>106</v>
      </c>
      <c r="I898" s="45">
        <v>1</v>
      </c>
      <c r="J898" s="46" t="s">
        <v>1427</v>
      </c>
      <c r="K898" s="26">
        <v>2.1</v>
      </c>
      <c r="L898" s="47">
        <f t="shared" si="52"/>
        <v>2.1</v>
      </c>
      <c r="M898" s="47"/>
      <c r="N898" s="47">
        <v>2.1</v>
      </c>
      <c r="O898" s="47"/>
      <c r="P898" s="26" t="s">
        <v>135</v>
      </c>
      <c r="Q898" s="26" t="s">
        <v>39</v>
      </c>
      <c r="R898" s="60">
        <v>1</v>
      </c>
      <c r="S898" s="60">
        <v>2</v>
      </c>
      <c r="T898" s="60"/>
      <c r="U898" s="60"/>
      <c r="V898" s="26" t="s">
        <v>1310</v>
      </c>
      <c r="W898" s="26"/>
      <c r="X898" s="26" t="s">
        <v>1539</v>
      </c>
    </row>
    <row r="899" ht="24.95" customHeight="1" spans="1:24">
      <c r="A899" s="24">
        <v>894</v>
      </c>
      <c r="B899" s="25" t="s">
        <v>1451</v>
      </c>
      <c r="C899" s="26" t="s">
        <v>45</v>
      </c>
      <c r="D899" s="26" t="s">
        <v>164</v>
      </c>
      <c r="E899" s="26" t="s">
        <v>551</v>
      </c>
      <c r="F899" s="26" t="s">
        <v>363</v>
      </c>
      <c r="G899" s="26">
        <v>2019</v>
      </c>
      <c r="H899" s="26" t="s">
        <v>106</v>
      </c>
      <c r="I899" s="45">
        <v>1</v>
      </c>
      <c r="J899" s="46" t="s">
        <v>1427</v>
      </c>
      <c r="K899" s="26">
        <v>2.1</v>
      </c>
      <c r="L899" s="47">
        <f t="shared" si="52"/>
        <v>2.1</v>
      </c>
      <c r="M899" s="47"/>
      <c r="N899" s="47">
        <v>2.1</v>
      </c>
      <c r="O899" s="47"/>
      <c r="P899" s="26" t="s">
        <v>135</v>
      </c>
      <c r="Q899" s="26" t="s">
        <v>39</v>
      </c>
      <c r="R899" s="60">
        <v>1</v>
      </c>
      <c r="S899" s="60">
        <v>4</v>
      </c>
      <c r="T899" s="60"/>
      <c r="U899" s="60"/>
      <c r="V899" s="26" t="s">
        <v>1310</v>
      </c>
      <c r="W899" s="26"/>
      <c r="X899" s="26" t="s">
        <v>1540</v>
      </c>
    </row>
    <row r="900" ht="24.95" customHeight="1" spans="1:24">
      <c r="A900" s="24">
        <v>895</v>
      </c>
      <c r="B900" s="25" t="s">
        <v>1541</v>
      </c>
      <c r="C900" s="26" t="s">
        <v>45</v>
      </c>
      <c r="D900" s="26" t="s">
        <v>117</v>
      </c>
      <c r="E900" s="26" t="s">
        <v>243</v>
      </c>
      <c r="F900" s="26" t="s">
        <v>363</v>
      </c>
      <c r="G900" s="26">
        <v>2019</v>
      </c>
      <c r="H900" s="26" t="s">
        <v>106</v>
      </c>
      <c r="I900" s="45">
        <v>1</v>
      </c>
      <c r="J900" s="46" t="s">
        <v>1427</v>
      </c>
      <c r="K900" s="26">
        <v>2.1</v>
      </c>
      <c r="L900" s="47">
        <f t="shared" si="52"/>
        <v>2.1</v>
      </c>
      <c r="M900" s="47"/>
      <c r="N900" s="47">
        <v>2.1</v>
      </c>
      <c r="O900" s="47"/>
      <c r="P900" s="26" t="s">
        <v>135</v>
      </c>
      <c r="Q900" s="26" t="s">
        <v>39</v>
      </c>
      <c r="R900" s="60">
        <v>1</v>
      </c>
      <c r="S900" s="60">
        <v>4</v>
      </c>
      <c r="T900" s="60"/>
      <c r="U900" s="60"/>
      <c r="V900" s="26" t="s">
        <v>1310</v>
      </c>
      <c r="W900" s="26"/>
      <c r="X900" s="26" t="s">
        <v>1542</v>
      </c>
    </row>
    <row r="901" ht="24.95" customHeight="1" spans="1:24">
      <c r="A901" s="24">
        <v>896</v>
      </c>
      <c r="B901" s="25" t="s">
        <v>1460</v>
      </c>
      <c r="C901" s="26" t="s">
        <v>45</v>
      </c>
      <c r="D901" s="26" t="s">
        <v>117</v>
      </c>
      <c r="E901" s="26" t="s">
        <v>171</v>
      </c>
      <c r="F901" s="26" t="s">
        <v>363</v>
      </c>
      <c r="G901" s="26">
        <v>2019</v>
      </c>
      <c r="H901" s="26" t="s">
        <v>106</v>
      </c>
      <c r="I901" s="45">
        <v>1</v>
      </c>
      <c r="J901" s="46" t="s">
        <v>1427</v>
      </c>
      <c r="K901" s="26">
        <v>2.1</v>
      </c>
      <c r="L901" s="47">
        <f t="shared" si="52"/>
        <v>2.1</v>
      </c>
      <c r="M901" s="47"/>
      <c r="N901" s="47">
        <v>2.1</v>
      </c>
      <c r="O901" s="47"/>
      <c r="P901" s="26" t="s">
        <v>135</v>
      </c>
      <c r="Q901" s="26" t="s">
        <v>39</v>
      </c>
      <c r="R901" s="60">
        <v>1</v>
      </c>
      <c r="S901" s="60">
        <v>3</v>
      </c>
      <c r="T901" s="60"/>
      <c r="U901" s="60"/>
      <c r="V901" s="26" t="s">
        <v>1310</v>
      </c>
      <c r="W901" s="26"/>
      <c r="X901" s="26" t="s">
        <v>1543</v>
      </c>
    </row>
    <row r="902" ht="24.95" customHeight="1" spans="1:24">
      <c r="A902" s="24">
        <v>897</v>
      </c>
      <c r="B902" s="25" t="s">
        <v>1466</v>
      </c>
      <c r="C902" s="26" t="s">
        <v>45</v>
      </c>
      <c r="D902" s="26" t="s">
        <v>117</v>
      </c>
      <c r="E902" s="26" t="s">
        <v>261</v>
      </c>
      <c r="F902" s="26" t="s">
        <v>363</v>
      </c>
      <c r="G902" s="26">
        <v>2019</v>
      </c>
      <c r="H902" s="26" t="s">
        <v>106</v>
      </c>
      <c r="I902" s="45">
        <v>2</v>
      </c>
      <c r="J902" s="46" t="s">
        <v>1427</v>
      </c>
      <c r="K902" s="26">
        <v>2.1</v>
      </c>
      <c r="L902" s="47">
        <f t="shared" si="52"/>
        <v>4.2</v>
      </c>
      <c r="M902" s="47"/>
      <c r="N902" s="47">
        <v>4.2</v>
      </c>
      <c r="O902" s="47"/>
      <c r="P902" s="26" t="s">
        <v>135</v>
      </c>
      <c r="Q902" s="26" t="s">
        <v>39</v>
      </c>
      <c r="R902" s="60">
        <v>2</v>
      </c>
      <c r="S902" s="60">
        <v>9</v>
      </c>
      <c r="T902" s="60"/>
      <c r="U902" s="60"/>
      <c r="V902" s="26" t="s">
        <v>1310</v>
      </c>
      <c r="W902" s="26"/>
      <c r="X902" s="26" t="s">
        <v>1544</v>
      </c>
    </row>
    <row r="903" ht="24.95" customHeight="1" spans="1:24">
      <c r="A903" s="24">
        <v>898</v>
      </c>
      <c r="B903" s="25" t="s">
        <v>1457</v>
      </c>
      <c r="C903" s="26" t="s">
        <v>45</v>
      </c>
      <c r="D903" s="26" t="s">
        <v>117</v>
      </c>
      <c r="E903" s="26" t="s">
        <v>1003</v>
      </c>
      <c r="F903" s="26" t="s">
        <v>363</v>
      </c>
      <c r="G903" s="26">
        <v>2019</v>
      </c>
      <c r="H903" s="26" t="s">
        <v>106</v>
      </c>
      <c r="I903" s="45">
        <v>2</v>
      </c>
      <c r="J903" s="46" t="s">
        <v>1427</v>
      </c>
      <c r="K903" s="26">
        <v>2.1</v>
      </c>
      <c r="L903" s="47">
        <f t="shared" si="52"/>
        <v>4.2</v>
      </c>
      <c r="M903" s="47"/>
      <c r="N903" s="47">
        <v>4.2</v>
      </c>
      <c r="O903" s="47"/>
      <c r="P903" s="26" t="s">
        <v>135</v>
      </c>
      <c r="Q903" s="26" t="s">
        <v>39</v>
      </c>
      <c r="R903" s="60">
        <v>2</v>
      </c>
      <c r="S903" s="60">
        <v>8</v>
      </c>
      <c r="T903" s="60"/>
      <c r="U903" s="60"/>
      <c r="V903" s="26" t="s">
        <v>1310</v>
      </c>
      <c r="W903" s="26"/>
      <c r="X903" s="26" t="s">
        <v>1545</v>
      </c>
    </row>
    <row r="904" ht="24.95" customHeight="1" spans="1:24">
      <c r="A904" s="24">
        <v>899</v>
      </c>
      <c r="B904" s="25" t="s">
        <v>1521</v>
      </c>
      <c r="C904" s="26" t="s">
        <v>45</v>
      </c>
      <c r="D904" s="26" t="s">
        <v>117</v>
      </c>
      <c r="E904" s="26" t="s">
        <v>234</v>
      </c>
      <c r="F904" s="26" t="s">
        <v>363</v>
      </c>
      <c r="G904" s="26">
        <v>2019</v>
      </c>
      <c r="H904" s="26" t="s">
        <v>106</v>
      </c>
      <c r="I904" s="45">
        <v>1</v>
      </c>
      <c r="J904" s="46" t="s">
        <v>1427</v>
      </c>
      <c r="K904" s="26">
        <v>2.1</v>
      </c>
      <c r="L904" s="47">
        <f t="shared" si="52"/>
        <v>2.1</v>
      </c>
      <c r="M904" s="47"/>
      <c r="N904" s="47">
        <v>2.1</v>
      </c>
      <c r="O904" s="47"/>
      <c r="P904" s="26" t="s">
        <v>135</v>
      </c>
      <c r="Q904" s="26" t="s">
        <v>39</v>
      </c>
      <c r="R904" s="60">
        <v>1</v>
      </c>
      <c r="S904" s="60">
        <v>5</v>
      </c>
      <c r="T904" s="60"/>
      <c r="U904" s="60"/>
      <c r="V904" s="26" t="s">
        <v>1310</v>
      </c>
      <c r="W904" s="26"/>
      <c r="X904" s="26" t="s">
        <v>1546</v>
      </c>
    </row>
    <row r="905" ht="24.95" customHeight="1" spans="1:24">
      <c r="A905" s="24">
        <v>900</v>
      </c>
      <c r="B905" s="25" t="s">
        <v>1456</v>
      </c>
      <c r="C905" s="26" t="s">
        <v>45</v>
      </c>
      <c r="D905" s="26" t="s">
        <v>117</v>
      </c>
      <c r="E905" s="26" t="s">
        <v>231</v>
      </c>
      <c r="F905" s="26" t="s">
        <v>363</v>
      </c>
      <c r="G905" s="26">
        <v>2019</v>
      </c>
      <c r="H905" s="26" t="s">
        <v>106</v>
      </c>
      <c r="I905" s="45">
        <v>1</v>
      </c>
      <c r="J905" s="46" t="s">
        <v>1427</v>
      </c>
      <c r="K905" s="26">
        <v>2.1</v>
      </c>
      <c r="L905" s="47">
        <f t="shared" si="52"/>
        <v>2.1</v>
      </c>
      <c r="M905" s="47"/>
      <c r="N905" s="47">
        <v>2.1</v>
      </c>
      <c r="O905" s="47"/>
      <c r="P905" s="26" t="s">
        <v>135</v>
      </c>
      <c r="Q905" s="26" t="s">
        <v>39</v>
      </c>
      <c r="R905" s="60">
        <v>1</v>
      </c>
      <c r="S905" s="60">
        <v>5</v>
      </c>
      <c r="T905" s="60"/>
      <c r="U905" s="60"/>
      <c r="V905" s="26" t="s">
        <v>1310</v>
      </c>
      <c r="W905" s="26"/>
      <c r="X905" s="26" t="s">
        <v>1547</v>
      </c>
    </row>
    <row r="906" ht="24.95" customHeight="1" spans="1:24">
      <c r="A906" s="24">
        <v>901</v>
      </c>
      <c r="B906" s="25" t="s">
        <v>1548</v>
      </c>
      <c r="C906" s="26" t="s">
        <v>45</v>
      </c>
      <c r="D906" s="26" t="s">
        <v>173</v>
      </c>
      <c r="E906" s="26" t="s">
        <v>694</v>
      </c>
      <c r="F906" s="26" t="s">
        <v>363</v>
      </c>
      <c r="G906" s="26">
        <v>2019</v>
      </c>
      <c r="H906" s="26" t="s">
        <v>106</v>
      </c>
      <c r="I906" s="45">
        <v>2</v>
      </c>
      <c r="J906" s="46" t="s">
        <v>1427</v>
      </c>
      <c r="K906" s="26">
        <v>2.1</v>
      </c>
      <c r="L906" s="47">
        <f t="shared" si="52"/>
        <v>4.2</v>
      </c>
      <c r="M906" s="47"/>
      <c r="N906" s="47">
        <v>4.2</v>
      </c>
      <c r="O906" s="47"/>
      <c r="P906" s="26" t="s">
        <v>135</v>
      </c>
      <c r="Q906" s="26" t="s">
        <v>39</v>
      </c>
      <c r="R906" s="60">
        <v>1</v>
      </c>
      <c r="S906" s="60">
        <v>3</v>
      </c>
      <c r="T906" s="60"/>
      <c r="U906" s="60"/>
      <c r="V906" s="26" t="s">
        <v>1310</v>
      </c>
      <c r="W906" s="26"/>
      <c r="X906" s="26" t="s">
        <v>1549</v>
      </c>
    </row>
    <row r="907" ht="24.95" customHeight="1" spans="1:24">
      <c r="A907" s="24">
        <v>902</v>
      </c>
      <c r="B907" s="25" t="s">
        <v>1550</v>
      </c>
      <c r="C907" s="26" t="s">
        <v>45</v>
      </c>
      <c r="D907" s="26" t="s">
        <v>173</v>
      </c>
      <c r="E907" s="26" t="s">
        <v>1474</v>
      </c>
      <c r="F907" s="26" t="s">
        <v>363</v>
      </c>
      <c r="G907" s="26">
        <v>2019</v>
      </c>
      <c r="H907" s="26" t="s">
        <v>106</v>
      </c>
      <c r="I907" s="45">
        <v>1</v>
      </c>
      <c r="J907" s="46" t="s">
        <v>1427</v>
      </c>
      <c r="K907" s="26">
        <v>2.1</v>
      </c>
      <c r="L907" s="47">
        <f t="shared" si="52"/>
        <v>2.1</v>
      </c>
      <c r="M907" s="47"/>
      <c r="N907" s="47">
        <v>2.1</v>
      </c>
      <c r="O907" s="47"/>
      <c r="P907" s="26" t="s">
        <v>135</v>
      </c>
      <c r="Q907" s="26" t="s">
        <v>39</v>
      </c>
      <c r="R907" s="60">
        <v>1</v>
      </c>
      <c r="S907" s="60">
        <v>5</v>
      </c>
      <c r="T907" s="60"/>
      <c r="U907" s="60"/>
      <c r="V907" s="26" t="s">
        <v>1310</v>
      </c>
      <c r="W907" s="26"/>
      <c r="X907" s="26" t="s">
        <v>1551</v>
      </c>
    </row>
    <row r="908" ht="24.95" customHeight="1" spans="1:24">
      <c r="A908" s="24">
        <v>903</v>
      </c>
      <c r="B908" s="25" t="s">
        <v>1481</v>
      </c>
      <c r="C908" s="26" t="s">
        <v>45</v>
      </c>
      <c r="D908" s="26" t="s">
        <v>53</v>
      </c>
      <c r="E908" s="26" t="s">
        <v>268</v>
      </c>
      <c r="F908" s="26" t="s">
        <v>363</v>
      </c>
      <c r="G908" s="26">
        <v>2019</v>
      </c>
      <c r="H908" s="26" t="s">
        <v>106</v>
      </c>
      <c r="I908" s="45">
        <v>1</v>
      </c>
      <c r="J908" s="46" t="s">
        <v>1427</v>
      </c>
      <c r="K908" s="26">
        <v>2.1</v>
      </c>
      <c r="L908" s="47">
        <f t="shared" si="52"/>
        <v>2.1</v>
      </c>
      <c r="M908" s="47"/>
      <c r="N908" s="47">
        <v>2.1</v>
      </c>
      <c r="O908" s="47"/>
      <c r="P908" s="26" t="s">
        <v>135</v>
      </c>
      <c r="Q908" s="26" t="s">
        <v>39</v>
      </c>
      <c r="R908" s="60">
        <v>1</v>
      </c>
      <c r="S908" s="60">
        <v>4</v>
      </c>
      <c r="T908" s="60"/>
      <c r="U908" s="60"/>
      <c r="V908" s="26" t="s">
        <v>1310</v>
      </c>
      <c r="W908" s="26"/>
      <c r="X908" s="26" t="s">
        <v>1552</v>
      </c>
    </row>
    <row r="909" ht="24.95" customHeight="1" spans="1:24">
      <c r="A909" s="24">
        <v>904</v>
      </c>
      <c r="B909" s="25" t="s">
        <v>1480</v>
      </c>
      <c r="C909" s="26" t="s">
        <v>45</v>
      </c>
      <c r="D909" s="26" t="s">
        <v>53</v>
      </c>
      <c r="E909" s="26" t="s">
        <v>72</v>
      </c>
      <c r="F909" s="26" t="s">
        <v>363</v>
      </c>
      <c r="G909" s="26">
        <v>2019</v>
      </c>
      <c r="H909" s="26" t="s">
        <v>106</v>
      </c>
      <c r="I909" s="45">
        <v>1</v>
      </c>
      <c r="J909" s="46" t="s">
        <v>1427</v>
      </c>
      <c r="K909" s="26">
        <v>2.1</v>
      </c>
      <c r="L909" s="47">
        <f t="shared" si="52"/>
        <v>2.1</v>
      </c>
      <c r="M909" s="47"/>
      <c r="N909" s="47">
        <v>2.1</v>
      </c>
      <c r="O909" s="47"/>
      <c r="P909" s="26" t="s">
        <v>135</v>
      </c>
      <c r="Q909" s="26" t="s">
        <v>39</v>
      </c>
      <c r="R909" s="60">
        <v>1</v>
      </c>
      <c r="S909" s="60">
        <v>5</v>
      </c>
      <c r="T909" s="60"/>
      <c r="U909" s="60"/>
      <c r="V909" s="26" t="s">
        <v>1310</v>
      </c>
      <c r="W909" s="26"/>
      <c r="X909" s="26" t="s">
        <v>1553</v>
      </c>
    </row>
    <row r="910" ht="24.95" customHeight="1" spans="1:24">
      <c r="A910" s="24">
        <v>905</v>
      </c>
      <c r="B910" s="25" t="s">
        <v>1479</v>
      </c>
      <c r="C910" s="26" t="s">
        <v>45</v>
      </c>
      <c r="D910" s="26" t="s">
        <v>53</v>
      </c>
      <c r="E910" s="26" t="s">
        <v>55</v>
      </c>
      <c r="F910" s="26" t="s">
        <v>363</v>
      </c>
      <c r="G910" s="26">
        <v>2019</v>
      </c>
      <c r="H910" s="26" t="s">
        <v>106</v>
      </c>
      <c r="I910" s="45">
        <v>2</v>
      </c>
      <c r="J910" s="46" t="s">
        <v>1427</v>
      </c>
      <c r="K910" s="26">
        <v>2.1</v>
      </c>
      <c r="L910" s="47">
        <f t="shared" si="52"/>
        <v>4.2</v>
      </c>
      <c r="M910" s="47"/>
      <c r="N910" s="47">
        <v>4.2</v>
      </c>
      <c r="O910" s="47"/>
      <c r="P910" s="26" t="s">
        <v>135</v>
      </c>
      <c r="Q910" s="26" t="s">
        <v>39</v>
      </c>
      <c r="R910" s="60">
        <v>1</v>
      </c>
      <c r="S910" s="60">
        <v>4</v>
      </c>
      <c r="T910" s="60"/>
      <c r="U910" s="60"/>
      <c r="V910" s="26" t="s">
        <v>1310</v>
      </c>
      <c r="W910" s="26"/>
      <c r="X910" s="26" t="s">
        <v>1554</v>
      </c>
    </row>
    <row r="911" ht="24.95" customHeight="1" spans="1:24">
      <c r="A911" s="24">
        <v>906</v>
      </c>
      <c r="B911" s="25" t="s">
        <v>1492</v>
      </c>
      <c r="C911" s="26" t="s">
        <v>45</v>
      </c>
      <c r="D911" s="26" t="s">
        <v>271</v>
      </c>
      <c r="E911" s="26" t="s">
        <v>444</v>
      </c>
      <c r="F911" s="26" t="s">
        <v>363</v>
      </c>
      <c r="G911" s="26">
        <v>2019</v>
      </c>
      <c r="H911" s="26" t="s">
        <v>106</v>
      </c>
      <c r="I911" s="45">
        <v>1</v>
      </c>
      <c r="J911" s="46" t="s">
        <v>1427</v>
      </c>
      <c r="K911" s="26">
        <v>2.1</v>
      </c>
      <c r="L911" s="47">
        <f t="shared" si="52"/>
        <v>2.1</v>
      </c>
      <c r="M911" s="47"/>
      <c r="N911" s="47">
        <v>2.1</v>
      </c>
      <c r="O911" s="47"/>
      <c r="P911" s="26" t="s">
        <v>135</v>
      </c>
      <c r="Q911" s="26" t="s">
        <v>39</v>
      </c>
      <c r="R911" s="60">
        <v>1</v>
      </c>
      <c r="S911" s="60">
        <v>3</v>
      </c>
      <c r="T911" s="60"/>
      <c r="U911" s="60"/>
      <c r="V911" s="26" t="s">
        <v>1310</v>
      </c>
      <c r="W911" s="26"/>
      <c r="X911" s="26" t="s">
        <v>1555</v>
      </c>
    </row>
    <row r="912" ht="24.95" customHeight="1" spans="1:24">
      <c r="A912" s="24">
        <v>907</v>
      </c>
      <c r="B912" s="25" t="s">
        <v>1484</v>
      </c>
      <c r="C912" s="26" t="s">
        <v>45</v>
      </c>
      <c r="D912" s="26" t="s">
        <v>271</v>
      </c>
      <c r="E912" s="26" t="s">
        <v>278</v>
      </c>
      <c r="F912" s="26" t="s">
        <v>363</v>
      </c>
      <c r="G912" s="26">
        <v>2019</v>
      </c>
      <c r="H912" s="26" t="s">
        <v>106</v>
      </c>
      <c r="I912" s="45">
        <v>1</v>
      </c>
      <c r="J912" s="46" t="s">
        <v>1427</v>
      </c>
      <c r="K912" s="26">
        <v>2.1</v>
      </c>
      <c r="L912" s="47">
        <f t="shared" si="52"/>
        <v>2.1</v>
      </c>
      <c r="M912" s="47"/>
      <c r="N912" s="47">
        <v>2.1</v>
      </c>
      <c r="O912" s="47"/>
      <c r="P912" s="26" t="s">
        <v>135</v>
      </c>
      <c r="Q912" s="26" t="s">
        <v>39</v>
      </c>
      <c r="R912" s="60">
        <v>1</v>
      </c>
      <c r="S912" s="60">
        <v>4</v>
      </c>
      <c r="T912" s="60"/>
      <c r="U912" s="60"/>
      <c r="V912" s="26" t="s">
        <v>1310</v>
      </c>
      <c r="W912" s="26"/>
      <c r="X912" s="26" t="s">
        <v>1556</v>
      </c>
    </row>
    <row r="913" ht="24.95" customHeight="1" spans="1:24">
      <c r="A913" s="24">
        <v>908</v>
      </c>
      <c r="B913" s="25" t="s">
        <v>1487</v>
      </c>
      <c r="C913" s="26" t="s">
        <v>45</v>
      </c>
      <c r="D913" s="26" t="s">
        <v>271</v>
      </c>
      <c r="E913" s="26" t="s">
        <v>952</v>
      </c>
      <c r="F913" s="26" t="s">
        <v>363</v>
      </c>
      <c r="G913" s="26">
        <v>2019</v>
      </c>
      <c r="H913" s="26" t="s">
        <v>106</v>
      </c>
      <c r="I913" s="45">
        <v>1</v>
      </c>
      <c r="J913" s="46" t="s">
        <v>1427</v>
      </c>
      <c r="K913" s="26">
        <v>2.1</v>
      </c>
      <c r="L913" s="47">
        <f t="shared" si="52"/>
        <v>2.1</v>
      </c>
      <c r="M913" s="47"/>
      <c r="N913" s="47">
        <v>2.1</v>
      </c>
      <c r="O913" s="47"/>
      <c r="P913" s="26" t="s">
        <v>135</v>
      </c>
      <c r="Q913" s="26" t="s">
        <v>39</v>
      </c>
      <c r="R913" s="60">
        <v>1</v>
      </c>
      <c r="S913" s="60">
        <v>3</v>
      </c>
      <c r="T913" s="60"/>
      <c r="U913" s="60"/>
      <c r="V913" s="26" t="s">
        <v>1310</v>
      </c>
      <c r="W913" s="26"/>
      <c r="X913" s="26" t="s">
        <v>1557</v>
      </c>
    </row>
    <row r="914" ht="24.95" customHeight="1" spans="1:24">
      <c r="A914" s="24">
        <v>909</v>
      </c>
      <c r="B914" s="25" t="s">
        <v>1488</v>
      </c>
      <c r="C914" s="26" t="s">
        <v>45</v>
      </c>
      <c r="D914" s="26" t="s">
        <v>271</v>
      </c>
      <c r="E914" s="26" t="s">
        <v>434</v>
      </c>
      <c r="F914" s="26" t="s">
        <v>363</v>
      </c>
      <c r="G914" s="26">
        <v>2019</v>
      </c>
      <c r="H914" s="26" t="s">
        <v>106</v>
      </c>
      <c r="I914" s="45">
        <v>2</v>
      </c>
      <c r="J914" s="46" t="s">
        <v>1427</v>
      </c>
      <c r="K914" s="26">
        <v>2.1</v>
      </c>
      <c r="L914" s="47">
        <f t="shared" si="52"/>
        <v>4.2</v>
      </c>
      <c r="M914" s="47"/>
      <c r="N914" s="47">
        <v>4.2</v>
      </c>
      <c r="O914" s="47"/>
      <c r="P914" s="26" t="s">
        <v>135</v>
      </c>
      <c r="Q914" s="26" t="s">
        <v>39</v>
      </c>
      <c r="R914" s="60">
        <v>1</v>
      </c>
      <c r="S914" s="60">
        <v>3</v>
      </c>
      <c r="T914" s="60"/>
      <c r="U914" s="60"/>
      <c r="V914" s="26" t="s">
        <v>1310</v>
      </c>
      <c r="W914" s="26"/>
      <c r="X914" s="26" t="s">
        <v>1558</v>
      </c>
    </row>
    <row r="915" ht="24.95" customHeight="1" spans="1:24">
      <c r="A915" s="24">
        <v>910</v>
      </c>
      <c r="B915" s="25" t="s">
        <v>1489</v>
      </c>
      <c r="C915" s="26" t="s">
        <v>45</v>
      </c>
      <c r="D915" s="26" t="s">
        <v>271</v>
      </c>
      <c r="E915" s="26" t="s">
        <v>437</v>
      </c>
      <c r="F915" s="26" t="s">
        <v>363</v>
      </c>
      <c r="G915" s="26">
        <v>2019</v>
      </c>
      <c r="H915" s="26" t="s">
        <v>106</v>
      </c>
      <c r="I915" s="45">
        <v>1</v>
      </c>
      <c r="J915" s="46" t="s">
        <v>1427</v>
      </c>
      <c r="K915" s="26">
        <v>2.1</v>
      </c>
      <c r="L915" s="47">
        <f t="shared" si="52"/>
        <v>2.1</v>
      </c>
      <c r="M915" s="47"/>
      <c r="N915" s="47">
        <v>2.1</v>
      </c>
      <c r="O915" s="47"/>
      <c r="P915" s="26" t="s">
        <v>135</v>
      </c>
      <c r="Q915" s="26" t="s">
        <v>39</v>
      </c>
      <c r="R915" s="60">
        <v>1</v>
      </c>
      <c r="S915" s="60">
        <v>3</v>
      </c>
      <c r="T915" s="60"/>
      <c r="U915" s="60"/>
      <c r="V915" s="26" t="s">
        <v>1310</v>
      </c>
      <c r="W915" s="26"/>
      <c r="X915" s="26" t="s">
        <v>1559</v>
      </c>
    </row>
    <row r="916" ht="24.95" customHeight="1" spans="1:24">
      <c r="A916" s="24">
        <v>911</v>
      </c>
      <c r="B916" s="25" t="s">
        <v>1560</v>
      </c>
      <c r="C916" s="26" t="s">
        <v>45</v>
      </c>
      <c r="D916" s="26" t="s">
        <v>56</v>
      </c>
      <c r="E916" s="26" t="s">
        <v>59</v>
      </c>
      <c r="F916" s="26" t="s">
        <v>363</v>
      </c>
      <c r="G916" s="26">
        <v>2019</v>
      </c>
      <c r="H916" s="26" t="s">
        <v>106</v>
      </c>
      <c r="I916" s="45">
        <v>1</v>
      </c>
      <c r="J916" s="46" t="s">
        <v>1427</v>
      </c>
      <c r="K916" s="26">
        <v>2.1</v>
      </c>
      <c r="L916" s="47">
        <f t="shared" si="52"/>
        <v>2.1</v>
      </c>
      <c r="M916" s="47"/>
      <c r="N916" s="47">
        <v>2.1</v>
      </c>
      <c r="O916" s="47"/>
      <c r="P916" s="26" t="s">
        <v>135</v>
      </c>
      <c r="Q916" s="26" t="s">
        <v>39</v>
      </c>
      <c r="R916" s="60">
        <v>1</v>
      </c>
      <c r="S916" s="60">
        <v>3</v>
      </c>
      <c r="T916" s="60"/>
      <c r="U916" s="60"/>
      <c r="V916" s="26" t="s">
        <v>1310</v>
      </c>
      <c r="W916" s="26"/>
      <c r="X916" s="26" t="s">
        <v>1561</v>
      </c>
    </row>
    <row r="917" ht="24.95" customHeight="1" spans="1:24">
      <c r="A917" s="24">
        <v>912</v>
      </c>
      <c r="B917" s="25" t="s">
        <v>1562</v>
      </c>
      <c r="C917" s="26" t="s">
        <v>45</v>
      </c>
      <c r="D917" s="26" t="s">
        <v>56</v>
      </c>
      <c r="E917" s="26" t="s">
        <v>69</v>
      </c>
      <c r="F917" s="26" t="s">
        <v>363</v>
      </c>
      <c r="G917" s="26">
        <v>2019</v>
      </c>
      <c r="H917" s="26" t="s">
        <v>106</v>
      </c>
      <c r="I917" s="45">
        <v>1</v>
      </c>
      <c r="J917" s="46" t="s">
        <v>1427</v>
      </c>
      <c r="K917" s="26">
        <v>2.1</v>
      </c>
      <c r="L917" s="47">
        <f t="shared" si="52"/>
        <v>2.1</v>
      </c>
      <c r="M917" s="47"/>
      <c r="N917" s="47">
        <v>2.1</v>
      </c>
      <c r="O917" s="47"/>
      <c r="P917" s="26" t="s">
        <v>135</v>
      </c>
      <c r="Q917" s="26" t="s">
        <v>39</v>
      </c>
      <c r="R917" s="60">
        <v>1</v>
      </c>
      <c r="S917" s="60">
        <v>9</v>
      </c>
      <c r="T917" s="60"/>
      <c r="U917" s="60"/>
      <c r="V917" s="26" t="s">
        <v>1310</v>
      </c>
      <c r="W917" s="26"/>
      <c r="X917" s="26" t="s">
        <v>1563</v>
      </c>
    </row>
    <row r="918" ht="24.95" customHeight="1" spans="1:24">
      <c r="A918" s="24">
        <v>913</v>
      </c>
      <c r="B918" s="25" t="s">
        <v>1564</v>
      </c>
      <c r="C918" s="26" t="s">
        <v>45</v>
      </c>
      <c r="D918" s="26" t="s">
        <v>56</v>
      </c>
      <c r="E918" s="26" t="s">
        <v>60</v>
      </c>
      <c r="F918" s="26" t="s">
        <v>363</v>
      </c>
      <c r="G918" s="26">
        <v>2019</v>
      </c>
      <c r="H918" s="26" t="s">
        <v>106</v>
      </c>
      <c r="I918" s="45">
        <v>1</v>
      </c>
      <c r="J918" s="46" t="s">
        <v>1427</v>
      </c>
      <c r="K918" s="26">
        <v>2.1</v>
      </c>
      <c r="L918" s="47">
        <f t="shared" si="52"/>
        <v>2.1</v>
      </c>
      <c r="M918" s="47"/>
      <c r="N918" s="47">
        <v>2.1</v>
      </c>
      <c r="O918" s="47"/>
      <c r="P918" s="26" t="s">
        <v>135</v>
      </c>
      <c r="Q918" s="26" t="s">
        <v>39</v>
      </c>
      <c r="R918" s="60">
        <v>1</v>
      </c>
      <c r="S918" s="60">
        <v>3</v>
      </c>
      <c r="T918" s="60"/>
      <c r="U918" s="60"/>
      <c r="V918" s="26" t="s">
        <v>1310</v>
      </c>
      <c r="W918" s="26"/>
      <c r="X918" s="26" t="s">
        <v>1565</v>
      </c>
    </row>
    <row r="919" ht="24.95" customHeight="1" spans="1:24">
      <c r="A919" s="24">
        <v>914</v>
      </c>
      <c r="B919" s="25" t="s">
        <v>1566</v>
      </c>
      <c r="C919" s="26" t="s">
        <v>45</v>
      </c>
      <c r="D919" s="26" t="s">
        <v>56</v>
      </c>
      <c r="E919" s="26" t="s">
        <v>61</v>
      </c>
      <c r="F919" s="26" t="s">
        <v>363</v>
      </c>
      <c r="G919" s="26">
        <v>2019</v>
      </c>
      <c r="H919" s="26" t="s">
        <v>106</v>
      </c>
      <c r="I919" s="45">
        <v>1</v>
      </c>
      <c r="J919" s="46" t="s">
        <v>1427</v>
      </c>
      <c r="K919" s="26">
        <v>2.1</v>
      </c>
      <c r="L919" s="47">
        <f t="shared" si="52"/>
        <v>2.1</v>
      </c>
      <c r="M919" s="47"/>
      <c r="N919" s="47">
        <v>2.1</v>
      </c>
      <c r="O919" s="47"/>
      <c r="P919" s="26" t="s">
        <v>135</v>
      </c>
      <c r="Q919" s="26" t="s">
        <v>39</v>
      </c>
      <c r="R919" s="60">
        <v>1</v>
      </c>
      <c r="S919" s="60">
        <v>2</v>
      </c>
      <c r="T919" s="60"/>
      <c r="U919" s="60"/>
      <c r="V919" s="26" t="s">
        <v>1310</v>
      </c>
      <c r="W919" s="26"/>
      <c r="X919" s="26" t="s">
        <v>1567</v>
      </c>
    </row>
    <row r="920" ht="24.95" customHeight="1" spans="1:24">
      <c r="A920" s="24">
        <v>915</v>
      </c>
      <c r="B920" s="25" t="s">
        <v>1568</v>
      </c>
      <c r="C920" s="26" t="s">
        <v>45</v>
      </c>
      <c r="D920" s="26" t="s">
        <v>56</v>
      </c>
      <c r="E920" s="26" t="s">
        <v>63</v>
      </c>
      <c r="F920" s="26" t="s">
        <v>363</v>
      </c>
      <c r="G920" s="26">
        <v>2019</v>
      </c>
      <c r="H920" s="26" t="s">
        <v>106</v>
      </c>
      <c r="I920" s="45">
        <v>1</v>
      </c>
      <c r="J920" s="46" t="s">
        <v>1427</v>
      </c>
      <c r="K920" s="26">
        <v>2.1</v>
      </c>
      <c r="L920" s="47">
        <f t="shared" si="52"/>
        <v>2.1</v>
      </c>
      <c r="M920" s="47"/>
      <c r="N920" s="47">
        <v>2.1</v>
      </c>
      <c r="O920" s="47"/>
      <c r="P920" s="26" t="s">
        <v>135</v>
      </c>
      <c r="Q920" s="26" t="s">
        <v>39</v>
      </c>
      <c r="R920" s="60">
        <v>1</v>
      </c>
      <c r="S920" s="60">
        <v>2</v>
      </c>
      <c r="T920" s="60"/>
      <c r="U920" s="60"/>
      <c r="V920" s="26" t="s">
        <v>1310</v>
      </c>
      <c r="W920" s="26"/>
      <c r="X920" s="26" t="s">
        <v>1569</v>
      </c>
    </row>
    <row r="921" ht="24.95" customHeight="1" spans="1:24">
      <c r="A921" s="24">
        <v>916</v>
      </c>
      <c r="B921" s="25" t="s">
        <v>1570</v>
      </c>
      <c r="C921" s="26" t="s">
        <v>45</v>
      </c>
      <c r="D921" s="26" t="s">
        <v>56</v>
      </c>
      <c r="E921" s="26" t="s">
        <v>62</v>
      </c>
      <c r="F921" s="26" t="s">
        <v>363</v>
      </c>
      <c r="G921" s="26">
        <v>2019</v>
      </c>
      <c r="H921" s="26" t="s">
        <v>106</v>
      </c>
      <c r="I921" s="45">
        <v>1</v>
      </c>
      <c r="J921" s="46" t="s">
        <v>1427</v>
      </c>
      <c r="K921" s="26">
        <v>2.1</v>
      </c>
      <c r="L921" s="47">
        <f t="shared" si="52"/>
        <v>2.1</v>
      </c>
      <c r="M921" s="47"/>
      <c r="N921" s="47">
        <v>2.1</v>
      </c>
      <c r="O921" s="47"/>
      <c r="P921" s="26" t="s">
        <v>135</v>
      </c>
      <c r="Q921" s="26" t="s">
        <v>39</v>
      </c>
      <c r="R921" s="60">
        <v>1</v>
      </c>
      <c r="S921" s="60">
        <v>4</v>
      </c>
      <c r="T921" s="60"/>
      <c r="U921" s="60"/>
      <c r="V921" s="26" t="s">
        <v>1310</v>
      </c>
      <c r="W921" s="26"/>
      <c r="X921" s="26" t="s">
        <v>1571</v>
      </c>
    </row>
    <row r="922" ht="24.95" customHeight="1" spans="1:24">
      <c r="A922" s="24">
        <v>917</v>
      </c>
      <c r="B922" s="25" t="s">
        <v>1572</v>
      </c>
      <c r="C922" s="26" t="s">
        <v>45</v>
      </c>
      <c r="D922" s="26" t="s">
        <v>56</v>
      </c>
      <c r="E922" s="26" t="s">
        <v>66</v>
      </c>
      <c r="F922" s="26" t="s">
        <v>363</v>
      </c>
      <c r="G922" s="26">
        <v>2019</v>
      </c>
      <c r="H922" s="26" t="s">
        <v>106</v>
      </c>
      <c r="I922" s="45">
        <v>2</v>
      </c>
      <c r="J922" s="46" t="s">
        <v>1427</v>
      </c>
      <c r="K922" s="26">
        <v>2.1</v>
      </c>
      <c r="L922" s="47">
        <f t="shared" si="52"/>
        <v>4.2</v>
      </c>
      <c r="M922" s="47"/>
      <c r="N922" s="47">
        <v>4.2</v>
      </c>
      <c r="O922" s="47"/>
      <c r="P922" s="26" t="s">
        <v>135</v>
      </c>
      <c r="Q922" s="26" t="s">
        <v>39</v>
      </c>
      <c r="R922" s="60">
        <v>2</v>
      </c>
      <c r="S922" s="60">
        <v>3</v>
      </c>
      <c r="T922" s="60"/>
      <c r="U922" s="60"/>
      <c r="V922" s="26" t="s">
        <v>1310</v>
      </c>
      <c r="W922" s="26"/>
      <c r="X922" s="26" t="s">
        <v>1573</v>
      </c>
    </row>
    <row r="923" ht="24.95" customHeight="1" spans="1:24">
      <c r="A923" s="24">
        <v>918</v>
      </c>
      <c r="B923" s="25" t="s">
        <v>1499</v>
      </c>
      <c r="C923" s="26" t="s">
        <v>45</v>
      </c>
      <c r="D923" s="26" t="s">
        <v>46</v>
      </c>
      <c r="E923" s="26" t="s">
        <v>103</v>
      </c>
      <c r="F923" s="26" t="s">
        <v>363</v>
      </c>
      <c r="G923" s="26">
        <v>2019</v>
      </c>
      <c r="H923" s="26" t="s">
        <v>106</v>
      </c>
      <c r="I923" s="45">
        <v>1</v>
      </c>
      <c r="J923" s="46" t="s">
        <v>1427</v>
      </c>
      <c r="K923" s="26">
        <v>2.1</v>
      </c>
      <c r="L923" s="47">
        <f t="shared" si="52"/>
        <v>2.1</v>
      </c>
      <c r="M923" s="47"/>
      <c r="N923" s="47">
        <v>2.1</v>
      </c>
      <c r="O923" s="47"/>
      <c r="P923" s="26" t="s">
        <v>135</v>
      </c>
      <c r="Q923" s="26" t="s">
        <v>39</v>
      </c>
      <c r="R923" s="60">
        <v>1</v>
      </c>
      <c r="S923" s="60">
        <v>3</v>
      </c>
      <c r="T923" s="60"/>
      <c r="U923" s="60"/>
      <c r="V923" s="26" t="s">
        <v>1310</v>
      </c>
      <c r="W923" s="26"/>
      <c r="X923" s="26" t="s">
        <v>1574</v>
      </c>
    </row>
    <row r="924" ht="24.95" customHeight="1" spans="1:24">
      <c r="A924" s="24">
        <v>919</v>
      </c>
      <c r="B924" s="25" t="s">
        <v>1495</v>
      </c>
      <c r="C924" s="26" t="s">
        <v>45</v>
      </c>
      <c r="D924" s="26" t="s">
        <v>46</v>
      </c>
      <c r="E924" s="26" t="s">
        <v>47</v>
      </c>
      <c r="F924" s="26" t="s">
        <v>363</v>
      </c>
      <c r="G924" s="26">
        <v>2019</v>
      </c>
      <c r="H924" s="26" t="s">
        <v>106</v>
      </c>
      <c r="I924" s="45">
        <v>2</v>
      </c>
      <c r="J924" s="46" t="s">
        <v>1427</v>
      </c>
      <c r="K924" s="26">
        <v>2.1</v>
      </c>
      <c r="L924" s="47">
        <f t="shared" si="52"/>
        <v>4.2</v>
      </c>
      <c r="M924" s="47"/>
      <c r="N924" s="47">
        <v>4.2</v>
      </c>
      <c r="O924" s="47"/>
      <c r="P924" s="26" t="s">
        <v>135</v>
      </c>
      <c r="Q924" s="26" t="s">
        <v>39</v>
      </c>
      <c r="R924" s="60">
        <v>1</v>
      </c>
      <c r="S924" s="60">
        <v>3</v>
      </c>
      <c r="T924" s="60"/>
      <c r="U924" s="60"/>
      <c r="V924" s="26" t="s">
        <v>1310</v>
      </c>
      <c r="W924" s="26"/>
      <c r="X924" s="26" t="s">
        <v>1575</v>
      </c>
    </row>
    <row r="925" ht="24.95" customHeight="1" spans="1:24">
      <c r="A925" s="24">
        <v>920</v>
      </c>
      <c r="B925" s="25" t="s">
        <v>1497</v>
      </c>
      <c r="C925" s="26" t="s">
        <v>45</v>
      </c>
      <c r="D925" s="26" t="s">
        <v>46</v>
      </c>
      <c r="E925" s="26" t="s">
        <v>67</v>
      </c>
      <c r="F925" s="26" t="s">
        <v>363</v>
      </c>
      <c r="G925" s="26">
        <v>2019</v>
      </c>
      <c r="H925" s="26" t="s">
        <v>106</v>
      </c>
      <c r="I925" s="45">
        <v>3</v>
      </c>
      <c r="J925" s="46" t="s">
        <v>1427</v>
      </c>
      <c r="K925" s="26">
        <v>2.1</v>
      </c>
      <c r="L925" s="47">
        <f t="shared" si="52"/>
        <v>6.3</v>
      </c>
      <c r="M925" s="47"/>
      <c r="N925" s="47">
        <v>6.3</v>
      </c>
      <c r="O925" s="47"/>
      <c r="P925" s="26" t="s">
        <v>135</v>
      </c>
      <c r="Q925" s="26" t="s">
        <v>39</v>
      </c>
      <c r="R925" s="60">
        <v>1</v>
      </c>
      <c r="S925" s="60">
        <v>5</v>
      </c>
      <c r="T925" s="60"/>
      <c r="U925" s="60"/>
      <c r="V925" s="26" t="s">
        <v>1310</v>
      </c>
      <c r="W925" s="26"/>
      <c r="X925" s="26" t="s">
        <v>1576</v>
      </c>
    </row>
    <row r="926" ht="24.95" customHeight="1" spans="1:24">
      <c r="A926" s="24">
        <v>921</v>
      </c>
      <c r="B926" s="25" t="s">
        <v>1502</v>
      </c>
      <c r="C926" s="26" t="s">
        <v>45</v>
      </c>
      <c r="D926" s="26" t="s">
        <v>51</v>
      </c>
      <c r="E926" s="26" t="s">
        <v>83</v>
      </c>
      <c r="F926" s="26" t="s">
        <v>363</v>
      </c>
      <c r="G926" s="26">
        <v>2019</v>
      </c>
      <c r="H926" s="26" t="s">
        <v>106</v>
      </c>
      <c r="I926" s="45">
        <v>1</v>
      </c>
      <c r="J926" s="46" t="s">
        <v>1427</v>
      </c>
      <c r="K926" s="26">
        <v>2.1</v>
      </c>
      <c r="L926" s="47">
        <f t="shared" si="52"/>
        <v>2.1</v>
      </c>
      <c r="M926" s="47"/>
      <c r="N926" s="47">
        <v>2.1</v>
      </c>
      <c r="O926" s="47"/>
      <c r="P926" s="26" t="s">
        <v>135</v>
      </c>
      <c r="Q926" s="26" t="s">
        <v>39</v>
      </c>
      <c r="R926" s="60">
        <v>1</v>
      </c>
      <c r="S926" s="60">
        <v>1</v>
      </c>
      <c r="T926" s="60"/>
      <c r="U926" s="60"/>
      <c r="V926" s="26" t="s">
        <v>1310</v>
      </c>
      <c r="W926" s="26"/>
      <c r="X926" s="26" t="s">
        <v>1577</v>
      </c>
    </row>
    <row r="927" ht="24.95" customHeight="1" spans="1:24">
      <c r="A927" s="24">
        <v>922</v>
      </c>
      <c r="B927" s="25" t="s">
        <v>1508</v>
      </c>
      <c r="C927" s="26" t="s">
        <v>45</v>
      </c>
      <c r="D927" s="26" t="s">
        <v>326</v>
      </c>
      <c r="E927" s="26" t="s">
        <v>333</v>
      </c>
      <c r="F927" s="26" t="s">
        <v>363</v>
      </c>
      <c r="G927" s="26">
        <v>2019</v>
      </c>
      <c r="H927" s="26" t="s">
        <v>106</v>
      </c>
      <c r="I927" s="45">
        <v>2</v>
      </c>
      <c r="J927" s="46" t="s">
        <v>1427</v>
      </c>
      <c r="K927" s="26">
        <v>2.1</v>
      </c>
      <c r="L927" s="47">
        <f t="shared" si="52"/>
        <v>4.2</v>
      </c>
      <c r="M927" s="47"/>
      <c r="N927" s="47">
        <v>4.2</v>
      </c>
      <c r="O927" s="47"/>
      <c r="P927" s="26" t="s">
        <v>135</v>
      </c>
      <c r="Q927" s="26" t="s">
        <v>39</v>
      </c>
      <c r="R927" s="60">
        <v>2</v>
      </c>
      <c r="S927" s="60">
        <v>5</v>
      </c>
      <c r="T927" s="60"/>
      <c r="U927" s="60"/>
      <c r="V927" s="26" t="s">
        <v>1310</v>
      </c>
      <c r="W927" s="26"/>
      <c r="X927" s="26" t="s">
        <v>1578</v>
      </c>
    </row>
    <row r="928" ht="24.95" customHeight="1" spans="1:24">
      <c r="A928" s="24">
        <v>923</v>
      </c>
      <c r="B928" s="25" t="s">
        <v>1579</v>
      </c>
      <c r="C928" s="26" t="s">
        <v>45</v>
      </c>
      <c r="D928" s="26" t="s">
        <v>326</v>
      </c>
      <c r="E928" s="26" t="s">
        <v>330</v>
      </c>
      <c r="F928" s="26" t="s">
        <v>363</v>
      </c>
      <c r="G928" s="26">
        <v>2019</v>
      </c>
      <c r="H928" s="26" t="s">
        <v>106</v>
      </c>
      <c r="I928" s="45">
        <v>1</v>
      </c>
      <c r="J928" s="46" t="s">
        <v>1427</v>
      </c>
      <c r="K928" s="26">
        <v>2.1</v>
      </c>
      <c r="L928" s="47">
        <f t="shared" si="52"/>
        <v>2.1</v>
      </c>
      <c r="M928" s="47"/>
      <c r="N928" s="47">
        <v>2.1</v>
      </c>
      <c r="O928" s="47"/>
      <c r="P928" s="26" t="s">
        <v>135</v>
      </c>
      <c r="Q928" s="26" t="s">
        <v>39</v>
      </c>
      <c r="R928" s="60">
        <v>1</v>
      </c>
      <c r="S928" s="60">
        <v>3</v>
      </c>
      <c r="T928" s="60"/>
      <c r="U928" s="60"/>
      <c r="V928" s="26" t="s">
        <v>1310</v>
      </c>
      <c r="W928" s="26"/>
      <c r="X928" s="26" t="s">
        <v>1580</v>
      </c>
    </row>
    <row r="929" ht="24.95" customHeight="1" spans="1:24">
      <c r="A929" s="24">
        <v>924</v>
      </c>
      <c r="B929" s="25" t="s">
        <v>1581</v>
      </c>
      <c r="C929" s="26" t="s">
        <v>45</v>
      </c>
      <c r="D929" s="26" t="s">
        <v>326</v>
      </c>
      <c r="E929" s="26" t="s">
        <v>799</v>
      </c>
      <c r="F929" s="26" t="s">
        <v>363</v>
      </c>
      <c r="G929" s="26">
        <v>2019</v>
      </c>
      <c r="H929" s="26" t="s">
        <v>106</v>
      </c>
      <c r="I929" s="45">
        <v>3</v>
      </c>
      <c r="J929" s="46" t="s">
        <v>1427</v>
      </c>
      <c r="K929" s="26">
        <v>2.1</v>
      </c>
      <c r="L929" s="47">
        <f t="shared" si="52"/>
        <v>6.3</v>
      </c>
      <c r="M929" s="47"/>
      <c r="N929" s="47">
        <v>6.3</v>
      </c>
      <c r="O929" s="47"/>
      <c r="P929" s="26" t="s">
        <v>135</v>
      </c>
      <c r="Q929" s="26" t="s">
        <v>39</v>
      </c>
      <c r="R929" s="60">
        <v>1</v>
      </c>
      <c r="S929" s="60">
        <v>4</v>
      </c>
      <c r="T929" s="60"/>
      <c r="U929" s="60"/>
      <c r="V929" s="26" t="s">
        <v>1310</v>
      </c>
      <c r="W929" s="26"/>
      <c r="X929" s="26" t="s">
        <v>1582</v>
      </c>
    </row>
    <row r="930" ht="24.95" customHeight="1" spans="1:24">
      <c r="A930" s="24">
        <v>925</v>
      </c>
      <c r="B930" s="25" t="s">
        <v>1583</v>
      </c>
      <c r="C930" s="26" t="s">
        <v>45</v>
      </c>
      <c r="D930" s="26" t="s">
        <v>142</v>
      </c>
      <c r="E930" s="26" t="s">
        <v>1584</v>
      </c>
      <c r="F930" s="26" t="s">
        <v>363</v>
      </c>
      <c r="G930" s="26">
        <v>2019</v>
      </c>
      <c r="H930" s="26" t="s">
        <v>106</v>
      </c>
      <c r="I930" s="45">
        <v>1</v>
      </c>
      <c r="J930" s="46" t="s">
        <v>1427</v>
      </c>
      <c r="K930" s="26">
        <v>2.1</v>
      </c>
      <c r="L930" s="47">
        <f t="shared" si="52"/>
        <v>2.1</v>
      </c>
      <c r="M930" s="47"/>
      <c r="N930" s="47">
        <v>2.1</v>
      </c>
      <c r="O930" s="47"/>
      <c r="P930" s="26" t="s">
        <v>135</v>
      </c>
      <c r="Q930" s="26" t="s">
        <v>39</v>
      </c>
      <c r="R930" s="60">
        <v>1</v>
      </c>
      <c r="S930" s="60">
        <v>3</v>
      </c>
      <c r="T930" s="60"/>
      <c r="U930" s="60"/>
      <c r="V930" s="26" t="s">
        <v>1310</v>
      </c>
      <c r="W930" s="26"/>
      <c r="X930" s="26" t="s">
        <v>1585</v>
      </c>
    </row>
    <row r="931" ht="24.95" customHeight="1" spans="1:24">
      <c r="A931" s="24">
        <v>926</v>
      </c>
      <c r="B931" s="25" t="s">
        <v>1514</v>
      </c>
      <c r="C931" s="26" t="s">
        <v>45</v>
      </c>
      <c r="D931" s="26" t="s">
        <v>142</v>
      </c>
      <c r="E931" s="26" t="s">
        <v>1379</v>
      </c>
      <c r="F931" s="26" t="s">
        <v>363</v>
      </c>
      <c r="G931" s="26">
        <v>2019</v>
      </c>
      <c r="H931" s="26" t="s">
        <v>106</v>
      </c>
      <c r="I931" s="45">
        <v>1</v>
      </c>
      <c r="J931" s="46" t="s">
        <v>1427</v>
      </c>
      <c r="K931" s="26">
        <v>2.1</v>
      </c>
      <c r="L931" s="47">
        <f t="shared" si="52"/>
        <v>2.1</v>
      </c>
      <c r="M931" s="47"/>
      <c r="N931" s="47">
        <v>2.1</v>
      </c>
      <c r="O931" s="47"/>
      <c r="P931" s="26" t="s">
        <v>135</v>
      </c>
      <c r="Q931" s="26" t="s">
        <v>39</v>
      </c>
      <c r="R931" s="60">
        <v>1</v>
      </c>
      <c r="S931" s="60">
        <v>5</v>
      </c>
      <c r="T931" s="60"/>
      <c r="U931" s="60"/>
      <c r="V931" s="26" t="s">
        <v>1310</v>
      </c>
      <c r="W931" s="26"/>
      <c r="X931" s="26" t="s">
        <v>1586</v>
      </c>
    </row>
    <row r="932" ht="24.95" customHeight="1" spans="1:24">
      <c r="A932" s="24">
        <v>927</v>
      </c>
      <c r="B932" s="25" t="s">
        <v>1518</v>
      </c>
      <c r="C932" s="26" t="s">
        <v>45</v>
      </c>
      <c r="D932" s="26" t="s">
        <v>142</v>
      </c>
      <c r="E932" s="26" t="s">
        <v>534</v>
      </c>
      <c r="F932" s="26" t="s">
        <v>363</v>
      </c>
      <c r="G932" s="26">
        <v>2019</v>
      </c>
      <c r="H932" s="26" t="s">
        <v>106</v>
      </c>
      <c r="I932" s="45">
        <v>1</v>
      </c>
      <c r="J932" s="46" t="s">
        <v>1427</v>
      </c>
      <c r="K932" s="26">
        <v>2.1</v>
      </c>
      <c r="L932" s="47">
        <f t="shared" si="52"/>
        <v>2.1</v>
      </c>
      <c r="M932" s="47"/>
      <c r="N932" s="47">
        <v>2.1</v>
      </c>
      <c r="O932" s="47"/>
      <c r="P932" s="26" t="s">
        <v>135</v>
      </c>
      <c r="Q932" s="26" t="s">
        <v>39</v>
      </c>
      <c r="R932" s="60">
        <v>1</v>
      </c>
      <c r="S932" s="60">
        <v>3</v>
      </c>
      <c r="T932" s="60"/>
      <c r="U932" s="60"/>
      <c r="V932" s="26" t="s">
        <v>1310</v>
      </c>
      <c r="W932" s="26"/>
      <c r="X932" s="26" t="s">
        <v>1587</v>
      </c>
    </row>
    <row r="933" ht="24.95" customHeight="1" spans="1:24">
      <c r="A933" s="24">
        <v>928</v>
      </c>
      <c r="B933" s="25" t="s">
        <v>1513</v>
      </c>
      <c r="C933" s="26" t="s">
        <v>45</v>
      </c>
      <c r="D933" s="26" t="s">
        <v>142</v>
      </c>
      <c r="E933" s="26" t="s">
        <v>150</v>
      </c>
      <c r="F933" s="26" t="s">
        <v>363</v>
      </c>
      <c r="G933" s="26">
        <v>2019</v>
      </c>
      <c r="H933" s="26" t="s">
        <v>106</v>
      </c>
      <c r="I933" s="45">
        <v>1</v>
      </c>
      <c r="J933" s="46" t="s">
        <v>1427</v>
      </c>
      <c r="K933" s="26">
        <v>2.1</v>
      </c>
      <c r="L933" s="47">
        <f t="shared" si="52"/>
        <v>2.1</v>
      </c>
      <c r="M933" s="47"/>
      <c r="N933" s="47">
        <v>2.1</v>
      </c>
      <c r="O933" s="47"/>
      <c r="P933" s="26" t="s">
        <v>135</v>
      </c>
      <c r="Q933" s="26" t="s">
        <v>39</v>
      </c>
      <c r="R933" s="60">
        <v>1</v>
      </c>
      <c r="S933" s="60">
        <v>3</v>
      </c>
      <c r="T933" s="60"/>
      <c r="U933" s="60"/>
      <c r="V933" s="26" t="s">
        <v>1310</v>
      </c>
      <c r="W933" s="26"/>
      <c r="X933" s="26" t="s">
        <v>1588</v>
      </c>
    </row>
    <row r="934" ht="24.95" customHeight="1" spans="1:24">
      <c r="A934" s="24">
        <v>929</v>
      </c>
      <c r="B934" s="25" t="s">
        <v>1511</v>
      </c>
      <c r="C934" s="26" t="s">
        <v>45</v>
      </c>
      <c r="D934" s="26" t="s">
        <v>142</v>
      </c>
      <c r="E934" s="26" t="s">
        <v>146</v>
      </c>
      <c r="F934" s="26" t="s">
        <v>363</v>
      </c>
      <c r="G934" s="26">
        <v>2019</v>
      </c>
      <c r="H934" s="26" t="s">
        <v>106</v>
      </c>
      <c r="I934" s="45">
        <v>1</v>
      </c>
      <c r="J934" s="46" t="s">
        <v>1427</v>
      </c>
      <c r="K934" s="26">
        <v>2.1</v>
      </c>
      <c r="L934" s="47">
        <f t="shared" si="52"/>
        <v>2.1</v>
      </c>
      <c r="M934" s="47"/>
      <c r="N934" s="47">
        <v>2.1</v>
      </c>
      <c r="O934" s="47"/>
      <c r="P934" s="26" t="s">
        <v>135</v>
      </c>
      <c r="Q934" s="26" t="s">
        <v>39</v>
      </c>
      <c r="R934" s="60">
        <v>1</v>
      </c>
      <c r="S934" s="60">
        <v>3</v>
      </c>
      <c r="T934" s="60"/>
      <c r="U934" s="60"/>
      <c r="V934" s="26" t="s">
        <v>1310</v>
      </c>
      <c r="W934" s="26"/>
      <c r="X934" s="26" t="s">
        <v>1589</v>
      </c>
    </row>
    <row r="935" s="5" customFormat="1" ht="24.95" customHeight="1" spans="1:24">
      <c r="A935" s="20">
        <v>930</v>
      </c>
      <c r="B935" s="21" t="s">
        <v>1590</v>
      </c>
      <c r="C935" s="20"/>
      <c r="D935" s="20"/>
      <c r="E935" s="20"/>
      <c r="F935" s="20" t="s">
        <v>37</v>
      </c>
      <c r="G935" s="20" t="s">
        <v>34</v>
      </c>
      <c r="H935" s="20" t="s">
        <v>106</v>
      </c>
      <c r="I935" s="41">
        <f>SUM(I936:I965)</f>
        <v>36</v>
      </c>
      <c r="J935" s="21" t="s">
        <v>1424</v>
      </c>
      <c r="K935" s="20"/>
      <c r="L935" s="48">
        <f>SUM(L936:L965)</f>
        <v>81.9</v>
      </c>
      <c r="M935" s="48">
        <f>SUM(M936:M965)</f>
        <v>58.8</v>
      </c>
      <c r="N935" s="48">
        <f>SUM(N936:N965)</f>
        <v>23.1</v>
      </c>
      <c r="O935" s="48">
        <f>SUM(O936:O965)</f>
        <v>0</v>
      </c>
      <c r="P935" s="20"/>
      <c r="Q935" s="20" t="s">
        <v>39</v>
      </c>
      <c r="R935" s="57">
        <f>SUM(R936:R965)</f>
        <v>35</v>
      </c>
      <c r="S935" s="57">
        <f>SUM(S936:S965)</f>
        <v>134</v>
      </c>
      <c r="T935" s="57"/>
      <c r="U935" s="57"/>
      <c r="V935" s="20" t="s">
        <v>34</v>
      </c>
      <c r="W935" s="20">
        <v>4571</v>
      </c>
      <c r="X935" s="20"/>
    </row>
    <row r="936" s="3" customFormat="1" ht="24.95" customHeight="1" spans="1:24">
      <c r="A936" s="24">
        <v>931</v>
      </c>
      <c r="B936" s="46" t="s">
        <v>1591</v>
      </c>
      <c r="C936" s="26" t="s">
        <v>45</v>
      </c>
      <c r="D936" s="26" t="s">
        <v>112</v>
      </c>
      <c r="E936" s="26" t="s">
        <v>1592</v>
      </c>
      <c r="F936" s="26" t="s">
        <v>37</v>
      </c>
      <c r="G936" s="26">
        <v>2018</v>
      </c>
      <c r="H936" s="26" t="s">
        <v>106</v>
      </c>
      <c r="I936" s="45">
        <v>2</v>
      </c>
      <c r="J936" s="46" t="s">
        <v>1593</v>
      </c>
      <c r="K936" s="47">
        <v>2.1</v>
      </c>
      <c r="L936" s="47">
        <f t="shared" ref="L936:L965" si="53">M936+N936+O936</f>
        <v>4.2</v>
      </c>
      <c r="M936" s="54">
        <v>4.2</v>
      </c>
      <c r="N936" s="54"/>
      <c r="O936" s="54"/>
      <c r="P936" s="26" t="s">
        <v>135</v>
      </c>
      <c r="Q936" s="26" t="s">
        <v>39</v>
      </c>
      <c r="R936" s="45">
        <v>2</v>
      </c>
      <c r="S936" s="26">
        <v>8</v>
      </c>
      <c r="T936" s="26"/>
      <c r="U936" s="26"/>
      <c r="V936" s="26" t="s">
        <v>1310</v>
      </c>
      <c r="W936" s="26">
        <v>4572</v>
      </c>
      <c r="X936" s="26"/>
    </row>
    <row r="937" s="3" customFormat="1" ht="24.95" customHeight="1" spans="1:24">
      <c r="A937" s="24">
        <v>932</v>
      </c>
      <c r="B937" s="46" t="s">
        <v>1594</v>
      </c>
      <c r="C937" s="26" t="s">
        <v>45</v>
      </c>
      <c r="D937" s="26" t="s">
        <v>112</v>
      </c>
      <c r="E937" s="26" t="s">
        <v>371</v>
      </c>
      <c r="F937" s="26" t="s">
        <v>37</v>
      </c>
      <c r="G937" s="26">
        <v>2018</v>
      </c>
      <c r="H937" s="26" t="s">
        <v>106</v>
      </c>
      <c r="I937" s="45">
        <v>1</v>
      </c>
      <c r="J937" s="46" t="s">
        <v>1593</v>
      </c>
      <c r="K937" s="47">
        <v>2.1</v>
      </c>
      <c r="L937" s="47">
        <f t="shared" si="53"/>
        <v>2.1</v>
      </c>
      <c r="M937" s="54">
        <v>2.1</v>
      </c>
      <c r="N937" s="54"/>
      <c r="O937" s="54"/>
      <c r="P937" s="26" t="s">
        <v>135</v>
      </c>
      <c r="Q937" s="26" t="s">
        <v>39</v>
      </c>
      <c r="R937" s="45">
        <v>1</v>
      </c>
      <c r="S937" s="26">
        <v>4</v>
      </c>
      <c r="T937" s="26"/>
      <c r="U937" s="26"/>
      <c r="V937" s="26" t="s">
        <v>1310</v>
      </c>
      <c r="W937" s="26">
        <v>4573</v>
      </c>
      <c r="X937" s="26"/>
    </row>
    <row r="938" s="3" customFormat="1" ht="24.95" customHeight="1" spans="1:24">
      <c r="A938" s="24">
        <v>933</v>
      </c>
      <c r="B938" s="46" t="s">
        <v>1595</v>
      </c>
      <c r="C938" s="26" t="s">
        <v>45</v>
      </c>
      <c r="D938" s="26" t="s">
        <v>112</v>
      </c>
      <c r="E938" s="26" t="s">
        <v>194</v>
      </c>
      <c r="F938" s="26" t="s">
        <v>37</v>
      </c>
      <c r="G938" s="26">
        <v>2018</v>
      </c>
      <c r="H938" s="26" t="s">
        <v>106</v>
      </c>
      <c r="I938" s="45">
        <v>1</v>
      </c>
      <c r="J938" s="46" t="s">
        <v>1593</v>
      </c>
      <c r="K938" s="47">
        <v>2.1</v>
      </c>
      <c r="L938" s="47">
        <f t="shared" si="53"/>
        <v>2.1</v>
      </c>
      <c r="M938" s="54">
        <v>2.1</v>
      </c>
      <c r="N938" s="54"/>
      <c r="O938" s="54"/>
      <c r="P938" s="26" t="s">
        <v>135</v>
      </c>
      <c r="Q938" s="26" t="s">
        <v>39</v>
      </c>
      <c r="R938" s="45">
        <v>1</v>
      </c>
      <c r="S938" s="26">
        <v>4</v>
      </c>
      <c r="T938" s="26"/>
      <c r="U938" s="26"/>
      <c r="V938" s="26" t="s">
        <v>1310</v>
      </c>
      <c r="W938" s="26">
        <v>4574</v>
      </c>
      <c r="X938" s="26"/>
    </row>
    <row r="939" s="3" customFormat="1" ht="24.95" customHeight="1" spans="1:24">
      <c r="A939" s="24">
        <v>934</v>
      </c>
      <c r="B939" s="46" t="s">
        <v>1596</v>
      </c>
      <c r="C939" s="26" t="s">
        <v>45</v>
      </c>
      <c r="D939" s="26" t="s">
        <v>112</v>
      </c>
      <c r="E939" s="26" t="s">
        <v>197</v>
      </c>
      <c r="F939" s="26" t="s">
        <v>37</v>
      </c>
      <c r="G939" s="26">
        <v>2018</v>
      </c>
      <c r="H939" s="26" t="s">
        <v>106</v>
      </c>
      <c r="I939" s="45">
        <v>1</v>
      </c>
      <c r="J939" s="46" t="s">
        <v>1593</v>
      </c>
      <c r="K939" s="47">
        <v>2.1</v>
      </c>
      <c r="L939" s="47">
        <f t="shared" si="53"/>
        <v>2.1</v>
      </c>
      <c r="M939" s="54">
        <v>2.1</v>
      </c>
      <c r="N939" s="54"/>
      <c r="O939" s="54"/>
      <c r="P939" s="26" t="s">
        <v>135</v>
      </c>
      <c r="Q939" s="26" t="s">
        <v>39</v>
      </c>
      <c r="R939" s="45">
        <v>1</v>
      </c>
      <c r="S939" s="26">
        <v>4</v>
      </c>
      <c r="T939" s="26"/>
      <c r="U939" s="26"/>
      <c r="V939" s="26" t="s">
        <v>1310</v>
      </c>
      <c r="W939" s="26">
        <v>4575</v>
      </c>
      <c r="X939" s="26"/>
    </row>
    <row r="940" s="3" customFormat="1" ht="24.95" customHeight="1" spans="1:24">
      <c r="A940" s="24">
        <v>935</v>
      </c>
      <c r="B940" s="46" t="s">
        <v>1597</v>
      </c>
      <c r="C940" s="26" t="s">
        <v>45</v>
      </c>
      <c r="D940" s="26" t="s">
        <v>120</v>
      </c>
      <c r="E940" s="26" t="s">
        <v>158</v>
      </c>
      <c r="F940" s="26" t="s">
        <v>37</v>
      </c>
      <c r="G940" s="26">
        <v>2018</v>
      </c>
      <c r="H940" s="26" t="s">
        <v>106</v>
      </c>
      <c r="I940" s="45">
        <v>1</v>
      </c>
      <c r="J940" s="46" t="s">
        <v>1593</v>
      </c>
      <c r="K940" s="47">
        <v>2.1</v>
      </c>
      <c r="L940" s="47">
        <f t="shared" si="53"/>
        <v>2.1</v>
      </c>
      <c r="M940" s="54">
        <v>2.1</v>
      </c>
      <c r="N940" s="54"/>
      <c r="O940" s="54"/>
      <c r="P940" s="26" t="s">
        <v>135</v>
      </c>
      <c r="Q940" s="26" t="s">
        <v>39</v>
      </c>
      <c r="R940" s="45">
        <v>1</v>
      </c>
      <c r="S940" s="26">
        <v>4</v>
      </c>
      <c r="T940" s="26"/>
      <c r="U940" s="26"/>
      <c r="V940" s="26" t="s">
        <v>1310</v>
      </c>
      <c r="W940" s="26">
        <v>4576</v>
      </c>
      <c r="X940" s="26"/>
    </row>
    <row r="941" s="3" customFormat="1" ht="24.95" customHeight="1" spans="1:24">
      <c r="A941" s="24">
        <v>936</v>
      </c>
      <c r="B941" s="46" t="s">
        <v>1598</v>
      </c>
      <c r="C941" s="26" t="s">
        <v>45</v>
      </c>
      <c r="D941" s="26" t="s">
        <v>120</v>
      </c>
      <c r="E941" s="26" t="s">
        <v>160</v>
      </c>
      <c r="F941" s="26" t="s">
        <v>37</v>
      </c>
      <c r="G941" s="26">
        <v>2018</v>
      </c>
      <c r="H941" s="26" t="s">
        <v>106</v>
      </c>
      <c r="I941" s="45">
        <v>1</v>
      </c>
      <c r="J941" s="46" t="s">
        <v>1593</v>
      </c>
      <c r="K941" s="47">
        <v>2.1</v>
      </c>
      <c r="L941" s="47">
        <f t="shared" si="53"/>
        <v>2.1</v>
      </c>
      <c r="M941" s="54">
        <v>2.1</v>
      </c>
      <c r="N941" s="54"/>
      <c r="O941" s="54"/>
      <c r="P941" s="26" t="s">
        <v>135</v>
      </c>
      <c r="Q941" s="26" t="s">
        <v>39</v>
      </c>
      <c r="R941" s="45">
        <v>1</v>
      </c>
      <c r="S941" s="26">
        <v>4</v>
      </c>
      <c r="T941" s="26"/>
      <c r="U941" s="26"/>
      <c r="V941" s="26" t="s">
        <v>1310</v>
      </c>
      <c r="W941" s="26">
        <v>4577</v>
      </c>
      <c r="X941" s="26"/>
    </row>
    <row r="942" s="3" customFormat="1" ht="24.95" customHeight="1" spans="1:24">
      <c r="A942" s="24">
        <v>937</v>
      </c>
      <c r="B942" s="46" t="s">
        <v>1599</v>
      </c>
      <c r="C942" s="26" t="s">
        <v>45</v>
      </c>
      <c r="D942" s="26" t="s">
        <v>164</v>
      </c>
      <c r="E942" s="26" t="s">
        <v>167</v>
      </c>
      <c r="F942" s="26" t="s">
        <v>37</v>
      </c>
      <c r="G942" s="26">
        <v>2018</v>
      </c>
      <c r="H942" s="26" t="s">
        <v>106</v>
      </c>
      <c r="I942" s="45">
        <v>1</v>
      </c>
      <c r="J942" s="46" t="s">
        <v>1593</v>
      </c>
      <c r="K942" s="47">
        <v>2.1</v>
      </c>
      <c r="L942" s="47">
        <f t="shared" si="53"/>
        <v>2.1</v>
      </c>
      <c r="M942" s="54">
        <v>2.1</v>
      </c>
      <c r="N942" s="54"/>
      <c r="O942" s="54"/>
      <c r="P942" s="26" t="s">
        <v>135</v>
      </c>
      <c r="Q942" s="26" t="s">
        <v>39</v>
      </c>
      <c r="R942" s="45">
        <v>1</v>
      </c>
      <c r="S942" s="26">
        <v>4</v>
      </c>
      <c r="T942" s="26"/>
      <c r="U942" s="26"/>
      <c r="V942" s="26" t="s">
        <v>1310</v>
      </c>
      <c r="W942" s="26">
        <v>4578</v>
      </c>
      <c r="X942" s="26"/>
    </row>
    <row r="943" s="3" customFormat="1" ht="24.95" customHeight="1" spans="1:24">
      <c r="A943" s="24">
        <v>938</v>
      </c>
      <c r="B943" s="46" t="s">
        <v>1600</v>
      </c>
      <c r="C943" s="26" t="s">
        <v>45</v>
      </c>
      <c r="D943" s="26" t="s">
        <v>164</v>
      </c>
      <c r="E943" s="26" t="s">
        <v>1601</v>
      </c>
      <c r="F943" s="26" t="s">
        <v>37</v>
      </c>
      <c r="G943" s="26">
        <v>2018</v>
      </c>
      <c r="H943" s="26" t="s">
        <v>106</v>
      </c>
      <c r="I943" s="45">
        <v>1</v>
      </c>
      <c r="J943" s="46" t="s">
        <v>1593</v>
      </c>
      <c r="K943" s="47">
        <v>2.1</v>
      </c>
      <c r="L943" s="47">
        <f t="shared" si="53"/>
        <v>2.1</v>
      </c>
      <c r="M943" s="54">
        <v>2.1</v>
      </c>
      <c r="N943" s="54"/>
      <c r="O943" s="54"/>
      <c r="P943" s="26" t="s">
        <v>135</v>
      </c>
      <c r="Q943" s="26" t="s">
        <v>39</v>
      </c>
      <c r="R943" s="45">
        <v>1</v>
      </c>
      <c r="S943" s="26">
        <v>4</v>
      </c>
      <c r="T943" s="26"/>
      <c r="U943" s="26"/>
      <c r="V943" s="26" t="s">
        <v>1310</v>
      </c>
      <c r="W943" s="26">
        <v>4579</v>
      </c>
      <c r="X943" s="26"/>
    </row>
    <row r="944" s="3" customFormat="1" ht="24.95" customHeight="1" spans="1:24">
      <c r="A944" s="24">
        <v>939</v>
      </c>
      <c r="B944" s="46" t="s">
        <v>1602</v>
      </c>
      <c r="C944" s="26" t="s">
        <v>45</v>
      </c>
      <c r="D944" s="26" t="s">
        <v>117</v>
      </c>
      <c r="E944" s="26" t="s">
        <v>246</v>
      </c>
      <c r="F944" s="26" t="s">
        <v>37</v>
      </c>
      <c r="G944" s="26">
        <v>2018</v>
      </c>
      <c r="H944" s="26" t="s">
        <v>106</v>
      </c>
      <c r="I944" s="45">
        <v>1</v>
      </c>
      <c r="J944" s="46" t="s">
        <v>1593</v>
      </c>
      <c r="K944" s="47">
        <v>2.1</v>
      </c>
      <c r="L944" s="47">
        <f t="shared" si="53"/>
        <v>2.1</v>
      </c>
      <c r="M944" s="54">
        <v>2.1</v>
      </c>
      <c r="N944" s="54"/>
      <c r="O944" s="54"/>
      <c r="P944" s="26" t="s">
        <v>135</v>
      </c>
      <c r="Q944" s="26" t="s">
        <v>39</v>
      </c>
      <c r="R944" s="45">
        <v>1</v>
      </c>
      <c r="S944" s="26">
        <v>4</v>
      </c>
      <c r="T944" s="26"/>
      <c r="U944" s="26"/>
      <c r="V944" s="26" t="s">
        <v>1310</v>
      </c>
      <c r="W944" s="26">
        <v>4580</v>
      </c>
      <c r="X944" s="26"/>
    </row>
    <row r="945" s="3" customFormat="1" ht="24.95" customHeight="1" spans="1:24">
      <c r="A945" s="24">
        <v>940</v>
      </c>
      <c r="B945" s="46" t="s">
        <v>1603</v>
      </c>
      <c r="C945" s="26" t="s">
        <v>45</v>
      </c>
      <c r="D945" s="26" t="s">
        <v>117</v>
      </c>
      <c r="E945" s="26" t="s">
        <v>258</v>
      </c>
      <c r="F945" s="26" t="s">
        <v>37</v>
      </c>
      <c r="G945" s="26">
        <v>2018</v>
      </c>
      <c r="H945" s="26" t="s">
        <v>106</v>
      </c>
      <c r="I945" s="45">
        <v>1</v>
      </c>
      <c r="J945" s="46" t="s">
        <v>1593</v>
      </c>
      <c r="K945" s="47">
        <v>2.1</v>
      </c>
      <c r="L945" s="47">
        <f t="shared" si="53"/>
        <v>2.1</v>
      </c>
      <c r="M945" s="54">
        <v>2.1</v>
      </c>
      <c r="N945" s="54"/>
      <c r="O945" s="54"/>
      <c r="P945" s="26" t="s">
        <v>135</v>
      </c>
      <c r="Q945" s="26" t="s">
        <v>39</v>
      </c>
      <c r="R945" s="45">
        <v>1</v>
      </c>
      <c r="S945" s="26">
        <v>4</v>
      </c>
      <c r="T945" s="26"/>
      <c r="U945" s="26"/>
      <c r="V945" s="26" t="s">
        <v>1310</v>
      </c>
      <c r="W945" s="26">
        <v>4581</v>
      </c>
      <c r="X945" s="26"/>
    </row>
    <row r="946" s="3" customFormat="1" ht="24.95" customHeight="1" spans="1:24">
      <c r="A946" s="24">
        <v>941</v>
      </c>
      <c r="B946" s="46" t="s">
        <v>1604</v>
      </c>
      <c r="C946" s="26" t="s">
        <v>45</v>
      </c>
      <c r="D946" s="26" t="s">
        <v>173</v>
      </c>
      <c r="E946" s="26" t="s">
        <v>1338</v>
      </c>
      <c r="F946" s="26" t="s">
        <v>37</v>
      </c>
      <c r="G946" s="26">
        <v>2018</v>
      </c>
      <c r="H946" s="26" t="s">
        <v>106</v>
      </c>
      <c r="I946" s="45">
        <v>2</v>
      </c>
      <c r="J946" s="46" t="s">
        <v>1593</v>
      </c>
      <c r="K946" s="47">
        <v>2.1</v>
      </c>
      <c r="L946" s="47">
        <f t="shared" si="53"/>
        <v>4.2</v>
      </c>
      <c r="M946" s="54">
        <v>4.2</v>
      </c>
      <c r="N946" s="54"/>
      <c r="O946" s="54"/>
      <c r="P946" s="26" t="s">
        <v>135</v>
      </c>
      <c r="Q946" s="26" t="s">
        <v>39</v>
      </c>
      <c r="R946" s="45">
        <v>2</v>
      </c>
      <c r="S946" s="26">
        <v>8</v>
      </c>
      <c r="T946" s="26"/>
      <c r="U946" s="26"/>
      <c r="V946" s="26" t="s">
        <v>1310</v>
      </c>
      <c r="W946" s="26">
        <v>4582</v>
      </c>
      <c r="X946" s="26"/>
    </row>
    <row r="947" s="3" customFormat="1" ht="24.95" customHeight="1" spans="1:24">
      <c r="A947" s="24">
        <v>942</v>
      </c>
      <c r="B947" s="46" t="s">
        <v>1605</v>
      </c>
      <c r="C947" s="26" t="s">
        <v>45</v>
      </c>
      <c r="D947" s="26" t="s">
        <v>53</v>
      </c>
      <c r="E947" s="26" t="s">
        <v>72</v>
      </c>
      <c r="F947" s="26" t="s">
        <v>37</v>
      </c>
      <c r="G947" s="26">
        <v>2018</v>
      </c>
      <c r="H947" s="26" t="s">
        <v>106</v>
      </c>
      <c r="I947" s="45">
        <v>1</v>
      </c>
      <c r="J947" s="46" t="s">
        <v>1593</v>
      </c>
      <c r="K947" s="47">
        <v>2.1</v>
      </c>
      <c r="L947" s="47">
        <f t="shared" si="53"/>
        <v>2.1</v>
      </c>
      <c r="M947" s="54">
        <v>2.1</v>
      </c>
      <c r="N947" s="54"/>
      <c r="O947" s="54"/>
      <c r="P947" s="26" t="s">
        <v>135</v>
      </c>
      <c r="Q947" s="26" t="s">
        <v>39</v>
      </c>
      <c r="R947" s="45">
        <v>1</v>
      </c>
      <c r="S947" s="26">
        <v>4</v>
      </c>
      <c r="T947" s="26"/>
      <c r="U947" s="26"/>
      <c r="V947" s="26" t="s">
        <v>1310</v>
      </c>
      <c r="W947" s="26">
        <v>4583</v>
      </c>
      <c r="X947" s="26"/>
    </row>
    <row r="948" s="3" customFormat="1" ht="24.95" customHeight="1" spans="1:24">
      <c r="A948" s="24">
        <v>943</v>
      </c>
      <c r="B948" s="46" t="s">
        <v>1606</v>
      </c>
      <c r="C948" s="26" t="s">
        <v>45</v>
      </c>
      <c r="D948" s="26" t="s">
        <v>53</v>
      </c>
      <c r="E948" s="26" t="s">
        <v>55</v>
      </c>
      <c r="F948" s="26" t="s">
        <v>37</v>
      </c>
      <c r="G948" s="26">
        <v>2018</v>
      </c>
      <c r="H948" s="26" t="s">
        <v>106</v>
      </c>
      <c r="I948" s="45">
        <v>2</v>
      </c>
      <c r="J948" s="46" t="s">
        <v>1593</v>
      </c>
      <c r="K948" s="47">
        <v>2.1</v>
      </c>
      <c r="L948" s="47">
        <f t="shared" si="53"/>
        <v>4.2</v>
      </c>
      <c r="M948" s="54">
        <v>4.2</v>
      </c>
      <c r="N948" s="54"/>
      <c r="O948" s="54"/>
      <c r="P948" s="26" t="s">
        <v>135</v>
      </c>
      <c r="Q948" s="26" t="s">
        <v>39</v>
      </c>
      <c r="R948" s="45">
        <v>2</v>
      </c>
      <c r="S948" s="26">
        <v>8</v>
      </c>
      <c r="T948" s="26"/>
      <c r="U948" s="26"/>
      <c r="V948" s="26" t="s">
        <v>1310</v>
      </c>
      <c r="W948" s="26">
        <v>4584</v>
      </c>
      <c r="X948" s="26"/>
    </row>
    <row r="949" s="3" customFormat="1" ht="24.95" customHeight="1" spans="1:24">
      <c r="A949" s="24">
        <v>944</v>
      </c>
      <c r="B949" s="46" t="s">
        <v>1607</v>
      </c>
      <c r="C949" s="26" t="s">
        <v>45</v>
      </c>
      <c r="D949" s="26" t="s">
        <v>53</v>
      </c>
      <c r="E949" s="26" t="s">
        <v>268</v>
      </c>
      <c r="F949" s="26" t="s">
        <v>37</v>
      </c>
      <c r="G949" s="26">
        <v>2018</v>
      </c>
      <c r="H949" s="26" t="s">
        <v>106</v>
      </c>
      <c r="I949" s="45">
        <v>1</v>
      </c>
      <c r="J949" s="46" t="s">
        <v>1593</v>
      </c>
      <c r="K949" s="47">
        <v>2.1</v>
      </c>
      <c r="L949" s="47">
        <f t="shared" si="53"/>
        <v>2.1</v>
      </c>
      <c r="M949" s="54">
        <v>2.1</v>
      </c>
      <c r="N949" s="54"/>
      <c r="O949" s="54"/>
      <c r="P949" s="26" t="s">
        <v>135</v>
      </c>
      <c r="Q949" s="26" t="s">
        <v>39</v>
      </c>
      <c r="R949" s="45">
        <v>1</v>
      </c>
      <c r="S949" s="26">
        <v>4</v>
      </c>
      <c r="T949" s="26"/>
      <c r="U949" s="26"/>
      <c r="V949" s="26" t="s">
        <v>1310</v>
      </c>
      <c r="W949" s="26">
        <v>4585</v>
      </c>
      <c r="X949" s="26"/>
    </row>
    <row r="950" s="3" customFormat="1" ht="24.95" customHeight="1" spans="1:24">
      <c r="A950" s="24">
        <v>945</v>
      </c>
      <c r="B950" s="46" t="s">
        <v>1608</v>
      </c>
      <c r="C950" s="26" t="s">
        <v>45</v>
      </c>
      <c r="D950" s="26" t="s">
        <v>271</v>
      </c>
      <c r="E950" s="26" t="s">
        <v>444</v>
      </c>
      <c r="F950" s="26" t="s">
        <v>37</v>
      </c>
      <c r="G950" s="26">
        <v>2018</v>
      </c>
      <c r="H950" s="26" t="s">
        <v>106</v>
      </c>
      <c r="I950" s="45">
        <v>1</v>
      </c>
      <c r="J950" s="46" t="s">
        <v>1593</v>
      </c>
      <c r="K950" s="47">
        <v>2.1</v>
      </c>
      <c r="L950" s="47">
        <f t="shared" si="53"/>
        <v>2.1</v>
      </c>
      <c r="M950" s="54">
        <v>2.1</v>
      </c>
      <c r="N950" s="54"/>
      <c r="O950" s="54"/>
      <c r="P950" s="26" t="s">
        <v>135</v>
      </c>
      <c r="Q950" s="26" t="s">
        <v>39</v>
      </c>
      <c r="R950" s="45">
        <v>1</v>
      </c>
      <c r="S950" s="26">
        <v>4</v>
      </c>
      <c r="T950" s="26"/>
      <c r="U950" s="26"/>
      <c r="V950" s="26" t="s">
        <v>1310</v>
      </c>
      <c r="W950" s="26">
        <v>4586</v>
      </c>
      <c r="X950" s="26"/>
    </row>
    <row r="951" s="3" customFormat="1" ht="24.95" customHeight="1" spans="1:24">
      <c r="A951" s="24">
        <v>946</v>
      </c>
      <c r="B951" s="46" t="s">
        <v>1609</v>
      </c>
      <c r="C951" s="26" t="s">
        <v>45</v>
      </c>
      <c r="D951" s="26" t="s">
        <v>271</v>
      </c>
      <c r="E951" s="26" t="s">
        <v>950</v>
      </c>
      <c r="F951" s="26" t="s">
        <v>37</v>
      </c>
      <c r="G951" s="26">
        <v>2018</v>
      </c>
      <c r="H951" s="26" t="s">
        <v>106</v>
      </c>
      <c r="I951" s="45">
        <v>1</v>
      </c>
      <c r="J951" s="46" t="s">
        <v>1593</v>
      </c>
      <c r="K951" s="47">
        <v>2.1</v>
      </c>
      <c r="L951" s="47">
        <f t="shared" si="53"/>
        <v>2.1</v>
      </c>
      <c r="M951" s="54">
        <v>2.1</v>
      </c>
      <c r="N951" s="54"/>
      <c r="O951" s="54"/>
      <c r="P951" s="26" t="s">
        <v>135</v>
      </c>
      <c r="Q951" s="26" t="s">
        <v>39</v>
      </c>
      <c r="R951" s="45">
        <v>1</v>
      </c>
      <c r="S951" s="26">
        <v>4</v>
      </c>
      <c r="T951" s="26"/>
      <c r="U951" s="26"/>
      <c r="V951" s="26" t="s">
        <v>1310</v>
      </c>
      <c r="W951" s="26">
        <v>4587</v>
      </c>
      <c r="X951" s="26"/>
    </row>
    <row r="952" s="3" customFormat="1" ht="24.95" customHeight="1" spans="1:24">
      <c r="A952" s="24">
        <v>947</v>
      </c>
      <c r="B952" s="46" t="s">
        <v>1610</v>
      </c>
      <c r="C952" s="26" t="s">
        <v>45</v>
      </c>
      <c r="D952" s="26" t="s">
        <v>271</v>
      </c>
      <c r="E952" s="26" t="s">
        <v>278</v>
      </c>
      <c r="F952" s="26" t="s">
        <v>37</v>
      </c>
      <c r="G952" s="26">
        <v>2018</v>
      </c>
      <c r="H952" s="26" t="s">
        <v>106</v>
      </c>
      <c r="I952" s="45">
        <v>1</v>
      </c>
      <c r="J952" s="46" t="s">
        <v>1593</v>
      </c>
      <c r="K952" s="47">
        <v>2.1</v>
      </c>
      <c r="L952" s="47">
        <f t="shared" si="53"/>
        <v>2.1</v>
      </c>
      <c r="M952" s="54">
        <v>2.1</v>
      </c>
      <c r="N952" s="54"/>
      <c r="O952" s="54"/>
      <c r="P952" s="26" t="s">
        <v>135</v>
      </c>
      <c r="Q952" s="26" t="s">
        <v>39</v>
      </c>
      <c r="R952" s="45">
        <v>1</v>
      </c>
      <c r="S952" s="26">
        <v>4</v>
      </c>
      <c r="T952" s="26"/>
      <c r="U952" s="26"/>
      <c r="V952" s="26" t="s">
        <v>1310</v>
      </c>
      <c r="W952" s="26">
        <v>4588</v>
      </c>
      <c r="X952" s="26"/>
    </row>
    <row r="953" s="3" customFormat="1" ht="24.95" customHeight="1" spans="1:24">
      <c r="A953" s="24">
        <v>948</v>
      </c>
      <c r="B953" s="46" t="s">
        <v>1611</v>
      </c>
      <c r="C953" s="26" t="s">
        <v>45</v>
      </c>
      <c r="D953" s="26" t="s">
        <v>56</v>
      </c>
      <c r="E953" s="26" t="s">
        <v>62</v>
      </c>
      <c r="F953" s="26" t="s">
        <v>37</v>
      </c>
      <c r="G953" s="26">
        <v>2018</v>
      </c>
      <c r="H953" s="26" t="s">
        <v>106</v>
      </c>
      <c r="I953" s="45">
        <v>1</v>
      </c>
      <c r="J953" s="46" t="s">
        <v>1593</v>
      </c>
      <c r="K953" s="47">
        <v>2.1</v>
      </c>
      <c r="L953" s="47">
        <f t="shared" si="53"/>
        <v>2.1</v>
      </c>
      <c r="M953" s="54">
        <v>2.1</v>
      </c>
      <c r="N953" s="54"/>
      <c r="O953" s="54"/>
      <c r="P953" s="26" t="s">
        <v>135</v>
      </c>
      <c r="Q953" s="26" t="s">
        <v>39</v>
      </c>
      <c r="R953" s="45">
        <v>1</v>
      </c>
      <c r="S953" s="26">
        <v>4</v>
      </c>
      <c r="T953" s="26"/>
      <c r="U953" s="26"/>
      <c r="V953" s="26" t="s">
        <v>1310</v>
      </c>
      <c r="W953" s="26">
        <v>4589</v>
      </c>
      <c r="X953" s="26"/>
    </row>
    <row r="954" s="3" customFormat="1" ht="24.95" customHeight="1" spans="1:24">
      <c r="A954" s="24">
        <v>949</v>
      </c>
      <c r="B954" s="46" t="s">
        <v>1612</v>
      </c>
      <c r="C954" s="26" t="s">
        <v>45</v>
      </c>
      <c r="D954" s="26" t="s">
        <v>46</v>
      </c>
      <c r="E954" s="26" t="s">
        <v>103</v>
      </c>
      <c r="F954" s="26" t="s">
        <v>37</v>
      </c>
      <c r="G954" s="26">
        <v>2018</v>
      </c>
      <c r="H954" s="26" t="s">
        <v>106</v>
      </c>
      <c r="I954" s="45">
        <v>2</v>
      </c>
      <c r="J954" s="46" t="s">
        <v>1593</v>
      </c>
      <c r="K954" s="47">
        <v>2.1</v>
      </c>
      <c r="L954" s="47">
        <f t="shared" si="53"/>
        <v>4.2</v>
      </c>
      <c r="M954" s="54">
        <v>4.2</v>
      </c>
      <c r="N954" s="54"/>
      <c r="O954" s="54"/>
      <c r="P954" s="26" t="s">
        <v>135</v>
      </c>
      <c r="Q954" s="26" t="s">
        <v>39</v>
      </c>
      <c r="R954" s="45">
        <v>2</v>
      </c>
      <c r="S954" s="26">
        <v>8</v>
      </c>
      <c r="T954" s="26"/>
      <c r="U954" s="26"/>
      <c r="V954" s="26" t="s">
        <v>1310</v>
      </c>
      <c r="W954" s="26">
        <v>4590</v>
      </c>
      <c r="X954" s="26"/>
    </row>
    <row r="955" s="3" customFormat="1" ht="24.95" customHeight="1" spans="1:24">
      <c r="A955" s="24">
        <v>950</v>
      </c>
      <c r="B955" s="46" t="s">
        <v>1613</v>
      </c>
      <c r="C955" s="26" t="s">
        <v>45</v>
      </c>
      <c r="D955" s="26" t="s">
        <v>326</v>
      </c>
      <c r="E955" s="26" t="s">
        <v>1102</v>
      </c>
      <c r="F955" s="26" t="s">
        <v>37</v>
      </c>
      <c r="G955" s="26">
        <v>2018</v>
      </c>
      <c r="H955" s="26" t="s">
        <v>106</v>
      </c>
      <c r="I955" s="45">
        <v>1</v>
      </c>
      <c r="J955" s="46" t="s">
        <v>1593</v>
      </c>
      <c r="K955" s="47">
        <v>2.1</v>
      </c>
      <c r="L955" s="47">
        <f t="shared" si="53"/>
        <v>2.1</v>
      </c>
      <c r="M955" s="54">
        <v>2.1</v>
      </c>
      <c r="N955" s="54"/>
      <c r="O955" s="54"/>
      <c r="P955" s="26" t="s">
        <v>135</v>
      </c>
      <c r="Q955" s="26" t="s">
        <v>39</v>
      </c>
      <c r="R955" s="45">
        <v>1</v>
      </c>
      <c r="S955" s="26">
        <v>4</v>
      </c>
      <c r="T955" s="26"/>
      <c r="U955" s="26"/>
      <c r="V955" s="26" t="s">
        <v>1310</v>
      </c>
      <c r="W955" s="26">
        <v>4591</v>
      </c>
      <c r="X955" s="26"/>
    </row>
    <row r="956" s="3" customFormat="1" ht="24.95" customHeight="1" spans="1:24">
      <c r="A956" s="24">
        <v>951</v>
      </c>
      <c r="B956" s="46" t="s">
        <v>1614</v>
      </c>
      <c r="C956" s="26" t="s">
        <v>45</v>
      </c>
      <c r="D956" s="26" t="s">
        <v>142</v>
      </c>
      <c r="E956" s="26" t="s">
        <v>348</v>
      </c>
      <c r="F956" s="26" t="s">
        <v>37</v>
      </c>
      <c r="G956" s="26">
        <v>2018</v>
      </c>
      <c r="H956" s="26" t="s">
        <v>106</v>
      </c>
      <c r="I956" s="45">
        <v>1</v>
      </c>
      <c r="J956" s="46" t="s">
        <v>1593</v>
      </c>
      <c r="K956" s="47">
        <v>2.1</v>
      </c>
      <c r="L956" s="47">
        <f t="shared" si="53"/>
        <v>2.1</v>
      </c>
      <c r="M956" s="54">
        <v>2.1</v>
      </c>
      <c r="N956" s="54"/>
      <c r="O956" s="54"/>
      <c r="P956" s="26" t="s">
        <v>135</v>
      </c>
      <c r="Q956" s="26" t="s">
        <v>39</v>
      </c>
      <c r="R956" s="45">
        <v>1</v>
      </c>
      <c r="S956" s="26">
        <v>4</v>
      </c>
      <c r="T956" s="26"/>
      <c r="U956" s="26"/>
      <c r="V956" s="26" t="s">
        <v>1310</v>
      </c>
      <c r="W956" s="26">
        <v>4592</v>
      </c>
      <c r="X956" s="26"/>
    </row>
    <row r="957" s="3" customFormat="1" ht="24.95" customHeight="1" spans="1:24">
      <c r="A957" s="24">
        <v>952</v>
      </c>
      <c r="B957" s="46" t="s">
        <v>1615</v>
      </c>
      <c r="C957" s="26" t="s">
        <v>45</v>
      </c>
      <c r="D957" s="26" t="s">
        <v>142</v>
      </c>
      <c r="E957" s="26" t="s">
        <v>1379</v>
      </c>
      <c r="F957" s="26" t="s">
        <v>37</v>
      </c>
      <c r="G957" s="26">
        <v>2018</v>
      </c>
      <c r="H957" s="26" t="s">
        <v>106</v>
      </c>
      <c r="I957" s="45">
        <v>2</v>
      </c>
      <c r="J957" s="46" t="s">
        <v>1593</v>
      </c>
      <c r="K957" s="47">
        <v>2.1</v>
      </c>
      <c r="L957" s="47">
        <f t="shared" si="53"/>
        <v>4.2</v>
      </c>
      <c r="M957" s="54">
        <v>4.2</v>
      </c>
      <c r="N957" s="54"/>
      <c r="O957" s="54"/>
      <c r="P957" s="26" t="s">
        <v>135</v>
      </c>
      <c r="Q957" s="26" t="s">
        <v>39</v>
      </c>
      <c r="R957" s="45">
        <v>2</v>
      </c>
      <c r="S957" s="26">
        <v>8</v>
      </c>
      <c r="T957" s="26"/>
      <c r="U957" s="26"/>
      <c r="V957" s="26" t="s">
        <v>1310</v>
      </c>
      <c r="W957" s="26">
        <v>4593</v>
      </c>
      <c r="X957" s="26"/>
    </row>
    <row r="958" s="3" customFormat="1" ht="24.95" customHeight="1" spans="1:24">
      <c r="A958" s="24">
        <v>953</v>
      </c>
      <c r="B958" s="46" t="s">
        <v>1616</v>
      </c>
      <c r="C958" s="26" t="s">
        <v>45</v>
      </c>
      <c r="D958" s="26" t="s">
        <v>142</v>
      </c>
      <c r="E958" s="26" t="s">
        <v>143</v>
      </c>
      <c r="F958" s="26" t="s">
        <v>37</v>
      </c>
      <c r="G958" s="26">
        <v>2018</v>
      </c>
      <c r="H958" s="26" t="s">
        <v>106</v>
      </c>
      <c r="I958" s="45">
        <v>1</v>
      </c>
      <c r="J958" s="46" t="s">
        <v>1593</v>
      </c>
      <c r="K958" s="47">
        <v>2.1</v>
      </c>
      <c r="L958" s="47">
        <f t="shared" si="53"/>
        <v>2.1</v>
      </c>
      <c r="M958" s="54">
        <v>2.1</v>
      </c>
      <c r="N958" s="54"/>
      <c r="O958" s="54"/>
      <c r="P958" s="26" t="s">
        <v>135</v>
      </c>
      <c r="Q958" s="26" t="s">
        <v>39</v>
      </c>
      <c r="R958" s="45">
        <v>1</v>
      </c>
      <c r="S958" s="26">
        <v>4</v>
      </c>
      <c r="T958" s="26"/>
      <c r="U958" s="26"/>
      <c r="V958" s="26" t="s">
        <v>1310</v>
      </c>
      <c r="W958" s="26">
        <v>4594</v>
      </c>
      <c r="X958" s="26"/>
    </row>
    <row r="959" ht="24.95" customHeight="1" spans="1:24">
      <c r="A959" s="24">
        <v>954</v>
      </c>
      <c r="B959" s="25" t="s">
        <v>1617</v>
      </c>
      <c r="C959" s="26" t="s">
        <v>45</v>
      </c>
      <c r="D959" s="26" t="s">
        <v>112</v>
      </c>
      <c r="E959" s="26" t="s">
        <v>197</v>
      </c>
      <c r="F959" s="26" t="s">
        <v>37</v>
      </c>
      <c r="G959" s="26">
        <v>2019</v>
      </c>
      <c r="H959" s="26" t="s">
        <v>106</v>
      </c>
      <c r="I959" s="45">
        <v>1</v>
      </c>
      <c r="J959" s="46" t="s">
        <v>1593</v>
      </c>
      <c r="K959" s="26">
        <v>2.1</v>
      </c>
      <c r="L959" s="47">
        <f t="shared" si="53"/>
        <v>2.1</v>
      </c>
      <c r="M959" s="54"/>
      <c r="N959" s="54">
        <v>2.1</v>
      </c>
      <c r="O959" s="54"/>
      <c r="P959" s="26" t="s">
        <v>135</v>
      </c>
      <c r="Q959" s="26" t="s">
        <v>39</v>
      </c>
      <c r="R959" s="60">
        <v>1</v>
      </c>
      <c r="S959" s="60">
        <v>6</v>
      </c>
      <c r="T959" s="60"/>
      <c r="U959" s="60"/>
      <c r="V959" s="26" t="s">
        <v>1310</v>
      </c>
      <c r="W959" s="26"/>
      <c r="X959" s="26" t="s">
        <v>1618</v>
      </c>
    </row>
    <row r="960" ht="24.95" customHeight="1" spans="1:24">
      <c r="A960" s="24">
        <v>955</v>
      </c>
      <c r="B960" s="25" t="s">
        <v>1619</v>
      </c>
      <c r="C960" s="26" t="s">
        <v>45</v>
      </c>
      <c r="D960" s="26" t="s">
        <v>117</v>
      </c>
      <c r="E960" s="26" t="s">
        <v>243</v>
      </c>
      <c r="F960" s="26" t="s">
        <v>37</v>
      </c>
      <c r="G960" s="26">
        <v>2019</v>
      </c>
      <c r="H960" s="26" t="s">
        <v>106</v>
      </c>
      <c r="I960" s="45">
        <v>1</v>
      </c>
      <c r="J960" s="46" t="s">
        <v>1593</v>
      </c>
      <c r="K960" s="26">
        <v>2.1</v>
      </c>
      <c r="L960" s="47">
        <f t="shared" si="53"/>
        <v>2.1</v>
      </c>
      <c r="M960" s="54"/>
      <c r="N960" s="54">
        <v>2.1</v>
      </c>
      <c r="O960" s="54"/>
      <c r="P960" s="26" t="s">
        <v>135</v>
      </c>
      <c r="Q960" s="26" t="s">
        <v>39</v>
      </c>
      <c r="R960" s="60">
        <v>1</v>
      </c>
      <c r="S960" s="60">
        <v>1</v>
      </c>
      <c r="T960" s="60"/>
      <c r="U960" s="60"/>
      <c r="V960" s="26" t="s">
        <v>1310</v>
      </c>
      <c r="W960" s="26"/>
      <c r="X960" s="26" t="s">
        <v>1620</v>
      </c>
    </row>
    <row r="961" ht="24.95" customHeight="1" spans="1:24">
      <c r="A961" s="24">
        <v>956</v>
      </c>
      <c r="B961" s="25" t="s">
        <v>1621</v>
      </c>
      <c r="C961" s="26" t="s">
        <v>45</v>
      </c>
      <c r="D961" s="26" t="s">
        <v>271</v>
      </c>
      <c r="E961" s="26" t="s">
        <v>287</v>
      </c>
      <c r="F961" s="26" t="s">
        <v>37</v>
      </c>
      <c r="G961" s="26">
        <v>2019</v>
      </c>
      <c r="H961" s="26" t="s">
        <v>106</v>
      </c>
      <c r="I961" s="45">
        <v>1</v>
      </c>
      <c r="J961" s="46" t="s">
        <v>1593</v>
      </c>
      <c r="K961" s="26">
        <v>2.1</v>
      </c>
      <c r="L961" s="47">
        <f t="shared" si="53"/>
        <v>2.1</v>
      </c>
      <c r="M961" s="54"/>
      <c r="N961" s="54">
        <v>2.1</v>
      </c>
      <c r="O961" s="54"/>
      <c r="P961" s="26" t="s">
        <v>135</v>
      </c>
      <c r="Q961" s="26" t="s">
        <v>39</v>
      </c>
      <c r="R961" s="60">
        <v>1</v>
      </c>
      <c r="S961" s="60">
        <v>2</v>
      </c>
      <c r="T961" s="60"/>
      <c r="U961" s="60"/>
      <c r="V961" s="26" t="s">
        <v>1310</v>
      </c>
      <c r="W961" s="26"/>
      <c r="X961" s="26" t="s">
        <v>1622</v>
      </c>
    </row>
    <row r="962" ht="24.95" customHeight="1" spans="1:24">
      <c r="A962" s="24">
        <v>957</v>
      </c>
      <c r="B962" s="25" t="s">
        <v>1623</v>
      </c>
      <c r="C962" s="26" t="s">
        <v>45</v>
      </c>
      <c r="D962" s="26" t="s">
        <v>271</v>
      </c>
      <c r="E962" s="26" t="s">
        <v>444</v>
      </c>
      <c r="F962" s="26" t="s">
        <v>37</v>
      </c>
      <c r="G962" s="26">
        <v>2019</v>
      </c>
      <c r="H962" s="26" t="s">
        <v>106</v>
      </c>
      <c r="I962" s="45">
        <v>2</v>
      </c>
      <c r="J962" s="46" t="s">
        <v>1593</v>
      </c>
      <c r="K962" s="26">
        <v>2.1</v>
      </c>
      <c r="L962" s="47">
        <f t="shared" si="53"/>
        <v>4.2</v>
      </c>
      <c r="M962" s="54"/>
      <c r="N962" s="54">
        <v>4.2</v>
      </c>
      <c r="O962" s="54"/>
      <c r="P962" s="26" t="s">
        <v>135</v>
      </c>
      <c r="Q962" s="26" t="s">
        <v>39</v>
      </c>
      <c r="R962" s="60">
        <v>1</v>
      </c>
      <c r="S962" s="60">
        <v>5</v>
      </c>
      <c r="T962" s="60"/>
      <c r="U962" s="60"/>
      <c r="V962" s="26" t="s">
        <v>1310</v>
      </c>
      <c r="W962" s="26"/>
      <c r="X962" s="26" t="s">
        <v>1624</v>
      </c>
    </row>
    <row r="963" ht="24.95" customHeight="1" spans="1:24">
      <c r="A963" s="24">
        <v>958</v>
      </c>
      <c r="B963" s="25" t="s">
        <v>1625</v>
      </c>
      <c r="C963" s="26" t="s">
        <v>45</v>
      </c>
      <c r="D963" s="26" t="s">
        <v>271</v>
      </c>
      <c r="E963" s="26" t="s">
        <v>430</v>
      </c>
      <c r="F963" s="26" t="s">
        <v>37</v>
      </c>
      <c r="G963" s="26">
        <v>2019</v>
      </c>
      <c r="H963" s="26" t="s">
        <v>106</v>
      </c>
      <c r="I963" s="45">
        <v>1</v>
      </c>
      <c r="J963" s="46" t="s">
        <v>1593</v>
      </c>
      <c r="K963" s="26">
        <v>2.1</v>
      </c>
      <c r="L963" s="47">
        <f t="shared" si="53"/>
        <v>2.1</v>
      </c>
      <c r="M963" s="54"/>
      <c r="N963" s="54">
        <v>2.1</v>
      </c>
      <c r="O963" s="54"/>
      <c r="P963" s="26" t="s">
        <v>135</v>
      </c>
      <c r="Q963" s="26" t="s">
        <v>39</v>
      </c>
      <c r="R963" s="60">
        <v>1</v>
      </c>
      <c r="S963" s="60">
        <v>3</v>
      </c>
      <c r="T963" s="60"/>
      <c r="U963" s="60"/>
      <c r="V963" s="26" t="s">
        <v>1310</v>
      </c>
      <c r="W963" s="26"/>
      <c r="X963" s="26" t="s">
        <v>1626</v>
      </c>
    </row>
    <row r="964" ht="24.95" customHeight="1" spans="1:24">
      <c r="A964" s="24">
        <v>959</v>
      </c>
      <c r="B964" s="25" t="s">
        <v>1627</v>
      </c>
      <c r="C964" s="26" t="s">
        <v>45</v>
      </c>
      <c r="D964" s="26" t="s">
        <v>271</v>
      </c>
      <c r="E964" s="26" t="s">
        <v>275</v>
      </c>
      <c r="F964" s="26" t="s">
        <v>37</v>
      </c>
      <c r="G964" s="26">
        <v>2019</v>
      </c>
      <c r="H964" s="26" t="s">
        <v>106</v>
      </c>
      <c r="I964" s="45">
        <v>1</v>
      </c>
      <c r="J964" s="46" t="s">
        <v>1593</v>
      </c>
      <c r="K964" s="26">
        <v>2.1</v>
      </c>
      <c r="L964" s="47">
        <f t="shared" si="53"/>
        <v>2.1</v>
      </c>
      <c r="M964" s="54"/>
      <c r="N964" s="54">
        <v>2.1</v>
      </c>
      <c r="O964" s="54"/>
      <c r="P964" s="26" t="s">
        <v>135</v>
      </c>
      <c r="Q964" s="26" t="s">
        <v>39</v>
      </c>
      <c r="R964" s="60">
        <v>1</v>
      </c>
      <c r="S964" s="60">
        <v>2</v>
      </c>
      <c r="T964" s="60"/>
      <c r="U964" s="60"/>
      <c r="V964" s="26" t="s">
        <v>1310</v>
      </c>
      <c r="W964" s="26"/>
      <c r="X964" s="26" t="s">
        <v>1628</v>
      </c>
    </row>
    <row r="965" ht="24.95" customHeight="1" spans="1:24">
      <c r="A965" s="24">
        <v>960</v>
      </c>
      <c r="B965" s="25" t="s">
        <v>1629</v>
      </c>
      <c r="C965" s="26" t="s">
        <v>45</v>
      </c>
      <c r="D965" s="26" t="s">
        <v>56</v>
      </c>
      <c r="E965" s="26" t="s">
        <v>60</v>
      </c>
      <c r="F965" s="26" t="s">
        <v>37</v>
      </c>
      <c r="G965" s="26">
        <v>2019</v>
      </c>
      <c r="H965" s="26" t="s">
        <v>106</v>
      </c>
      <c r="I965" s="45">
        <v>1</v>
      </c>
      <c r="J965" s="46" t="s">
        <v>1593</v>
      </c>
      <c r="K965" s="26">
        <v>2.1</v>
      </c>
      <c r="L965" s="47">
        <f t="shared" si="53"/>
        <v>8.4</v>
      </c>
      <c r="M965" s="54"/>
      <c r="N965" s="54">
        <v>8.4</v>
      </c>
      <c r="O965" s="54"/>
      <c r="P965" s="26" t="s">
        <v>135</v>
      </c>
      <c r="Q965" s="26" t="s">
        <v>39</v>
      </c>
      <c r="R965" s="60">
        <v>1</v>
      </c>
      <c r="S965" s="60">
        <v>3</v>
      </c>
      <c r="T965" s="60"/>
      <c r="U965" s="60"/>
      <c r="V965" s="26" t="s">
        <v>1310</v>
      </c>
      <c r="W965" s="26"/>
      <c r="X965" s="26" t="s">
        <v>1630</v>
      </c>
    </row>
    <row r="966" s="5" customFormat="1" ht="24.95" customHeight="1" spans="1:24">
      <c r="A966" s="20">
        <v>961</v>
      </c>
      <c r="B966" s="21" t="s">
        <v>1631</v>
      </c>
      <c r="C966" s="20"/>
      <c r="D966" s="20"/>
      <c r="E966" s="20"/>
      <c r="F966" s="20" t="s">
        <v>363</v>
      </c>
      <c r="G966" s="20" t="s">
        <v>34</v>
      </c>
      <c r="H966" s="20" t="s">
        <v>106</v>
      </c>
      <c r="I966" s="41">
        <f>SUM(I967:I998)</f>
        <v>43</v>
      </c>
      <c r="J966" s="21" t="s">
        <v>1632</v>
      </c>
      <c r="K966" s="20"/>
      <c r="L966" s="48">
        <f>SUM(L967:L998)</f>
        <v>12.9</v>
      </c>
      <c r="M966" s="48">
        <f>SUM(M967:M998)</f>
        <v>12.9</v>
      </c>
      <c r="N966" s="48">
        <f>SUM(N967:N998)</f>
        <v>0</v>
      </c>
      <c r="O966" s="48">
        <f>SUM(O967:O998)</f>
        <v>0</v>
      </c>
      <c r="P966" s="20"/>
      <c r="Q966" s="20" t="s">
        <v>39</v>
      </c>
      <c r="R966" s="57">
        <f>SUM(R967:R998)</f>
        <v>43</v>
      </c>
      <c r="S966" s="57">
        <f>SUM(S967:S998)</f>
        <v>157</v>
      </c>
      <c r="T966" s="57"/>
      <c r="U966" s="57"/>
      <c r="V966" s="20" t="s">
        <v>34</v>
      </c>
      <c r="W966" s="20">
        <v>4603</v>
      </c>
      <c r="X966" s="20"/>
    </row>
    <row r="967" ht="24.95" customHeight="1" spans="1:24">
      <c r="A967" s="24">
        <v>962</v>
      </c>
      <c r="B967" s="25" t="s">
        <v>1633</v>
      </c>
      <c r="C967" s="26" t="s">
        <v>45</v>
      </c>
      <c r="D967" s="26" t="s">
        <v>173</v>
      </c>
      <c r="E967" s="26" t="s">
        <v>1474</v>
      </c>
      <c r="F967" s="26" t="s">
        <v>363</v>
      </c>
      <c r="G967" s="26">
        <v>2018</v>
      </c>
      <c r="H967" s="26" t="s">
        <v>106</v>
      </c>
      <c r="I967" s="45">
        <v>1</v>
      </c>
      <c r="J967" s="46" t="s">
        <v>1634</v>
      </c>
      <c r="K967" s="26" t="s">
        <v>1635</v>
      </c>
      <c r="L967" s="47">
        <f t="shared" ref="L967:L976" si="54">M967+N967+O967</f>
        <v>0.3</v>
      </c>
      <c r="M967" s="47">
        <v>0.3</v>
      </c>
      <c r="N967" s="47"/>
      <c r="O967" s="47"/>
      <c r="P967" s="26" t="s">
        <v>135</v>
      </c>
      <c r="Q967" s="26" t="s">
        <v>39</v>
      </c>
      <c r="R967" s="60">
        <v>1</v>
      </c>
      <c r="S967" s="60">
        <v>4</v>
      </c>
      <c r="T967" s="60"/>
      <c r="U967" s="60"/>
      <c r="V967" s="26" t="s">
        <v>17</v>
      </c>
      <c r="W967" s="26"/>
      <c r="X967" s="26" t="s">
        <v>1636</v>
      </c>
    </row>
    <row r="968" ht="24.95" customHeight="1" spans="1:24">
      <c r="A968" s="24">
        <v>963</v>
      </c>
      <c r="B968" s="25" t="s">
        <v>1637</v>
      </c>
      <c r="C968" s="26" t="s">
        <v>45</v>
      </c>
      <c r="D968" s="26" t="s">
        <v>173</v>
      </c>
      <c r="E968" s="26" t="s">
        <v>176</v>
      </c>
      <c r="F968" s="26" t="s">
        <v>363</v>
      </c>
      <c r="G968" s="26">
        <v>2018</v>
      </c>
      <c r="H968" s="26" t="s">
        <v>106</v>
      </c>
      <c r="I968" s="45">
        <v>1</v>
      </c>
      <c r="J968" s="46" t="s">
        <v>1634</v>
      </c>
      <c r="K968" s="26" t="s">
        <v>1635</v>
      </c>
      <c r="L968" s="47">
        <f t="shared" si="54"/>
        <v>0.3</v>
      </c>
      <c r="M968" s="47">
        <v>0.3</v>
      </c>
      <c r="N968" s="47"/>
      <c r="O968" s="47"/>
      <c r="P968" s="26" t="s">
        <v>135</v>
      </c>
      <c r="Q968" s="26" t="s">
        <v>39</v>
      </c>
      <c r="R968" s="60">
        <v>1</v>
      </c>
      <c r="S968" s="60">
        <v>3</v>
      </c>
      <c r="T968" s="60"/>
      <c r="U968" s="60"/>
      <c r="V968" s="26" t="s">
        <v>17</v>
      </c>
      <c r="W968" s="26"/>
      <c r="X968" s="26" t="s">
        <v>1638</v>
      </c>
    </row>
    <row r="969" ht="24.95" customHeight="1" spans="1:24">
      <c r="A969" s="24">
        <v>964</v>
      </c>
      <c r="B969" s="25" t="s">
        <v>1639</v>
      </c>
      <c r="C969" s="26" t="s">
        <v>45</v>
      </c>
      <c r="D969" s="26" t="s">
        <v>173</v>
      </c>
      <c r="E969" s="26" t="s">
        <v>576</v>
      </c>
      <c r="F969" s="26" t="s">
        <v>363</v>
      </c>
      <c r="G969" s="26">
        <v>2018</v>
      </c>
      <c r="H969" s="26" t="s">
        <v>106</v>
      </c>
      <c r="I969" s="45">
        <v>1</v>
      </c>
      <c r="J969" s="46" t="s">
        <v>1634</v>
      </c>
      <c r="K969" s="26" t="s">
        <v>1635</v>
      </c>
      <c r="L969" s="47">
        <f t="shared" si="54"/>
        <v>0.3</v>
      </c>
      <c r="M969" s="47">
        <v>0.3</v>
      </c>
      <c r="N969" s="47"/>
      <c r="O969" s="47"/>
      <c r="P969" s="26" t="s">
        <v>135</v>
      </c>
      <c r="Q969" s="26" t="s">
        <v>39</v>
      </c>
      <c r="R969" s="60">
        <v>1</v>
      </c>
      <c r="S969" s="60">
        <v>4</v>
      </c>
      <c r="T969" s="60"/>
      <c r="U969" s="60"/>
      <c r="V969" s="26" t="s">
        <v>17</v>
      </c>
      <c r="W969" s="26"/>
      <c r="X969" s="26" t="s">
        <v>1640</v>
      </c>
    </row>
    <row r="970" ht="24.95" customHeight="1" spans="1:24">
      <c r="A970" s="24">
        <v>965</v>
      </c>
      <c r="B970" s="25" t="s">
        <v>1641</v>
      </c>
      <c r="C970" s="26" t="s">
        <v>45</v>
      </c>
      <c r="D970" s="26" t="s">
        <v>64</v>
      </c>
      <c r="E970" s="26" t="s">
        <v>68</v>
      </c>
      <c r="F970" s="26" t="s">
        <v>363</v>
      </c>
      <c r="G970" s="26">
        <v>2018</v>
      </c>
      <c r="H970" s="26" t="s">
        <v>106</v>
      </c>
      <c r="I970" s="45">
        <v>1</v>
      </c>
      <c r="J970" s="46" t="s">
        <v>1634</v>
      </c>
      <c r="K970" s="26" t="s">
        <v>1635</v>
      </c>
      <c r="L970" s="47">
        <f t="shared" si="54"/>
        <v>0.3</v>
      </c>
      <c r="M970" s="47">
        <v>0.3</v>
      </c>
      <c r="N970" s="47"/>
      <c r="O970" s="47"/>
      <c r="P970" s="26" t="s">
        <v>135</v>
      </c>
      <c r="Q970" s="26" t="s">
        <v>39</v>
      </c>
      <c r="R970" s="60">
        <v>1</v>
      </c>
      <c r="S970" s="60">
        <v>4</v>
      </c>
      <c r="T970" s="60"/>
      <c r="U970" s="60"/>
      <c r="V970" s="26" t="s">
        <v>17</v>
      </c>
      <c r="W970" s="26"/>
      <c r="X970" s="26" t="s">
        <v>1642</v>
      </c>
    </row>
    <row r="971" ht="24.95" customHeight="1" spans="1:24">
      <c r="A971" s="24">
        <v>966</v>
      </c>
      <c r="B971" s="25" t="s">
        <v>1643</v>
      </c>
      <c r="C971" s="26" t="s">
        <v>45</v>
      </c>
      <c r="D971" s="26" t="s">
        <v>142</v>
      </c>
      <c r="E971" s="26" t="s">
        <v>1023</v>
      </c>
      <c r="F971" s="26" t="s">
        <v>363</v>
      </c>
      <c r="G971" s="26">
        <v>2018</v>
      </c>
      <c r="H971" s="26" t="s">
        <v>106</v>
      </c>
      <c r="I971" s="45">
        <v>1</v>
      </c>
      <c r="J971" s="46" t="s">
        <v>1634</v>
      </c>
      <c r="K971" s="26" t="s">
        <v>1635</v>
      </c>
      <c r="L971" s="47">
        <f t="shared" si="54"/>
        <v>0.3</v>
      </c>
      <c r="M971" s="47">
        <v>0.3</v>
      </c>
      <c r="N971" s="47"/>
      <c r="O971" s="47"/>
      <c r="P971" s="26" t="s">
        <v>135</v>
      </c>
      <c r="Q971" s="26" t="s">
        <v>39</v>
      </c>
      <c r="R971" s="60">
        <v>1</v>
      </c>
      <c r="S971" s="60">
        <v>4</v>
      </c>
      <c r="T971" s="60"/>
      <c r="U971" s="60"/>
      <c r="V971" s="26" t="s">
        <v>17</v>
      </c>
      <c r="W971" s="26"/>
      <c r="X971" s="26" t="s">
        <v>1644</v>
      </c>
    </row>
    <row r="972" ht="24.95" customHeight="1" spans="1:24">
      <c r="A972" s="24">
        <v>967</v>
      </c>
      <c r="B972" s="25" t="s">
        <v>1645</v>
      </c>
      <c r="C972" s="26" t="s">
        <v>45</v>
      </c>
      <c r="D972" s="26" t="s">
        <v>142</v>
      </c>
      <c r="E972" s="26" t="s">
        <v>1025</v>
      </c>
      <c r="F972" s="26" t="s">
        <v>363</v>
      </c>
      <c r="G972" s="26">
        <v>2018</v>
      </c>
      <c r="H972" s="26" t="s">
        <v>106</v>
      </c>
      <c r="I972" s="45">
        <v>1</v>
      </c>
      <c r="J972" s="46" t="s">
        <v>1634</v>
      </c>
      <c r="K972" s="26" t="s">
        <v>1635</v>
      </c>
      <c r="L972" s="47">
        <f t="shared" si="54"/>
        <v>0.3</v>
      </c>
      <c r="M972" s="47">
        <v>0.3</v>
      </c>
      <c r="N972" s="47"/>
      <c r="O972" s="47"/>
      <c r="P972" s="26" t="s">
        <v>135</v>
      </c>
      <c r="Q972" s="26" t="s">
        <v>39</v>
      </c>
      <c r="R972" s="60">
        <v>1</v>
      </c>
      <c r="S972" s="60">
        <v>5</v>
      </c>
      <c r="T972" s="60"/>
      <c r="U972" s="60"/>
      <c r="V972" s="26" t="s">
        <v>17</v>
      </c>
      <c r="W972" s="26"/>
      <c r="X972" s="26" t="s">
        <v>1646</v>
      </c>
    </row>
    <row r="973" ht="24.95" customHeight="1" spans="1:24">
      <c r="A973" s="24">
        <v>968</v>
      </c>
      <c r="B973" s="25" t="s">
        <v>1647</v>
      </c>
      <c r="C973" s="26" t="s">
        <v>45</v>
      </c>
      <c r="D973" s="26" t="s">
        <v>142</v>
      </c>
      <c r="E973" s="26" t="s">
        <v>1379</v>
      </c>
      <c r="F973" s="26" t="s">
        <v>363</v>
      </c>
      <c r="G973" s="26">
        <v>2018</v>
      </c>
      <c r="H973" s="26" t="s">
        <v>106</v>
      </c>
      <c r="I973" s="45">
        <v>1</v>
      </c>
      <c r="J973" s="46" t="s">
        <v>1634</v>
      </c>
      <c r="K973" s="26" t="s">
        <v>1635</v>
      </c>
      <c r="L973" s="47">
        <f t="shared" si="54"/>
        <v>0.3</v>
      </c>
      <c r="M973" s="47">
        <v>0.3</v>
      </c>
      <c r="N973" s="47"/>
      <c r="O973" s="47"/>
      <c r="P973" s="26" t="s">
        <v>135</v>
      </c>
      <c r="Q973" s="26" t="s">
        <v>39</v>
      </c>
      <c r="R973" s="60">
        <v>1</v>
      </c>
      <c r="S973" s="60">
        <v>5</v>
      </c>
      <c r="T973" s="60"/>
      <c r="U973" s="60"/>
      <c r="V973" s="26" t="s">
        <v>17</v>
      </c>
      <c r="W973" s="26"/>
      <c r="X973" s="26" t="s">
        <v>1648</v>
      </c>
    </row>
    <row r="974" ht="24.95" customHeight="1" spans="1:24">
      <c r="A974" s="24">
        <v>969</v>
      </c>
      <c r="B974" s="25" t="s">
        <v>1649</v>
      </c>
      <c r="C974" s="26" t="s">
        <v>45</v>
      </c>
      <c r="D974" s="26" t="s">
        <v>142</v>
      </c>
      <c r="E974" s="26" t="s">
        <v>152</v>
      </c>
      <c r="F974" s="26" t="s">
        <v>363</v>
      </c>
      <c r="G974" s="26">
        <v>2018</v>
      </c>
      <c r="H974" s="26" t="s">
        <v>106</v>
      </c>
      <c r="I974" s="45">
        <v>1</v>
      </c>
      <c r="J974" s="46" t="s">
        <v>1634</v>
      </c>
      <c r="K974" s="26" t="s">
        <v>1635</v>
      </c>
      <c r="L974" s="47">
        <f t="shared" si="54"/>
        <v>0.3</v>
      </c>
      <c r="M974" s="47">
        <v>0.3</v>
      </c>
      <c r="N974" s="47"/>
      <c r="O974" s="47"/>
      <c r="P974" s="26" t="s">
        <v>135</v>
      </c>
      <c r="Q974" s="26" t="s">
        <v>39</v>
      </c>
      <c r="R974" s="60">
        <v>1</v>
      </c>
      <c r="S974" s="60">
        <v>2</v>
      </c>
      <c r="T974" s="60"/>
      <c r="U974" s="60"/>
      <c r="V974" s="26" t="s">
        <v>17</v>
      </c>
      <c r="W974" s="26"/>
      <c r="X974" s="26" t="s">
        <v>1650</v>
      </c>
    </row>
    <row r="975" ht="24.95" customHeight="1" spans="1:24">
      <c r="A975" s="24">
        <v>970</v>
      </c>
      <c r="B975" s="25" t="s">
        <v>1651</v>
      </c>
      <c r="C975" s="26" t="s">
        <v>45</v>
      </c>
      <c r="D975" s="26" t="s">
        <v>142</v>
      </c>
      <c r="E975" s="26" t="s">
        <v>534</v>
      </c>
      <c r="F975" s="26" t="s">
        <v>363</v>
      </c>
      <c r="G975" s="26">
        <v>2018</v>
      </c>
      <c r="H975" s="26" t="s">
        <v>106</v>
      </c>
      <c r="I975" s="45">
        <v>1</v>
      </c>
      <c r="J975" s="46" t="s">
        <v>1634</v>
      </c>
      <c r="K975" s="26" t="s">
        <v>1635</v>
      </c>
      <c r="L975" s="47">
        <f t="shared" si="54"/>
        <v>0.3</v>
      </c>
      <c r="M975" s="47">
        <v>0.3</v>
      </c>
      <c r="N975" s="47"/>
      <c r="O975" s="47"/>
      <c r="P975" s="26" t="s">
        <v>135</v>
      </c>
      <c r="Q975" s="26" t="s">
        <v>39</v>
      </c>
      <c r="R975" s="60">
        <v>1</v>
      </c>
      <c r="S975" s="60">
        <v>7</v>
      </c>
      <c r="T975" s="60"/>
      <c r="U975" s="60"/>
      <c r="V975" s="26" t="s">
        <v>17</v>
      </c>
      <c r="W975" s="26"/>
      <c r="X975" s="26" t="s">
        <v>1652</v>
      </c>
    </row>
    <row r="976" ht="24.95" customHeight="1" spans="1:24">
      <c r="A976" s="24">
        <v>971</v>
      </c>
      <c r="B976" s="25" t="s">
        <v>1653</v>
      </c>
      <c r="C976" s="26" t="s">
        <v>45</v>
      </c>
      <c r="D976" s="26" t="s">
        <v>142</v>
      </c>
      <c r="E976" s="26" t="s">
        <v>143</v>
      </c>
      <c r="F976" s="26" t="s">
        <v>363</v>
      </c>
      <c r="G976" s="26">
        <v>2018</v>
      </c>
      <c r="H976" s="26" t="s">
        <v>106</v>
      </c>
      <c r="I976" s="45">
        <v>1</v>
      </c>
      <c r="J976" s="46" t="s">
        <v>1634</v>
      </c>
      <c r="K976" s="26" t="s">
        <v>1635</v>
      </c>
      <c r="L976" s="47">
        <f t="shared" si="54"/>
        <v>0.3</v>
      </c>
      <c r="M976" s="47">
        <v>0.3</v>
      </c>
      <c r="N976" s="47"/>
      <c r="O976" s="47"/>
      <c r="P976" s="26" t="s">
        <v>135</v>
      </c>
      <c r="Q976" s="26" t="s">
        <v>39</v>
      </c>
      <c r="R976" s="60">
        <v>1</v>
      </c>
      <c r="S976" s="60">
        <v>1</v>
      </c>
      <c r="T976" s="60"/>
      <c r="U976" s="60"/>
      <c r="V976" s="26" t="s">
        <v>17</v>
      </c>
      <c r="W976" s="26"/>
      <c r="X976" s="26" t="s">
        <v>1654</v>
      </c>
    </row>
    <row r="977" ht="24.95" customHeight="1" spans="1:24">
      <c r="A977" s="24">
        <v>972</v>
      </c>
      <c r="B977" s="25" t="s">
        <v>1655</v>
      </c>
      <c r="C977" s="26" t="s">
        <v>45</v>
      </c>
      <c r="D977" s="26" t="s">
        <v>46</v>
      </c>
      <c r="E977" s="26" t="s">
        <v>47</v>
      </c>
      <c r="F977" s="26" t="s">
        <v>363</v>
      </c>
      <c r="G977" s="26">
        <v>2018</v>
      </c>
      <c r="H977" s="26" t="s">
        <v>106</v>
      </c>
      <c r="I977" s="45">
        <v>1</v>
      </c>
      <c r="J977" s="46" t="s">
        <v>1634</v>
      </c>
      <c r="K977" s="26" t="s">
        <v>1635</v>
      </c>
      <c r="L977" s="47">
        <f t="shared" ref="L977:L998" si="55">M977+N977+O977</f>
        <v>0.3</v>
      </c>
      <c r="M977" s="47">
        <v>0.3</v>
      </c>
      <c r="N977" s="47"/>
      <c r="O977" s="47"/>
      <c r="P977" s="26" t="s">
        <v>135</v>
      </c>
      <c r="Q977" s="26" t="s">
        <v>39</v>
      </c>
      <c r="R977" s="60">
        <v>1</v>
      </c>
      <c r="S977" s="60">
        <v>3</v>
      </c>
      <c r="T977" s="60"/>
      <c r="U977" s="60"/>
      <c r="V977" s="26" t="s">
        <v>17</v>
      </c>
      <c r="W977" s="26"/>
      <c r="X977" s="26" t="s">
        <v>1656</v>
      </c>
    </row>
    <row r="978" ht="24.95" customHeight="1" spans="1:24">
      <c r="A978" s="24">
        <v>973</v>
      </c>
      <c r="B978" s="25" t="s">
        <v>1657</v>
      </c>
      <c r="C978" s="26" t="s">
        <v>45</v>
      </c>
      <c r="D978" s="26" t="s">
        <v>46</v>
      </c>
      <c r="E978" s="26" t="s">
        <v>71</v>
      </c>
      <c r="F978" s="26" t="s">
        <v>363</v>
      </c>
      <c r="G978" s="26">
        <v>2018</v>
      </c>
      <c r="H978" s="26" t="s">
        <v>106</v>
      </c>
      <c r="I978" s="45">
        <v>2</v>
      </c>
      <c r="J978" s="46" t="s">
        <v>1634</v>
      </c>
      <c r="K978" s="26" t="s">
        <v>1635</v>
      </c>
      <c r="L978" s="47">
        <f t="shared" si="55"/>
        <v>0.6</v>
      </c>
      <c r="M978" s="47">
        <v>0.6</v>
      </c>
      <c r="N978" s="47"/>
      <c r="O978" s="47"/>
      <c r="P978" s="26" t="s">
        <v>135</v>
      </c>
      <c r="Q978" s="26" t="s">
        <v>39</v>
      </c>
      <c r="R978" s="60">
        <v>2</v>
      </c>
      <c r="S978" s="60">
        <v>6</v>
      </c>
      <c r="T978" s="60"/>
      <c r="U978" s="60"/>
      <c r="V978" s="26" t="s">
        <v>17</v>
      </c>
      <c r="W978" s="26"/>
      <c r="X978" s="26" t="s">
        <v>1658</v>
      </c>
    </row>
    <row r="979" ht="24.95" customHeight="1" spans="1:24">
      <c r="A979" s="24">
        <v>974</v>
      </c>
      <c r="B979" s="25" t="s">
        <v>1659</v>
      </c>
      <c r="C979" s="26" t="s">
        <v>45</v>
      </c>
      <c r="D979" s="26" t="s">
        <v>46</v>
      </c>
      <c r="E979" s="26" t="s">
        <v>70</v>
      </c>
      <c r="F979" s="26" t="s">
        <v>363</v>
      </c>
      <c r="G979" s="26">
        <v>2018</v>
      </c>
      <c r="H979" s="26" t="s">
        <v>106</v>
      </c>
      <c r="I979" s="45">
        <v>2</v>
      </c>
      <c r="J979" s="46" t="s">
        <v>1634</v>
      </c>
      <c r="K979" s="26" t="s">
        <v>1635</v>
      </c>
      <c r="L979" s="47">
        <f t="shared" si="55"/>
        <v>0.6</v>
      </c>
      <c r="M979" s="47">
        <v>0.6</v>
      </c>
      <c r="N979" s="47"/>
      <c r="O979" s="47"/>
      <c r="P979" s="26" t="s">
        <v>135</v>
      </c>
      <c r="Q979" s="26" t="s">
        <v>39</v>
      </c>
      <c r="R979" s="60">
        <v>2</v>
      </c>
      <c r="S979" s="60">
        <v>7</v>
      </c>
      <c r="T979" s="60"/>
      <c r="U979" s="60"/>
      <c r="V979" s="26" t="s">
        <v>17</v>
      </c>
      <c r="W979" s="26"/>
      <c r="X979" s="26" t="s">
        <v>1660</v>
      </c>
    </row>
    <row r="980" ht="24.95" customHeight="1" spans="1:24">
      <c r="A980" s="24">
        <v>975</v>
      </c>
      <c r="B980" s="25" t="s">
        <v>1661</v>
      </c>
      <c r="C980" s="26" t="s">
        <v>45</v>
      </c>
      <c r="D980" s="26" t="s">
        <v>271</v>
      </c>
      <c r="E980" s="26" t="s">
        <v>444</v>
      </c>
      <c r="F980" s="26" t="s">
        <v>363</v>
      </c>
      <c r="G980" s="26">
        <v>2018</v>
      </c>
      <c r="H980" s="26" t="s">
        <v>106</v>
      </c>
      <c r="I980" s="45">
        <v>1</v>
      </c>
      <c r="J980" s="46" t="s">
        <v>1634</v>
      </c>
      <c r="K980" s="26" t="s">
        <v>1635</v>
      </c>
      <c r="L980" s="47">
        <f t="shared" si="55"/>
        <v>0.3</v>
      </c>
      <c r="M980" s="47">
        <v>0.3</v>
      </c>
      <c r="N980" s="47"/>
      <c r="O980" s="47"/>
      <c r="P980" s="26" t="s">
        <v>135</v>
      </c>
      <c r="Q980" s="26" t="s">
        <v>39</v>
      </c>
      <c r="R980" s="60">
        <v>1</v>
      </c>
      <c r="S980" s="60">
        <v>6</v>
      </c>
      <c r="T980" s="60"/>
      <c r="U980" s="60"/>
      <c r="V980" s="26" t="s">
        <v>17</v>
      </c>
      <c r="W980" s="26"/>
      <c r="X980" s="26" t="s">
        <v>1662</v>
      </c>
    </row>
    <row r="981" ht="24.95" customHeight="1" spans="1:24">
      <c r="A981" s="24">
        <v>976</v>
      </c>
      <c r="B981" s="25" t="s">
        <v>1663</v>
      </c>
      <c r="C981" s="26" t="s">
        <v>45</v>
      </c>
      <c r="D981" s="26" t="s">
        <v>117</v>
      </c>
      <c r="E981" s="26" t="s">
        <v>560</v>
      </c>
      <c r="F981" s="26" t="s">
        <v>363</v>
      </c>
      <c r="G981" s="26">
        <v>2018</v>
      </c>
      <c r="H981" s="26" t="s">
        <v>106</v>
      </c>
      <c r="I981" s="45">
        <v>1</v>
      </c>
      <c r="J981" s="46" t="s">
        <v>1634</v>
      </c>
      <c r="K981" s="26" t="s">
        <v>1635</v>
      </c>
      <c r="L981" s="47">
        <f t="shared" si="55"/>
        <v>0.3</v>
      </c>
      <c r="M981" s="47">
        <v>0.3</v>
      </c>
      <c r="N981" s="47"/>
      <c r="O981" s="47"/>
      <c r="P981" s="26" t="s">
        <v>135</v>
      </c>
      <c r="Q981" s="26" t="s">
        <v>39</v>
      </c>
      <c r="R981" s="60">
        <v>1</v>
      </c>
      <c r="S981" s="60">
        <v>1</v>
      </c>
      <c r="T981" s="60"/>
      <c r="U981" s="60"/>
      <c r="V981" s="26" t="s">
        <v>17</v>
      </c>
      <c r="W981" s="26"/>
      <c r="X981" s="26" t="s">
        <v>1664</v>
      </c>
    </row>
    <row r="982" ht="24.95" customHeight="1" spans="1:24">
      <c r="A982" s="24">
        <v>977</v>
      </c>
      <c r="B982" s="25" t="s">
        <v>1665</v>
      </c>
      <c r="C982" s="26" t="s">
        <v>45</v>
      </c>
      <c r="D982" s="26" t="s">
        <v>117</v>
      </c>
      <c r="E982" s="26" t="s">
        <v>255</v>
      </c>
      <c r="F982" s="26" t="s">
        <v>363</v>
      </c>
      <c r="G982" s="26">
        <v>2018</v>
      </c>
      <c r="H982" s="26" t="s">
        <v>106</v>
      </c>
      <c r="I982" s="45">
        <v>1</v>
      </c>
      <c r="J982" s="46" t="s">
        <v>1634</v>
      </c>
      <c r="K982" s="26" t="s">
        <v>1635</v>
      </c>
      <c r="L982" s="47">
        <f t="shared" si="55"/>
        <v>0.3</v>
      </c>
      <c r="M982" s="47">
        <v>0.3</v>
      </c>
      <c r="N982" s="47"/>
      <c r="O982" s="47"/>
      <c r="P982" s="26" t="s">
        <v>135</v>
      </c>
      <c r="Q982" s="26" t="s">
        <v>39</v>
      </c>
      <c r="R982" s="60">
        <v>1</v>
      </c>
      <c r="S982" s="60">
        <v>4</v>
      </c>
      <c r="T982" s="60"/>
      <c r="U982" s="60"/>
      <c r="V982" s="26" t="s">
        <v>17</v>
      </c>
      <c r="W982" s="26"/>
      <c r="X982" s="26" t="s">
        <v>1666</v>
      </c>
    </row>
    <row r="983" ht="24.95" customHeight="1" spans="1:24">
      <c r="A983" s="24">
        <v>978</v>
      </c>
      <c r="B983" s="25" t="s">
        <v>1667</v>
      </c>
      <c r="C983" s="26" t="s">
        <v>45</v>
      </c>
      <c r="D983" s="26" t="s">
        <v>117</v>
      </c>
      <c r="E983" s="26" t="s">
        <v>252</v>
      </c>
      <c r="F983" s="26" t="s">
        <v>363</v>
      </c>
      <c r="G983" s="26">
        <v>2018</v>
      </c>
      <c r="H983" s="26" t="s">
        <v>106</v>
      </c>
      <c r="I983" s="45">
        <v>1</v>
      </c>
      <c r="J983" s="46" t="s">
        <v>1634</v>
      </c>
      <c r="K983" s="26" t="s">
        <v>1635</v>
      </c>
      <c r="L983" s="47">
        <f t="shared" si="55"/>
        <v>0.3</v>
      </c>
      <c r="M983" s="47">
        <v>0.3</v>
      </c>
      <c r="N983" s="47"/>
      <c r="O983" s="47"/>
      <c r="P983" s="26" t="s">
        <v>135</v>
      </c>
      <c r="Q983" s="26" t="s">
        <v>39</v>
      </c>
      <c r="R983" s="60">
        <v>1</v>
      </c>
      <c r="S983" s="60">
        <v>2</v>
      </c>
      <c r="T983" s="60"/>
      <c r="U983" s="60"/>
      <c r="V983" s="26" t="s">
        <v>17</v>
      </c>
      <c r="W983" s="26"/>
      <c r="X983" s="26" t="s">
        <v>1668</v>
      </c>
    </row>
    <row r="984" ht="24.95" customHeight="1" spans="1:24">
      <c r="A984" s="24">
        <v>979</v>
      </c>
      <c r="B984" s="25" t="s">
        <v>1669</v>
      </c>
      <c r="C984" s="26" t="s">
        <v>45</v>
      </c>
      <c r="D984" s="26" t="s">
        <v>164</v>
      </c>
      <c r="E984" s="26" t="s">
        <v>167</v>
      </c>
      <c r="F984" s="26" t="s">
        <v>363</v>
      </c>
      <c r="G984" s="26">
        <v>2018</v>
      </c>
      <c r="H984" s="26" t="s">
        <v>106</v>
      </c>
      <c r="I984" s="45">
        <v>1</v>
      </c>
      <c r="J984" s="46" t="s">
        <v>1634</v>
      </c>
      <c r="K984" s="26" t="s">
        <v>1635</v>
      </c>
      <c r="L984" s="47">
        <f t="shared" si="55"/>
        <v>0.3</v>
      </c>
      <c r="M984" s="47">
        <v>0.3</v>
      </c>
      <c r="N984" s="47"/>
      <c r="O984" s="47"/>
      <c r="P984" s="26" t="s">
        <v>135</v>
      </c>
      <c r="Q984" s="26" t="s">
        <v>39</v>
      </c>
      <c r="R984" s="60">
        <v>1</v>
      </c>
      <c r="S984" s="60">
        <v>5</v>
      </c>
      <c r="T984" s="60"/>
      <c r="U984" s="60"/>
      <c r="V984" s="26" t="s">
        <v>17</v>
      </c>
      <c r="W984" s="26"/>
      <c r="X984" s="26" t="s">
        <v>1670</v>
      </c>
    </row>
    <row r="985" ht="24.95" customHeight="1" spans="1:24">
      <c r="A985" s="24">
        <v>980</v>
      </c>
      <c r="B985" s="25" t="s">
        <v>1671</v>
      </c>
      <c r="C985" s="26" t="s">
        <v>45</v>
      </c>
      <c r="D985" s="26" t="s">
        <v>164</v>
      </c>
      <c r="E985" s="26" t="s">
        <v>634</v>
      </c>
      <c r="F985" s="26" t="s">
        <v>363</v>
      </c>
      <c r="G985" s="26">
        <v>2018</v>
      </c>
      <c r="H985" s="26" t="s">
        <v>106</v>
      </c>
      <c r="I985" s="45">
        <v>1</v>
      </c>
      <c r="J985" s="46" t="s">
        <v>1634</v>
      </c>
      <c r="K985" s="26" t="s">
        <v>1635</v>
      </c>
      <c r="L985" s="47">
        <f t="shared" si="55"/>
        <v>0.3</v>
      </c>
      <c r="M985" s="47">
        <v>0.3</v>
      </c>
      <c r="N985" s="47"/>
      <c r="O985" s="47"/>
      <c r="P985" s="26" t="s">
        <v>135</v>
      </c>
      <c r="Q985" s="26" t="s">
        <v>39</v>
      </c>
      <c r="R985" s="60">
        <v>1</v>
      </c>
      <c r="S985" s="60">
        <v>4</v>
      </c>
      <c r="T985" s="60"/>
      <c r="U985" s="60"/>
      <c r="V985" s="26" t="s">
        <v>17</v>
      </c>
      <c r="W985" s="26"/>
      <c r="X985" s="26" t="s">
        <v>1672</v>
      </c>
    </row>
    <row r="986" ht="24.95" customHeight="1" spans="1:24">
      <c r="A986" s="24">
        <v>981</v>
      </c>
      <c r="B986" s="25" t="s">
        <v>1673</v>
      </c>
      <c r="C986" s="26" t="s">
        <v>45</v>
      </c>
      <c r="D986" s="26" t="s">
        <v>164</v>
      </c>
      <c r="E986" s="26" t="s">
        <v>631</v>
      </c>
      <c r="F986" s="26" t="s">
        <v>363</v>
      </c>
      <c r="G986" s="26">
        <v>2018</v>
      </c>
      <c r="H986" s="26" t="s">
        <v>106</v>
      </c>
      <c r="I986" s="45">
        <v>1</v>
      </c>
      <c r="J986" s="46" t="s">
        <v>1634</v>
      </c>
      <c r="K986" s="26" t="s">
        <v>1635</v>
      </c>
      <c r="L986" s="47">
        <f t="shared" si="55"/>
        <v>0.3</v>
      </c>
      <c r="M986" s="47">
        <v>0.3</v>
      </c>
      <c r="N986" s="47"/>
      <c r="O986" s="47"/>
      <c r="P986" s="26" t="s">
        <v>135</v>
      </c>
      <c r="Q986" s="26" t="s">
        <v>39</v>
      </c>
      <c r="R986" s="60">
        <v>1</v>
      </c>
      <c r="S986" s="60">
        <v>6</v>
      </c>
      <c r="T986" s="60"/>
      <c r="U986" s="60"/>
      <c r="V986" s="26" t="s">
        <v>17</v>
      </c>
      <c r="W986" s="26"/>
      <c r="X986" s="26" t="s">
        <v>1674</v>
      </c>
    </row>
    <row r="987" ht="24.95" customHeight="1" spans="1:24">
      <c r="A987" s="24">
        <v>982</v>
      </c>
      <c r="B987" s="25" t="s">
        <v>1675</v>
      </c>
      <c r="C987" s="26" t="s">
        <v>45</v>
      </c>
      <c r="D987" s="26" t="s">
        <v>164</v>
      </c>
      <c r="E987" s="26" t="s">
        <v>551</v>
      </c>
      <c r="F987" s="26" t="s">
        <v>363</v>
      </c>
      <c r="G987" s="26">
        <v>2018</v>
      </c>
      <c r="H987" s="26" t="s">
        <v>106</v>
      </c>
      <c r="I987" s="45">
        <v>1</v>
      </c>
      <c r="J987" s="46" t="s">
        <v>1634</v>
      </c>
      <c r="K987" s="26" t="s">
        <v>1635</v>
      </c>
      <c r="L987" s="47">
        <f t="shared" si="55"/>
        <v>0.3</v>
      </c>
      <c r="M987" s="47">
        <v>0.3</v>
      </c>
      <c r="N987" s="47"/>
      <c r="O987" s="47"/>
      <c r="P987" s="26" t="s">
        <v>135</v>
      </c>
      <c r="Q987" s="26" t="s">
        <v>39</v>
      </c>
      <c r="R987" s="60">
        <v>1</v>
      </c>
      <c r="S987" s="60">
        <v>3</v>
      </c>
      <c r="T987" s="60"/>
      <c r="U987" s="60"/>
      <c r="V987" s="26" t="s">
        <v>17</v>
      </c>
      <c r="W987" s="26"/>
      <c r="X987" s="26" t="s">
        <v>1676</v>
      </c>
    </row>
    <row r="988" ht="24.95" customHeight="1" spans="1:24">
      <c r="A988" s="24">
        <v>983</v>
      </c>
      <c r="B988" s="25" t="s">
        <v>1677</v>
      </c>
      <c r="C988" s="26" t="s">
        <v>45</v>
      </c>
      <c r="D988" s="26" t="s">
        <v>326</v>
      </c>
      <c r="E988" s="26" t="s">
        <v>330</v>
      </c>
      <c r="F988" s="26" t="s">
        <v>363</v>
      </c>
      <c r="G988" s="26">
        <v>2018</v>
      </c>
      <c r="H988" s="26" t="s">
        <v>106</v>
      </c>
      <c r="I988" s="45">
        <v>3</v>
      </c>
      <c r="J988" s="46" t="s">
        <v>1634</v>
      </c>
      <c r="K988" s="26" t="s">
        <v>1635</v>
      </c>
      <c r="L988" s="47">
        <f t="shared" si="55"/>
        <v>0.9</v>
      </c>
      <c r="M988" s="47">
        <v>0.9</v>
      </c>
      <c r="N988" s="47"/>
      <c r="O988" s="47"/>
      <c r="P988" s="26" t="s">
        <v>135</v>
      </c>
      <c r="Q988" s="26" t="s">
        <v>39</v>
      </c>
      <c r="R988" s="60">
        <v>3</v>
      </c>
      <c r="S988" s="60">
        <v>9</v>
      </c>
      <c r="T988" s="60"/>
      <c r="U988" s="60"/>
      <c r="V988" s="26" t="s">
        <v>17</v>
      </c>
      <c r="W988" s="26"/>
      <c r="X988" s="26" t="s">
        <v>1678</v>
      </c>
    </row>
    <row r="989" ht="24.95" customHeight="1" spans="1:24">
      <c r="A989" s="24">
        <v>984</v>
      </c>
      <c r="B989" s="25" t="s">
        <v>1679</v>
      </c>
      <c r="C989" s="26" t="s">
        <v>45</v>
      </c>
      <c r="D989" s="26" t="s">
        <v>326</v>
      </c>
      <c r="E989" s="26" t="s">
        <v>1106</v>
      </c>
      <c r="F989" s="26" t="s">
        <v>363</v>
      </c>
      <c r="G989" s="26">
        <v>2018</v>
      </c>
      <c r="H989" s="26" t="s">
        <v>106</v>
      </c>
      <c r="I989" s="45">
        <v>2</v>
      </c>
      <c r="J989" s="46" t="s">
        <v>1634</v>
      </c>
      <c r="K989" s="26" t="s">
        <v>1635</v>
      </c>
      <c r="L989" s="47">
        <f t="shared" si="55"/>
        <v>0.6</v>
      </c>
      <c r="M989" s="47">
        <v>0.6</v>
      </c>
      <c r="N989" s="47"/>
      <c r="O989" s="47"/>
      <c r="P989" s="26" t="s">
        <v>135</v>
      </c>
      <c r="Q989" s="26" t="s">
        <v>39</v>
      </c>
      <c r="R989" s="60">
        <v>2</v>
      </c>
      <c r="S989" s="60">
        <v>10</v>
      </c>
      <c r="T989" s="60"/>
      <c r="U989" s="60"/>
      <c r="V989" s="26" t="s">
        <v>17</v>
      </c>
      <c r="W989" s="26"/>
      <c r="X989" s="26" t="s">
        <v>1680</v>
      </c>
    </row>
    <row r="990" ht="24.95" customHeight="1" spans="1:24">
      <c r="A990" s="24">
        <v>985</v>
      </c>
      <c r="B990" s="25" t="s">
        <v>1681</v>
      </c>
      <c r="C990" s="26" t="s">
        <v>45</v>
      </c>
      <c r="D990" s="26" t="s">
        <v>326</v>
      </c>
      <c r="E990" s="26" t="s">
        <v>799</v>
      </c>
      <c r="F990" s="26" t="s">
        <v>363</v>
      </c>
      <c r="G990" s="26">
        <v>2018</v>
      </c>
      <c r="H990" s="26" t="s">
        <v>106</v>
      </c>
      <c r="I990" s="45">
        <v>1</v>
      </c>
      <c r="J990" s="46" t="s">
        <v>1634</v>
      </c>
      <c r="K990" s="26" t="s">
        <v>1635</v>
      </c>
      <c r="L990" s="47">
        <f t="shared" si="55"/>
        <v>0.3</v>
      </c>
      <c r="M990" s="47">
        <v>0.3</v>
      </c>
      <c r="N990" s="47"/>
      <c r="O990" s="47"/>
      <c r="P990" s="26" t="s">
        <v>135</v>
      </c>
      <c r="Q990" s="26" t="s">
        <v>39</v>
      </c>
      <c r="R990" s="60">
        <v>1</v>
      </c>
      <c r="S990" s="60">
        <v>3</v>
      </c>
      <c r="T990" s="60"/>
      <c r="U990" s="60"/>
      <c r="V990" s="26" t="s">
        <v>17</v>
      </c>
      <c r="W990" s="26"/>
      <c r="X990" s="26" t="s">
        <v>1682</v>
      </c>
    </row>
    <row r="991" ht="24.95" customHeight="1" spans="1:24">
      <c r="A991" s="24">
        <v>986</v>
      </c>
      <c r="B991" s="25" t="s">
        <v>1683</v>
      </c>
      <c r="C991" s="26" t="s">
        <v>45</v>
      </c>
      <c r="D991" s="26" t="s">
        <v>120</v>
      </c>
      <c r="E991" s="26" t="s">
        <v>209</v>
      </c>
      <c r="F991" s="26" t="s">
        <v>363</v>
      </c>
      <c r="G991" s="26">
        <v>2018</v>
      </c>
      <c r="H991" s="26" t="s">
        <v>106</v>
      </c>
      <c r="I991" s="45">
        <v>1</v>
      </c>
      <c r="J991" s="46" t="s">
        <v>1634</v>
      </c>
      <c r="K991" s="26" t="s">
        <v>1635</v>
      </c>
      <c r="L991" s="47">
        <f t="shared" si="55"/>
        <v>0.3</v>
      </c>
      <c r="M991" s="47">
        <v>0.3</v>
      </c>
      <c r="N991" s="47"/>
      <c r="O991" s="47"/>
      <c r="P991" s="26" t="s">
        <v>135</v>
      </c>
      <c r="Q991" s="26" t="s">
        <v>39</v>
      </c>
      <c r="R991" s="60">
        <v>1</v>
      </c>
      <c r="S991" s="60">
        <v>4</v>
      </c>
      <c r="T991" s="60"/>
      <c r="U991" s="60"/>
      <c r="V991" s="26" t="s">
        <v>17</v>
      </c>
      <c r="W991" s="26"/>
      <c r="X991" s="26" t="s">
        <v>1684</v>
      </c>
    </row>
    <row r="992" ht="24.95" customHeight="1" spans="1:24">
      <c r="A992" s="24">
        <v>987</v>
      </c>
      <c r="B992" s="25" t="s">
        <v>1685</v>
      </c>
      <c r="C992" s="26" t="s">
        <v>45</v>
      </c>
      <c r="D992" s="26" t="s">
        <v>120</v>
      </c>
      <c r="E992" s="26" t="s">
        <v>158</v>
      </c>
      <c r="F992" s="26" t="s">
        <v>363</v>
      </c>
      <c r="G992" s="26">
        <v>2018</v>
      </c>
      <c r="H992" s="26" t="s">
        <v>106</v>
      </c>
      <c r="I992" s="45">
        <v>2</v>
      </c>
      <c r="J992" s="46" t="s">
        <v>1634</v>
      </c>
      <c r="K992" s="26" t="s">
        <v>1635</v>
      </c>
      <c r="L992" s="47">
        <f t="shared" si="55"/>
        <v>0.6</v>
      </c>
      <c r="M992" s="47">
        <v>0.6</v>
      </c>
      <c r="N992" s="47"/>
      <c r="O992" s="47"/>
      <c r="P992" s="26" t="s">
        <v>135</v>
      </c>
      <c r="Q992" s="26" t="s">
        <v>39</v>
      </c>
      <c r="R992" s="60">
        <v>2</v>
      </c>
      <c r="S992" s="60">
        <v>4</v>
      </c>
      <c r="T992" s="60"/>
      <c r="U992" s="60"/>
      <c r="V992" s="26" t="s">
        <v>17</v>
      </c>
      <c r="W992" s="26"/>
      <c r="X992" s="26" t="s">
        <v>1686</v>
      </c>
    </row>
    <row r="993" ht="24.95" customHeight="1" spans="1:24">
      <c r="A993" s="24">
        <v>988</v>
      </c>
      <c r="B993" s="25" t="s">
        <v>1687</v>
      </c>
      <c r="C993" s="26" t="s">
        <v>45</v>
      </c>
      <c r="D993" s="26" t="s">
        <v>112</v>
      </c>
      <c r="E993" s="26" t="s">
        <v>185</v>
      </c>
      <c r="F993" s="26" t="s">
        <v>363</v>
      </c>
      <c r="G993" s="26">
        <v>2018</v>
      </c>
      <c r="H993" s="26" t="s">
        <v>106</v>
      </c>
      <c r="I993" s="45">
        <v>1</v>
      </c>
      <c r="J993" s="46" t="s">
        <v>1634</v>
      </c>
      <c r="K993" s="26" t="s">
        <v>1635</v>
      </c>
      <c r="L993" s="47">
        <f t="shared" si="55"/>
        <v>0.3</v>
      </c>
      <c r="M993" s="47">
        <v>0.3</v>
      </c>
      <c r="N993" s="47"/>
      <c r="O993" s="47"/>
      <c r="P993" s="26" t="s">
        <v>135</v>
      </c>
      <c r="Q993" s="26" t="s">
        <v>39</v>
      </c>
      <c r="R993" s="60">
        <v>1</v>
      </c>
      <c r="S993" s="60">
        <v>6</v>
      </c>
      <c r="T993" s="60"/>
      <c r="U993" s="60"/>
      <c r="V993" s="26" t="s">
        <v>17</v>
      </c>
      <c r="W993" s="26"/>
      <c r="X993" s="26" t="s">
        <v>1688</v>
      </c>
    </row>
    <row r="994" ht="24.95" customHeight="1" spans="1:24">
      <c r="A994" s="24">
        <v>989</v>
      </c>
      <c r="B994" s="25" t="s">
        <v>1689</v>
      </c>
      <c r="C994" s="26" t="s">
        <v>45</v>
      </c>
      <c r="D994" s="26" t="s">
        <v>112</v>
      </c>
      <c r="E994" s="26" t="s">
        <v>371</v>
      </c>
      <c r="F994" s="26" t="s">
        <v>363</v>
      </c>
      <c r="G994" s="26">
        <v>2018</v>
      </c>
      <c r="H994" s="26" t="s">
        <v>106</v>
      </c>
      <c r="I994" s="45">
        <v>2</v>
      </c>
      <c r="J994" s="46" t="s">
        <v>1634</v>
      </c>
      <c r="K994" s="26" t="s">
        <v>1635</v>
      </c>
      <c r="L994" s="47">
        <f t="shared" si="55"/>
        <v>0.6</v>
      </c>
      <c r="M994" s="47">
        <v>0.6</v>
      </c>
      <c r="N994" s="47"/>
      <c r="O994" s="47"/>
      <c r="P994" s="26" t="s">
        <v>135</v>
      </c>
      <c r="Q994" s="26" t="s">
        <v>39</v>
      </c>
      <c r="R994" s="60">
        <v>2</v>
      </c>
      <c r="S994" s="60">
        <v>5</v>
      </c>
      <c r="T994" s="60"/>
      <c r="U994" s="60"/>
      <c r="V994" s="26" t="s">
        <v>17</v>
      </c>
      <c r="W994" s="26"/>
      <c r="X994" s="26" t="s">
        <v>1690</v>
      </c>
    </row>
    <row r="995" ht="24.95" customHeight="1" spans="1:24">
      <c r="A995" s="24">
        <v>990</v>
      </c>
      <c r="B995" s="25" t="s">
        <v>1691</v>
      </c>
      <c r="C995" s="26" t="s">
        <v>45</v>
      </c>
      <c r="D995" s="26" t="s">
        <v>112</v>
      </c>
      <c r="E995" s="26" t="s">
        <v>811</v>
      </c>
      <c r="F995" s="26" t="s">
        <v>363</v>
      </c>
      <c r="G995" s="26">
        <v>2018</v>
      </c>
      <c r="H995" s="26" t="s">
        <v>106</v>
      </c>
      <c r="I995" s="45">
        <v>2</v>
      </c>
      <c r="J995" s="46" t="s">
        <v>1634</v>
      </c>
      <c r="K995" s="26" t="s">
        <v>1635</v>
      </c>
      <c r="L995" s="47">
        <f t="shared" si="55"/>
        <v>0.6</v>
      </c>
      <c r="M995" s="47">
        <v>0.6</v>
      </c>
      <c r="N995" s="47"/>
      <c r="O995" s="47"/>
      <c r="P995" s="26" t="s">
        <v>135</v>
      </c>
      <c r="Q995" s="26" t="s">
        <v>39</v>
      </c>
      <c r="R995" s="60">
        <v>2</v>
      </c>
      <c r="S995" s="60">
        <v>6</v>
      </c>
      <c r="T995" s="60"/>
      <c r="U995" s="60"/>
      <c r="V995" s="26" t="s">
        <v>17</v>
      </c>
      <c r="W995" s="26"/>
      <c r="X995" s="26" t="s">
        <v>1692</v>
      </c>
    </row>
    <row r="996" ht="24.95" customHeight="1" spans="1:24">
      <c r="A996" s="24">
        <v>991</v>
      </c>
      <c r="B996" s="25" t="s">
        <v>1693</v>
      </c>
      <c r="C996" s="26" t="s">
        <v>45</v>
      </c>
      <c r="D996" s="26" t="s">
        <v>112</v>
      </c>
      <c r="E996" s="26" t="s">
        <v>194</v>
      </c>
      <c r="F996" s="26" t="s">
        <v>363</v>
      </c>
      <c r="G996" s="26">
        <v>2018</v>
      </c>
      <c r="H996" s="26" t="s">
        <v>106</v>
      </c>
      <c r="I996" s="45">
        <v>3</v>
      </c>
      <c r="J996" s="46" t="s">
        <v>1634</v>
      </c>
      <c r="K996" s="26" t="s">
        <v>1635</v>
      </c>
      <c r="L996" s="47">
        <f t="shared" si="55"/>
        <v>0.9</v>
      </c>
      <c r="M996" s="47">
        <v>0.9</v>
      </c>
      <c r="N996" s="47"/>
      <c r="O996" s="47"/>
      <c r="P996" s="26" t="s">
        <v>135</v>
      </c>
      <c r="Q996" s="26" t="s">
        <v>39</v>
      </c>
      <c r="R996" s="60">
        <v>3</v>
      </c>
      <c r="S996" s="60">
        <v>13</v>
      </c>
      <c r="T996" s="60"/>
      <c r="U996" s="60"/>
      <c r="V996" s="26" t="s">
        <v>17</v>
      </c>
      <c r="W996" s="26"/>
      <c r="X996" s="26" t="s">
        <v>1694</v>
      </c>
    </row>
    <row r="997" ht="24.95" customHeight="1" spans="1:24">
      <c r="A997" s="24">
        <v>992</v>
      </c>
      <c r="B997" s="25" t="s">
        <v>1695</v>
      </c>
      <c r="C997" s="26" t="s">
        <v>45</v>
      </c>
      <c r="D997" s="26" t="s">
        <v>112</v>
      </c>
      <c r="E997" s="26" t="s">
        <v>197</v>
      </c>
      <c r="F997" s="26" t="s">
        <v>363</v>
      </c>
      <c r="G997" s="26">
        <v>2018</v>
      </c>
      <c r="H997" s="26" t="s">
        <v>106</v>
      </c>
      <c r="I997" s="45">
        <v>1</v>
      </c>
      <c r="J997" s="46" t="s">
        <v>1634</v>
      </c>
      <c r="K997" s="26" t="s">
        <v>1635</v>
      </c>
      <c r="L997" s="47">
        <f t="shared" si="55"/>
        <v>0.3</v>
      </c>
      <c r="M997" s="47">
        <v>0.3</v>
      </c>
      <c r="N997" s="47"/>
      <c r="O997" s="47"/>
      <c r="P997" s="26" t="s">
        <v>135</v>
      </c>
      <c r="Q997" s="26" t="s">
        <v>39</v>
      </c>
      <c r="R997" s="60">
        <v>1</v>
      </c>
      <c r="S997" s="60">
        <v>5</v>
      </c>
      <c r="T997" s="60"/>
      <c r="U997" s="60"/>
      <c r="V997" s="26" t="s">
        <v>17</v>
      </c>
      <c r="W997" s="26"/>
      <c r="X997" s="26" t="s">
        <v>1696</v>
      </c>
    </row>
    <row r="998" ht="24.95" customHeight="1" spans="1:24">
      <c r="A998" s="24">
        <v>993</v>
      </c>
      <c r="B998" s="25" t="s">
        <v>1697</v>
      </c>
      <c r="C998" s="26" t="s">
        <v>45</v>
      </c>
      <c r="D998" s="26" t="s">
        <v>56</v>
      </c>
      <c r="E998" s="26" t="s">
        <v>66</v>
      </c>
      <c r="F998" s="26" t="s">
        <v>363</v>
      </c>
      <c r="G998" s="26">
        <v>2018</v>
      </c>
      <c r="H998" s="26" t="s">
        <v>106</v>
      </c>
      <c r="I998" s="45">
        <v>2</v>
      </c>
      <c r="J998" s="46" t="s">
        <v>1634</v>
      </c>
      <c r="K998" s="26" t="s">
        <v>1635</v>
      </c>
      <c r="L998" s="47">
        <f t="shared" si="55"/>
        <v>0.6</v>
      </c>
      <c r="M998" s="47">
        <v>0.6</v>
      </c>
      <c r="N998" s="47"/>
      <c r="O998" s="47"/>
      <c r="P998" s="26" t="s">
        <v>135</v>
      </c>
      <c r="Q998" s="26" t="s">
        <v>39</v>
      </c>
      <c r="R998" s="60">
        <v>2</v>
      </c>
      <c r="S998" s="60">
        <v>6</v>
      </c>
      <c r="T998" s="60"/>
      <c r="U998" s="60"/>
      <c r="V998" s="26" t="s">
        <v>17</v>
      </c>
      <c r="W998" s="26"/>
      <c r="X998" s="26" t="s">
        <v>1698</v>
      </c>
    </row>
    <row r="999" s="5" customFormat="1" ht="24.95" customHeight="1" spans="1:24">
      <c r="A999" s="20">
        <v>994</v>
      </c>
      <c r="B999" s="21" t="s">
        <v>1699</v>
      </c>
      <c r="C999" s="20"/>
      <c r="D999" s="20"/>
      <c r="E999" s="20"/>
      <c r="F999" s="20"/>
      <c r="G999" s="20"/>
      <c r="H999" s="20"/>
      <c r="I999" s="41"/>
      <c r="J999" s="21"/>
      <c r="K999" s="20"/>
      <c r="L999" s="48"/>
      <c r="M999" s="48"/>
      <c r="N999" s="48"/>
      <c r="O999" s="48"/>
      <c r="P999" s="20"/>
      <c r="Q999" s="20"/>
      <c r="R999" s="57"/>
      <c r="S999" s="57"/>
      <c r="T999" s="57"/>
      <c r="U999" s="57"/>
      <c r="V999" s="20"/>
      <c r="W999" s="20">
        <v>4613</v>
      </c>
      <c r="X999" s="20"/>
    </row>
    <row r="1000" s="5" customFormat="1" ht="24.95" customHeight="1" spans="1:24">
      <c r="A1000" s="20">
        <v>995</v>
      </c>
      <c r="B1000" s="21" t="s">
        <v>1700</v>
      </c>
      <c r="C1000" s="20"/>
      <c r="D1000" s="20"/>
      <c r="E1000" s="20"/>
      <c r="F1000" s="20"/>
      <c r="G1000" s="20"/>
      <c r="H1000" s="20"/>
      <c r="I1000" s="41"/>
      <c r="J1000" s="21"/>
      <c r="K1000" s="20"/>
      <c r="L1000" s="48"/>
      <c r="M1000" s="48"/>
      <c r="N1000" s="48"/>
      <c r="O1000" s="48"/>
      <c r="P1000" s="20"/>
      <c r="Q1000" s="20"/>
      <c r="R1000" s="57"/>
      <c r="S1000" s="57"/>
      <c r="T1000" s="57"/>
      <c r="U1000" s="57"/>
      <c r="V1000" s="20"/>
      <c r="W1000" s="20"/>
      <c r="X1000" s="20" t="s">
        <v>1701</v>
      </c>
    </row>
    <row r="1001" s="5" customFormat="1" ht="24.95" customHeight="1" spans="1:24">
      <c r="A1001" s="20">
        <v>996</v>
      </c>
      <c r="B1001" s="21" t="s">
        <v>1303</v>
      </c>
      <c r="C1001" s="20"/>
      <c r="D1001" s="20"/>
      <c r="E1001" s="20"/>
      <c r="F1001" s="20"/>
      <c r="G1001" s="20"/>
      <c r="H1001" s="20"/>
      <c r="I1001" s="41">
        <f>SUM(I1002,I1004)</f>
        <v>116</v>
      </c>
      <c r="J1001" s="21"/>
      <c r="K1001" s="20"/>
      <c r="L1001" s="48">
        <f t="shared" ref="L1001:O1001" si="56">SUM(L1002,L1004)</f>
        <v>218</v>
      </c>
      <c r="M1001" s="48">
        <f t="shared" si="56"/>
        <v>218</v>
      </c>
      <c r="N1001" s="48">
        <f t="shared" si="56"/>
        <v>0</v>
      </c>
      <c r="O1001" s="48">
        <f t="shared" si="56"/>
        <v>0</v>
      </c>
      <c r="P1001" s="20"/>
      <c r="Q1001" s="20"/>
      <c r="R1001" s="57">
        <f>SUM(R1002,R1004)</f>
        <v>116</v>
      </c>
      <c r="S1001" s="57">
        <f>SUM(S1002,S1004)</f>
        <v>472</v>
      </c>
      <c r="T1001" s="57"/>
      <c r="U1001" s="57"/>
      <c r="V1001" s="20"/>
      <c r="W1001" s="20"/>
      <c r="X1001" s="20" t="s">
        <v>1702</v>
      </c>
    </row>
    <row r="1002" s="6" customFormat="1" ht="24.95" customHeight="1" spans="1:24">
      <c r="A1002" s="22">
        <v>997</v>
      </c>
      <c r="B1002" s="23" t="s">
        <v>1703</v>
      </c>
      <c r="C1002" s="22"/>
      <c r="D1002" s="22"/>
      <c r="E1002" s="22"/>
      <c r="F1002" s="22" t="s">
        <v>37</v>
      </c>
      <c r="G1002" s="22" t="s">
        <v>34</v>
      </c>
      <c r="H1002" s="22" t="s">
        <v>106</v>
      </c>
      <c r="I1002" s="43">
        <f>SUM(I1003:I1003)</f>
        <v>70</v>
      </c>
      <c r="J1002" s="23" t="s">
        <v>1704</v>
      </c>
      <c r="K1002" s="22"/>
      <c r="L1002" s="49">
        <f t="shared" ref="L1002:O1002" si="57">SUM(L1003:L1003)</f>
        <v>140</v>
      </c>
      <c r="M1002" s="49">
        <f t="shared" si="57"/>
        <v>140</v>
      </c>
      <c r="N1002" s="49">
        <f t="shared" si="57"/>
        <v>0</v>
      </c>
      <c r="O1002" s="49">
        <f t="shared" si="57"/>
        <v>0</v>
      </c>
      <c r="P1002" s="22"/>
      <c r="Q1002" s="22" t="s">
        <v>39</v>
      </c>
      <c r="R1002" s="58">
        <f>SUM(R1003:R1003)</f>
        <v>70</v>
      </c>
      <c r="S1002" s="58">
        <f>SUM(S1003:S1003)</f>
        <v>288</v>
      </c>
      <c r="T1002" s="44"/>
      <c r="U1002" s="44"/>
      <c r="V1002" s="22" t="s">
        <v>34</v>
      </c>
      <c r="W1002" s="22">
        <v>4151</v>
      </c>
      <c r="X1002" s="22"/>
    </row>
    <row r="1003" s="3" customFormat="1" ht="24.95" customHeight="1" spans="1:24">
      <c r="A1003" s="24">
        <v>998</v>
      </c>
      <c r="B1003" s="46" t="s">
        <v>1705</v>
      </c>
      <c r="C1003" s="26" t="s">
        <v>45</v>
      </c>
      <c r="D1003" s="26" t="s">
        <v>1706</v>
      </c>
      <c r="E1003" s="26" t="s">
        <v>1707</v>
      </c>
      <c r="F1003" s="26" t="s">
        <v>37</v>
      </c>
      <c r="G1003" s="26">
        <v>2018</v>
      </c>
      <c r="H1003" s="26" t="s">
        <v>106</v>
      </c>
      <c r="I1003" s="45">
        <v>70</v>
      </c>
      <c r="J1003" s="46" t="s">
        <v>1708</v>
      </c>
      <c r="K1003" s="26" t="s">
        <v>1709</v>
      </c>
      <c r="L1003" s="47">
        <v>140</v>
      </c>
      <c r="M1003" s="47">
        <v>140</v>
      </c>
      <c r="N1003" s="26"/>
      <c r="O1003" s="47"/>
      <c r="P1003" s="26" t="s">
        <v>49</v>
      </c>
      <c r="Q1003" s="26" t="s">
        <v>39</v>
      </c>
      <c r="R1003" s="26">
        <v>70</v>
      </c>
      <c r="S1003" s="26">
        <v>288</v>
      </c>
      <c r="T1003" s="26"/>
      <c r="U1003" s="26"/>
      <c r="V1003" s="26" t="s">
        <v>1710</v>
      </c>
      <c r="W1003" s="24">
        <v>4152</v>
      </c>
      <c r="X1003" s="24"/>
    </row>
    <row r="1004" s="6" customFormat="1" ht="24.95" customHeight="1" spans="1:24">
      <c r="A1004" s="22">
        <v>999</v>
      </c>
      <c r="B1004" s="23" t="s">
        <v>1711</v>
      </c>
      <c r="C1004" s="22"/>
      <c r="D1004" s="22"/>
      <c r="E1004" s="22"/>
      <c r="F1004" s="22" t="s">
        <v>37</v>
      </c>
      <c r="G1004" s="22" t="s">
        <v>34</v>
      </c>
      <c r="H1004" s="22" t="s">
        <v>106</v>
      </c>
      <c r="I1004" s="43">
        <f>SUM(I1005:I1021)</f>
        <v>46</v>
      </c>
      <c r="J1004" s="23" t="s">
        <v>1712</v>
      </c>
      <c r="K1004" s="22"/>
      <c r="L1004" s="49">
        <f>SUM(L1005:L1021)</f>
        <v>78</v>
      </c>
      <c r="M1004" s="49">
        <f>SUM(M1005:M1021)</f>
        <v>78</v>
      </c>
      <c r="N1004" s="49">
        <f>SUM(N1005:N1021)</f>
        <v>0</v>
      </c>
      <c r="O1004" s="49">
        <f>SUM(O1005:O1021)</f>
        <v>0</v>
      </c>
      <c r="P1004" s="22"/>
      <c r="Q1004" s="22" t="s">
        <v>39</v>
      </c>
      <c r="R1004" s="58">
        <f>SUM(R1005:R1021)</f>
        <v>46</v>
      </c>
      <c r="S1004" s="58">
        <f>SUM(S1005:S1021)</f>
        <v>184</v>
      </c>
      <c r="T1004" s="44"/>
      <c r="U1004" s="44"/>
      <c r="V1004" s="22" t="s">
        <v>34</v>
      </c>
      <c r="W1004" s="22">
        <v>4155</v>
      </c>
      <c r="X1004" s="22"/>
    </row>
    <row r="1005" s="3" customFormat="1" ht="24.95" customHeight="1" spans="1:24">
      <c r="A1005" s="24">
        <v>1000</v>
      </c>
      <c r="B1005" s="46" t="s">
        <v>1713</v>
      </c>
      <c r="C1005" s="26" t="s">
        <v>45</v>
      </c>
      <c r="D1005" s="26" t="s">
        <v>56</v>
      </c>
      <c r="E1005" s="26" t="s">
        <v>1714</v>
      </c>
      <c r="F1005" s="26" t="s">
        <v>37</v>
      </c>
      <c r="G1005" s="26">
        <v>2018</v>
      </c>
      <c r="H1005" s="26" t="s">
        <v>106</v>
      </c>
      <c r="I1005" s="45">
        <v>3</v>
      </c>
      <c r="J1005" s="46" t="s">
        <v>1715</v>
      </c>
      <c r="K1005" s="47" t="s">
        <v>1716</v>
      </c>
      <c r="L1005" s="47">
        <f t="shared" ref="L1005:L1021" si="58">M1005+N1005+O1005</f>
        <v>4.5</v>
      </c>
      <c r="M1005" s="47">
        <v>4.5</v>
      </c>
      <c r="N1005" s="47"/>
      <c r="O1005" s="47"/>
      <c r="P1005" s="26" t="s">
        <v>135</v>
      </c>
      <c r="Q1005" s="26" t="s">
        <v>39</v>
      </c>
      <c r="R1005" s="26">
        <v>3</v>
      </c>
      <c r="S1005" s="26">
        <v>12</v>
      </c>
      <c r="T1005" s="26"/>
      <c r="U1005" s="26"/>
      <c r="V1005" s="26" t="s">
        <v>17</v>
      </c>
      <c r="W1005" s="26">
        <v>4156</v>
      </c>
      <c r="X1005" s="26"/>
    </row>
    <row r="1006" s="3" customFormat="1" ht="24.95" customHeight="1" spans="1:24">
      <c r="A1006" s="24">
        <v>1001</v>
      </c>
      <c r="B1006" s="46" t="s">
        <v>1713</v>
      </c>
      <c r="C1006" s="26" t="s">
        <v>45</v>
      </c>
      <c r="D1006" s="26" t="s">
        <v>64</v>
      </c>
      <c r="E1006" s="26" t="s">
        <v>1717</v>
      </c>
      <c r="F1006" s="26" t="s">
        <v>37</v>
      </c>
      <c r="G1006" s="26">
        <v>2018</v>
      </c>
      <c r="H1006" s="26" t="s">
        <v>106</v>
      </c>
      <c r="I1006" s="45">
        <v>5</v>
      </c>
      <c r="J1006" s="46" t="s">
        <v>1715</v>
      </c>
      <c r="K1006" s="47" t="s">
        <v>1716</v>
      </c>
      <c r="L1006" s="47">
        <f t="shared" si="58"/>
        <v>7.5</v>
      </c>
      <c r="M1006" s="47">
        <v>7.5</v>
      </c>
      <c r="N1006" s="47"/>
      <c r="O1006" s="47"/>
      <c r="P1006" s="26" t="s">
        <v>135</v>
      </c>
      <c r="Q1006" s="26" t="s">
        <v>39</v>
      </c>
      <c r="R1006" s="26">
        <v>5</v>
      </c>
      <c r="S1006" s="26">
        <v>20</v>
      </c>
      <c r="T1006" s="26"/>
      <c r="U1006" s="26"/>
      <c r="V1006" s="26" t="s">
        <v>17</v>
      </c>
      <c r="W1006" s="26">
        <v>4157</v>
      </c>
      <c r="X1006" s="26"/>
    </row>
    <row r="1007" s="3" customFormat="1" ht="24.95" customHeight="1" spans="1:24">
      <c r="A1007" s="24">
        <v>1002</v>
      </c>
      <c r="B1007" s="46" t="s">
        <v>1713</v>
      </c>
      <c r="C1007" s="26" t="s">
        <v>45</v>
      </c>
      <c r="D1007" s="26" t="s">
        <v>164</v>
      </c>
      <c r="E1007" s="26" t="s">
        <v>1718</v>
      </c>
      <c r="F1007" s="26" t="s">
        <v>37</v>
      </c>
      <c r="G1007" s="26">
        <v>2018</v>
      </c>
      <c r="H1007" s="26" t="s">
        <v>106</v>
      </c>
      <c r="I1007" s="45">
        <v>9</v>
      </c>
      <c r="J1007" s="46" t="s">
        <v>1715</v>
      </c>
      <c r="K1007" s="47" t="s">
        <v>1716</v>
      </c>
      <c r="L1007" s="47">
        <f t="shared" si="58"/>
        <v>13.5</v>
      </c>
      <c r="M1007" s="47">
        <v>13.5</v>
      </c>
      <c r="N1007" s="47"/>
      <c r="O1007" s="47"/>
      <c r="P1007" s="26" t="s">
        <v>135</v>
      </c>
      <c r="Q1007" s="26" t="s">
        <v>39</v>
      </c>
      <c r="R1007" s="26">
        <v>9</v>
      </c>
      <c r="S1007" s="26">
        <v>36</v>
      </c>
      <c r="T1007" s="26"/>
      <c r="U1007" s="26"/>
      <c r="V1007" s="26" t="s">
        <v>17</v>
      </c>
      <c r="W1007" s="26">
        <v>4158</v>
      </c>
      <c r="X1007" s="26"/>
    </row>
    <row r="1008" s="3" customFormat="1" ht="24.95" customHeight="1" spans="1:24">
      <c r="A1008" s="24">
        <v>1003</v>
      </c>
      <c r="B1008" s="46" t="s">
        <v>1713</v>
      </c>
      <c r="C1008" s="26" t="s">
        <v>45</v>
      </c>
      <c r="D1008" s="26" t="s">
        <v>56</v>
      </c>
      <c r="E1008" s="26" t="s">
        <v>1719</v>
      </c>
      <c r="F1008" s="26" t="s">
        <v>37</v>
      </c>
      <c r="G1008" s="26">
        <v>2018</v>
      </c>
      <c r="H1008" s="26" t="s">
        <v>106</v>
      </c>
      <c r="I1008" s="45">
        <v>11</v>
      </c>
      <c r="J1008" s="46" t="s">
        <v>1715</v>
      </c>
      <c r="K1008" s="47" t="s">
        <v>1716</v>
      </c>
      <c r="L1008" s="47">
        <f t="shared" si="58"/>
        <v>16.5</v>
      </c>
      <c r="M1008" s="47">
        <v>16.5</v>
      </c>
      <c r="N1008" s="47"/>
      <c r="O1008" s="47"/>
      <c r="P1008" s="26" t="s">
        <v>135</v>
      </c>
      <c r="Q1008" s="26" t="s">
        <v>39</v>
      </c>
      <c r="R1008" s="26">
        <v>11</v>
      </c>
      <c r="S1008" s="26">
        <v>44</v>
      </c>
      <c r="T1008" s="26"/>
      <c r="U1008" s="26"/>
      <c r="V1008" s="26" t="s">
        <v>17</v>
      </c>
      <c r="W1008" s="26">
        <v>4159</v>
      </c>
      <c r="X1008" s="26"/>
    </row>
    <row r="1009" s="3" customFormat="1" ht="24.95" customHeight="1" spans="1:24">
      <c r="A1009" s="24">
        <v>1004</v>
      </c>
      <c r="B1009" s="46" t="s">
        <v>1713</v>
      </c>
      <c r="C1009" s="26" t="s">
        <v>45</v>
      </c>
      <c r="D1009" s="26" t="s">
        <v>112</v>
      </c>
      <c r="E1009" s="26" t="s">
        <v>589</v>
      </c>
      <c r="F1009" s="26" t="s">
        <v>37</v>
      </c>
      <c r="G1009" s="26">
        <v>2018</v>
      </c>
      <c r="H1009" s="26" t="s">
        <v>106</v>
      </c>
      <c r="I1009" s="45">
        <v>3</v>
      </c>
      <c r="J1009" s="46" t="s">
        <v>1715</v>
      </c>
      <c r="K1009" s="47" t="s">
        <v>1716</v>
      </c>
      <c r="L1009" s="47">
        <f t="shared" si="58"/>
        <v>6</v>
      </c>
      <c r="M1009" s="47">
        <v>6</v>
      </c>
      <c r="N1009" s="47"/>
      <c r="O1009" s="47"/>
      <c r="P1009" s="26" t="s">
        <v>135</v>
      </c>
      <c r="Q1009" s="26" t="s">
        <v>39</v>
      </c>
      <c r="R1009" s="26">
        <v>3</v>
      </c>
      <c r="S1009" s="26">
        <v>12</v>
      </c>
      <c r="T1009" s="26"/>
      <c r="U1009" s="26"/>
      <c r="V1009" s="26" t="s">
        <v>17</v>
      </c>
      <c r="W1009" s="26">
        <v>4160</v>
      </c>
      <c r="X1009" s="26"/>
    </row>
    <row r="1010" s="3" customFormat="1" ht="24.95" customHeight="1" spans="1:24">
      <c r="A1010" s="24">
        <v>1005</v>
      </c>
      <c r="B1010" s="46" t="s">
        <v>1713</v>
      </c>
      <c r="C1010" s="26" t="s">
        <v>45</v>
      </c>
      <c r="D1010" s="26" t="s">
        <v>56</v>
      </c>
      <c r="E1010" s="26"/>
      <c r="F1010" s="26" t="s">
        <v>37</v>
      </c>
      <c r="G1010" s="26">
        <v>2018</v>
      </c>
      <c r="H1010" s="26" t="s">
        <v>106</v>
      </c>
      <c r="I1010" s="45">
        <v>3</v>
      </c>
      <c r="J1010" s="46" t="s">
        <v>1715</v>
      </c>
      <c r="K1010" s="47" t="s">
        <v>1716</v>
      </c>
      <c r="L1010" s="47">
        <f t="shared" si="58"/>
        <v>6</v>
      </c>
      <c r="M1010" s="47">
        <v>6</v>
      </c>
      <c r="N1010" s="47"/>
      <c r="O1010" s="47"/>
      <c r="P1010" s="26" t="s">
        <v>135</v>
      </c>
      <c r="Q1010" s="26" t="s">
        <v>39</v>
      </c>
      <c r="R1010" s="26">
        <v>3</v>
      </c>
      <c r="S1010" s="26">
        <v>12</v>
      </c>
      <c r="T1010" s="26"/>
      <c r="U1010" s="26"/>
      <c r="V1010" s="26" t="s">
        <v>17</v>
      </c>
      <c r="W1010" s="26">
        <v>4161</v>
      </c>
      <c r="X1010" s="26"/>
    </row>
    <row r="1011" s="3" customFormat="1" ht="24.95" customHeight="1" spans="1:24">
      <c r="A1011" s="24">
        <v>1006</v>
      </c>
      <c r="B1011" s="46" t="s">
        <v>1713</v>
      </c>
      <c r="C1011" s="26" t="s">
        <v>45</v>
      </c>
      <c r="D1011" s="26" t="s">
        <v>112</v>
      </c>
      <c r="E1011" s="26" t="s">
        <v>194</v>
      </c>
      <c r="F1011" s="26" t="s">
        <v>37</v>
      </c>
      <c r="G1011" s="26">
        <v>2018</v>
      </c>
      <c r="H1011" s="26" t="s">
        <v>106</v>
      </c>
      <c r="I1011" s="45">
        <v>2</v>
      </c>
      <c r="J1011" s="46" t="s">
        <v>1715</v>
      </c>
      <c r="K1011" s="47" t="s">
        <v>1716</v>
      </c>
      <c r="L1011" s="47">
        <f t="shared" si="58"/>
        <v>4</v>
      </c>
      <c r="M1011" s="47">
        <v>4</v>
      </c>
      <c r="N1011" s="47"/>
      <c r="O1011" s="47"/>
      <c r="P1011" s="26" t="s">
        <v>135</v>
      </c>
      <c r="Q1011" s="26" t="s">
        <v>39</v>
      </c>
      <c r="R1011" s="26">
        <v>2</v>
      </c>
      <c r="S1011" s="26">
        <v>8</v>
      </c>
      <c r="T1011" s="26"/>
      <c r="U1011" s="26"/>
      <c r="V1011" s="26" t="s">
        <v>17</v>
      </c>
      <c r="W1011" s="26">
        <v>4162</v>
      </c>
      <c r="X1011" s="26"/>
    </row>
    <row r="1012" s="3" customFormat="1" ht="24.95" customHeight="1" spans="1:24">
      <c r="A1012" s="24">
        <v>1007</v>
      </c>
      <c r="B1012" s="46" t="s">
        <v>1713</v>
      </c>
      <c r="C1012" s="26" t="s">
        <v>45</v>
      </c>
      <c r="D1012" s="26" t="s">
        <v>164</v>
      </c>
      <c r="E1012" s="26" t="s">
        <v>555</v>
      </c>
      <c r="F1012" s="26" t="s">
        <v>37</v>
      </c>
      <c r="G1012" s="26">
        <v>2018</v>
      </c>
      <c r="H1012" s="26" t="s">
        <v>106</v>
      </c>
      <c r="I1012" s="45">
        <v>1</v>
      </c>
      <c r="J1012" s="46" t="s">
        <v>1715</v>
      </c>
      <c r="K1012" s="47" t="s">
        <v>1716</v>
      </c>
      <c r="L1012" s="47">
        <f t="shared" si="58"/>
        <v>2</v>
      </c>
      <c r="M1012" s="47">
        <v>2</v>
      </c>
      <c r="N1012" s="47"/>
      <c r="O1012" s="47"/>
      <c r="P1012" s="26" t="s">
        <v>135</v>
      </c>
      <c r="Q1012" s="26" t="s">
        <v>39</v>
      </c>
      <c r="R1012" s="26">
        <v>1</v>
      </c>
      <c r="S1012" s="26">
        <v>4</v>
      </c>
      <c r="T1012" s="26"/>
      <c r="U1012" s="26"/>
      <c r="V1012" s="26" t="s">
        <v>17</v>
      </c>
      <c r="W1012" s="26">
        <v>4163</v>
      </c>
      <c r="X1012" s="26"/>
    </row>
    <row r="1013" s="3" customFormat="1" ht="24.95" customHeight="1" spans="1:24">
      <c r="A1013" s="24">
        <v>1008</v>
      </c>
      <c r="B1013" s="46" t="s">
        <v>1713</v>
      </c>
      <c r="C1013" s="26" t="s">
        <v>45</v>
      </c>
      <c r="D1013" s="26" t="s">
        <v>164</v>
      </c>
      <c r="E1013" s="26" t="s">
        <v>228</v>
      </c>
      <c r="F1013" s="26" t="s">
        <v>37</v>
      </c>
      <c r="G1013" s="26">
        <v>2018</v>
      </c>
      <c r="H1013" s="26" t="s">
        <v>106</v>
      </c>
      <c r="I1013" s="45">
        <v>1</v>
      </c>
      <c r="J1013" s="46" t="s">
        <v>1715</v>
      </c>
      <c r="K1013" s="47" t="s">
        <v>1716</v>
      </c>
      <c r="L1013" s="47">
        <f t="shared" si="58"/>
        <v>2</v>
      </c>
      <c r="M1013" s="47">
        <v>2</v>
      </c>
      <c r="N1013" s="47"/>
      <c r="O1013" s="47"/>
      <c r="P1013" s="26" t="s">
        <v>135</v>
      </c>
      <c r="Q1013" s="26" t="s">
        <v>39</v>
      </c>
      <c r="R1013" s="26">
        <v>1</v>
      </c>
      <c r="S1013" s="26">
        <v>4</v>
      </c>
      <c r="T1013" s="26"/>
      <c r="U1013" s="26"/>
      <c r="V1013" s="26" t="s">
        <v>17</v>
      </c>
      <c r="W1013" s="26">
        <v>4164</v>
      </c>
      <c r="X1013" s="26"/>
    </row>
    <row r="1014" s="3" customFormat="1" ht="24.95" customHeight="1" spans="1:24">
      <c r="A1014" s="24">
        <v>1009</v>
      </c>
      <c r="B1014" s="46" t="s">
        <v>1713</v>
      </c>
      <c r="C1014" s="26" t="s">
        <v>45</v>
      </c>
      <c r="D1014" s="26" t="s">
        <v>271</v>
      </c>
      <c r="E1014" s="26" t="s">
        <v>444</v>
      </c>
      <c r="F1014" s="26" t="s">
        <v>37</v>
      </c>
      <c r="G1014" s="26">
        <v>2018</v>
      </c>
      <c r="H1014" s="26" t="s">
        <v>106</v>
      </c>
      <c r="I1014" s="45">
        <v>1</v>
      </c>
      <c r="J1014" s="46" t="s">
        <v>1715</v>
      </c>
      <c r="K1014" s="47" t="s">
        <v>1716</v>
      </c>
      <c r="L1014" s="47">
        <f t="shared" si="58"/>
        <v>2</v>
      </c>
      <c r="M1014" s="47">
        <v>2</v>
      </c>
      <c r="N1014" s="47"/>
      <c r="O1014" s="47"/>
      <c r="P1014" s="26" t="s">
        <v>135</v>
      </c>
      <c r="Q1014" s="26" t="s">
        <v>39</v>
      </c>
      <c r="R1014" s="26">
        <v>1</v>
      </c>
      <c r="S1014" s="26">
        <v>4</v>
      </c>
      <c r="T1014" s="26"/>
      <c r="U1014" s="26"/>
      <c r="V1014" s="26" t="s">
        <v>17</v>
      </c>
      <c r="W1014" s="26">
        <v>4165</v>
      </c>
      <c r="X1014" s="26"/>
    </row>
    <row r="1015" s="3" customFormat="1" ht="24.95" customHeight="1" spans="1:24">
      <c r="A1015" s="24">
        <v>1010</v>
      </c>
      <c r="B1015" s="46" t="s">
        <v>1713</v>
      </c>
      <c r="C1015" s="26" t="s">
        <v>45</v>
      </c>
      <c r="D1015" s="26" t="s">
        <v>117</v>
      </c>
      <c r="E1015" s="26" t="s">
        <v>234</v>
      </c>
      <c r="F1015" s="26" t="s">
        <v>37</v>
      </c>
      <c r="G1015" s="26">
        <v>2018</v>
      </c>
      <c r="H1015" s="26" t="s">
        <v>106</v>
      </c>
      <c r="I1015" s="45">
        <v>1</v>
      </c>
      <c r="J1015" s="46" t="s">
        <v>1715</v>
      </c>
      <c r="K1015" s="47" t="s">
        <v>1716</v>
      </c>
      <c r="L1015" s="47">
        <f t="shared" si="58"/>
        <v>2</v>
      </c>
      <c r="M1015" s="47">
        <v>2</v>
      </c>
      <c r="N1015" s="47"/>
      <c r="O1015" s="47"/>
      <c r="P1015" s="26" t="s">
        <v>135</v>
      </c>
      <c r="Q1015" s="26" t="s">
        <v>39</v>
      </c>
      <c r="R1015" s="26">
        <v>1</v>
      </c>
      <c r="S1015" s="26">
        <v>4</v>
      </c>
      <c r="T1015" s="26"/>
      <c r="U1015" s="26"/>
      <c r="V1015" s="26" t="s">
        <v>17</v>
      </c>
      <c r="W1015" s="26">
        <v>4166</v>
      </c>
      <c r="X1015" s="26"/>
    </row>
    <row r="1016" s="3" customFormat="1" ht="24.95" customHeight="1" spans="1:24">
      <c r="A1016" s="24">
        <v>1011</v>
      </c>
      <c r="B1016" s="46" t="s">
        <v>1713</v>
      </c>
      <c r="C1016" s="26" t="s">
        <v>45</v>
      </c>
      <c r="D1016" s="26" t="s">
        <v>120</v>
      </c>
      <c r="E1016" s="26" t="s">
        <v>1069</v>
      </c>
      <c r="F1016" s="26" t="s">
        <v>37</v>
      </c>
      <c r="G1016" s="26">
        <v>2018</v>
      </c>
      <c r="H1016" s="26" t="s">
        <v>106</v>
      </c>
      <c r="I1016" s="45">
        <v>1</v>
      </c>
      <c r="J1016" s="46" t="s">
        <v>1715</v>
      </c>
      <c r="K1016" s="47" t="s">
        <v>1716</v>
      </c>
      <c r="L1016" s="47">
        <f t="shared" si="58"/>
        <v>2</v>
      </c>
      <c r="M1016" s="47">
        <v>2</v>
      </c>
      <c r="N1016" s="47"/>
      <c r="O1016" s="47"/>
      <c r="P1016" s="26" t="s">
        <v>135</v>
      </c>
      <c r="Q1016" s="26" t="s">
        <v>39</v>
      </c>
      <c r="R1016" s="26">
        <v>1</v>
      </c>
      <c r="S1016" s="26">
        <v>4</v>
      </c>
      <c r="T1016" s="26"/>
      <c r="U1016" s="26"/>
      <c r="V1016" s="26" t="s">
        <v>17</v>
      </c>
      <c r="W1016" s="26">
        <v>4167</v>
      </c>
      <c r="X1016" s="26"/>
    </row>
    <row r="1017" s="3" customFormat="1" ht="24.95" customHeight="1" spans="1:24">
      <c r="A1017" s="24">
        <v>1012</v>
      </c>
      <c r="B1017" s="46" t="s">
        <v>1713</v>
      </c>
      <c r="C1017" s="26" t="s">
        <v>45</v>
      </c>
      <c r="D1017" s="26" t="s">
        <v>112</v>
      </c>
      <c r="E1017" s="26" t="s">
        <v>197</v>
      </c>
      <c r="F1017" s="26" t="s">
        <v>37</v>
      </c>
      <c r="G1017" s="26">
        <v>2018</v>
      </c>
      <c r="H1017" s="26" t="s">
        <v>106</v>
      </c>
      <c r="I1017" s="45">
        <v>1</v>
      </c>
      <c r="J1017" s="46" t="s">
        <v>1715</v>
      </c>
      <c r="K1017" s="47" t="s">
        <v>1716</v>
      </c>
      <c r="L1017" s="47">
        <f t="shared" si="58"/>
        <v>2</v>
      </c>
      <c r="M1017" s="47">
        <v>2</v>
      </c>
      <c r="N1017" s="47"/>
      <c r="O1017" s="47"/>
      <c r="P1017" s="26" t="s">
        <v>135</v>
      </c>
      <c r="Q1017" s="26" t="s">
        <v>39</v>
      </c>
      <c r="R1017" s="26">
        <v>1</v>
      </c>
      <c r="S1017" s="26">
        <v>4</v>
      </c>
      <c r="T1017" s="26"/>
      <c r="U1017" s="26"/>
      <c r="V1017" s="26" t="s">
        <v>17</v>
      </c>
      <c r="W1017" s="26">
        <v>4168</v>
      </c>
      <c r="X1017" s="26"/>
    </row>
    <row r="1018" s="3" customFormat="1" ht="24.95" customHeight="1" spans="1:24">
      <c r="A1018" s="24">
        <v>1013</v>
      </c>
      <c r="B1018" s="46" t="s">
        <v>1713</v>
      </c>
      <c r="C1018" s="26" t="s">
        <v>45</v>
      </c>
      <c r="D1018" s="26" t="s">
        <v>112</v>
      </c>
      <c r="E1018" s="26" t="s">
        <v>598</v>
      </c>
      <c r="F1018" s="26" t="s">
        <v>37</v>
      </c>
      <c r="G1018" s="26">
        <v>2018</v>
      </c>
      <c r="H1018" s="26" t="s">
        <v>106</v>
      </c>
      <c r="I1018" s="45">
        <v>1</v>
      </c>
      <c r="J1018" s="46" t="s">
        <v>1715</v>
      </c>
      <c r="K1018" s="47" t="s">
        <v>1716</v>
      </c>
      <c r="L1018" s="47">
        <f t="shared" si="58"/>
        <v>2</v>
      </c>
      <c r="M1018" s="47">
        <v>2</v>
      </c>
      <c r="N1018" s="47"/>
      <c r="O1018" s="47"/>
      <c r="P1018" s="26" t="s">
        <v>135</v>
      </c>
      <c r="Q1018" s="26" t="s">
        <v>39</v>
      </c>
      <c r="R1018" s="26">
        <v>1</v>
      </c>
      <c r="S1018" s="26">
        <v>4</v>
      </c>
      <c r="T1018" s="26"/>
      <c r="U1018" s="26"/>
      <c r="V1018" s="26" t="s">
        <v>17</v>
      </c>
      <c r="W1018" s="26">
        <v>4169</v>
      </c>
      <c r="X1018" s="26"/>
    </row>
    <row r="1019" s="3" customFormat="1" ht="24.95" customHeight="1" spans="1:24">
      <c r="A1019" s="24">
        <v>1014</v>
      </c>
      <c r="B1019" s="46" t="s">
        <v>1713</v>
      </c>
      <c r="C1019" s="26" t="s">
        <v>45</v>
      </c>
      <c r="D1019" s="26" t="s">
        <v>173</v>
      </c>
      <c r="E1019" s="26" t="s">
        <v>682</v>
      </c>
      <c r="F1019" s="26" t="s">
        <v>37</v>
      </c>
      <c r="G1019" s="26">
        <v>2018</v>
      </c>
      <c r="H1019" s="26" t="s">
        <v>106</v>
      </c>
      <c r="I1019" s="45">
        <v>1</v>
      </c>
      <c r="J1019" s="46" t="s">
        <v>1715</v>
      </c>
      <c r="K1019" s="47" t="s">
        <v>1716</v>
      </c>
      <c r="L1019" s="47">
        <f t="shared" si="58"/>
        <v>2</v>
      </c>
      <c r="M1019" s="47">
        <v>2</v>
      </c>
      <c r="N1019" s="47"/>
      <c r="O1019" s="47"/>
      <c r="P1019" s="26" t="s">
        <v>135</v>
      </c>
      <c r="Q1019" s="26" t="s">
        <v>39</v>
      </c>
      <c r="R1019" s="26">
        <v>1</v>
      </c>
      <c r="S1019" s="26">
        <v>4</v>
      </c>
      <c r="T1019" s="26"/>
      <c r="U1019" s="26"/>
      <c r="V1019" s="26" t="s">
        <v>17</v>
      </c>
      <c r="W1019" s="26">
        <v>4170</v>
      </c>
      <c r="X1019" s="26"/>
    </row>
    <row r="1020" s="3" customFormat="1" ht="24.95" customHeight="1" spans="1:24">
      <c r="A1020" s="24">
        <v>1015</v>
      </c>
      <c r="B1020" s="46" t="s">
        <v>1713</v>
      </c>
      <c r="C1020" s="26" t="s">
        <v>45</v>
      </c>
      <c r="D1020" s="26" t="s">
        <v>142</v>
      </c>
      <c r="E1020" s="26" t="s">
        <v>1720</v>
      </c>
      <c r="F1020" s="26" t="s">
        <v>37</v>
      </c>
      <c r="G1020" s="26">
        <v>2018</v>
      </c>
      <c r="H1020" s="26" t="s">
        <v>106</v>
      </c>
      <c r="I1020" s="45">
        <v>1</v>
      </c>
      <c r="J1020" s="46" t="s">
        <v>1715</v>
      </c>
      <c r="K1020" s="47" t="s">
        <v>1716</v>
      </c>
      <c r="L1020" s="47">
        <f t="shared" si="58"/>
        <v>2</v>
      </c>
      <c r="M1020" s="47">
        <v>2</v>
      </c>
      <c r="N1020" s="47"/>
      <c r="O1020" s="47"/>
      <c r="P1020" s="26" t="s">
        <v>135</v>
      </c>
      <c r="Q1020" s="26" t="s">
        <v>39</v>
      </c>
      <c r="R1020" s="26">
        <v>1</v>
      </c>
      <c r="S1020" s="26">
        <v>4</v>
      </c>
      <c r="T1020" s="26"/>
      <c r="U1020" s="26"/>
      <c r="V1020" s="26" t="s">
        <v>17</v>
      </c>
      <c r="W1020" s="26">
        <v>4171</v>
      </c>
      <c r="X1020" s="26"/>
    </row>
    <row r="1021" s="3" customFormat="1" ht="24.95" customHeight="1" spans="1:24">
      <c r="A1021" s="24">
        <v>1016</v>
      </c>
      <c r="B1021" s="46" t="s">
        <v>1713</v>
      </c>
      <c r="C1021" s="26" t="s">
        <v>45</v>
      </c>
      <c r="D1021" s="26" t="s">
        <v>46</v>
      </c>
      <c r="E1021" s="26" t="s">
        <v>71</v>
      </c>
      <c r="F1021" s="26" t="s">
        <v>37</v>
      </c>
      <c r="G1021" s="26">
        <v>2018</v>
      </c>
      <c r="H1021" s="26" t="s">
        <v>106</v>
      </c>
      <c r="I1021" s="45">
        <v>1</v>
      </c>
      <c r="J1021" s="46" t="s">
        <v>1715</v>
      </c>
      <c r="K1021" s="47" t="s">
        <v>1716</v>
      </c>
      <c r="L1021" s="47">
        <f t="shared" si="58"/>
        <v>2</v>
      </c>
      <c r="M1021" s="47">
        <v>2</v>
      </c>
      <c r="N1021" s="47"/>
      <c r="O1021" s="47"/>
      <c r="P1021" s="26" t="s">
        <v>135</v>
      </c>
      <c r="Q1021" s="26" t="s">
        <v>39</v>
      </c>
      <c r="R1021" s="26">
        <v>1</v>
      </c>
      <c r="S1021" s="26">
        <v>4</v>
      </c>
      <c r="T1021" s="26"/>
      <c r="U1021" s="26"/>
      <c r="V1021" s="26" t="s">
        <v>17</v>
      </c>
      <c r="W1021" s="26">
        <v>4172</v>
      </c>
      <c r="X1021" s="26"/>
    </row>
    <row r="1022" s="4" customFormat="1" ht="24.95" customHeight="1" spans="1:24">
      <c r="A1022" s="18">
        <v>1017</v>
      </c>
      <c r="B1022" s="19" t="s">
        <v>1721</v>
      </c>
      <c r="C1022" s="18"/>
      <c r="D1022" s="18"/>
      <c r="E1022" s="18"/>
      <c r="F1022" s="18" t="s">
        <v>34</v>
      </c>
      <c r="G1022" s="18" t="s">
        <v>34</v>
      </c>
      <c r="H1022" s="18" t="s">
        <v>34</v>
      </c>
      <c r="I1022" s="62" t="s">
        <v>34</v>
      </c>
      <c r="J1022" s="19"/>
      <c r="K1022" s="18"/>
      <c r="L1022" s="40">
        <f t="shared" ref="L1022:O1022" si="59">L1023+L1024+L1027+L1028+L1031+L1032+L1033+L1038</f>
        <v>300</v>
      </c>
      <c r="M1022" s="40">
        <f t="shared" si="59"/>
        <v>0</v>
      </c>
      <c r="N1022" s="40">
        <f t="shared" si="59"/>
        <v>200</v>
      </c>
      <c r="O1022" s="40">
        <f t="shared" si="59"/>
        <v>100</v>
      </c>
      <c r="P1022" s="18">
        <f>SUBTOTAL(9,P1023,P1024,P1027,P1038,P1031,P1032,P1033)</f>
        <v>0</v>
      </c>
      <c r="Q1022" s="18" t="s">
        <v>34</v>
      </c>
      <c r="R1022" s="56">
        <f>R1023+R1024+R1027+R1028+R1031+R1032+R1033+R1038</f>
        <v>3566</v>
      </c>
      <c r="S1022" s="56">
        <f>S1023+S1024+S1027+S1028+S1031+S1032+S1033+S1038</f>
        <v>11200</v>
      </c>
      <c r="T1022" s="56" t="s">
        <v>1722</v>
      </c>
      <c r="U1022" s="56" t="s">
        <v>1723</v>
      </c>
      <c r="V1022" s="18" t="s">
        <v>34</v>
      </c>
      <c r="W1022" s="18">
        <v>4614</v>
      </c>
      <c r="X1022" s="18"/>
    </row>
    <row r="1023" s="5" customFormat="1" ht="24.95" customHeight="1" spans="1:24">
      <c r="A1023" s="20">
        <v>1018</v>
      </c>
      <c r="B1023" s="21" t="s">
        <v>1724</v>
      </c>
      <c r="C1023" s="20"/>
      <c r="D1023" s="20"/>
      <c r="E1023" s="20"/>
      <c r="F1023" s="20" t="s">
        <v>37</v>
      </c>
      <c r="G1023" s="20" t="s">
        <v>34</v>
      </c>
      <c r="H1023" s="20" t="s">
        <v>108</v>
      </c>
      <c r="I1023" s="41">
        <f>SUM(0)</f>
        <v>0</v>
      </c>
      <c r="J1023" s="21" t="s">
        <v>1725</v>
      </c>
      <c r="K1023" s="20"/>
      <c r="L1023" s="48">
        <f>SUM(0)</f>
        <v>0</v>
      </c>
      <c r="M1023" s="48">
        <f>SUM(0)</f>
        <v>0</v>
      </c>
      <c r="N1023" s="48">
        <f>SUM(0)</f>
        <v>0</v>
      </c>
      <c r="O1023" s="48">
        <f>SUM(0)</f>
        <v>0</v>
      </c>
      <c r="P1023" s="20"/>
      <c r="Q1023" s="20" t="s">
        <v>110</v>
      </c>
      <c r="R1023" s="57">
        <f>SUM(0)</f>
        <v>0</v>
      </c>
      <c r="S1023" s="57">
        <f>SUM(0)</f>
        <v>0</v>
      </c>
      <c r="T1023" s="57" t="s">
        <v>1722</v>
      </c>
      <c r="U1023" s="57" t="s">
        <v>1723</v>
      </c>
      <c r="V1023" s="20" t="s">
        <v>34</v>
      </c>
      <c r="W1023" s="20">
        <v>4615</v>
      </c>
      <c r="X1023" s="20"/>
    </row>
    <row r="1024" s="5" customFormat="1" ht="24.95" customHeight="1" spans="1:24">
      <c r="A1024" s="20">
        <v>1019</v>
      </c>
      <c r="B1024" s="21" t="s">
        <v>1726</v>
      </c>
      <c r="C1024" s="20"/>
      <c r="D1024" s="20"/>
      <c r="E1024" s="20"/>
      <c r="F1024" s="20" t="s">
        <v>125</v>
      </c>
      <c r="G1024" s="20" t="s">
        <v>34</v>
      </c>
      <c r="H1024" s="20" t="s">
        <v>108</v>
      </c>
      <c r="I1024" s="41">
        <f>SUM(I1025:I1026)</f>
        <v>2</v>
      </c>
      <c r="J1024" s="21" t="s">
        <v>1725</v>
      </c>
      <c r="K1024" s="20"/>
      <c r="L1024" s="48">
        <f>SUM(L1025:L1026)</f>
        <v>300</v>
      </c>
      <c r="M1024" s="48">
        <f>SUM(M1025:M1026)</f>
        <v>0</v>
      </c>
      <c r="N1024" s="48">
        <f>SUM(N1025:N1026)</f>
        <v>200</v>
      </c>
      <c r="O1024" s="48">
        <f>SUM(O1025:O1026)</f>
        <v>100</v>
      </c>
      <c r="P1024" s="20"/>
      <c r="Q1024" s="20" t="s">
        <v>110</v>
      </c>
      <c r="R1024" s="57">
        <f>SUM(R1025:R1026)</f>
        <v>3566</v>
      </c>
      <c r="S1024" s="57">
        <f>SUM(S1025:S1026)</f>
        <v>11200</v>
      </c>
      <c r="T1024" s="57" t="s">
        <v>1727</v>
      </c>
      <c r="U1024" s="57" t="s">
        <v>1723</v>
      </c>
      <c r="V1024" s="20" t="s">
        <v>34</v>
      </c>
      <c r="W1024" s="20">
        <v>4624</v>
      </c>
      <c r="X1024" s="20"/>
    </row>
    <row r="1025" s="146" customFormat="1" ht="24.95" customHeight="1" spans="1:24">
      <c r="A1025" s="24">
        <v>1020</v>
      </c>
      <c r="B1025" s="46" t="s">
        <v>1728</v>
      </c>
      <c r="C1025" s="26" t="s">
        <v>45</v>
      </c>
      <c r="D1025" s="26" t="s">
        <v>120</v>
      </c>
      <c r="E1025" s="26" t="s">
        <v>121</v>
      </c>
      <c r="F1025" s="26" t="s">
        <v>37</v>
      </c>
      <c r="G1025" s="26">
        <v>2019</v>
      </c>
      <c r="H1025" s="26" t="s">
        <v>1232</v>
      </c>
      <c r="I1025" s="45">
        <v>1</v>
      </c>
      <c r="J1025" s="46" t="s">
        <v>1729</v>
      </c>
      <c r="K1025" s="60">
        <v>200</v>
      </c>
      <c r="L1025" s="47">
        <f>SUM(M1025:O1025)</f>
        <v>200</v>
      </c>
      <c r="M1025" s="64"/>
      <c r="N1025" s="64">
        <v>200</v>
      </c>
      <c r="O1025" s="64"/>
      <c r="P1025" s="26" t="s">
        <v>1730</v>
      </c>
      <c r="Q1025" s="26" t="s">
        <v>110</v>
      </c>
      <c r="R1025" s="65">
        <v>1783</v>
      </c>
      <c r="S1025" s="65">
        <v>5600</v>
      </c>
      <c r="T1025" s="65"/>
      <c r="U1025" s="65"/>
      <c r="V1025" s="26" t="s">
        <v>1731</v>
      </c>
      <c r="W1025" s="26"/>
      <c r="X1025" s="26" t="s">
        <v>1732</v>
      </c>
    </row>
    <row r="1026" s="146" customFormat="1" ht="24.95" customHeight="1" spans="1:24">
      <c r="A1026" s="24">
        <v>1021</v>
      </c>
      <c r="B1026" s="46" t="s">
        <v>1728</v>
      </c>
      <c r="C1026" s="26" t="s">
        <v>45</v>
      </c>
      <c r="D1026" s="26" t="s">
        <v>120</v>
      </c>
      <c r="E1026" s="26" t="s">
        <v>121</v>
      </c>
      <c r="F1026" s="26" t="s">
        <v>37</v>
      </c>
      <c r="G1026" s="26">
        <v>2020</v>
      </c>
      <c r="H1026" s="26" t="s">
        <v>1232</v>
      </c>
      <c r="I1026" s="45">
        <v>1</v>
      </c>
      <c r="J1026" s="46" t="s">
        <v>1733</v>
      </c>
      <c r="K1026" s="60">
        <v>100</v>
      </c>
      <c r="L1026" s="47">
        <f>SUM(M1026:O1026)</f>
        <v>100</v>
      </c>
      <c r="M1026" s="64"/>
      <c r="N1026" s="64"/>
      <c r="O1026" s="64">
        <v>100</v>
      </c>
      <c r="P1026" s="26" t="s">
        <v>1730</v>
      </c>
      <c r="Q1026" s="26" t="s">
        <v>110</v>
      </c>
      <c r="R1026" s="65">
        <v>1783</v>
      </c>
      <c r="S1026" s="65">
        <v>5600</v>
      </c>
      <c r="T1026" s="65"/>
      <c r="U1026" s="65"/>
      <c r="V1026" s="26" t="s">
        <v>1731</v>
      </c>
      <c r="W1026" s="26"/>
      <c r="X1026" s="26" t="s">
        <v>1734</v>
      </c>
    </row>
    <row r="1027" s="5" customFormat="1" ht="24.95" customHeight="1" spans="1:24">
      <c r="A1027" s="20">
        <v>1022</v>
      </c>
      <c r="B1027" s="21" t="s">
        <v>1735</v>
      </c>
      <c r="C1027" s="20"/>
      <c r="D1027" s="20"/>
      <c r="E1027" s="20"/>
      <c r="F1027" s="20" t="s">
        <v>37</v>
      </c>
      <c r="G1027" s="20" t="s">
        <v>34</v>
      </c>
      <c r="H1027" s="20" t="s">
        <v>1232</v>
      </c>
      <c r="I1027" s="41">
        <f>SUM(0)</f>
        <v>0</v>
      </c>
      <c r="J1027" s="21" t="s">
        <v>1725</v>
      </c>
      <c r="K1027" s="20"/>
      <c r="L1027" s="48">
        <f t="shared" ref="L1027:O1027" si="60">SUM(0)</f>
        <v>0</v>
      </c>
      <c r="M1027" s="48">
        <f t="shared" si="60"/>
        <v>0</v>
      </c>
      <c r="N1027" s="48">
        <f t="shared" si="60"/>
        <v>0</v>
      </c>
      <c r="O1027" s="48">
        <f t="shared" si="60"/>
        <v>0</v>
      </c>
      <c r="P1027" s="20"/>
      <c r="Q1027" s="20" t="s">
        <v>110</v>
      </c>
      <c r="R1027" s="57">
        <f>SUM(0)</f>
        <v>0</v>
      </c>
      <c r="S1027" s="57">
        <f>SUM(0)</f>
        <v>0</v>
      </c>
      <c r="T1027" s="57" t="s">
        <v>1736</v>
      </c>
      <c r="U1027" s="57" t="s">
        <v>1723</v>
      </c>
      <c r="V1027" s="20" t="s">
        <v>34</v>
      </c>
      <c r="W1027" s="20">
        <v>4641</v>
      </c>
      <c r="X1027" s="20"/>
    </row>
    <row r="1028" s="5" customFormat="1" ht="24.95" customHeight="1" spans="1:24">
      <c r="A1028" s="20">
        <v>1023</v>
      </c>
      <c r="B1028" s="21" t="s">
        <v>1737</v>
      </c>
      <c r="C1028" s="20"/>
      <c r="D1028" s="20"/>
      <c r="E1028" s="20"/>
      <c r="F1028" s="20" t="s">
        <v>37</v>
      </c>
      <c r="G1028" s="20" t="s">
        <v>34</v>
      </c>
      <c r="H1028" s="20" t="s">
        <v>38</v>
      </c>
      <c r="I1028" s="41">
        <f>SUM(I1029,I1030)</f>
        <v>0</v>
      </c>
      <c r="J1028" s="21" t="s">
        <v>1738</v>
      </c>
      <c r="K1028" s="20"/>
      <c r="L1028" s="48">
        <f>SUM(M1028:O1028)</f>
        <v>0</v>
      </c>
      <c r="M1028" s="48">
        <f t="shared" ref="M1028:O1028" si="61">SUM(M1029,M1030)</f>
        <v>0</v>
      </c>
      <c r="N1028" s="48">
        <f t="shared" si="61"/>
        <v>0</v>
      </c>
      <c r="O1028" s="48">
        <f t="shared" si="61"/>
        <v>0</v>
      </c>
      <c r="P1028" s="20"/>
      <c r="Q1028" s="20" t="s">
        <v>39</v>
      </c>
      <c r="R1028" s="57">
        <f>SUM(R1029,R1030)</f>
        <v>0</v>
      </c>
      <c r="S1028" s="57">
        <f>SUM(S1029,S1030)</f>
        <v>0</v>
      </c>
      <c r="T1028" s="57" t="s">
        <v>1739</v>
      </c>
      <c r="U1028" s="57" t="s">
        <v>1723</v>
      </c>
      <c r="V1028" s="20" t="s">
        <v>34</v>
      </c>
      <c r="W1028" s="20">
        <v>4678</v>
      </c>
      <c r="X1028" s="20"/>
    </row>
    <row r="1029" s="6" customFormat="1" ht="24.95" customHeight="1" spans="1:24">
      <c r="A1029" s="22">
        <v>1024</v>
      </c>
      <c r="B1029" s="23" t="s">
        <v>1740</v>
      </c>
      <c r="C1029" s="22"/>
      <c r="D1029" s="22"/>
      <c r="E1029" s="22"/>
      <c r="F1029" s="22" t="s">
        <v>37</v>
      </c>
      <c r="G1029" s="22" t="s">
        <v>34</v>
      </c>
      <c r="H1029" s="22" t="s">
        <v>38</v>
      </c>
      <c r="I1029" s="43">
        <f>SUM(0)</f>
        <v>0</v>
      </c>
      <c r="J1029" s="23"/>
      <c r="K1029" s="22"/>
      <c r="L1029" s="49">
        <f t="shared" ref="L1029:O1029" si="62">SUM(0)</f>
        <v>0</v>
      </c>
      <c r="M1029" s="49">
        <f t="shared" si="62"/>
        <v>0</v>
      </c>
      <c r="N1029" s="49">
        <f t="shared" si="62"/>
        <v>0</v>
      </c>
      <c r="O1029" s="49">
        <f t="shared" si="62"/>
        <v>0</v>
      </c>
      <c r="P1029" s="22"/>
      <c r="Q1029" s="22"/>
      <c r="R1029" s="58">
        <f>SUM(0)</f>
        <v>0</v>
      </c>
      <c r="S1029" s="58">
        <f>SUM(0)</f>
        <v>0</v>
      </c>
      <c r="T1029" s="58"/>
      <c r="U1029" s="58"/>
      <c r="V1029" s="22"/>
      <c r="W1029" s="22"/>
      <c r="X1029" s="22" t="s">
        <v>1741</v>
      </c>
    </row>
    <row r="1030" s="6" customFormat="1" ht="24.95" customHeight="1" spans="1:24">
      <c r="A1030" s="22">
        <v>1025</v>
      </c>
      <c r="B1030" s="23" t="s">
        <v>1742</v>
      </c>
      <c r="C1030" s="22"/>
      <c r="D1030" s="22"/>
      <c r="E1030" s="22"/>
      <c r="F1030" s="22"/>
      <c r="G1030" s="22"/>
      <c r="H1030" s="22" t="s">
        <v>1743</v>
      </c>
      <c r="I1030" s="43"/>
      <c r="J1030" s="23"/>
      <c r="K1030" s="22"/>
      <c r="L1030" s="49">
        <f>SUM(M1030:O1030)</f>
        <v>0</v>
      </c>
      <c r="M1030" s="49"/>
      <c r="N1030" s="49"/>
      <c r="O1030" s="49"/>
      <c r="P1030" s="22"/>
      <c r="Q1030" s="22"/>
      <c r="R1030" s="58"/>
      <c r="S1030" s="58"/>
      <c r="T1030" s="58"/>
      <c r="U1030" s="58"/>
      <c r="V1030" s="22"/>
      <c r="W1030" s="22"/>
      <c r="X1030" s="22" t="s">
        <v>1744</v>
      </c>
    </row>
    <row r="1031" s="5" customFormat="1" ht="24.95" customHeight="1" spans="1:24">
      <c r="A1031" s="20">
        <v>1026</v>
      </c>
      <c r="B1031" s="21" t="s">
        <v>1745</v>
      </c>
      <c r="C1031" s="20"/>
      <c r="D1031" s="20"/>
      <c r="E1031" s="20"/>
      <c r="F1031" s="20"/>
      <c r="G1031" s="20" t="s">
        <v>34</v>
      </c>
      <c r="H1031" s="20" t="s">
        <v>38</v>
      </c>
      <c r="I1031" s="41"/>
      <c r="J1031" s="21"/>
      <c r="K1031" s="20"/>
      <c r="L1031" s="48"/>
      <c r="M1031" s="48">
        <f>SUM(0)</f>
        <v>0</v>
      </c>
      <c r="N1031" s="48"/>
      <c r="O1031" s="48"/>
      <c r="P1031" s="20"/>
      <c r="Q1031" s="20"/>
      <c r="R1031" s="57"/>
      <c r="S1031" s="57"/>
      <c r="T1031" s="57"/>
      <c r="U1031" s="57"/>
      <c r="V1031" s="20"/>
      <c r="W1031" s="20"/>
      <c r="X1031" s="20" t="s">
        <v>1746</v>
      </c>
    </row>
    <row r="1032" s="5" customFormat="1" ht="24.95" customHeight="1" spans="1:24">
      <c r="A1032" s="20">
        <v>1027</v>
      </c>
      <c r="B1032" s="21" t="s">
        <v>1747</v>
      </c>
      <c r="C1032" s="20"/>
      <c r="D1032" s="20"/>
      <c r="E1032" s="20"/>
      <c r="F1032" s="20" t="s">
        <v>37</v>
      </c>
      <c r="G1032" s="20" t="s">
        <v>34</v>
      </c>
      <c r="H1032" s="20" t="s">
        <v>38</v>
      </c>
      <c r="I1032" s="41">
        <f>SUM(0)</f>
        <v>0</v>
      </c>
      <c r="J1032" s="21" t="s">
        <v>1748</v>
      </c>
      <c r="K1032" s="20"/>
      <c r="L1032" s="48">
        <f>SUM(0)</f>
        <v>0</v>
      </c>
      <c r="M1032" s="48">
        <f>SUM(0)</f>
        <v>0</v>
      </c>
      <c r="N1032" s="48">
        <f>SUM(0)</f>
        <v>0</v>
      </c>
      <c r="O1032" s="48">
        <f>SUM(0)</f>
        <v>0</v>
      </c>
      <c r="P1032" s="20"/>
      <c r="Q1032" s="20" t="s">
        <v>110</v>
      </c>
      <c r="R1032" s="57">
        <f>SUM(0)</f>
        <v>0</v>
      </c>
      <c r="S1032" s="57">
        <f>SUM(0)</f>
        <v>0</v>
      </c>
      <c r="T1032" s="57" t="s">
        <v>1749</v>
      </c>
      <c r="U1032" s="57" t="s">
        <v>1723</v>
      </c>
      <c r="V1032" s="20" t="s">
        <v>34</v>
      </c>
      <c r="W1032" s="20">
        <v>4686</v>
      </c>
      <c r="X1032" s="20"/>
    </row>
    <row r="1033" s="5" customFormat="1" ht="24.95" customHeight="1" spans="1:24">
      <c r="A1033" s="20">
        <v>1028</v>
      </c>
      <c r="B1033" s="21" t="s">
        <v>1750</v>
      </c>
      <c r="C1033" s="20"/>
      <c r="D1033" s="20"/>
      <c r="E1033" s="20"/>
      <c r="F1033" s="20" t="s">
        <v>37</v>
      </c>
      <c r="G1033" s="20" t="s">
        <v>34</v>
      </c>
      <c r="H1033" s="20" t="s">
        <v>38</v>
      </c>
      <c r="I1033" s="41">
        <f>SUM(I1034:I1037)</f>
        <v>0</v>
      </c>
      <c r="J1033" s="21"/>
      <c r="K1033" s="20"/>
      <c r="L1033" s="48">
        <f t="shared" ref="L1033:L1036" si="63">SUM(M1033:O1033)</f>
        <v>0</v>
      </c>
      <c r="M1033" s="48">
        <f t="shared" ref="M1033:P1033" si="64">SUM(M1034:M1037)</f>
        <v>0</v>
      </c>
      <c r="N1033" s="48">
        <f t="shared" si="64"/>
        <v>0</v>
      </c>
      <c r="O1033" s="48">
        <f t="shared" si="64"/>
        <v>0</v>
      </c>
      <c r="P1033" s="20">
        <f t="shared" si="64"/>
        <v>0</v>
      </c>
      <c r="Q1033" s="20" t="s">
        <v>39</v>
      </c>
      <c r="R1033" s="57">
        <f>SUM(R1034:R1037)</f>
        <v>0</v>
      </c>
      <c r="S1033" s="57">
        <f>SUM(S1034:S1037)</f>
        <v>0</v>
      </c>
      <c r="T1033" s="57" t="s">
        <v>1751</v>
      </c>
      <c r="U1033" s="57" t="s">
        <v>1752</v>
      </c>
      <c r="V1033" s="20" t="s">
        <v>34</v>
      </c>
      <c r="W1033" s="20">
        <v>4698</v>
      </c>
      <c r="X1033" s="20"/>
    </row>
    <row r="1034" s="6" customFormat="1" ht="24.95" customHeight="1" spans="1:24">
      <c r="A1034" s="22">
        <v>1029</v>
      </c>
      <c r="B1034" s="23" t="s">
        <v>1753</v>
      </c>
      <c r="C1034" s="22"/>
      <c r="D1034" s="22"/>
      <c r="E1034" s="22"/>
      <c r="F1034" s="22" t="s">
        <v>37</v>
      </c>
      <c r="G1034" s="22" t="s">
        <v>34</v>
      </c>
      <c r="H1034" s="22" t="s">
        <v>38</v>
      </c>
      <c r="I1034" s="43"/>
      <c r="J1034" s="23"/>
      <c r="K1034" s="22"/>
      <c r="L1034" s="49">
        <f t="shared" si="63"/>
        <v>0</v>
      </c>
      <c r="M1034" s="49"/>
      <c r="N1034" s="49"/>
      <c r="O1034" s="49"/>
      <c r="P1034" s="22"/>
      <c r="Q1034" s="22"/>
      <c r="R1034" s="58"/>
      <c r="S1034" s="58"/>
      <c r="T1034" s="58"/>
      <c r="U1034" s="58"/>
      <c r="V1034" s="22"/>
      <c r="W1034" s="22">
        <v>4699</v>
      </c>
      <c r="X1034" s="22"/>
    </row>
    <row r="1035" s="6" customFormat="1" ht="24.95" customHeight="1" spans="1:24">
      <c r="A1035" s="22">
        <v>1030</v>
      </c>
      <c r="B1035" s="23" t="s">
        <v>1754</v>
      </c>
      <c r="C1035" s="22"/>
      <c r="D1035" s="22"/>
      <c r="E1035" s="22"/>
      <c r="F1035" s="22" t="s">
        <v>37</v>
      </c>
      <c r="G1035" s="22" t="s">
        <v>34</v>
      </c>
      <c r="H1035" s="22" t="s">
        <v>38</v>
      </c>
      <c r="I1035" s="43"/>
      <c r="J1035" s="23"/>
      <c r="K1035" s="22"/>
      <c r="L1035" s="49">
        <f t="shared" si="63"/>
        <v>0</v>
      </c>
      <c r="M1035" s="49"/>
      <c r="N1035" s="49"/>
      <c r="O1035" s="49"/>
      <c r="P1035" s="22"/>
      <c r="Q1035" s="22"/>
      <c r="R1035" s="58"/>
      <c r="S1035" s="58"/>
      <c r="T1035" s="58"/>
      <c r="U1035" s="58"/>
      <c r="V1035" s="22"/>
      <c r="W1035" s="22">
        <v>4754</v>
      </c>
      <c r="X1035" s="22"/>
    </row>
    <row r="1036" s="6" customFormat="1" ht="24.95" customHeight="1" spans="1:24">
      <c r="A1036" s="22">
        <v>1031</v>
      </c>
      <c r="B1036" s="23" t="s">
        <v>1755</v>
      </c>
      <c r="C1036" s="22"/>
      <c r="D1036" s="22"/>
      <c r="E1036" s="22"/>
      <c r="F1036" s="22" t="s">
        <v>37</v>
      </c>
      <c r="G1036" s="22" t="s">
        <v>34</v>
      </c>
      <c r="H1036" s="22" t="s">
        <v>38</v>
      </c>
      <c r="I1036" s="43"/>
      <c r="J1036" s="23"/>
      <c r="K1036" s="22"/>
      <c r="L1036" s="49">
        <f t="shared" si="63"/>
        <v>0</v>
      </c>
      <c r="M1036" s="49"/>
      <c r="N1036" s="49"/>
      <c r="O1036" s="49"/>
      <c r="P1036" s="22"/>
      <c r="Q1036" s="22"/>
      <c r="R1036" s="58"/>
      <c r="S1036" s="58"/>
      <c r="T1036" s="58"/>
      <c r="U1036" s="58"/>
      <c r="V1036" s="22"/>
      <c r="W1036" s="22">
        <v>4863</v>
      </c>
      <c r="X1036" s="22"/>
    </row>
    <row r="1037" s="6" customFormat="1" ht="24.95" customHeight="1" spans="1:24">
      <c r="A1037" s="22">
        <v>1032</v>
      </c>
      <c r="B1037" s="23" t="s">
        <v>1756</v>
      </c>
      <c r="C1037" s="22"/>
      <c r="D1037" s="22"/>
      <c r="E1037" s="22"/>
      <c r="F1037" s="22" t="s">
        <v>37</v>
      </c>
      <c r="G1037" s="22" t="s">
        <v>34</v>
      </c>
      <c r="H1037" s="22" t="s">
        <v>38</v>
      </c>
      <c r="I1037" s="43">
        <f>SUM(0)</f>
        <v>0</v>
      </c>
      <c r="J1037" s="23" t="s">
        <v>1757</v>
      </c>
      <c r="K1037" s="22"/>
      <c r="L1037" s="49">
        <f t="shared" ref="L1037:O1037" si="65">SUM(0)</f>
        <v>0</v>
      </c>
      <c r="M1037" s="49">
        <f t="shared" si="65"/>
        <v>0</v>
      </c>
      <c r="N1037" s="49">
        <f t="shared" si="65"/>
        <v>0</v>
      </c>
      <c r="O1037" s="49">
        <f t="shared" si="65"/>
        <v>0</v>
      </c>
      <c r="P1037" s="22"/>
      <c r="Q1037" s="22" t="s">
        <v>39</v>
      </c>
      <c r="R1037" s="58">
        <f>SUM(0)</f>
        <v>0</v>
      </c>
      <c r="S1037" s="58">
        <f>SUM(0)</f>
        <v>0</v>
      </c>
      <c r="T1037" s="58"/>
      <c r="U1037" s="58"/>
      <c r="V1037" s="22" t="s">
        <v>34</v>
      </c>
      <c r="W1037" s="22">
        <v>4939</v>
      </c>
      <c r="X1037" s="22"/>
    </row>
    <row r="1038" s="5" customFormat="1" ht="24.95" customHeight="1" spans="1:24">
      <c r="A1038" s="20">
        <v>1033</v>
      </c>
      <c r="B1038" s="21" t="s">
        <v>1758</v>
      </c>
      <c r="C1038" s="20"/>
      <c r="D1038" s="20"/>
      <c r="E1038" s="20"/>
      <c r="F1038" s="20" t="s">
        <v>37</v>
      </c>
      <c r="G1038" s="20" t="s">
        <v>34</v>
      </c>
      <c r="H1038" s="20" t="s">
        <v>1232</v>
      </c>
      <c r="I1038" s="41">
        <f>SUM(0)</f>
        <v>0</v>
      </c>
      <c r="J1038" s="21" t="s">
        <v>1725</v>
      </c>
      <c r="K1038" s="20"/>
      <c r="L1038" s="20">
        <f>SUM(0)</f>
        <v>0</v>
      </c>
      <c r="M1038" s="20">
        <f>SUM(0)</f>
        <v>0</v>
      </c>
      <c r="N1038" s="20">
        <f>SUM(0)</f>
        <v>0</v>
      </c>
      <c r="O1038" s="20">
        <f>SUM(0)</f>
        <v>0</v>
      </c>
      <c r="P1038" s="20">
        <f>SUM(0)</f>
        <v>0</v>
      </c>
      <c r="Q1038" s="20" t="s">
        <v>110</v>
      </c>
      <c r="R1038" s="20">
        <f>SUM(0)</f>
        <v>0</v>
      </c>
      <c r="S1038" s="20">
        <f>SUM(0)</f>
        <v>0</v>
      </c>
      <c r="T1038" s="57" t="s">
        <v>1736</v>
      </c>
      <c r="U1038" s="57" t="s">
        <v>1723</v>
      </c>
      <c r="V1038" s="20" t="s">
        <v>34</v>
      </c>
      <c r="W1038" s="20"/>
      <c r="X1038" s="20" t="s">
        <v>1759</v>
      </c>
    </row>
    <row r="1039" s="4" customFormat="1" ht="24.95" customHeight="1" spans="1:24">
      <c r="A1039" s="18">
        <v>1034</v>
      </c>
      <c r="B1039" s="19" t="s">
        <v>1760</v>
      </c>
      <c r="C1039" s="18"/>
      <c r="D1039" s="18"/>
      <c r="E1039" s="18"/>
      <c r="F1039" s="18" t="s">
        <v>34</v>
      </c>
      <c r="G1039" s="18" t="s">
        <v>34</v>
      </c>
      <c r="H1039" s="18" t="s">
        <v>34</v>
      </c>
      <c r="I1039" s="18" t="s">
        <v>34</v>
      </c>
      <c r="J1039" s="19"/>
      <c r="K1039" s="18"/>
      <c r="L1039" s="40">
        <f t="shared" ref="L1039:O1039" si="66">SUM(L1040,L1044:L1045,L1046:L1047,L1048,L1052)</f>
        <v>150</v>
      </c>
      <c r="M1039" s="40">
        <f t="shared" si="66"/>
        <v>0</v>
      </c>
      <c r="N1039" s="40">
        <f t="shared" si="66"/>
        <v>150</v>
      </c>
      <c r="O1039" s="40">
        <f t="shared" si="66"/>
        <v>0</v>
      </c>
      <c r="P1039" s="18"/>
      <c r="Q1039" s="18" t="s">
        <v>34</v>
      </c>
      <c r="R1039" s="56">
        <f>SUM(R1040,R1044:R1045,R1046:R1047,R1048,R1052)</f>
        <v>196</v>
      </c>
      <c r="S1039" s="56">
        <f>SUM(S1040,S1044:S1045,S1046:S1047,S1048,S1052)</f>
        <v>794</v>
      </c>
      <c r="T1039" s="56" t="s">
        <v>1761</v>
      </c>
      <c r="U1039" s="56" t="s">
        <v>1762</v>
      </c>
      <c r="V1039" s="18" t="s">
        <v>34</v>
      </c>
      <c r="W1039" s="18">
        <v>4968</v>
      </c>
      <c r="X1039" s="18"/>
    </row>
    <row r="1040" s="5" customFormat="1" ht="24.95" customHeight="1" spans="1:24">
      <c r="A1040" s="20">
        <v>1035</v>
      </c>
      <c r="B1040" s="21" t="s">
        <v>1763</v>
      </c>
      <c r="C1040" s="20"/>
      <c r="D1040" s="20"/>
      <c r="E1040" s="20"/>
      <c r="F1040" s="20" t="s">
        <v>37</v>
      </c>
      <c r="G1040" s="20" t="s">
        <v>34</v>
      </c>
      <c r="H1040" s="20" t="s">
        <v>1232</v>
      </c>
      <c r="I1040" s="41">
        <f>SUM(I1041:I1043)</f>
        <v>3</v>
      </c>
      <c r="J1040" s="21" t="s">
        <v>1764</v>
      </c>
      <c r="K1040" s="20"/>
      <c r="L1040" s="48">
        <f>SUM(L1041:L1043)</f>
        <v>150</v>
      </c>
      <c r="M1040" s="48">
        <f>SUM(M1041:M1043)</f>
        <v>0</v>
      </c>
      <c r="N1040" s="48">
        <f>SUM(N1041:N1043)</f>
        <v>150</v>
      </c>
      <c r="O1040" s="48">
        <f>SUM(O1041:O1043)</f>
        <v>0</v>
      </c>
      <c r="P1040" s="20"/>
      <c r="Q1040" s="20" t="s">
        <v>110</v>
      </c>
      <c r="R1040" s="57">
        <f>SUM(R1041:R1043)</f>
        <v>196</v>
      </c>
      <c r="S1040" s="57">
        <f>SUM(S1041:S1043)</f>
        <v>794</v>
      </c>
      <c r="T1040" s="57"/>
      <c r="U1040" s="57"/>
      <c r="V1040" s="20" t="s">
        <v>34</v>
      </c>
      <c r="W1040" s="20">
        <v>4969</v>
      </c>
      <c r="X1040" s="20"/>
    </row>
    <row r="1041" s="3" customFormat="1" ht="24.95" customHeight="1" spans="1:24">
      <c r="A1041" s="24">
        <v>1036</v>
      </c>
      <c r="B1041" s="46" t="s">
        <v>1765</v>
      </c>
      <c r="C1041" s="26" t="s">
        <v>45</v>
      </c>
      <c r="D1041" s="26" t="s">
        <v>51</v>
      </c>
      <c r="E1041" s="26"/>
      <c r="F1041" s="26" t="s">
        <v>37</v>
      </c>
      <c r="G1041" s="26">
        <v>2019</v>
      </c>
      <c r="H1041" s="26" t="s">
        <v>1232</v>
      </c>
      <c r="I1041" s="45">
        <v>1</v>
      </c>
      <c r="J1041" s="46" t="s">
        <v>1766</v>
      </c>
      <c r="K1041" s="26">
        <v>50</v>
      </c>
      <c r="L1041" s="64">
        <v>50</v>
      </c>
      <c r="M1041" s="64"/>
      <c r="N1041" s="64">
        <v>50</v>
      </c>
      <c r="O1041" s="64"/>
      <c r="P1041" s="26" t="s">
        <v>1240</v>
      </c>
      <c r="Q1041" s="26" t="s">
        <v>110</v>
      </c>
      <c r="R1041" s="65">
        <v>104</v>
      </c>
      <c r="S1041" s="65">
        <v>405</v>
      </c>
      <c r="T1041" s="65"/>
      <c r="U1041" s="65"/>
      <c r="V1041" s="26" t="s">
        <v>1767</v>
      </c>
      <c r="W1041" s="24">
        <v>4973</v>
      </c>
      <c r="X1041" s="24"/>
    </row>
    <row r="1042" s="3" customFormat="1" ht="24.95" customHeight="1" spans="1:24">
      <c r="A1042" s="24">
        <v>1037</v>
      </c>
      <c r="B1042" s="46" t="s">
        <v>1768</v>
      </c>
      <c r="C1042" s="26" t="s">
        <v>45</v>
      </c>
      <c r="D1042" s="26" t="s">
        <v>56</v>
      </c>
      <c r="E1042" s="26"/>
      <c r="F1042" s="26" t="s">
        <v>37</v>
      </c>
      <c r="G1042" s="26">
        <v>2019</v>
      </c>
      <c r="H1042" s="26" t="s">
        <v>1232</v>
      </c>
      <c r="I1042" s="45">
        <v>1</v>
      </c>
      <c r="J1042" s="46" t="s">
        <v>1769</v>
      </c>
      <c r="K1042" s="26">
        <v>50</v>
      </c>
      <c r="L1042" s="64">
        <v>50</v>
      </c>
      <c r="M1042" s="64"/>
      <c r="N1042" s="64">
        <v>50</v>
      </c>
      <c r="O1042" s="64"/>
      <c r="P1042" s="26" t="s">
        <v>1240</v>
      </c>
      <c r="Q1042" s="26" t="s">
        <v>110</v>
      </c>
      <c r="R1042" s="65">
        <v>72</v>
      </c>
      <c r="S1042" s="65">
        <v>307</v>
      </c>
      <c r="T1042" s="65"/>
      <c r="U1042" s="65"/>
      <c r="V1042" s="26" t="s">
        <v>1767</v>
      </c>
      <c r="W1042" s="24">
        <v>4974</v>
      </c>
      <c r="X1042" s="24"/>
    </row>
    <row r="1043" s="3" customFormat="1" ht="24.95" customHeight="1" spans="1:24">
      <c r="A1043" s="24">
        <v>1038</v>
      </c>
      <c r="B1043" s="46" t="s">
        <v>1770</v>
      </c>
      <c r="C1043" s="26" t="s">
        <v>45</v>
      </c>
      <c r="D1043" s="26" t="s">
        <v>64</v>
      </c>
      <c r="E1043" s="26"/>
      <c r="F1043" s="26" t="s">
        <v>37</v>
      </c>
      <c r="G1043" s="26">
        <v>2019</v>
      </c>
      <c r="H1043" s="26" t="s">
        <v>1232</v>
      </c>
      <c r="I1043" s="45">
        <v>1</v>
      </c>
      <c r="J1043" s="46" t="s">
        <v>1771</v>
      </c>
      <c r="K1043" s="26">
        <v>50</v>
      </c>
      <c r="L1043" s="64">
        <v>50</v>
      </c>
      <c r="M1043" s="64"/>
      <c r="N1043" s="64">
        <v>50</v>
      </c>
      <c r="O1043" s="64"/>
      <c r="P1043" s="26" t="s">
        <v>1240</v>
      </c>
      <c r="Q1043" s="26" t="s">
        <v>110</v>
      </c>
      <c r="R1043" s="65">
        <v>20</v>
      </c>
      <c r="S1043" s="65">
        <v>82</v>
      </c>
      <c r="T1043" s="65"/>
      <c r="U1043" s="65"/>
      <c r="V1043" s="26" t="s">
        <v>1767</v>
      </c>
      <c r="W1043" s="24">
        <v>4975</v>
      </c>
      <c r="X1043" s="24"/>
    </row>
    <row r="1044" s="5" customFormat="1" ht="24.95" customHeight="1" spans="1:24">
      <c r="A1044" s="20">
        <v>1039</v>
      </c>
      <c r="B1044" s="21" t="s">
        <v>1772</v>
      </c>
      <c r="C1044" s="20"/>
      <c r="D1044" s="20"/>
      <c r="E1044" s="20"/>
      <c r="F1044" s="20" t="s">
        <v>37</v>
      </c>
      <c r="G1044" s="20" t="s">
        <v>34</v>
      </c>
      <c r="H1044" s="20" t="s">
        <v>1773</v>
      </c>
      <c r="I1044" s="41"/>
      <c r="J1044" s="21"/>
      <c r="K1044" s="20"/>
      <c r="L1044" s="48"/>
      <c r="M1044" s="48"/>
      <c r="N1044" s="48"/>
      <c r="O1044" s="48"/>
      <c r="P1044" s="20"/>
      <c r="Q1044" s="20"/>
      <c r="R1044" s="57"/>
      <c r="S1044" s="57"/>
      <c r="T1044" s="57"/>
      <c r="U1044" s="57"/>
      <c r="V1044" s="20"/>
      <c r="W1044" s="20">
        <v>4978</v>
      </c>
      <c r="X1044" s="20"/>
    </row>
    <row r="1045" s="5" customFormat="1" ht="24.95" customHeight="1" spans="1:24">
      <c r="A1045" s="20">
        <v>1040</v>
      </c>
      <c r="B1045" s="21" t="s">
        <v>1774</v>
      </c>
      <c r="C1045" s="20"/>
      <c r="D1045" s="20"/>
      <c r="E1045" s="20"/>
      <c r="F1045" s="20" t="s">
        <v>37</v>
      </c>
      <c r="G1045" s="20" t="s">
        <v>34</v>
      </c>
      <c r="H1045" s="20" t="s">
        <v>1232</v>
      </c>
      <c r="I1045" s="41">
        <f>SUM(0)</f>
        <v>0</v>
      </c>
      <c r="J1045" s="21" t="s">
        <v>1764</v>
      </c>
      <c r="K1045" s="20"/>
      <c r="L1045" s="48">
        <f>SUM(0)</f>
        <v>0</v>
      </c>
      <c r="M1045" s="48">
        <f>SUM(0)</f>
        <v>0</v>
      </c>
      <c r="N1045" s="48">
        <f>SUM(0)</f>
        <v>0</v>
      </c>
      <c r="O1045" s="48">
        <f>SUM(0)</f>
        <v>0</v>
      </c>
      <c r="P1045" s="20"/>
      <c r="Q1045" s="20" t="s">
        <v>110</v>
      </c>
      <c r="R1045" s="57">
        <f>SUM(0)</f>
        <v>0</v>
      </c>
      <c r="S1045" s="57">
        <f>SUM(0)</f>
        <v>0</v>
      </c>
      <c r="T1045" s="57"/>
      <c r="U1045" s="57"/>
      <c r="V1045" s="20" t="s">
        <v>34</v>
      </c>
      <c r="W1045" s="20">
        <v>4981</v>
      </c>
      <c r="X1045" s="20"/>
    </row>
    <row r="1046" s="5" customFormat="1" ht="24.95" customHeight="1" spans="1:24">
      <c r="A1046" s="20">
        <v>1041</v>
      </c>
      <c r="B1046" s="21" t="s">
        <v>1775</v>
      </c>
      <c r="C1046" s="20"/>
      <c r="D1046" s="20"/>
      <c r="E1046" s="20"/>
      <c r="F1046" s="20"/>
      <c r="G1046" s="20"/>
      <c r="H1046" s="20"/>
      <c r="I1046" s="41"/>
      <c r="J1046" s="21"/>
      <c r="K1046" s="20"/>
      <c r="L1046" s="48"/>
      <c r="M1046" s="48"/>
      <c r="N1046" s="48"/>
      <c r="O1046" s="48"/>
      <c r="P1046" s="20"/>
      <c r="Q1046" s="20"/>
      <c r="R1046" s="57"/>
      <c r="S1046" s="57"/>
      <c r="T1046" s="57"/>
      <c r="U1046" s="57"/>
      <c r="V1046" s="20"/>
      <c r="W1046" s="20">
        <v>4983</v>
      </c>
      <c r="X1046" s="20"/>
    </row>
    <row r="1047" s="5" customFormat="1" ht="24.95" customHeight="1" spans="1:24">
      <c r="A1047" s="20">
        <v>1042</v>
      </c>
      <c r="B1047" s="21" t="s">
        <v>1776</v>
      </c>
      <c r="C1047" s="20"/>
      <c r="D1047" s="20"/>
      <c r="E1047" s="20"/>
      <c r="F1047" s="20" t="s">
        <v>37</v>
      </c>
      <c r="G1047" s="20" t="s">
        <v>34</v>
      </c>
      <c r="H1047" s="20" t="s">
        <v>1743</v>
      </c>
      <c r="I1047" s="41"/>
      <c r="J1047" s="21"/>
      <c r="K1047" s="20"/>
      <c r="L1047" s="48"/>
      <c r="M1047" s="48"/>
      <c r="N1047" s="48"/>
      <c r="O1047" s="48"/>
      <c r="P1047" s="20"/>
      <c r="Q1047" s="20"/>
      <c r="R1047" s="57"/>
      <c r="S1047" s="57"/>
      <c r="T1047" s="57"/>
      <c r="U1047" s="57"/>
      <c r="V1047" s="20" t="s">
        <v>34</v>
      </c>
      <c r="W1047" s="20">
        <v>4984</v>
      </c>
      <c r="X1047" s="20"/>
    </row>
    <row r="1048" s="5" customFormat="1" ht="24.95" customHeight="1" spans="1:24">
      <c r="A1048" s="20">
        <v>1043</v>
      </c>
      <c r="B1048" s="21" t="s">
        <v>1777</v>
      </c>
      <c r="C1048" s="20"/>
      <c r="D1048" s="20"/>
      <c r="E1048" s="20"/>
      <c r="F1048" s="20" t="s">
        <v>37</v>
      </c>
      <c r="G1048" s="20" t="s">
        <v>34</v>
      </c>
      <c r="H1048" s="20" t="s">
        <v>1743</v>
      </c>
      <c r="I1048" s="41"/>
      <c r="J1048" s="21"/>
      <c r="K1048" s="20"/>
      <c r="L1048" s="48"/>
      <c r="M1048" s="48"/>
      <c r="N1048" s="48"/>
      <c r="O1048" s="48"/>
      <c r="P1048" s="20"/>
      <c r="Q1048" s="20"/>
      <c r="R1048" s="57"/>
      <c r="S1048" s="57"/>
      <c r="T1048" s="57"/>
      <c r="U1048" s="57"/>
      <c r="V1048" s="20"/>
      <c r="W1048" s="20">
        <v>4988</v>
      </c>
      <c r="X1048" s="20"/>
    </row>
    <row r="1049" s="6" customFormat="1" ht="24.95" customHeight="1" spans="1:24">
      <c r="A1049" s="22">
        <v>1044</v>
      </c>
      <c r="B1049" s="23" t="s">
        <v>1778</v>
      </c>
      <c r="C1049" s="22"/>
      <c r="D1049" s="22"/>
      <c r="E1049" s="22"/>
      <c r="F1049" s="22" t="s">
        <v>37</v>
      </c>
      <c r="G1049" s="22" t="s">
        <v>34</v>
      </c>
      <c r="H1049" s="22" t="s">
        <v>1743</v>
      </c>
      <c r="I1049" s="43"/>
      <c r="J1049" s="23"/>
      <c r="K1049" s="22"/>
      <c r="L1049" s="49"/>
      <c r="M1049" s="49"/>
      <c r="N1049" s="49"/>
      <c r="O1049" s="49"/>
      <c r="P1049" s="22"/>
      <c r="Q1049" s="22"/>
      <c r="R1049" s="22"/>
      <c r="S1049" s="58"/>
      <c r="T1049" s="58"/>
      <c r="U1049" s="58"/>
      <c r="V1049" s="22"/>
      <c r="W1049" s="22">
        <v>4989</v>
      </c>
      <c r="X1049" s="22"/>
    </row>
    <row r="1050" s="6" customFormat="1" ht="24.95" customHeight="1" spans="1:24">
      <c r="A1050" s="22">
        <v>1045</v>
      </c>
      <c r="B1050" s="23" t="s">
        <v>1779</v>
      </c>
      <c r="C1050" s="22"/>
      <c r="D1050" s="22"/>
      <c r="E1050" s="22"/>
      <c r="F1050" s="22" t="s">
        <v>37</v>
      </c>
      <c r="G1050" s="22" t="s">
        <v>34</v>
      </c>
      <c r="H1050" s="22" t="s">
        <v>1743</v>
      </c>
      <c r="I1050" s="43"/>
      <c r="J1050" s="23"/>
      <c r="K1050" s="22"/>
      <c r="L1050" s="49"/>
      <c r="M1050" s="49"/>
      <c r="N1050" s="49"/>
      <c r="O1050" s="49"/>
      <c r="P1050" s="22"/>
      <c r="Q1050" s="22"/>
      <c r="R1050" s="22"/>
      <c r="S1050" s="58"/>
      <c r="T1050" s="58"/>
      <c r="U1050" s="58"/>
      <c r="V1050" s="22"/>
      <c r="W1050" s="22">
        <v>4993</v>
      </c>
      <c r="X1050" s="22"/>
    </row>
    <row r="1051" s="6" customFormat="1" ht="24.95" customHeight="1" spans="1:24">
      <c r="A1051" s="22">
        <v>1046</v>
      </c>
      <c r="B1051" s="23" t="s">
        <v>1780</v>
      </c>
      <c r="C1051" s="22"/>
      <c r="D1051" s="22"/>
      <c r="E1051" s="22"/>
      <c r="F1051" s="22" t="s">
        <v>37</v>
      </c>
      <c r="G1051" s="22" t="s">
        <v>34</v>
      </c>
      <c r="H1051" s="22" t="s">
        <v>1743</v>
      </c>
      <c r="I1051" s="43"/>
      <c r="J1051" s="23"/>
      <c r="K1051" s="22"/>
      <c r="L1051" s="49"/>
      <c r="M1051" s="49"/>
      <c r="N1051" s="49"/>
      <c r="O1051" s="49"/>
      <c r="P1051" s="22"/>
      <c r="Q1051" s="22"/>
      <c r="R1051" s="58"/>
      <c r="S1051" s="58"/>
      <c r="T1051" s="58"/>
      <c r="U1051" s="58"/>
      <c r="V1051" s="22"/>
      <c r="W1051" s="22">
        <v>4997</v>
      </c>
      <c r="X1051" s="22"/>
    </row>
    <row r="1052" s="5" customFormat="1" ht="24.95" customHeight="1" spans="1:24">
      <c r="A1052" s="20">
        <v>1047</v>
      </c>
      <c r="B1052" s="21" t="s">
        <v>1303</v>
      </c>
      <c r="C1052" s="20"/>
      <c r="D1052" s="20"/>
      <c r="E1052" s="20"/>
      <c r="F1052" s="20"/>
      <c r="G1052" s="20"/>
      <c r="H1052" s="20"/>
      <c r="I1052" s="41"/>
      <c r="J1052" s="21"/>
      <c r="K1052" s="20"/>
      <c r="L1052" s="48"/>
      <c r="M1052" s="48"/>
      <c r="N1052" s="48"/>
      <c r="O1052" s="48"/>
      <c r="P1052" s="20"/>
      <c r="Q1052" s="20"/>
      <c r="R1052" s="57"/>
      <c r="S1052" s="57"/>
      <c r="T1052" s="57"/>
      <c r="U1052" s="57"/>
      <c r="V1052" s="20"/>
      <c r="W1052" s="20"/>
      <c r="X1052" s="20" t="s">
        <v>1781</v>
      </c>
    </row>
    <row r="1053" s="4" customFormat="1" ht="24.95" customHeight="1" spans="1:24">
      <c r="A1053" s="18">
        <v>1048</v>
      </c>
      <c r="B1053" s="19" t="s">
        <v>1782</v>
      </c>
      <c r="C1053" s="18"/>
      <c r="D1053" s="18"/>
      <c r="E1053" s="18"/>
      <c r="F1053" s="18" t="s">
        <v>34</v>
      </c>
      <c r="G1053" s="18" t="s">
        <v>34</v>
      </c>
      <c r="H1053" s="18" t="s">
        <v>34</v>
      </c>
      <c r="I1053" s="18" t="s">
        <v>34</v>
      </c>
      <c r="J1053" s="19"/>
      <c r="K1053" s="18"/>
      <c r="L1053" s="40">
        <f t="shared" ref="L1053:O1053" si="67">SUBTOTAL(9,L1054,L1057,L1073,L1201)</f>
        <v>131.6</v>
      </c>
      <c r="M1053" s="40">
        <f t="shared" si="67"/>
        <v>43.6</v>
      </c>
      <c r="N1053" s="40">
        <f t="shared" si="67"/>
        <v>31</v>
      </c>
      <c r="O1053" s="40">
        <f t="shared" si="67"/>
        <v>57</v>
      </c>
      <c r="P1053" s="18"/>
      <c r="Q1053" s="18" t="s">
        <v>34</v>
      </c>
      <c r="R1053" s="56">
        <f>SUBTOTAL(9,R1054,R1057,R1073,R1201)</f>
        <v>307</v>
      </c>
      <c r="S1053" s="56">
        <f>SUBTOTAL(9,S1054,S1057,S1073,S1201)</f>
        <v>914</v>
      </c>
      <c r="T1053" s="56" t="s">
        <v>1783</v>
      </c>
      <c r="U1053" s="56" t="s">
        <v>1784</v>
      </c>
      <c r="V1053" s="18" t="s">
        <v>34</v>
      </c>
      <c r="W1053" s="18">
        <v>5050</v>
      </c>
      <c r="X1053" s="18"/>
    </row>
    <row r="1054" s="5" customFormat="1" ht="24.95" customHeight="1" spans="1:24">
      <c r="A1054" s="20">
        <v>1049</v>
      </c>
      <c r="B1054" s="21" t="s">
        <v>1785</v>
      </c>
      <c r="C1054" s="20"/>
      <c r="D1054" s="20"/>
      <c r="E1054" s="20"/>
      <c r="F1054" s="20" t="s">
        <v>363</v>
      </c>
      <c r="G1054" s="20" t="s">
        <v>34</v>
      </c>
      <c r="H1054" s="20" t="s">
        <v>1232</v>
      </c>
      <c r="I1054" s="41">
        <f>I1055+I1056</f>
        <v>0</v>
      </c>
      <c r="J1054" s="21"/>
      <c r="K1054" s="20"/>
      <c r="L1054" s="48">
        <f t="shared" ref="L1054:O1054" si="68">L1055+L1056</f>
        <v>0</v>
      </c>
      <c r="M1054" s="48">
        <f t="shared" si="68"/>
        <v>0</v>
      </c>
      <c r="N1054" s="48">
        <f t="shared" si="68"/>
        <v>0</v>
      </c>
      <c r="O1054" s="48">
        <f t="shared" si="68"/>
        <v>0</v>
      </c>
      <c r="P1054" s="20"/>
      <c r="Q1054" s="20" t="s">
        <v>39</v>
      </c>
      <c r="R1054" s="57"/>
      <c r="S1054" s="57"/>
      <c r="T1054" s="57"/>
      <c r="U1054" s="57"/>
      <c r="V1054" s="20"/>
      <c r="W1054" s="20">
        <v>5051</v>
      </c>
      <c r="X1054" s="20"/>
    </row>
    <row r="1055" s="6" customFormat="1" ht="24.95" customHeight="1" spans="1:24">
      <c r="A1055" s="22">
        <v>1050</v>
      </c>
      <c r="B1055" s="23" t="s">
        <v>1786</v>
      </c>
      <c r="C1055" s="22"/>
      <c r="D1055" s="22"/>
      <c r="E1055" s="22"/>
      <c r="F1055" s="22"/>
      <c r="G1055" s="22"/>
      <c r="H1055" s="22"/>
      <c r="I1055" s="44"/>
      <c r="J1055" s="23"/>
      <c r="K1055" s="22"/>
      <c r="L1055" s="49"/>
      <c r="M1055" s="49"/>
      <c r="N1055" s="49"/>
      <c r="O1055" s="49"/>
      <c r="P1055" s="22"/>
      <c r="Q1055" s="22"/>
      <c r="R1055" s="58"/>
      <c r="S1055" s="58"/>
      <c r="T1055" s="58"/>
      <c r="U1055" s="58"/>
      <c r="V1055" s="22"/>
      <c r="W1055" s="22">
        <v>5052</v>
      </c>
      <c r="X1055" s="22"/>
    </row>
    <row r="1056" s="6" customFormat="1" ht="24.95" customHeight="1" spans="1:24">
      <c r="A1056" s="22">
        <v>1051</v>
      </c>
      <c r="B1056" s="23" t="s">
        <v>1787</v>
      </c>
      <c r="C1056" s="22"/>
      <c r="D1056" s="22"/>
      <c r="E1056" s="22"/>
      <c r="F1056" s="22" t="s">
        <v>363</v>
      </c>
      <c r="G1056" s="22" t="s">
        <v>34</v>
      </c>
      <c r="H1056" s="22" t="s">
        <v>1232</v>
      </c>
      <c r="I1056" s="43">
        <f>SUM(0)</f>
        <v>0</v>
      </c>
      <c r="J1056" s="69" t="s">
        <v>1788</v>
      </c>
      <c r="K1056" s="22"/>
      <c r="L1056" s="49">
        <f t="shared" ref="L1056:O1056" si="69">SUM(0)</f>
        <v>0</v>
      </c>
      <c r="M1056" s="49">
        <f t="shared" si="69"/>
        <v>0</v>
      </c>
      <c r="N1056" s="49">
        <f t="shared" si="69"/>
        <v>0</v>
      </c>
      <c r="O1056" s="49">
        <f t="shared" si="69"/>
        <v>0</v>
      </c>
      <c r="P1056" s="22"/>
      <c r="Q1056" s="22" t="s">
        <v>110</v>
      </c>
      <c r="R1056" s="58">
        <f>SUM(0)</f>
        <v>0</v>
      </c>
      <c r="S1056" s="58">
        <f>SUM(0)</f>
        <v>0</v>
      </c>
      <c r="T1056" s="58" t="s">
        <v>1789</v>
      </c>
      <c r="U1056" s="58" t="s">
        <v>1790</v>
      </c>
      <c r="V1056" s="22" t="s">
        <v>34</v>
      </c>
      <c r="W1056" s="22">
        <v>5053</v>
      </c>
      <c r="X1056" s="22"/>
    </row>
    <row r="1057" s="5" customFormat="1" ht="24.95" customHeight="1" spans="1:24">
      <c r="A1057" s="20">
        <v>1052</v>
      </c>
      <c r="B1057" s="21" t="s">
        <v>1791</v>
      </c>
      <c r="C1057" s="20"/>
      <c r="D1057" s="20"/>
      <c r="E1057" s="20"/>
      <c r="F1057" s="20" t="s">
        <v>34</v>
      </c>
      <c r="G1057" s="20" t="s">
        <v>34</v>
      </c>
      <c r="H1057" s="20" t="s">
        <v>34</v>
      </c>
      <c r="I1057" s="20" t="s">
        <v>34</v>
      </c>
      <c r="J1057" s="21"/>
      <c r="K1057" s="20"/>
      <c r="L1057" s="48">
        <f t="shared" ref="L1057:O1057" si="70">L1058+L1059+L1072</f>
        <v>26</v>
      </c>
      <c r="M1057" s="48">
        <f t="shared" si="70"/>
        <v>0</v>
      </c>
      <c r="N1057" s="48">
        <f t="shared" si="70"/>
        <v>0</v>
      </c>
      <c r="O1057" s="48">
        <f t="shared" si="70"/>
        <v>26</v>
      </c>
      <c r="P1057" s="20"/>
      <c r="Q1057" s="20" t="s">
        <v>34</v>
      </c>
      <c r="R1057" s="57">
        <f>R1058+R1059+R1072</f>
        <v>130</v>
      </c>
      <c r="S1057" s="57">
        <f>S1058+S1059+S1072</f>
        <v>520</v>
      </c>
      <c r="T1057" s="57"/>
      <c r="U1057" s="57"/>
      <c r="V1057" s="20" t="s">
        <v>34</v>
      </c>
      <c r="W1057" s="20">
        <v>5055</v>
      </c>
      <c r="X1057" s="20"/>
    </row>
    <row r="1058" s="6" customFormat="1" ht="24.95" customHeight="1" spans="1:24">
      <c r="A1058" s="22">
        <v>1053</v>
      </c>
      <c r="B1058" s="23" t="s">
        <v>1792</v>
      </c>
      <c r="C1058" s="22"/>
      <c r="D1058" s="22"/>
      <c r="E1058" s="22"/>
      <c r="F1058" s="22" t="s">
        <v>37</v>
      </c>
      <c r="G1058" s="22" t="s">
        <v>34</v>
      </c>
      <c r="H1058" s="22" t="s">
        <v>126</v>
      </c>
      <c r="I1058" s="44"/>
      <c r="J1058" s="23"/>
      <c r="K1058" s="22"/>
      <c r="L1058" s="49"/>
      <c r="M1058" s="49"/>
      <c r="N1058" s="49"/>
      <c r="O1058" s="49"/>
      <c r="P1058" s="22"/>
      <c r="Q1058" s="22"/>
      <c r="R1058" s="58"/>
      <c r="S1058" s="58"/>
      <c r="T1058" s="58"/>
      <c r="U1058" s="58"/>
      <c r="V1058" s="22" t="s">
        <v>34</v>
      </c>
      <c r="W1058" s="22">
        <v>5056</v>
      </c>
      <c r="X1058" s="22"/>
    </row>
    <row r="1059" s="6" customFormat="1" ht="24.95" customHeight="1" spans="1:24">
      <c r="A1059" s="22">
        <v>1054</v>
      </c>
      <c r="B1059" s="23" t="s">
        <v>1793</v>
      </c>
      <c r="C1059" s="22"/>
      <c r="D1059" s="22"/>
      <c r="E1059" s="22"/>
      <c r="F1059" s="22" t="s">
        <v>37</v>
      </c>
      <c r="G1059" s="22" t="s">
        <v>34</v>
      </c>
      <c r="H1059" s="22" t="s">
        <v>1794</v>
      </c>
      <c r="I1059" s="22">
        <f>I1060+I1061+I1070+I1071</f>
        <v>130</v>
      </c>
      <c r="J1059" s="69" t="s">
        <v>1795</v>
      </c>
      <c r="K1059" s="22"/>
      <c r="L1059" s="49">
        <f t="shared" ref="L1059:O1059" si="71">L1060+L1061+L1070+L1071</f>
        <v>26</v>
      </c>
      <c r="M1059" s="49">
        <f t="shared" si="71"/>
        <v>0</v>
      </c>
      <c r="N1059" s="49">
        <f t="shared" si="71"/>
        <v>0</v>
      </c>
      <c r="O1059" s="49">
        <f t="shared" si="71"/>
        <v>26</v>
      </c>
      <c r="P1059" s="22"/>
      <c r="Q1059" s="22" t="s">
        <v>39</v>
      </c>
      <c r="R1059" s="58">
        <f>R1060+R1061+R1070+R1071</f>
        <v>130</v>
      </c>
      <c r="S1059" s="58">
        <f>S1060+S1061+S1070+S1071</f>
        <v>520</v>
      </c>
      <c r="T1059" s="58"/>
      <c r="U1059" s="58"/>
      <c r="V1059" s="22" t="s">
        <v>34</v>
      </c>
      <c r="W1059" s="22">
        <v>5057</v>
      </c>
      <c r="X1059" s="22"/>
    </row>
    <row r="1060" ht="24.95" customHeight="1" spans="1:24">
      <c r="A1060" s="24">
        <v>1055</v>
      </c>
      <c r="B1060" s="26" t="s">
        <v>1796</v>
      </c>
      <c r="C1060" s="24"/>
      <c r="D1060" s="24"/>
      <c r="E1060" s="24"/>
      <c r="F1060" s="24" t="s">
        <v>37</v>
      </c>
      <c r="G1060" s="24" t="s">
        <v>34</v>
      </c>
      <c r="H1060" s="24" t="s">
        <v>1797</v>
      </c>
      <c r="I1060" s="55">
        <f>SUM(0)</f>
        <v>0</v>
      </c>
      <c r="J1060" s="51"/>
      <c r="K1060" s="24"/>
      <c r="L1060" s="52"/>
      <c r="M1060" s="52"/>
      <c r="N1060" s="52"/>
      <c r="O1060" s="52"/>
      <c r="P1060" s="24"/>
      <c r="Q1060" s="24"/>
      <c r="R1060" s="24">
        <f>SUM(0)</f>
        <v>0</v>
      </c>
      <c r="S1060" s="24">
        <f>SUM(0)</f>
        <v>0</v>
      </c>
      <c r="T1060" s="24"/>
      <c r="U1060" s="24"/>
      <c r="V1060" s="24" t="s">
        <v>34</v>
      </c>
      <c r="W1060" s="24">
        <v>5058</v>
      </c>
      <c r="X1060" s="24"/>
    </row>
    <row r="1061" ht="24.95" customHeight="1" spans="1:24">
      <c r="A1061" s="24">
        <v>1056</v>
      </c>
      <c r="B1061" s="26" t="s">
        <v>1798</v>
      </c>
      <c r="C1061" s="24"/>
      <c r="D1061" s="24"/>
      <c r="E1061" s="24"/>
      <c r="F1061" s="24" t="s">
        <v>37</v>
      </c>
      <c r="G1061" s="24" t="s">
        <v>34</v>
      </c>
      <c r="H1061" s="24" t="s">
        <v>106</v>
      </c>
      <c r="I1061" s="55">
        <f>SUM(I1062:I1069)</f>
        <v>130</v>
      </c>
      <c r="J1061" s="51"/>
      <c r="K1061" s="24"/>
      <c r="L1061" s="52">
        <f>SUM(L1062:L1069)</f>
        <v>26</v>
      </c>
      <c r="M1061" s="52">
        <f>SUM(M1062:M1069)</f>
        <v>0</v>
      </c>
      <c r="N1061" s="52">
        <f>SUM(N1062:N1069)</f>
        <v>0</v>
      </c>
      <c r="O1061" s="52">
        <f>SUM(O1062:O1069)</f>
        <v>26</v>
      </c>
      <c r="P1061" s="24"/>
      <c r="Q1061" s="24" t="s">
        <v>39</v>
      </c>
      <c r="R1061" s="24">
        <f>SUM(R1062:R1069)</f>
        <v>130</v>
      </c>
      <c r="S1061" s="24">
        <f>SUM(S1062:S1069)</f>
        <v>520</v>
      </c>
      <c r="T1061" s="24"/>
      <c r="U1061" s="24"/>
      <c r="V1061" s="24" t="s">
        <v>34</v>
      </c>
      <c r="W1061" s="24">
        <v>5076</v>
      </c>
      <c r="X1061" s="24"/>
    </row>
    <row r="1062" ht="24.95" customHeight="1" spans="1:24">
      <c r="A1062" s="24">
        <v>1057</v>
      </c>
      <c r="B1062" s="51" t="s">
        <v>1799</v>
      </c>
      <c r="C1062" s="24" t="s">
        <v>45</v>
      </c>
      <c r="D1062" s="24" t="s">
        <v>56</v>
      </c>
      <c r="E1062" s="24" t="s">
        <v>1800</v>
      </c>
      <c r="F1062" s="24" t="s">
        <v>37</v>
      </c>
      <c r="G1062" s="24">
        <v>2020</v>
      </c>
      <c r="H1062" s="24" t="s">
        <v>106</v>
      </c>
      <c r="I1062" s="55">
        <v>10</v>
      </c>
      <c r="J1062" s="46" t="s">
        <v>1801</v>
      </c>
      <c r="K1062" s="26">
        <v>0.2</v>
      </c>
      <c r="L1062" s="52">
        <v>2</v>
      </c>
      <c r="M1062" s="52"/>
      <c r="N1062" s="47"/>
      <c r="O1062" s="47">
        <v>2</v>
      </c>
      <c r="P1062" s="24" t="s">
        <v>135</v>
      </c>
      <c r="Q1062" s="24" t="s">
        <v>39</v>
      </c>
      <c r="R1062" s="24">
        <v>10</v>
      </c>
      <c r="S1062" s="24">
        <v>40</v>
      </c>
      <c r="T1062" s="24"/>
      <c r="U1062" s="24"/>
      <c r="V1062" s="24" t="s">
        <v>1802</v>
      </c>
      <c r="W1062" s="24"/>
      <c r="X1062" s="24" t="s">
        <v>1803</v>
      </c>
    </row>
    <row r="1063" ht="24.95" customHeight="1" spans="1:24">
      <c r="A1063" s="24">
        <v>1058</v>
      </c>
      <c r="B1063" s="51" t="s">
        <v>1804</v>
      </c>
      <c r="C1063" s="24" t="s">
        <v>45</v>
      </c>
      <c r="D1063" s="24" t="s">
        <v>164</v>
      </c>
      <c r="E1063" s="24" t="s">
        <v>165</v>
      </c>
      <c r="F1063" s="24" t="s">
        <v>37</v>
      </c>
      <c r="G1063" s="24">
        <v>2020</v>
      </c>
      <c r="H1063" s="24" t="s">
        <v>106</v>
      </c>
      <c r="I1063" s="55">
        <v>15</v>
      </c>
      <c r="J1063" s="46" t="s">
        <v>1801</v>
      </c>
      <c r="K1063" s="26">
        <v>0.2</v>
      </c>
      <c r="L1063" s="52">
        <v>3</v>
      </c>
      <c r="M1063" s="52"/>
      <c r="N1063" s="47"/>
      <c r="O1063" s="47">
        <v>3</v>
      </c>
      <c r="P1063" s="24" t="s">
        <v>135</v>
      </c>
      <c r="Q1063" s="24" t="s">
        <v>39</v>
      </c>
      <c r="R1063" s="24">
        <v>15</v>
      </c>
      <c r="S1063" s="24">
        <v>60</v>
      </c>
      <c r="T1063" s="24"/>
      <c r="U1063" s="24"/>
      <c r="V1063" s="24" t="s">
        <v>1802</v>
      </c>
      <c r="W1063" s="24"/>
      <c r="X1063" s="24" t="s">
        <v>1805</v>
      </c>
    </row>
    <row r="1064" ht="24.95" customHeight="1" spans="1:24">
      <c r="A1064" s="24">
        <v>1059</v>
      </c>
      <c r="B1064" s="51" t="s">
        <v>1806</v>
      </c>
      <c r="C1064" s="24" t="s">
        <v>45</v>
      </c>
      <c r="D1064" s="24" t="s">
        <v>164</v>
      </c>
      <c r="E1064" s="24" t="s">
        <v>631</v>
      </c>
      <c r="F1064" s="24" t="s">
        <v>37</v>
      </c>
      <c r="G1064" s="24">
        <v>2020</v>
      </c>
      <c r="H1064" s="24" t="s">
        <v>106</v>
      </c>
      <c r="I1064" s="55">
        <v>15</v>
      </c>
      <c r="J1064" s="46" t="s">
        <v>1801</v>
      </c>
      <c r="K1064" s="26">
        <v>0.2</v>
      </c>
      <c r="L1064" s="52">
        <v>3</v>
      </c>
      <c r="M1064" s="52"/>
      <c r="N1064" s="47"/>
      <c r="O1064" s="47">
        <v>3</v>
      </c>
      <c r="P1064" s="24" t="s">
        <v>135</v>
      </c>
      <c r="Q1064" s="24" t="s">
        <v>39</v>
      </c>
      <c r="R1064" s="24">
        <v>15</v>
      </c>
      <c r="S1064" s="24">
        <v>60</v>
      </c>
      <c r="T1064" s="24"/>
      <c r="U1064" s="24"/>
      <c r="V1064" s="24" t="s">
        <v>1802</v>
      </c>
      <c r="W1064" s="24"/>
      <c r="X1064" s="24" t="s">
        <v>1807</v>
      </c>
    </row>
    <row r="1065" ht="24.95" customHeight="1" spans="1:24">
      <c r="A1065" s="24">
        <v>1060</v>
      </c>
      <c r="B1065" s="51" t="s">
        <v>1808</v>
      </c>
      <c r="C1065" s="24" t="s">
        <v>45</v>
      </c>
      <c r="D1065" s="24" t="s">
        <v>164</v>
      </c>
      <c r="E1065" s="24" t="s">
        <v>553</v>
      </c>
      <c r="F1065" s="24" t="s">
        <v>37</v>
      </c>
      <c r="G1065" s="24">
        <v>2020</v>
      </c>
      <c r="H1065" s="24" t="s">
        <v>106</v>
      </c>
      <c r="I1065" s="55">
        <v>15</v>
      </c>
      <c r="J1065" s="46" t="s">
        <v>1801</v>
      </c>
      <c r="K1065" s="26">
        <v>0.2</v>
      </c>
      <c r="L1065" s="52">
        <v>3</v>
      </c>
      <c r="M1065" s="52"/>
      <c r="N1065" s="47"/>
      <c r="O1065" s="47">
        <v>3</v>
      </c>
      <c r="P1065" s="24" t="s">
        <v>135</v>
      </c>
      <c r="Q1065" s="24" t="s">
        <v>39</v>
      </c>
      <c r="R1065" s="24">
        <v>15</v>
      </c>
      <c r="S1065" s="24">
        <v>60</v>
      </c>
      <c r="T1065" s="24"/>
      <c r="U1065" s="24"/>
      <c r="V1065" s="24" t="s">
        <v>1802</v>
      </c>
      <c r="W1065" s="24"/>
      <c r="X1065" s="24" t="s">
        <v>1809</v>
      </c>
    </row>
    <row r="1066" ht="24.95" customHeight="1" spans="1:24">
      <c r="A1066" s="24">
        <v>1061</v>
      </c>
      <c r="B1066" s="51" t="s">
        <v>1810</v>
      </c>
      <c r="C1066" s="24" t="s">
        <v>45</v>
      </c>
      <c r="D1066" s="24" t="s">
        <v>164</v>
      </c>
      <c r="E1066" s="24" t="s">
        <v>555</v>
      </c>
      <c r="F1066" s="24" t="s">
        <v>37</v>
      </c>
      <c r="G1066" s="24">
        <v>2020</v>
      </c>
      <c r="H1066" s="24" t="s">
        <v>106</v>
      </c>
      <c r="I1066" s="55">
        <v>15</v>
      </c>
      <c r="J1066" s="46" t="s">
        <v>1801</v>
      </c>
      <c r="K1066" s="26">
        <v>0.2</v>
      </c>
      <c r="L1066" s="52">
        <v>3</v>
      </c>
      <c r="M1066" s="52"/>
      <c r="N1066" s="47"/>
      <c r="O1066" s="47">
        <v>3</v>
      </c>
      <c r="P1066" s="24" t="s">
        <v>135</v>
      </c>
      <c r="Q1066" s="24" t="s">
        <v>39</v>
      </c>
      <c r="R1066" s="24">
        <v>15</v>
      </c>
      <c r="S1066" s="24">
        <v>60</v>
      </c>
      <c r="T1066" s="24"/>
      <c r="U1066" s="24"/>
      <c r="V1066" s="24" t="s">
        <v>1802</v>
      </c>
      <c r="W1066" s="24"/>
      <c r="X1066" s="24" t="s">
        <v>1811</v>
      </c>
    </row>
    <row r="1067" ht="24.95" customHeight="1" spans="1:24">
      <c r="A1067" s="24">
        <v>1062</v>
      </c>
      <c r="B1067" s="51" t="s">
        <v>1812</v>
      </c>
      <c r="C1067" s="24" t="s">
        <v>45</v>
      </c>
      <c r="D1067" s="24" t="s">
        <v>164</v>
      </c>
      <c r="E1067" s="24" t="s">
        <v>813</v>
      </c>
      <c r="F1067" s="24" t="s">
        <v>37</v>
      </c>
      <c r="G1067" s="24">
        <v>2020</v>
      </c>
      <c r="H1067" s="24" t="s">
        <v>106</v>
      </c>
      <c r="I1067" s="55">
        <v>15</v>
      </c>
      <c r="J1067" s="46" t="s">
        <v>1801</v>
      </c>
      <c r="K1067" s="26">
        <v>0.2</v>
      </c>
      <c r="L1067" s="52">
        <v>3</v>
      </c>
      <c r="M1067" s="52"/>
      <c r="N1067" s="47"/>
      <c r="O1067" s="47">
        <v>3</v>
      </c>
      <c r="P1067" s="24" t="s">
        <v>135</v>
      </c>
      <c r="Q1067" s="24" t="s">
        <v>39</v>
      </c>
      <c r="R1067" s="24">
        <v>15</v>
      </c>
      <c r="S1067" s="24">
        <v>60</v>
      </c>
      <c r="T1067" s="24"/>
      <c r="U1067" s="24"/>
      <c r="V1067" s="24" t="s">
        <v>1802</v>
      </c>
      <c r="W1067" s="24"/>
      <c r="X1067" s="24" t="s">
        <v>1813</v>
      </c>
    </row>
    <row r="1068" ht="24.95" customHeight="1" spans="1:24">
      <c r="A1068" s="24">
        <v>1063</v>
      </c>
      <c r="B1068" s="51" t="s">
        <v>1814</v>
      </c>
      <c r="C1068" s="24" t="s">
        <v>45</v>
      </c>
      <c r="D1068" s="24" t="s">
        <v>164</v>
      </c>
      <c r="E1068" s="24" t="s">
        <v>634</v>
      </c>
      <c r="F1068" s="24" t="s">
        <v>37</v>
      </c>
      <c r="G1068" s="24">
        <v>2020</v>
      </c>
      <c r="H1068" s="24" t="s">
        <v>106</v>
      </c>
      <c r="I1068" s="55">
        <v>15</v>
      </c>
      <c r="J1068" s="46" t="s">
        <v>1801</v>
      </c>
      <c r="K1068" s="26">
        <v>0.2</v>
      </c>
      <c r="L1068" s="52">
        <v>3</v>
      </c>
      <c r="M1068" s="52"/>
      <c r="N1068" s="47"/>
      <c r="O1068" s="47">
        <v>3</v>
      </c>
      <c r="P1068" s="24" t="s">
        <v>135</v>
      </c>
      <c r="Q1068" s="24" t="s">
        <v>39</v>
      </c>
      <c r="R1068" s="24">
        <v>15</v>
      </c>
      <c r="S1068" s="24">
        <v>60</v>
      </c>
      <c r="T1068" s="24"/>
      <c r="U1068" s="24"/>
      <c r="V1068" s="24" t="s">
        <v>1802</v>
      </c>
      <c r="W1068" s="24"/>
      <c r="X1068" s="24" t="s">
        <v>1815</v>
      </c>
    </row>
    <row r="1069" ht="24.95" customHeight="1" spans="1:24">
      <c r="A1069" s="24">
        <v>1064</v>
      </c>
      <c r="B1069" s="51" t="s">
        <v>1816</v>
      </c>
      <c r="C1069" s="24" t="s">
        <v>45</v>
      </c>
      <c r="D1069" s="24" t="s">
        <v>53</v>
      </c>
      <c r="E1069" s="24" t="s">
        <v>54</v>
      </c>
      <c r="F1069" s="24" t="s">
        <v>37</v>
      </c>
      <c r="G1069" s="24">
        <v>2020</v>
      </c>
      <c r="H1069" s="24" t="s">
        <v>106</v>
      </c>
      <c r="I1069" s="55">
        <v>30</v>
      </c>
      <c r="J1069" s="46" t="s">
        <v>1801</v>
      </c>
      <c r="K1069" s="26">
        <v>0.2</v>
      </c>
      <c r="L1069" s="52">
        <v>6</v>
      </c>
      <c r="M1069" s="52"/>
      <c r="N1069" s="47"/>
      <c r="O1069" s="47">
        <v>6</v>
      </c>
      <c r="P1069" s="24" t="s">
        <v>135</v>
      </c>
      <c r="Q1069" s="24" t="s">
        <v>39</v>
      </c>
      <c r="R1069" s="24">
        <v>30</v>
      </c>
      <c r="S1069" s="24">
        <v>120</v>
      </c>
      <c r="T1069" s="24"/>
      <c r="U1069" s="24"/>
      <c r="V1069" s="24" t="s">
        <v>1802</v>
      </c>
      <c r="W1069" s="24"/>
      <c r="X1069" s="24" t="s">
        <v>1817</v>
      </c>
    </row>
    <row r="1070" ht="24.95" customHeight="1" spans="1:24">
      <c r="A1070" s="24">
        <v>1065</v>
      </c>
      <c r="B1070" s="26" t="s">
        <v>1818</v>
      </c>
      <c r="C1070" s="24"/>
      <c r="D1070" s="24"/>
      <c r="E1070" s="24"/>
      <c r="F1070" s="24" t="s">
        <v>37</v>
      </c>
      <c r="G1070" s="24" t="s">
        <v>34</v>
      </c>
      <c r="H1070" s="24" t="s">
        <v>106</v>
      </c>
      <c r="I1070" s="55">
        <f>SUM(0)</f>
        <v>0</v>
      </c>
      <c r="J1070" s="51"/>
      <c r="K1070" s="24"/>
      <c r="L1070" s="52">
        <f>SUM(0)</f>
        <v>0</v>
      </c>
      <c r="M1070" s="52">
        <f>SUM(0)</f>
        <v>0</v>
      </c>
      <c r="N1070" s="52">
        <f>SUM(0)</f>
        <v>0</v>
      </c>
      <c r="O1070" s="52">
        <f>SUM(0)</f>
        <v>0</v>
      </c>
      <c r="P1070" s="24"/>
      <c r="Q1070" s="24" t="s">
        <v>39</v>
      </c>
      <c r="R1070" s="24">
        <f>SUM(0)</f>
        <v>0</v>
      </c>
      <c r="S1070" s="24">
        <f>SUM(0)</f>
        <v>0</v>
      </c>
      <c r="T1070" s="24"/>
      <c r="U1070" s="24"/>
      <c r="V1070" s="24" t="s">
        <v>34</v>
      </c>
      <c r="W1070" s="24">
        <v>5680</v>
      </c>
      <c r="X1070" s="24"/>
    </row>
    <row r="1071" ht="24.95" customHeight="1" spans="1:24">
      <c r="A1071" s="24">
        <v>1066</v>
      </c>
      <c r="B1071" s="26" t="s">
        <v>1819</v>
      </c>
      <c r="C1071" s="24"/>
      <c r="D1071" s="24"/>
      <c r="E1071" s="24"/>
      <c r="F1071" s="24" t="s">
        <v>37</v>
      </c>
      <c r="G1071" s="24" t="s">
        <v>34</v>
      </c>
      <c r="H1071" s="24" t="s">
        <v>1797</v>
      </c>
      <c r="I1071" s="55">
        <f>SUM(0)</f>
        <v>0</v>
      </c>
      <c r="J1071" s="51"/>
      <c r="K1071" s="24"/>
      <c r="L1071" s="52">
        <f>SUM(0)</f>
        <v>0</v>
      </c>
      <c r="M1071" s="52">
        <f>SUM(0)</f>
        <v>0</v>
      </c>
      <c r="N1071" s="52">
        <f>SUM(0)</f>
        <v>0</v>
      </c>
      <c r="O1071" s="52">
        <f>SUM(0)</f>
        <v>0</v>
      </c>
      <c r="P1071" s="24"/>
      <c r="Q1071" s="24" t="s">
        <v>39</v>
      </c>
      <c r="R1071" s="24">
        <f>SUM(0)</f>
        <v>0</v>
      </c>
      <c r="S1071" s="24">
        <f>SUM(0)</f>
        <v>0</v>
      </c>
      <c r="T1071" s="24"/>
      <c r="U1071" s="24"/>
      <c r="V1071" s="24" t="s">
        <v>34</v>
      </c>
      <c r="W1071" s="24">
        <v>5682</v>
      </c>
      <c r="X1071" s="24"/>
    </row>
    <row r="1072" s="6" customFormat="1" ht="24.95" customHeight="1" spans="1:24">
      <c r="A1072" s="22">
        <v>1067</v>
      </c>
      <c r="B1072" s="23" t="s">
        <v>1820</v>
      </c>
      <c r="C1072" s="22"/>
      <c r="D1072" s="22"/>
      <c r="E1072" s="22"/>
      <c r="F1072" s="22"/>
      <c r="G1072" s="22"/>
      <c r="H1072" s="22"/>
      <c r="I1072" s="44"/>
      <c r="J1072" s="23"/>
      <c r="K1072" s="22"/>
      <c r="L1072" s="49"/>
      <c r="M1072" s="49"/>
      <c r="N1072" s="49"/>
      <c r="O1072" s="49"/>
      <c r="P1072" s="22"/>
      <c r="Q1072" s="22"/>
      <c r="R1072" s="58"/>
      <c r="S1072" s="58"/>
      <c r="T1072" s="58"/>
      <c r="U1072" s="58"/>
      <c r="V1072" s="22"/>
      <c r="W1072" s="22">
        <v>6179</v>
      </c>
      <c r="X1072" s="22"/>
    </row>
    <row r="1073" s="5" customFormat="1" ht="24.95" customHeight="1" spans="1:24">
      <c r="A1073" s="20">
        <v>1068</v>
      </c>
      <c r="B1073" s="21" t="s">
        <v>1821</v>
      </c>
      <c r="C1073" s="20"/>
      <c r="D1073" s="20"/>
      <c r="E1073" s="20"/>
      <c r="F1073" s="20" t="s">
        <v>34</v>
      </c>
      <c r="G1073" s="20" t="s">
        <v>34</v>
      </c>
      <c r="H1073" s="20" t="s">
        <v>34</v>
      </c>
      <c r="I1073" s="41">
        <f>I1074+I1156+I1157+I1200</f>
        <v>177</v>
      </c>
      <c r="J1073" s="21"/>
      <c r="K1073" s="20"/>
      <c r="L1073" s="48">
        <f t="shared" ref="L1073:O1073" si="72">L1074+L1156+L1157+L1200</f>
        <v>105.6</v>
      </c>
      <c r="M1073" s="48">
        <f t="shared" si="72"/>
        <v>43.6</v>
      </c>
      <c r="N1073" s="48">
        <f t="shared" si="72"/>
        <v>31</v>
      </c>
      <c r="O1073" s="48">
        <f t="shared" si="72"/>
        <v>31</v>
      </c>
      <c r="P1073" s="20"/>
      <c r="Q1073" s="20" t="s">
        <v>34</v>
      </c>
      <c r="R1073" s="57">
        <f>R1074+R1156+R1157+R1200</f>
        <v>177</v>
      </c>
      <c r="S1073" s="57">
        <f>S1074+S1156+S1157+S1200</f>
        <v>394</v>
      </c>
      <c r="T1073" s="57"/>
      <c r="U1073" s="57"/>
      <c r="V1073" s="20" t="s">
        <v>34</v>
      </c>
      <c r="W1073" s="20">
        <v>6180</v>
      </c>
      <c r="X1073" s="20"/>
    </row>
    <row r="1074" s="6" customFormat="1" ht="24.95" customHeight="1" spans="1:24">
      <c r="A1074" s="22">
        <v>1069</v>
      </c>
      <c r="B1074" s="23" t="s">
        <v>1822</v>
      </c>
      <c r="C1074" s="22"/>
      <c r="D1074" s="22"/>
      <c r="E1074" s="22"/>
      <c r="F1074" s="22" t="s">
        <v>37</v>
      </c>
      <c r="G1074" s="22" t="s">
        <v>34</v>
      </c>
      <c r="H1074" s="22" t="s">
        <v>38</v>
      </c>
      <c r="I1074" s="43">
        <f>SUM(I1075:I1155)</f>
        <v>93</v>
      </c>
      <c r="J1074" s="69" t="s">
        <v>1823</v>
      </c>
      <c r="K1074" s="22"/>
      <c r="L1074" s="49">
        <f>SUM(L1075:L1155)</f>
        <v>93</v>
      </c>
      <c r="M1074" s="49">
        <f>SUM(M1075:M1155)</f>
        <v>31</v>
      </c>
      <c r="N1074" s="49">
        <f>SUM(N1075:N1155)</f>
        <v>31</v>
      </c>
      <c r="O1074" s="49">
        <f>SUM(O1075:O1155)</f>
        <v>31</v>
      </c>
      <c r="P1074" s="22"/>
      <c r="Q1074" s="22" t="s">
        <v>39</v>
      </c>
      <c r="R1074" s="58">
        <f>SUM(R1075:R1155)</f>
        <v>93</v>
      </c>
      <c r="S1074" s="58">
        <f>SUM(S1075:S1155)</f>
        <v>93</v>
      </c>
      <c r="T1074" s="58"/>
      <c r="U1074" s="58"/>
      <c r="V1074" s="22" t="s">
        <v>34</v>
      </c>
      <c r="W1074" s="22">
        <v>6181</v>
      </c>
      <c r="X1074" s="22"/>
    </row>
    <row r="1075" ht="24.95" customHeight="1" spans="1:24">
      <c r="A1075" s="24">
        <v>1070</v>
      </c>
      <c r="B1075" s="51" t="s">
        <v>1824</v>
      </c>
      <c r="C1075" s="24" t="s">
        <v>45</v>
      </c>
      <c r="D1075" s="24" t="s">
        <v>173</v>
      </c>
      <c r="E1075" s="24" t="s">
        <v>1825</v>
      </c>
      <c r="F1075" s="24" t="s">
        <v>37</v>
      </c>
      <c r="G1075" s="24">
        <v>2018</v>
      </c>
      <c r="H1075" s="24" t="s">
        <v>38</v>
      </c>
      <c r="I1075" s="55">
        <v>1</v>
      </c>
      <c r="J1075" s="51" t="s">
        <v>1826</v>
      </c>
      <c r="K1075" s="24" t="s">
        <v>1827</v>
      </c>
      <c r="L1075" s="52">
        <f t="shared" ref="L1075:L1101" si="73">M1075+N1075+O1075</f>
        <v>1</v>
      </c>
      <c r="M1075" s="52">
        <v>1</v>
      </c>
      <c r="N1075" s="52"/>
      <c r="O1075" s="52"/>
      <c r="P1075" s="24" t="s">
        <v>49</v>
      </c>
      <c r="Q1075" s="24" t="s">
        <v>39</v>
      </c>
      <c r="R1075" s="24">
        <v>1</v>
      </c>
      <c r="S1075" s="24">
        <v>1</v>
      </c>
      <c r="T1075" s="24"/>
      <c r="U1075" s="24"/>
      <c r="V1075" s="26" t="s">
        <v>1802</v>
      </c>
      <c r="W1075" s="24">
        <v>6198</v>
      </c>
      <c r="X1075" s="24"/>
    </row>
    <row r="1076" ht="24.95" customHeight="1" spans="1:24">
      <c r="A1076" s="24">
        <v>1071</v>
      </c>
      <c r="B1076" s="51" t="s">
        <v>1824</v>
      </c>
      <c r="C1076" s="24" t="s">
        <v>45</v>
      </c>
      <c r="D1076" s="24" t="s">
        <v>120</v>
      </c>
      <c r="E1076" s="24" t="s">
        <v>209</v>
      </c>
      <c r="F1076" s="24" t="s">
        <v>37</v>
      </c>
      <c r="G1076" s="24">
        <v>2018</v>
      </c>
      <c r="H1076" s="24" t="s">
        <v>38</v>
      </c>
      <c r="I1076" s="55">
        <v>1</v>
      </c>
      <c r="J1076" s="51" t="s">
        <v>1826</v>
      </c>
      <c r="K1076" s="24" t="s">
        <v>1827</v>
      </c>
      <c r="L1076" s="52">
        <f t="shared" si="73"/>
        <v>1</v>
      </c>
      <c r="M1076" s="52">
        <v>1</v>
      </c>
      <c r="N1076" s="52"/>
      <c r="O1076" s="52"/>
      <c r="P1076" s="24" t="s">
        <v>49</v>
      </c>
      <c r="Q1076" s="24" t="s">
        <v>39</v>
      </c>
      <c r="R1076" s="24">
        <v>1</v>
      </c>
      <c r="S1076" s="24">
        <v>1</v>
      </c>
      <c r="T1076" s="24"/>
      <c r="U1076" s="24"/>
      <c r="V1076" s="26" t="s">
        <v>1802</v>
      </c>
      <c r="W1076" s="24">
        <v>6199</v>
      </c>
      <c r="X1076" s="24"/>
    </row>
    <row r="1077" ht="24.95" customHeight="1" spans="1:24">
      <c r="A1077" s="24">
        <v>1072</v>
      </c>
      <c r="B1077" s="51" t="s">
        <v>1824</v>
      </c>
      <c r="C1077" s="24" t="s">
        <v>45</v>
      </c>
      <c r="D1077" s="24" t="s">
        <v>271</v>
      </c>
      <c r="E1077" s="24" t="s">
        <v>275</v>
      </c>
      <c r="F1077" s="24" t="s">
        <v>37</v>
      </c>
      <c r="G1077" s="24">
        <v>2018</v>
      </c>
      <c r="H1077" s="24" t="s">
        <v>38</v>
      </c>
      <c r="I1077" s="55">
        <v>1</v>
      </c>
      <c r="J1077" s="51" t="s">
        <v>1826</v>
      </c>
      <c r="K1077" s="24" t="s">
        <v>1827</v>
      </c>
      <c r="L1077" s="52">
        <f t="shared" si="73"/>
        <v>1</v>
      </c>
      <c r="M1077" s="52">
        <v>1</v>
      </c>
      <c r="N1077" s="52"/>
      <c r="O1077" s="52"/>
      <c r="P1077" s="24" t="s">
        <v>49</v>
      </c>
      <c r="Q1077" s="24" t="s">
        <v>39</v>
      </c>
      <c r="R1077" s="24">
        <v>1</v>
      </c>
      <c r="S1077" s="24">
        <v>1</v>
      </c>
      <c r="T1077" s="24"/>
      <c r="U1077" s="24"/>
      <c r="V1077" s="26" t="s">
        <v>1802</v>
      </c>
      <c r="W1077" s="24">
        <v>6200</v>
      </c>
      <c r="X1077" s="24"/>
    </row>
    <row r="1078" ht="24.95" customHeight="1" spans="1:24">
      <c r="A1078" s="24">
        <v>1073</v>
      </c>
      <c r="B1078" s="51" t="s">
        <v>1824</v>
      </c>
      <c r="C1078" s="24" t="s">
        <v>45</v>
      </c>
      <c r="D1078" s="24" t="s">
        <v>46</v>
      </c>
      <c r="E1078" s="24" t="s">
        <v>103</v>
      </c>
      <c r="F1078" s="24" t="s">
        <v>37</v>
      </c>
      <c r="G1078" s="24">
        <v>2018</v>
      </c>
      <c r="H1078" s="24" t="s">
        <v>38</v>
      </c>
      <c r="I1078" s="55">
        <v>1</v>
      </c>
      <c r="J1078" s="51" t="s">
        <v>1826</v>
      </c>
      <c r="K1078" s="24" t="s">
        <v>1827</v>
      </c>
      <c r="L1078" s="52">
        <f t="shared" si="73"/>
        <v>1</v>
      </c>
      <c r="M1078" s="52">
        <v>1</v>
      </c>
      <c r="N1078" s="52"/>
      <c r="O1078" s="52"/>
      <c r="P1078" s="24" t="s">
        <v>49</v>
      </c>
      <c r="Q1078" s="24" t="s">
        <v>39</v>
      </c>
      <c r="R1078" s="24">
        <v>1</v>
      </c>
      <c r="S1078" s="24">
        <v>1</v>
      </c>
      <c r="T1078" s="24"/>
      <c r="U1078" s="24"/>
      <c r="V1078" s="26" t="s">
        <v>1802</v>
      </c>
      <c r="W1078" s="24">
        <v>6201</v>
      </c>
      <c r="X1078" s="24"/>
    </row>
    <row r="1079" ht="24.95" customHeight="1" spans="1:24">
      <c r="A1079" s="24">
        <v>1074</v>
      </c>
      <c r="B1079" s="51" t="s">
        <v>1824</v>
      </c>
      <c r="C1079" s="24" t="s">
        <v>45</v>
      </c>
      <c r="D1079" s="24" t="s">
        <v>326</v>
      </c>
      <c r="E1079" s="24" t="s">
        <v>799</v>
      </c>
      <c r="F1079" s="24" t="s">
        <v>37</v>
      </c>
      <c r="G1079" s="24">
        <v>2018</v>
      </c>
      <c r="H1079" s="24" t="s">
        <v>38</v>
      </c>
      <c r="I1079" s="55">
        <v>1</v>
      </c>
      <c r="J1079" s="51" t="s">
        <v>1826</v>
      </c>
      <c r="K1079" s="24" t="s">
        <v>1827</v>
      </c>
      <c r="L1079" s="52">
        <f t="shared" si="73"/>
        <v>1</v>
      </c>
      <c r="M1079" s="52">
        <v>1</v>
      </c>
      <c r="N1079" s="52"/>
      <c r="O1079" s="52"/>
      <c r="P1079" s="24" t="s">
        <v>49</v>
      </c>
      <c r="Q1079" s="24" t="s">
        <v>39</v>
      </c>
      <c r="R1079" s="24">
        <v>1</v>
      </c>
      <c r="S1079" s="24">
        <v>1</v>
      </c>
      <c r="T1079" s="24"/>
      <c r="U1079" s="24"/>
      <c r="V1079" s="26" t="s">
        <v>1802</v>
      </c>
      <c r="W1079" s="24">
        <v>6202</v>
      </c>
      <c r="X1079" s="24"/>
    </row>
    <row r="1080" ht="24.95" customHeight="1" spans="1:24">
      <c r="A1080" s="24">
        <v>1075</v>
      </c>
      <c r="B1080" s="51" t="s">
        <v>1824</v>
      </c>
      <c r="C1080" s="24" t="s">
        <v>45</v>
      </c>
      <c r="D1080" s="24" t="s">
        <v>56</v>
      </c>
      <c r="E1080" s="24" t="s">
        <v>62</v>
      </c>
      <c r="F1080" s="24" t="s">
        <v>37</v>
      </c>
      <c r="G1080" s="24">
        <v>2018</v>
      </c>
      <c r="H1080" s="24" t="s">
        <v>38</v>
      </c>
      <c r="I1080" s="55">
        <v>1</v>
      </c>
      <c r="J1080" s="51" t="s">
        <v>1826</v>
      </c>
      <c r="K1080" s="24" t="s">
        <v>1827</v>
      </c>
      <c r="L1080" s="52">
        <f t="shared" si="73"/>
        <v>1</v>
      </c>
      <c r="M1080" s="52">
        <v>1</v>
      </c>
      <c r="N1080" s="52"/>
      <c r="O1080" s="52"/>
      <c r="P1080" s="24" t="s">
        <v>49</v>
      </c>
      <c r="Q1080" s="24" t="s">
        <v>39</v>
      </c>
      <c r="R1080" s="24">
        <v>1</v>
      </c>
      <c r="S1080" s="24">
        <v>1</v>
      </c>
      <c r="T1080" s="24"/>
      <c r="U1080" s="24"/>
      <c r="V1080" s="26" t="s">
        <v>1802</v>
      </c>
      <c r="W1080" s="24">
        <v>6203</v>
      </c>
      <c r="X1080" s="24"/>
    </row>
    <row r="1081" ht="24.95" customHeight="1" spans="1:24">
      <c r="A1081" s="24">
        <v>1076</v>
      </c>
      <c r="B1081" s="51" t="s">
        <v>1824</v>
      </c>
      <c r="C1081" s="24" t="s">
        <v>45</v>
      </c>
      <c r="D1081" s="24" t="s">
        <v>164</v>
      </c>
      <c r="E1081" s="24" t="s">
        <v>549</v>
      </c>
      <c r="F1081" s="24" t="s">
        <v>37</v>
      </c>
      <c r="G1081" s="24">
        <v>2018</v>
      </c>
      <c r="H1081" s="24" t="s">
        <v>38</v>
      </c>
      <c r="I1081" s="55">
        <v>1</v>
      </c>
      <c r="J1081" s="51" t="s">
        <v>1826</v>
      </c>
      <c r="K1081" s="24" t="s">
        <v>1827</v>
      </c>
      <c r="L1081" s="52">
        <f t="shared" si="73"/>
        <v>1</v>
      </c>
      <c r="M1081" s="52">
        <v>1</v>
      </c>
      <c r="N1081" s="52"/>
      <c r="O1081" s="52"/>
      <c r="P1081" s="24" t="s">
        <v>49</v>
      </c>
      <c r="Q1081" s="24" t="s">
        <v>39</v>
      </c>
      <c r="R1081" s="24">
        <v>1</v>
      </c>
      <c r="S1081" s="24">
        <v>1</v>
      </c>
      <c r="T1081" s="24"/>
      <c r="U1081" s="24"/>
      <c r="V1081" s="26" t="s">
        <v>1802</v>
      </c>
      <c r="W1081" s="24">
        <v>6204</v>
      </c>
      <c r="X1081" s="24"/>
    </row>
    <row r="1082" ht="24.95" customHeight="1" spans="1:24">
      <c r="A1082" s="24">
        <v>1077</v>
      </c>
      <c r="B1082" s="51" t="s">
        <v>1824</v>
      </c>
      <c r="C1082" s="24" t="s">
        <v>45</v>
      </c>
      <c r="D1082" s="24" t="s">
        <v>164</v>
      </c>
      <c r="E1082" s="24" t="s">
        <v>557</v>
      </c>
      <c r="F1082" s="24" t="s">
        <v>37</v>
      </c>
      <c r="G1082" s="24">
        <v>2018</v>
      </c>
      <c r="H1082" s="24" t="s">
        <v>38</v>
      </c>
      <c r="I1082" s="55">
        <v>1</v>
      </c>
      <c r="J1082" s="51" t="s">
        <v>1826</v>
      </c>
      <c r="K1082" s="24" t="s">
        <v>1827</v>
      </c>
      <c r="L1082" s="52">
        <f t="shared" si="73"/>
        <v>1</v>
      </c>
      <c r="M1082" s="52">
        <v>1</v>
      </c>
      <c r="N1082" s="52"/>
      <c r="O1082" s="52"/>
      <c r="P1082" s="24" t="s">
        <v>49</v>
      </c>
      <c r="Q1082" s="24" t="s">
        <v>39</v>
      </c>
      <c r="R1082" s="24">
        <v>1</v>
      </c>
      <c r="S1082" s="24">
        <v>1</v>
      </c>
      <c r="T1082" s="24"/>
      <c r="U1082" s="24"/>
      <c r="V1082" s="26" t="s">
        <v>1802</v>
      </c>
      <c r="W1082" s="24">
        <v>6205</v>
      </c>
      <c r="X1082" s="24"/>
    </row>
    <row r="1083" ht="24.95" customHeight="1" spans="1:24">
      <c r="A1083" s="24">
        <v>1078</v>
      </c>
      <c r="B1083" s="51" t="s">
        <v>1824</v>
      </c>
      <c r="C1083" s="24" t="s">
        <v>45</v>
      </c>
      <c r="D1083" s="24" t="s">
        <v>142</v>
      </c>
      <c r="E1083" s="24" t="s">
        <v>534</v>
      </c>
      <c r="F1083" s="24" t="s">
        <v>37</v>
      </c>
      <c r="G1083" s="24">
        <v>2018</v>
      </c>
      <c r="H1083" s="24" t="s">
        <v>38</v>
      </c>
      <c r="I1083" s="55">
        <v>1</v>
      </c>
      <c r="J1083" s="51" t="s">
        <v>1826</v>
      </c>
      <c r="K1083" s="24" t="s">
        <v>1827</v>
      </c>
      <c r="L1083" s="52">
        <f t="shared" si="73"/>
        <v>1</v>
      </c>
      <c r="M1083" s="52">
        <v>1</v>
      </c>
      <c r="N1083" s="52"/>
      <c r="O1083" s="52"/>
      <c r="P1083" s="24" t="s">
        <v>49</v>
      </c>
      <c r="Q1083" s="24" t="s">
        <v>39</v>
      </c>
      <c r="R1083" s="24">
        <v>1</v>
      </c>
      <c r="S1083" s="24">
        <v>1</v>
      </c>
      <c r="T1083" s="24"/>
      <c r="U1083" s="24"/>
      <c r="V1083" s="26" t="s">
        <v>1802</v>
      </c>
      <c r="W1083" s="24">
        <v>6206</v>
      </c>
      <c r="X1083" s="24"/>
    </row>
    <row r="1084" ht="24.95" customHeight="1" spans="1:24">
      <c r="A1084" s="24">
        <v>1079</v>
      </c>
      <c r="B1084" s="51" t="s">
        <v>1824</v>
      </c>
      <c r="C1084" s="24" t="s">
        <v>45</v>
      </c>
      <c r="D1084" s="24" t="s">
        <v>142</v>
      </c>
      <c r="E1084" s="24" t="s">
        <v>528</v>
      </c>
      <c r="F1084" s="24" t="s">
        <v>37</v>
      </c>
      <c r="G1084" s="24">
        <v>2018</v>
      </c>
      <c r="H1084" s="24" t="s">
        <v>38</v>
      </c>
      <c r="I1084" s="55">
        <v>1</v>
      </c>
      <c r="J1084" s="51" t="s">
        <v>1826</v>
      </c>
      <c r="K1084" s="24" t="s">
        <v>1827</v>
      </c>
      <c r="L1084" s="52">
        <f t="shared" si="73"/>
        <v>1</v>
      </c>
      <c r="M1084" s="52">
        <v>1</v>
      </c>
      <c r="N1084" s="52"/>
      <c r="O1084" s="52"/>
      <c r="P1084" s="24" t="s">
        <v>49</v>
      </c>
      <c r="Q1084" s="24" t="s">
        <v>39</v>
      </c>
      <c r="R1084" s="24">
        <v>1</v>
      </c>
      <c r="S1084" s="24">
        <v>1</v>
      </c>
      <c r="T1084" s="24"/>
      <c r="U1084" s="24"/>
      <c r="V1084" s="26" t="s">
        <v>1802</v>
      </c>
      <c r="W1084" s="24">
        <v>6207</v>
      </c>
      <c r="X1084" s="24"/>
    </row>
    <row r="1085" ht="24.95" customHeight="1" spans="1:24">
      <c r="A1085" s="24">
        <v>1080</v>
      </c>
      <c r="B1085" s="51" t="s">
        <v>1824</v>
      </c>
      <c r="C1085" s="24" t="s">
        <v>45</v>
      </c>
      <c r="D1085" s="24" t="s">
        <v>117</v>
      </c>
      <c r="E1085" s="24" t="s">
        <v>246</v>
      </c>
      <c r="F1085" s="24" t="s">
        <v>37</v>
      </c>
      <c r="G1085" s="24">
        <v>2018</v>
      </c>
      <c r="H1085" s="24" t="s">
        <v>38</v>
      </c>
      <c r="I1085" s="55">
        <v>1</v>
      </c>
      <c r="J1085" s="51" t="s">
        <v>1826</v>
      </c>
      <c r="K1085" s="24" t="s">
        <v>1827</v>
      </c>
      <c r="L1085" s="52">
        <f t="shared" si="73"/>
        <v>1</v>
      </c>
      <c r="M1085" s="52">
        <v>1</v>
      </c>
      <c r="N1085" s="52"/>
      <c r="O1085" s="52"/>
      <c r="P1085" s="24" t="s">
        <v>49</v>
      </c>
      <c r="Q1085" s="24" t="s">
        <v>39</v>
      </c>
      <c r="R1085" s="24">
        <v>1</v>
      </c>
      <c r="S1085" s="24">
        <v>1</v>
      </c>
      <c r="T1085" s="24"/>
      <c r="U1085" s="24"/>
      <c r="V1085" s="26" t="s">
        <v>1802</v>
      </c>
      <c r="W1085" s="24">
        <v>6208</v>
      </c>
      <c r="X1085" s="24"/>
    </row>
    <row r="1086" ht="24.95" customHeight="1" spans="1:24">
      <c r="A1086" s="24">
        <v>1081</v>
      </c>
      <c r="B1086" s="51" t="s">
        <v>1824</v>
      </c>
      <c r="C1086" s="24" t="s">
        <v>45</v>
      </c>
      <c r="D1086" s="24" t="s">
        <v>117</v>
      </c>
      <c r="E1086" s="24" t="s">
        <v>249</v>
      </c>
      <c r="F1086" s="24" t="s">
        <v>37</v>
      </c>
      <c r="G1086" s="24">
        <v>2018</v>
      </c>
      <c r="H1086" s="24" t="s">
        <v>38</v>
      </c>
      <c r="I1086" s="55">
        <v>1</v>
      </c>
      <c r="J1086" s="51" t="s">
        <v>1826</v>
      </c>
      <c r="K1086" s="24" t="s">
        <v>1827</v>
      </c>
      <c r="L1086" s="52">
        <f t="shared" si="73"/>
        <v>1</v>
      </c>
      <c r="M1086" s="52">
        <v>1</v>
      </c>
      <c r="N1086" s="52"/>
      <c r="O1086" s="52"/>
      <c r="P1086" s="24" t="s">
        <v>49</v>
      </c>
      <c r="Q1086" s="24" t="s">
        <v>39</v>
      </c>
      <c r="R1086" s="24">
        <v>1</v>
      </c>
      <c r="S1086" s="24">
        <v>1</v>
      </c>
      <c r="T1086" s="24"/>
      <c r="U1086" s="24"/>
      <c r="V1086" s="26" t="s">
        <v>1802</v>
      </c>
      <c r="W1086" s="24">
        <v>6209</v>
      </c>
      <c r="X1086" s="24"/>
    </row>
    <row r="1087" ht="24.95" customHeight="1" spans="1:24">
      <c r="A1087" s="24">
        <v>1082</v>
      </c>
      <c r="B1087" s="51" t="s">
        <v>1824</v>
      </c>
      <c r="C1087" s="24" t="s">
        <v>45</v>
      </c>
      <c r="D1087" s="24" t="s">
        <v>112</v>
      </c>
      <c r="E1087" s="24" t="s">
        <v>197</v>
      </c>
      <c r="F1087" s="24" t="s">
        <v>37</v>
      </c>
      <c r="G1087" s="24">
        <v>2018</v>
      </c>
      <c r="H1087" s="24" t="s">
        <v>38</v>
      </c>
      <c r="I1087" s="55">
        <v>1</v>
      </c>
      <c r="J1087" s="51" t="s">
        <v>1826</v>
      </c>
      <c r="K1087" s="24" t="s">
        <v>1827</v>
      </c>
      <c r="L1087" s="52">
        <f t="shared" si="73"/>
        <v>1</v>
      </c>
      <c r="M1087" s="52">
        <v>1</v>
      </c>
      <c r="N1087" s="52"/>
      <c r="O1087" s="52"/>
      <c r="P1087" s="24" t="s">
        <v>49</v>
      </c>
      <c r="Q1087" s="24" t="s">
        <v>39</v>
      </c>
      <c r="R1087" s="24">
        <v>1</v>
      </c>
      <c r="S1087" s="24">
        <v>1</v>
      </c>
      <c r="T1087" s="24"/>
      <c r="U1087" s="24"/>
      <c r="V1087" s="26" t="s">
        <v>1802</v>
      </c>
      <c r="W1087" s="24">
        <v>6210</v>
      </c>
      <c r="X1087" s="24"/>
    </row>
    <row r="1088" ht="24.95" customHeight="1" spans="1:24">
      <c r="A1088" s="24">
        <v>1083</v>
      </c>
      <c r="B1088" s="51" t="s">
        <v>1824</v>
      </c>
      <c r="C1088" s="24" t="s">
        <v>45</v>
      </c>
      <c r="D1088" s="24" t="s">
        <v>64</v>
      </c>
      <c r="E1088" s="24" t="s">
        <v>68</v>
      </c>
      <c r="F1088" s="24" t="s">
        <v>37</v>
      </c>
      <c r="G1088" s="24">
        <v>2018</v>
      </c>
      <c r="H1088" s="24" t="s">
        <v>38</v>
      </c>
      <c r="I1088" s="55">
        <v>2</v>
      </c>
      <c r="J1088" s="51" t="s">
        <v>1826</v>
      </c>
      <c r="K1088" s="24" t="s">
        <v>1827</v>
      </c>
      <c r="L1088" s="52">
        <f t="shared" si="73"/>
        <v>2</v>
      </c>
      <c r="M1088" s="52">
        <v>2</v>
      </c>
      <c r="N1088" s="52"/>
      <c r="O1088" s="52"/>
      <c r="P1088" s="24" t="s">
        <v>49</v>
      </c>
      <c r="Q1088" s="24" t="s">
        <v>39</v>
      </c>
      <c r="R1088" s="24">
        <v>2</v>
      </c>
      <c r="S1088" s="24">
        <v>2</v>
      </c>
      <c r="T1088" s="24"/>
      <c r="U1088" s="24"/>
      <c r="V1088" s="26" t="s">
        <v>1802</v>
      </c>
      <c r="W1088" s="24">
        <v>6211</v>
      </c>
      <c r="X1088" s="24"/>
    </row>
    <row r="1089" ht="24.95" customHeight="1" spans="1:24">
      <c r="A1089" s="24">
        <v>1084</v>
      </c>
      <c r="B1089" s="51" t="s">
        <v>1824</v>
      </c>
      <c r="C1089" s="24" t="s">
        <v>45</v>
      </c>
      <c r="D1089" s="166" t="s">
        <v>112</v>
      </c>
      <c r="E1089" s="24" t="s">
        <v>795</v>
      </c>
      <c r="F1089" s="24" t="s">
        <v>37</v>
      </c>
      <c r="G1089" s="24">
        <v>2018</v>
      </c>
      <c r="H1089" s="24" t="s">
        <v>38</v>
      </c>
      <c r="I1089" s="55">
        <v>2</v>
      </c>
      <c r="J1089" s="51" t="s">
        <v>1826</v>
      </c>
      <c r="K1089" s="24" t="s">
        <v>1827</v>
      </c>
      <c r="L1089" s="52">
        <f t="shared" si="73"/>
        <v>2</v>
      </c>
      <c r="M1089" s="52">
        <v>2</v>
      </c>
      <c r="N1089" s="52"/>
      <c r="O1089" s="52"/>
      <c r="P1089" s="24" t="s">
        <v>49</v>
      </c>
      <c r="Q1089" s="24" t="s">
        <v>39</v>
      </c>
      <c r="R1089" s="24">
        <v>2</v>
      </c>
      <c r="S1089" s="24">
        <v>2</v>
      </c>
      <c r="T1089" s="24"/>
      <c r="U1089" s="24"/>
      <c r="V1089" s="26" t="s">
        <v>1802</v>
      </c>
      <c r="W1089" s="24">
        <v>6212</v>
      </c>
      <c r="X1089" s="24"/>
    </row>
    <row r="1090" ht="24.95" customHeight="1" spans="1:24">
      <c r="A1090" s="24">
        <v>1085</v>
      </c>
      <c r="B1090" s="51" t="s">
        <v>1824</v>
      </c>
      <c r="C1090" s="24" t="s">
        <v>45</v>
      </c>
      <c r="D1090" s="24" t="s">
        <v>117</v>
      </c>
      <c r="E1090" s="24" t="s">
        <v>234</v>
      </c>
      <c r="F1090" s="24" t="s">
        <v>37</v>
      </c>
      <c r="G1090" s="24">
        <v>2018</v>
      </c>
      <c r="H1090" s="24" t="s">
        <v>38</v>
      </c>
      <c r="I1090" s="55">
        <v>1</v>
      </c>
      <c r="J1090" s="51" t="s">
        <v>1826</v>
      </c>
      <c r="K1090" s="24" t="s">
        <v>1827</v>
      </c>
      <c r="L1090" s="52">
        <f t="shared" si="73"/>
        <v>1</v>
      </c>
      <c r="M1090" s="52">
        <v>1</v>
      </c>
      <c r="N1090" s="52"/>
      <c r="O1090" s="52"/>
      <c r="P1090" s="24" t="s">
        <v>49</v>
      </c>
      <c r="Q1090" s="24" t="s">
        <v>39</v>
      </c>
      <c r="R1090" s="24">
        <v>1</v>
      </c>
      <c r="S1090" s="24">
        <v>1</v>
      </c>
      <c r="T1090" s="24"/>
      <c r="U1090" s="24"/>
      <c r="V1090" s="26" t="s">
        <v>1802</v>
      </c>
      <c r="W1090" s="24">
        <v>6213</v>
      </c>
      <c r="X1090" s="24"/>
    </row>
    <row r="1091" ht="24.95" customHeight="1" spans="1:24">
      <c r="A1091" s="24">
        <v>1086</v>
      </c>
      <c r="B1091" s="51" t="s">
        <v>1824</v>
      </c>
      <c r="C1091" s="24" t="s">
        <v>45</v>
      </c>
      <c r="D1091" s="24" t="s">
        <v>112</v>
      </c>
      <c r="E1091" s="24" t="s">
        <v>1828</v>
      </c>
      <c r="F1091" s="24" t="s">
        <v>37</v>
      </c>
      <c r="G1091" s="24">
        <v>2018</v>
      </c>
      <c r="H1091" s="24" t="s">
        <v>38</v>
      </c>
      <c r="I1091" s="55">
        <v>1</v>
      </c>
      <c r="J1091" s="51" t="s">
        <v>1826</v>
      </c>
      <c r="K1091" s="24" t="s">
        <v>1827</v>
      </c>
      <c r="L1091" s="52">
        <f t="shared" si="73"/>
        <v>1</v>
      </c>
      <c r="M1091" s="52">
        <v>1</v>
      </c>
      <c r="N1091" s="52"/>
      <c r="O1091" s="52"/>
      <c r="P1091" s="24" t="s">
        <v>49</v>
      </c>
      <c r="Q1091" s="24" t="s">
        <v>39</v>
      </c>
      <c r="R1091" s="24">
        <v>1</v>
      </c>
      <c r="S1091" s="24">
        <v>1</v>
      </c>
      <c r="T1091" s="24"/>
      <c r="U1091" s="24"/>
      <c r="V1091" s="26" t="s">
        <v>1802</v>
      </c>
      <c r="W1091" s="24">
        <v>6214</v>
      </c>
      <c r="X1091" s="24"/>
    </row>
    <row r="1092" ht="24.95" customHeight="1" spans="1:24">
      <c r="A1092" s="24">
        <v>1087</v>
      </c>
      <c r="B1092" s="51" t="s">
        <v>1824</v>
      </c>
      <c r="C1092" s="24" t="s">
        <v>45</v>
      </c>
      <c r="D1092" s="24" t="s">
        <v>164</v>
      </c>
      <c r="E1092" s="24" t="s">
        <v>557</v>
      </c>
      <c r="F1092" s="24" t="s">
        <v>37</v>
      </c>
      <c r="G1092" s="24">
        <v>2018</v>
      </c>
      <c r="H1092" s="24" t="s">
        <v>38</v>
      </c>
      <c r="I1092" s="55">
        <v>1</v>
      </c>
      <c r="J1092" s="51" t="s">
        <v>1826</v>
      </c>
      <c r="K1092" s="24" t="s">
        <v>1827</v>
      </c>
      <c r="L1092" s="52">
        <f t="shared" si="73"/>
        <v>1</v>
      </c>
      <c r="M1092" s="52">
        <v>1</v>
      </c>
      <c r="N1092" s="52"/>
      <c r="O1092" s="52"/>
      <c r="P1092" s="24" t="s">
        <v>49</v>
      </c>
      <c r="Q1092" s="24" t="s">
        <v>39</v>
      </c>
      <c r="R1092" s="24">
        <v>1</v>
      </c>
      <c r="S1092" s="24">
        <v>1</v>
      </c>
      <c r="T1092" s="24"/>
      <c r="U1092" s="24"/>
      <c r="V1092" s="26" t="s">
        <v>1802</v>
      </c>
      <c r="W1092" s="24">
        <v>6215</v>
      </c>
      <c r="X1092" s="24"/>
    </row>
    <row r="1093" ht="24.95" customHeight="1" spans="1:24">
      <c r="A1093" s="24">
        <v>1088</v>
      </c>
      <c r="B1093" s="51" t="s">
        <v>1824</v>
      </c>
      <c r="C1093" s="24" t="s">
        <v>45</v>
      </c>
      <c r="D1093" s="24" t="s">
        <v>117</v>
      </c>
      <c r="E1093" s="24" t="s">
        <v>237</v>
      </c>
      <c r="F1093" s="24" t="s">
        <v>37</v>
      </c>
      <c r="G1093" s="24">
        <v>2018</v>
      </c>
      <c r="H1093" s="24" t="s">
        <v>38</v>
      </c>
      <c r="I1093" s="55">
        <v>1</v>
      </c>
      <c r="J1093" s="51" t="s">
        <v>1826</v>
      </c>
      <c r="K1093" s="24" t="s">
        <v>1827</v>
      </c>
      <c r="L1093" s="52">
        <f t="shared" si="73"/>
        <v>1</v>
      </c>
      <c r="M1093" s="52">
        <v>1</v>
      </c>
      <c r="N1093" s="52"/>
      <c r="O1093" s="52"/>
      <c r="P1093" s="24" t="s">
        <v>49</v>
      </c>
      <c r="Q1093" s="24" t="s">
        <v>39</v>
      </c>
      <c r="R1093" s="24">
        <v>1</v>
      </c>
      <c r="S1093" s="24">
        <v>1</v>
      </c>
      <c r="T1093" s="24"/>
      <c r="U1093" s="24"/>
      <c r="V1093" s="26" t="s">
        <v>1802</v>
      </c>
      <c r="W1093" s="24">
        <v>6216</v>
      </c>
      <c r="X1093" s="24"/>
    </row>
    <row r="1094" ht="24.95" customHeight="1" spans="1:24">
      <c r="A1094" s="24">
        <v>1089</v>
      </c>
      <c r="B1094" s="51" t="s">
        <v>1824</v>
      </c>
      <c r="C1094" s="24" t="s">
        <v>45</v>
      </c>
      <c r="D1094" s="24" t="s">
        <v>142</v>
      </c>
      <c r="E1094" s="24" t="s">
        <v>143</v>
      </c>
      <c r="F1094" s="24" t="s">
        <v>37</v>
      </c>
      <c r="G1094" s="24">
        <v>2018</v>
      </c>
      <c r="H1094" s="24" t="s">
        <v>38</v>
      </c>
      <c r="I1094" s="55">
        <v>1</v>
      </c>
      <c r="J1094" s="51" t="s">
        <v>1826</v>
      </c>
      <c r="K1094" s="24" t="s">
        <v>1827</v>
      </c>
      <c r="L1094" s="52">
        <f t="shared" si="73"/>
        <v>1</v>
      </c>
      <c r="M1094" s="52">
        <v>1</v>
      </c>
      <c r="N1094" s="52"/>
      <c r="O1094" s="52"/>
      <c r="P1094" s="24" t="s">
        <v>49</v>
      </c>
      <c r="Q1094" s="24" t="s">
        <v>39</v>
      </c>
      <c r="R1094" s="24">
        <v>1</v>
      </c>
      <c r="S1094" s="24">
        <v>1</v>
      </c>
      <c r="T1094" s="24"/>
      <c r="U1094" s="24"/>
      <c r="V1094" s="26" t="s">
        <v>1802</v>
      </c>
      <c r="W1094" s="24">
        <v>6217</v>
      </c>
      <c r="X1094" s="24"/>
    </row>
    <row r="1095" ht="24.95" customHeight="1" spans="1:24">
      <c r="A1095" s="24">
        <v>1090</v>
      </c>
      <c r="B1095" s="51" t="s">
        <v>1824</v>
      </c>
      <c r="C1095" s="24" t="s">
        <v>45</v>
      </c>
      <c r="D1095" s="24" t="s">
        <v>164</v>
      </c>
      <c r="E1095" s="24" t="s">
        <v>228</v>
      </c>
      <c r="F1095" s="24" t="s">
        <v>37</v>
      </c>
      <c r="G1095" s="24">
        <v>2018</v>
      </c>
      <c r="H1095" s="24" t="s">
        <v>38</v>
      </c>
      <c r="I1095" s="55">
        <v>1</v>
      </c>
      <c r="J1095" s="51" t="s">
        <v>1826</v>
      </c>
      <c r="K1095" s="24" t="s">
        <v>1827</v>
      </c>
      <c r="L1095" s="52">
        <f t="shared" si="73"/>
        <v>1</v>
      </c>
      <c r="M1095" s="52">
        <v>1</v>
      </c>
      <c r="N1095" s="52"/>
      <c r="O1095" s="52"/>
      <c r="P1095" s="24" t="s">
        <v>49</v>
      </c>
      <c r="Q1095" s="24" t="s">
        <v>39</v>
      </c>
      <c r="R1095" s="24">
        <v>1</v>
      </c>
      <c r="S1095" s="24">
        <v>1</v>
      </c>
      <c r="T1095" s="24"/>
      <c r="U1095" s="24"/>
      <c r="V1095" s="26" t="s">
        <v>1802</v>
      </c>
      <c r="W1095" s="24">
        <v>6218</v>
      </c>
      <c r="X1095" s="24"/>
    </row>
    <row r="1096" ht="24.95" customHeight="1" spans="1:24">
      <c r="A1096" s="24">
        <v>1091</v>
      </c>
      <c r="B1096" s="51" t="s">
        <v>1824</v>
      </c>
      <c r="C1096" s="24" t="s">
        <v>45</v>
      </c>
      <c r="D1096" s="24" t="s">
        <v>142</v>
      </c>
      <c r="E1096" s="24" t="s">
        <v>152</v>
      </c>
      <c r="F1096" s="24" t="s">
        <v>37</v>
      </c>
      <c r="G1096" s="24">
        <v>2018</v>
      </c>
      <c r="H1096" s="24" t="s">
        <v>38</v>
      </c>
      <c r="I1096" s="55">
        <v>1</v>
      </c>
      <c r="J1096" s="51" t="s">
        <v>1826</v>
      </c>
      <c r="K1096" s="24" t="s">
        <v>1827</v>
      </c>
      <c r="L1096" s="52">
        <f t="shared" si="73"/>
        <v>1</v>
      </c>
      <c r="M1096" s="52">
        <v>1</v>
      </c>
      <c r="N1096" s="52"/>
      <c r="O1096" s="52"/>
      <c r="P1096" s="24" t="s">
        <v>49</v>
      </c>
      <c r="Q1096" s="24" t="s">
        <v>39</v>
      </c>
      <c r="R1096" s="24">
        <v>1</v>
      </c>
      <c r="S1096" s="24">
        <v>1</v>
      </c>
      <c r="T1096" s="24"/>
      <c r="U1096" s="24"/>
      <c r="V1096" s="26" t="s">
        <v>1802</v>
      </c>
      <c r="W1096" s="24">
        <v>6219</v>
      </c>
      <c r="X1096" s="24"/>
    </row>
    <row r="1097" ht="24.95" customHeight="1" spans="1:24">
      <c r="A1097" s="24">
        <v>1092</v>
      </c>
      <c r="B1097" s="51" t="s">
        <v>1824</v>
      </c>
      <c r="C1097" s="24" t="s">
        <v>45</v>
      </c>
      <c r="D1097" s="24" t="s">
        <v>120</v>
      </c>
      <c r="E1097" s="24" t="s">
        <v>1829</v>
      </c>
      <c r="F1097" s="24" t="s">
        <v>37</v>
      </c>
      <c r="G1097" s="24">
        <v>2018</v>
      </c>
      <c r="H1097" s="24" t="s">
        <v>38</v>
      </c>
      <c r="I1097" s="55">
        <v>1</v>
      </c>
      <c r="J1097" s="51" t="s">
        <v>1826</v>
      </c>
      <c r="K1097" s="24" t="s">
        <v>1827</v>
      </c>
      <c r="L1097" s="52">
        <f t="shared" si="73"/>
        <v>1</v>
      </c>
      <c r="M1097" s="52">
        <v>1</v>
      </c>
      <c r="N1097" s="52"/>
      <c r="O1097" s="52"/>
      <c r="P1097" s="24" t="s">
        <v>49</v>
      </c>
      <c r="Q1097" s="24" t="s">
        <v>39</v>
      </c>
      <c r="R1097" s="24">
        <v>1</v>
      </c>
      <c r="S1097" s="24">
        <v>1</v>
      </c>
      <c r="T1097" s="24"/>
      <c r="U1097" s="24"/>
      <c r="V1097" s="26" t="s">
        <v>1802</v>
      </c>
      <c r="W1097" s="24">
        <v>6220</v>
      </c>
      <c r="X1097" s="24"/>
    </row>
    <row r="1098" ht="24.95" customHeight="1" spans="1:24">
      <c r="A1098" s="24">
        <v>1093</v>
      </c>
      <c r="B1098" s="51" t="s">
        <v>1824</v>
      </c>
      <c r="C1098" s="24" t="s">
        <v>45</v>
      </c>
      <c r="D1098" s="24" t="s">
        <v>46</v>
      </c>
      <c r="E1098" s="24" t="s">
        <v>67</v>
      </c>
      <c r="F1098" s="24" t="s">
        <v>37</v>
      </c>
      <c r="G1098" s="24">
        <v>2018</v>
      </c>
      <c r="H1098" s="24" t="s">
        <v>38</v>
      </c>
      <c r="I1098" s="55">
        <v>1</v>
      </c>
      <c r="J1098" s="51" t="s">
        <v>1826</v>
      </c>
      <c r="K1098" s="24" t="s">
        <v>1827</v>
      </c>
      <c r="L1098" s="52">
        <f t="shared" si="73"/>
        <v>1</v>
      </c>
      <c r="M1098" s="52">
        <v>1</v>
      </c>
      <c r="N1098" s="52"/>
      <c r="O1098" s="52"/>
      <c r="P1098" s="24" t="s">
        <v>49</v>
      </c>
      <c r="Q1098" s="24" t="s">
        <v>39</v>
      </c>
      <c r="R1098" s="24">
        <v>1</v>
      </c>
      <c r="S1098" s="24">
        <v>1</v>
      </c>
      <c r="T1098" s="24"/>
      <c r="U1098" s="24"/>
      <c r="V1098" s="26" t="s">
        <v>1802</v>
      </c>
      <c r="W1098" s="24">
        <v>6221</v>
      </c>
      <c r="X1098" s="24"/>
    </row>
    <row r="1099" ht="24.95" customHeight="1" spans="1:24">
      <c r="A1099" s="24">
        <v>1094</v>
      </c>
      <c r="B1099" s="51" t="s">
        <v>1824</v>
      </c>
      <c r="C1099" s="24" t="s">
        <v>45</v>
      </c>
      <c r="D1099" s="24" t="s">
        <v>271</v>
      </c>
      <c r="E1099" s="24" t="s">
        <v>272</v>
      </c>
      <c r="F1099" s="24" t="s">
        <v>37</v>
      </c>
      <c r="G1099" s="24">
        <v>2018</v>
      </c>
      <c r="H1099" s="24" t="s">
        <v>38</v>
      </c>
      <c r="I1099" s="55">
        <v>1</v>
      </c>
      <c r="J1099" s="51" t="s">
        <v>1826</v>
      </c>
      <c r="K1099" s="24" t="s">
        <v>1827</v>
      </c>
      <c r="L1099" s="52">
        <f t="shared" si="73"/>
        <v>1</v>
      </c>
      <c r="M1099" s="52">
        <v>1</v>
      </c>
      <c r="N1099" s="52"/>
      <c r="O1099" s="52"/>
      <c r="P1099" s="24" t="s">
        <v>49</v>
      </c>
      <c r="Q1099" s="24" t="s">
        <v>39</v>
      </c>
      <c r="R1099" s="24">
        <v>1</v>
      </c>
      <c r="S1099" s="24">
        <v>1</v>
      </c>
      <c r="T1099" s="24"/>
      <c r="U1099" s="24"/>
      <c r="V1099" s="26" t="s">
        <v>1802</v>
      </c>
      <c r="W1099" s="24">
        <v>6222</v>
      </c>
      <c r="X1099" s="24"/>
    </row>
    <row r="1100" ht="24.95" customHeight="1" spans="1:24">
      <c r="A1100" s="24">
        <v>1095</v>
      </c>
      <c r="B1100" s="51" t="s">
        <v>1824</v>
      </c>
      <c r="C1100" s="24" t="s">
        <v>45</v>
      </c>
      <c r="D1100" s="24" t="s">
        <v>53</v>
      </c>
      <c r="E1100" s="24" t="s">
        <v>268</v>
      </c>
      <c r="F1100" s="24" t="s">
        <v>37</v>
      </c>
      <c r="G1100" s="24">
        <v>2018</v>
      </c>
      <c r="H1100" s="24" t="s">
        <v>38</v>
      </c>
      <c r="I1100" s="55">
        <v>2</v>
      </c>
      <c r="J1100" s="51" t="s">
        <v>1826</v>
      </c>
      <c r="K1100" s="24" t="s">
        <v>1827</v>
      </c>
      <c r="L1100" s="52">
        <f t="shared" si="73"/>
        <v>2</v>
      </c>
      <c r="M1100" s="52">
        <v>2</v>
      </c>
      <c r="N1100" s="52"/>
      <c r="O1100" s="52"/>
      <c r="P1100" s="24" t="s">
        <v>49</v>
      </c>
      <c r="Q1100" s="24" t="s">
        <v>39</v>
      </c>
      <c r="R1100" s="24">
        <v>2</v>
      </c>
      <c r="S1100" s="24">
        <v>2</v>
      </c>
      <c r="T1100" s="24"/>
      <c r="U1100" s="24"/>
      <c r="V1100" s="26" t="s">
        <v>1802</v>
      </c>
      <c r="W1100" s="24">
        <v>6223</v>
      </c>
      <c r="X1100" s="24"/>
    </row>
    <row r="1101" ht="24.95" customHeight="1" spans="1:24">
      <c r="A1101" s="24">
        <v>1096</v>
      </c>
      <c r="B1101" s="51" t="s">
        <v>1824</v>
      </c>
      <c r="C1101" s="24" t="s">
        <v>45</v>
      </c>
      <c r="D1101" s="24" t="s">
        <v>51</v>
      </c>
      <c r="E1101" s="24" t="s">
        <v>74</v>
      </c>
      <c r="F1101" s="24" t="s">
        <v>37</v>
      </c>
      <c r="G1101" s="24">
        <v>2018</v>
      </c>
      <c r="H1101" s="24" t="s">
        <v>38</v>
      </c>
      <c r="I1101" s="55">
        <v>2</v>
      </c>
      <c r="J1101" s="51" t="s">
        <v>1826</v>
      </c>
      <c r="K1101" s="24" t="s">
        <v>1827</v>
      </c>
      <c r="L1101" s="52">
        <f t="shared" si="73"/>
        <v>2</v>
      </c>
      <c r="M1101" s="52">
        <v>2</v>
      </c>
      <c r="N1101" s="52"/>
      <c r="O1101" s="52"/>
      <c r="P1101" s="24" t="s">
        <v>49</v>
      </c>
      <c r="Q1101" s="24" t="s">
        <v>39</v>
      </c>
      <c r="R1101" s="24">
        <v>2</v>
      </c>
      <c r="S1101" s="24">
        <v>2</v>
      </c>
      <c r="T1101" s="24"/>
      <c r="U1101" s="24"/>
      <c r="V1101" s="26" t="s">
        <v>1802</v>
      </c>
      <c r="W1101" s="24">
        <v>6224</v>
      </c>
      <c r="X1101" s="24"/>
    </row>
    <row r="1102" ht="24.95" customHeight="1" spans="1:24">
      <c r="A1102" s="24">
        <v>1097</v>
      </c>
      <c r="B1102" s="51" t="s">
        <v>1824</v>
      </c>
      <c r="C1102" s="24" t="s">
        <v>45</v>
      </c>
      <c r="D1102" s="24" t="s">
        <v>173</v>
      </c>
      <c r="E1102" s="24" t="s">
        <v>1825</v>
      </c>
      <c r="F1102" s="24" t="s">
        <v>37</v>
      </c>
      <c r="G1102" s="24">
        <v>2019</v>
      </c>
      <c r="H1102" s="24" t="s">
        <v>38</v>
      </c>
      <c r="I1102" s="55">
        <v>1</v>
      </c>
      <c r="J1102" s="51" t="s">
        <v>1826</v>
      </c>
      <c r="K1102" s="24" t="s">
        <v>1827</v>
      </c>
      <c r="L1102" s="52">
        <f t="shared" ref="L1102:L1128" si="74">M1102+N1102+O1102</f>
        <v>1</v>
      </c>
      <c r="M1102" s="52"/>
      <c r="N1102" s="52">
        <v>1</v>
      </c>
      <c r="O1102" s="52"/>
      <c r="P1102" s="24" t="s">
        <v>49</v>
      </c>
      <c r="Q1102" s="24" t="s">
        <v>39</v>
      </c>
      <c r="R1102" s="24">
        <v>1</v>
      </c>
      <c r="S1102" s="24">
        <v>1</v>
      </c>
      <c r="T1102" s="24"/>
      <c r="U1102" s="24"/>
      <c r="V1102" s="26" t="s">
        <v>1802</v>
      </c>
      <c r="W1102" s="24">
        <v>6334</v>
      </c>
      <c r="X1102" s="24"/>
    </row>
    <row r="1103" ht="24.95" customHeight="1" spans="1:24">
      <c r="A1103" s="24">
        <v>1098</v>
      </c>
      <c r="B1103" s="51" t="s">
        <v>1824</v>
      </c>
      <c r="C1103" s="24" t="s">
        <v>45</v>
      </c>
      <c r="D1103" s="24" t="s">
        <v>120</v>
      </c>
      <c r="E1103" s="24" t="s">
        <v>209</v>
      </c>
      <c r="F1103" s="24" t="s">
        <v>37</v>
      </c>
      <c r="G1103" s="24">
        <v>2019</v>
      </c>
      <c r="H1103" s="24" t="s">
        <v>38</v>
      </c>
      <c r="I1103" s="55">
        <v>1</v>
      </c>
      <c r="J1103" s="51" t="s">
        <v>1826</v>
      </c>
      <c r="K1103" s="24" t="s">
        <v>1827</v>
      </c>
      <c r="L1103" s="52">
        <f t="shared" si="74"/>
        <v>1</v>
      </c>
      <c r="M1103" s="52"/>
      <c r="N1103" s="52">
        <v>1</v>
      </c>
      <c r="O1103" s="52"/>
      <c r="P1103" s="24" t="s">
        <v>49</v>
      </c>
      <c r="Q1103" s="24" t="s">
        <v>39</v>
      </c>
      <c r="R1103" s="24">
        <v>1</v>
      </c>
      <c r="S1103" s="24">
        <v>1</v>
      </c>
      <c r="T1103" s="24"/>
      <c r="U1103" s="24"/>
      <c r="V1103" s="26" t="s">
        <v>1802</v>
      </c>
      <c r="W1103" s="24">
        <v>6335</v>
      </c>
      <c r="X1103" s="24"/>
    </row>
    <row r="1104" ht="24.95" customHeight="1" spans="1:24">
      <c r="A1104" s="24">
        <v>1099</v>
      </c>
      <c r="B1104" s="51" t="s">
        <v>1824</v>
      </c>
      <c r="C1104" s="24" t="s">
        <v>45</v>
      </c>
      <c r="D1104" s="24" t="s">
        <v>271</v>
      </c>
      <c r="E1104" s="24" t="s">
        <v>275</v>
      </c>
      <c r="F1104" s="24" t="s">
        <v>37</v>
      </c>
      <c r="G1104" s="24">
        <v>2019</v>
      </c>
      <c r="H1104" s="24" t="s">
        <v>38</v>
      </c>
      <c r="I1104" s="55">
        <v>1</v>
      </c>
      <c r="J1104" s="51" t="s">
        <v>1826</v>
      </c>
      <c r="K1104" s="24" t="s">
        <v>1827</v>
      </c>
      <c r="L1104" s="52">
        <f t="shared" si="74"/>
        <v>1</v>
      </c>
      <c r="M1104" s="52"/>
      <c r="N1104" s="52">
        <v>1</v>
      </c>
      <c r="O1104" s="52"/>
      <c r="P1104" s="24" t="s">
        <v>49</v>
      </c>
      <c r="Q1104" s="24" t="s">
        <v>39</v>
      </c>
      <c r="R1104" s="24">
        <v>1</v>
      </c>
      <c r="S1104" s="24">
        <v>1</v>
      </c>
      <c r="T1104" s="24"/>
      <c r="U1104" s="24"/>
      <c r="V1104" s="26" t="s">
        <v>1802</v>
      </c>
      <c r="W1104" s="24">
        <v>6336</v>
      </c>
      <c r="X1104" s="24"/>
    </row>
    <row r="1105" ht="24.95" customHeight="1" spans="1:24">
      <c r="A1105" s="24">
        <v>1100</v>
      </c>
      <c r="B1105" s="51" t="s">
        <v>1824</v>
      </c>
      <c r="C1105" s="24" t="s">
        <v>45</v>
      </c>
      <c r="D1105" s="24" t="s">
        <v>46</v>
      </c>
      <c r="E1105" s="24" t="s">
        <v>103</v>
      </c>
      <c r="F1105" s="24" t="s">
        <v>37</v>
      </c>
      <c r="G1105" s="24">
        <v>2019</v>
      </c>
      <c r="H1105" s="24" t="s">
        <v>38</v>
      </c>
      <c r="I1105" s="55">
        <v>1</v>
      </c>
      <c r="J1105" s="51" t="s">
        <v>1826</v>
      </c>
      <c r="K1105" s="24" t="s">
        <v>1827</v>
      </c>
      <c r="L1105" s="52">
        <f t="shared" si="74"/>
        <v>1</v>
      </c>
      <c r="M1105" s="52"/>
      <c r="N1105" s="52">
        <v>1</v>
      </c>
      <c r="O1105" s="52"/>
      <c r="P1105" s="24" t="s">
        <v>49</v>
      </c>
      <c r="Q1105" s="24" t="s">
        <v>39</v>
      </c>
      <c r="R1105" s="24">
        <v>1</v>
      </c>
      <c r="S1105" s="24">
        <v>1</v>
      </c>
      <c r="T1105" s="24"/>
      <c r="U1105" s="24"/>
      <c r="V1105" s="26" t="s">
        <v>1802</v>
      </c>
      <c r="W1105" s="24">
        <v>6337</v>
      </c>
      <c r="X1105" s="24"/>
    </row>
    <row r="1106" ht="24.95" customHeight="1" spans="1:24">
      <c r="A1106" s="24">
        <v>1101</v>
      </c>
      <c r="B1106" s="51" t="s">
        <v>1824</v>
      </c>
      <c r="C1106" s="24" t="s">
        <v>45</v>
      </c>
      <c r="D1106" s="24" t="s">
        <v>326</v>
      </c>
      <c r="E1106" s="24" t="s">
        <v>799</v>
      </c>
      <c r="F1106" s="24" t="s">
        <v>37</v>
      </c>
      <c r="G1106" s="24">
        <v>2019</v>
      </c>
      <c r="H1106" s="24" t="s">
        <v>38</v>
      </c>
      <c r="I1106" s="55">
        <v>1</v>
      </c>
      <c r="J1106" s="51" t="s">
        <v>1826</v>
      </c>
      <c r="K1106" s="24" t="s">
        <v>1827</v>
      </c>
      <c r="L1106" s="52">
        <f t="shared" si="74"/>
        <v>1</v>
      </c>
      <c r="M1106" s="52"/>
      <c r="N1106" s="52">
        <v>1</v>
      </c>
      <c r="O1106" s="52"/>
      <c r="P1106" s="24" t="s">
        <v>49</v>
      </c>
      <c r="Q1106" s="24" t="s">
        <v>39</v>
      </c>
      <c r="R1106" s="24">
        <v>1</v>
      </c>
      <c r="S1106" s="24">
        <v>1</v>
      </c>
      <c r="T1106" s="24"/>
      <c r="U1106" s="24"/>
      <c r="V1106" s="26" t="s">
        <v>1802</v>
      </c>
      <c r="W1106" s="24">
        <v>6338</v>
      </c>
      <c r="X1106" s="24"/>
    </row>
    <row r="1107" ht="24.95" customHeight="1" spans="1:24">
      <c r="A1107" s="24">
        <v>1102</v>
      </c>
      <c r="B1107" s="51" t="s">
        <v>1824</v>
      </c>
      <c r="C1107" s="24" t="s">
        <v>45</v>
      </c>
      <c r="D1107" s="24" t="s">
        <v>56</v>
      </c>
      <c r="E1107" s="24" t="s">
        <v>62</v>
      </c>
      <c r="F1107" s="24" t="s">
        <v>37</v>
      </c>
      <c r="G1107" s="24">
        <v>2019</v>
      </c>
      <c r="H1107" s="24" t="s">
        <v>38</v>
      </c>
      <c r="I1107" s="55">
        <v>1</v>
      </c>
      <c r="J1107" s="51" t="s">
        <v>1826</v>
      </c>
      <c r="K1107" s="24" t="s">
        <v>1827</v>
      </c>
      <c r="L1107" s="52">
        <f t="shared" si="74"/>
        <v>1</v>
      </c>
      <c r="M1107" s="52"/>
      <c r="N1107" s="52">
        <v>1</v>
      </c>
      <c r="O1107" s="52"/>
      <c r="P1107" s="24" t="s">
        <v>49</v>
      </c>
      <c r="Q1107" s="24" t="s">
        <v>39</v>
      </c>
      <c r="R1107" s="24">
        <v>1</v>
      </c>
      <c r="S1107" s="24">
        <v>1</v>
      </c>
      <c r="T1107" s="24"/>
      <c r="U1107" s="24"/>
      <c r="V1107" s="26" t="s">
        <v>1802</v>
      </c>
      <c r="W1107" s="24">
        <v>6339</v>
      </c>
      <c r="X1107" s="24"/>
    </row>
    <row r="1108" ht="24.95" customHeight="1" spans="1:24">
      <c r="A1108" s="24">
        <v>1103</v>
      </c>
      <c r="B1108" s="51" t="s">
        <v>1824</v>
      </c>
      <c r="C1108" s="24" t="s">
        <v>45</v>
      </c>
      <c r="D1108" s="24" t="s">
        <v>164</v>
      </c>
      <c r="E1108" s="24" t="s">
        <v>549</v>
      </c>
      <c r="F1108" s="24" t="s">
        <v>37</v>
      </c>
      <c r="G1108" s="24">
        <v>2019</v>
      </c>
      <c r="H1108" s="24" t="s">
        <v>38</v>
      </c>
      <c r="I1108" s="55">
        <v>1</v>
      </c>
      <c r="J1108" s="51" t="s">
        <v>1826</v>
      </c>
      <c r="K1108" s="24" t="s">
        <v>1827</v>
      </c>
      <c r="L1108" s="52">
        <f t="shared" si="74"/>
        <v>1</v>
      </c>
      <c r="M1108" s="52"/>
      <c r="N1108" s="52">
        <v>1</v>
      </c>
      <c r="O1108" s="52"/>
      <c r="P1108" s="24" t="s">
        <v>49</v>
      </c>
      <c r="Q1108" s="24" t="s">
        <v>39</v>
      </c>
      <c r="R1108" s="24">
        <v>1</v>
      </c>
      <c r="S1108" s="24">
        <v>1</v>
      </c>
      <c r="T1108" s="24"/>
      <c r="U1108" s="24"/>
      <c r="V1108" s="26" t="s">
        <v>1802</v>
      </c>
      <c r="W1108" s="24">
        <v>6340</v>
      </c>
      <c r="X1108" s="24"/>
    </row>
    <row r="1109" ht="24.95" customHeight="1" spans="1:24">
      <c r="A1109" s="24">
        <v>1104</v>
      </c>
      <c r="B1109" s="51" t="s">
        <v>1824</v>
      </c>
      <c r="C1109" s="24" t="s">
        <v>45</v>
      </c>
      <c r="D1109" s="24" t="s">
        <v>164</v>
      </c>
      <c r="E1109" s="24" t="s">
        <v>557</v>
      </c>
      <c r="F1109" s="24" t="s">
        <v>37</v>
      </c>
      <c r="G1109" s="24">
        <v>2019</v>
      </c>
      <c r="H1109" s="24" t="s">
        <v>38</v>
      </c>
      <c r="I1109" s="55">
        <v>1</v>
      </c>
      <c r="J1109" s="51" t="s">
        <v>1826</v>
      </c>
      <c r="K1109" s="24" t="s">
        <v>1827</v>
      </c>
      <c r="L1109" s="52">
        <f t="shared" si="74"/>
        <v>1</v>
      </c>
      <c r="M1109" s="52"/>
      <c r="N1109" s="52">
        <v>1</v>
      </c>
      <c r="O1109" s="52"/>
      <c r="P1109" s="24" t="s">
        <v>49</v>
      </c>
      <c r="Q1109" s="24" t="s">
        <v>39</v>
      </c>
      <c r="R1109" s="24">
        <v>1</v>
      </c>
      <c r="S1109" s="24">
        <v>1</v>
      </c>
      <c r="T1109" s="24"/>
      <c r="U1109" s="24"/>
      <c r="V1109" s="26" t="s">
        <v>1802</v>
      </c>
      <c r="W1109" s="24">
        <v>6341</v>
      </c>
      <c r="X1109" s="24"/>
    </row>
    <row r="1110" ht="24.95" customHeight="1" spans="1:24">
      <c r="A1110" s="24">
        <v>1105</v>
      </c>
      <c r="B1110" s="51" t="s">
        <v>1824</v>
      </c>
      <c r="C1110" s="24" t="s">
        <v>45</v>
      </c>
      <c r="D1110" s="24" t="s">
        <v>142</v>
      </c>
      <c r="E1110" s="24" t="s">
        <v>534</v>
      </c>
      <c r="F1110" s="24" t="s">
        <v>37</v>
      </c>
      <c r="G1110" s="24">
        <v>2019</v>
      </c>
      <c r="H1110" s="24" t="s">
        <v>38</v>
      </c>
      <c r="I1110" s="55">
        <v>1</v>
      </c>
      <c r="J1110" s="51" t="s">
        <v>1826</v>
      </c>
      <c r="K1110" s="24" t="s">
        <v>1827</v>
      </c>
      <c r="L1110" s="52">
        <f t="shared" si="74"/>
        <v>1</v>
      </c>
      <c r="M1110" s="52"/>
      <c r="N1110" s="52">
        <v>1</v>
      </c>
      <c r="O1110" s="52"/>
      <c r="P1110" s="24" t="s">
        <v>49</v>
      </c>
      <c r="Q1110" s="24" t="s">
        <v>39</v>
      </c>
      <c r="R1110" s="24">
        <v>1</v>
      </c>
      <c r="S1110" s="24">
        <v>1</v>
      </c>
      <c r="T1110" s="24"/>
      <c r="U1110" s="24"/>
      <c r="V1110" s="26" t="s">
        <v>1802</v>
      </c>
      <c r="W1110" s="24">
        <v>6342</v>
      </c>
      <c r="X1110" s="24"/>
    </row>
    <row r="1111" ht="24.95" customHeight="1" spans="1:24">
      <c r="A1111" s="24">
        <v>1106</v>
      </c>
      <c r="B1111" s="51" t="s">
        <v>1824</v>
      </c>
      <c r="C1111" s="24" t="s">
        <v>45</v>
      </c>
      <c r="D1111" s="24" t="s">
        <v>142</v>
      </c>
      <c r="E1111" s="24" t="s">
        <v>528</v>
      </c>
      <c r="F1111" s="24" t="s">
        <v>37</v>
      </c>
      <c r="G1111" s="24">
        <v>2019</v>
      </c>
      <c r="H1111" s="24" t="s">
        <v>38</v>
      </c>
      <c r="I1111" s="55">
        <v>1</v>
      </c>
      <c r="J1111" s="51" t="s">
        <v>1826</v>
      </c>
      <c r="K1111" s="24" t="s">
        <v>1827</v>
      </c>
      <c r="L1111" s="52">
        <f t="shared" si="74"/>
        <v>1</v>
      </c>
      <c r="M1111" s="52"/>
      <c r="N1111" s="52">
        <v>1</v>
      </c>
      <c r="O1111" s="52"/>
      <c r="P1111" s="24" t="s">
        <v>49</v>
      </c>
      <c r="Q1111" s="24" t="s">
        <v>39</v>
      </c>
      <c r="R1111" s="24">
        <v>1</v>
      </c>
      <c r="S1111" s="24">
        <v>1</v>
      </c>
      <c r="T1111" s="24"/>
      <c r="U1111" s="24"/>
      <c r="V1111" s="26" t="s">
        <v>1802</v>
      </c>
      <c r="W1111" s="24">
        <v>6343</v>
      </c>
      <c r="X1111" s="24"/>
    </row>
    <row r="1112" ht="24.95" customHeight="1" spans="1:24">
      <c r="A1112" s="24">
        <v>1107</v>
      </c>
      <c r="B1112" s="51" t="s">
        <v>1824</v>
      </c>
      <c r="C1112" s="24" t="s">
        <v>45</v>
      </c>
      <c r="D1112" s="24" t="s">
        <v>117</v>
      </c>
      <c r="E1112" s="24" t="s">
        <v>246</v>
      </c>
      <c r="F1112" s="24" t="s">
        <v>37</v>
      </c>
      <c r="G1112" s="24">
        <v>2019</v>
      </c>
      <c r="H1112" s="24" t="s">
        <v>38</v>
      </c>
      <c r="I1112" s="55">
        <v>1</v>
      </c>
      <c r="J1112" s="51" t="s">
        <v>1826</v>
      </c>
      <c r="K1112" s="24" t="s">
        <v>1827</v>
      </c>
      <c r="L1112" s="52">
        <f t="shared" si="74"/>
        <v>1</v>
      </c>
      <c r="M1112" s="52"/>
      <c r="N1112" s="52">
        <v>1</v>
      </c>
      <c r="O1112" s="52"/>
      <c r="P1112" s="24" t="s">
        <v>49</v>
      </c>
      <c r="Q1112" s="24" t="s">
        <v>39</v>
      </c>
      <c r="R1112" s="24">
        <v>1</v>
      </c>
      <c r="S1112" s="24">
        <v>1</v>
      </c>
      <c r="T1112" s="24"/>
      <c r="U1112" s="24"/>
      <c r="V1112" s="26" t="s">
        <v>1802</v>
      </c>
      <c r="W1112" s="24">
        <v>6344</v>
      </c>
      <c r="X1112" s="24"/>
    </row>
    <row r="1113" ht="24.95" customHeight="1" spans="1:24">
      <c r="A1113" s="24">
        <v>1108</v>
      </c>
      <c r="B1113" s="51" t="s">
        <v>1824</v>
      </c>
      <c r="C1113" s="24" t="s">
        <v>45</v>
      </c>
      <c r="D1113" s="24" t="s">
        <v>117</v>
      </c>
      <c r="E1113" s="24" t="s">
        <v>249</v>
      </c>
      <c r="F1113" s="24" t="s">
        <v>37</v>
      </c>
      <c r="G1113" s="24">
        <v>2019</v>
      </c>
      <c r="H1113" s="24" t="s">
        <v>38</v>
      </c>
      <c r="I1113" s="55">
        <v>1</v>
      </c>
      <c r="J1113" s="51" t="s">
        <v>1826</v>
      </c>
      <c r="K1113" s="24" t="s">
        <v>1827</v>
      </c>
      <c r="L1113" s="52">
        <f t="shared" si="74"/>
        <v>1</v>
      </c>
      <c r="M1113" s="52"/>
      <c r="N1113" s="52">
        <v>1</v>
      </c>
      <c r="O1113" s="52"/>
      <c r="P1113" s="24" t="s">
        <v>49</v>
      </c>
      <c r="Q1113" s="24" t="s">
        <v>39</v>
      </c>
      <c r="R1113" s="24">
        <v>1</v>
      </c>
      <c r="S1113" s="24">
        <v>1</v>
      </c>
      <c r="T1113" s="24"/>
      <c r="U1113" s="24"/>
      <c r="V1113" s="26" t="s">
        <v>1802</v>
      </c>
      <c r="W1113" s="24">
        <v>6345</v>
      </c>
      <c r="X1113" s="24"/>
    </row>
    <row r="1114" ht="24.95" customHeight="1" spans="1:24">
      <c r="A1114" s="24">
        <v>1109</v>
      </c>
      <c r="B1114" s="51" t="s">
        <v>1824</v>
      </c>
      <c r="C1114" s="24" t="s">
        <v>45</v>
      </c>
      <c r="D1114" s="24" t="s">
        <v>112</v>
      </c>
      <c r="E1114" s="24" t="s">
        <v>197</v>
      </c>
      <c r="F1114" s="24" t="s">
        <v>37</v>
      </c>
      <c r="G1114" s="24">
        <v>2019</v>
      </c>
      <c r="H1114" s="24" t="s">
        <v>38</v>
      </c>
      <c r="I1114" s="55">
        <v>1</v>
      </c>
      <c r="J1114" s="51" t="s">
        <v>1826</v>
      </c>
      <c r="K1114" s="24" t="s">
        <v>1827</v>
      </c>
      <c r="L1114" s="52">
        <f t="shared" si="74"/>
        <v>1</v>
      </c>
      <c r="M1114" s="52"/>
      <c r="N1114" s="52">
        <v>1</v>
      </c>
      <c r="O1114" s="52"/>
      <c r="P1114" s="24" t="s">
        <v>49</v>
      </c>
      <c r="Q1114" s="24" t="s">
        <v>39</v>
      </c>
      <c r="R1114" s="24">
        <v>1</v>
      </c>
      <c r="S1114" s="24">
        <v>1</v>
      </c>
      <c r="T1114" s="24"/>
      <c r="U1114" s="24"/>
      <c r="V1114" s="26" t="s">
        <v>1802</v>
      </c>
      <c r="W1114" s="24">
        <v>6346</v>
      </c>
      <c r="X1114" s="24"/>
    </row>
    <row r="1115" ht="24.95" customHeight="1" spans="1:24">
      <c r="A1115" s="24">
        <v>1110</v>
      </c>
      <c r="B1115" s="51" t="s">
        <v>1824</v>
      </c>
      <c r="C1115" s="24" t="s">
        <v>45</v>
      </c>
      <c r="D1115" s="24" t="s">
        <v>64</v>
      </c>
      <c r="E1115" s="24" t="s">
        <v>68</v>
      </c>
      <c r="F1115" s="24" t="s">
        <v>37</v>
      </c>
      <c r="G1115" s="24">
        <v>2019</v>
      </c>
      <c r="H1115" s="24" t="s">
        <v>38</v>
      </c>
      <c r="I1115" s="55">
        <v>2</v>
      </c>
      <c r="J1115" s="51" t="s">
        <v>1826</v>
      </c>
      <c r="K1115" s="24" t="s">
        <v>1827</v>
      </c>
      <c r="L1115" s="52">
        <f t="shared" si="74"/>
        <v>2</v>
      </c>
      <c r="M1115" s="52"/>
      <c r="N1115" s="52">
        <v>2</v>
      </c>
      <c r="O1115" s="52"/>
      <c r="P1115" s="24" t="s">
        <v>49</v>
      </c>
      <c r="Q1115" s="24" t="s">
        <v>39</v>
      </c>
      <c r="R1115" s="24">
        <v>2</v>
      </c>
      <c r="S1115" s="24">
        <v>2</v>
      </c>
      <c r="T1115" s="24"/>
      <c r="U1115" s="24"/>
      <c r="V1115" s="26" t="s">
        <v>1802</v>
      </c>
      <c r="W1115" s="24">
        <v>6347</v>
      </c>
      <c r="X1115" s="24"/>
    </row>
    <row r="1116" ht="24.95" customHeight="1" spans="1:24">
      <c r="A1116" s="24">
        <v>1111</v>
      </c>
      <c r="B1116" s="51" t="s">
        <v>1824</v>
      </c>
      <c r="C1116" s="24" t="s">
        <v>45</v>
      </c>
      <c r="D1116" s="166" t="s">
        <v>112</v>
      </c>
      <c r="E1116" s="24" t="s">
        <v>795</v>
      </c>
      <c r="F1116" s="24" t="s">
        <v>37</v>
      </c>
      <c r="G1116" s="24">
        <v>2019</v>
      </c>
      <c r="H1116" s="24" t="s">
        <v>38</v>
      </c>
      <c r="I1116" s="55">
        <v>2</v>
      </c>
      <c r="J1116" s="51" t="s">
        <v>1826</v>
      </c>
      <c r="K1116" s="24" t="s">
        <v>1827</v>
      </c>
      <c r="L1116" s="52">
        <f t="shared" si="74"/>
        <v>2</v>
      </c>
      <c r="M1116" s="52"/>
      <c r="N1116" s="52">
        <v>2</v>
      </c>
      <c r="O1116" s="52"/>
      <c r="P1116" s="24" t="s">
        <v>49</v>
      </c>
      <c r="Q1116" s="24" t="s">
        <v>39</v>
      </c>
      <c r="R1116" s="24">
        <v>2</v>
      </c>
      <c r="S1116" s="24">
        <v>2</v>
      </c>
      <c r="T1116" s="24"/>
      <c r="U1116" s="24"/>
      <c r="V1116" s="26" t="s">
        <v>1802</v>
      </c>
      <c r="W1116" s="24">
        <v>6348</v>
      </c>
      <c r="X1116" s="24"/>
    </row>
    <row r="1117" ht="24.95" customHeight="1" spans="1:24">
      <c r="A1117" s="24">
        <v>1112</v>
      </c>
      <c r="B1117" s="51" t="s">
        <v>1824</v>
      </c>
      <c r="C1117" s="24" t="s">
        <v>45</v>
      </c>
      <c r="D1117" s="24" t="s">
        <v>117</v>
      </c>
      <c r="E1117" s="24" t="s">
        <v>234</v>
      </c>
      <c r="F1117" s="24" t="s">
        <v>37</v>
      </c>
      <c r="G1117" s="24">
        <v>2019</v>
      </c>
      <c r="H1117" s="24" t="s">
        <v>38</v>
      </c>
      <c r="I1117" s="55">
        <v>1</v>
      </c>
      <c r="J1117" s="51" t="s">
        <v>1826</v>
      </c>
      <c r="K1117" s="24" t="s">
        <v>1827</v>
      </c>
      <c r="L1117" s="52">
        <f t="shared" si="74"/>
        <v>1</v>
      </c>
      <c r="M1117" s="52"/>
      <c r="N1117" s="52">
        <v>1</v>
      </c>
      <c r="O1117" s="52"/>
      <c r="P1117" s="24" t="s">
        <v>49</v>
      </c>
      <c r="Q1117" s="24" t="s">
        <v>39</v>
      </c>
      <c r="R1117" s="24">
        <v>1</v>
      </c>
      <c r="S1117" s="24">
        <v>1</v>
      </c>
      <c r="T1117" s="24"/>
      <c r="U1117" s="24"/>
      <c r="V1117" s="26" t="s">
        <v>1802</v>
      </c>
      <c r="W1117" s="24">
        <v>6349</v>
      </c>
      <c r="X1117" s="24"/>
    </row>
    <row r="1118" ht="24.95" customHeight="1" spans="1:24">
      <c r="A1118" s="24">
        <v>1113</v>
      </c>
      <c r="B1118" s="51" t="s">
        <v>1824</v>
      </c>
      <c r="C1118" s="24" t="s">
        <v>45</v>
      </c>
      <c r="D1118" s="24" t="s">
        <v>112</v>
      </c>
      <c r="E1118" s="24" t="s">
        <v>1828</v>
      </c>
      <c r="F1118" s="24" t="s">
        <v>37</v>
      </c>
      <c r="G1118" s="24">
        <v>2019</v>
      </c>
      <c r="H1118" s="24" t="s">
        <v>38</v>
      </c>
      <c r="I1118" s="55">
        <v>1</v>
      </c>
      <c r="J1118" s="51" t="s">
        <v>1826</v>
      </c>
      <c r="K1118" s="24" t="s">
        <v>1827</v>
      </c>
      <c r="L1118" s="52">
        <f t="shared" si="74"/>
        <v>1</v>
      </c>
      <c r="M1118" s="52"/>
      <c r="N1118" s="52">
        <v>1</v>
      </c>
      <c r="O1118" s="52"/>
      <c r="P1118" s="24" t="s">
        <v>49</v>
      </c>
      <c r="Q1118" s="24" t="s">
        <v>39</v>
      </c>
      <c r="R1118" s="24">
        <v>1</v>
      </c>
      <c r="S1118" s="24">
        <v>1</v>
      </c>
      <c r="T1118" s="24"/>
      <c r="U1118" s="24"/>
      <c r="V1118" s="26" t="s">
        <v>1802</v>
      </c>
      <c r="W1118" s="24">
        <v>6350</v>
      </c>
      <c r="X1118" s="24"/>
    </row>
    <row r="1119" ht="24.95" customHeight="1" spans="1:24">
      <c r="A1119" s="24">
        <v>1114</v>
      </c>
      <c r="B1119" s="51" t="s">
        <v>1824</v>
      </c>
      <c r="C1119" s="24" t="s">
        <v>45</v>
      </c>
      <c r="D1119" s="24" t="s">
        <v>164</v>
      </c>
      <c r="E1119" s="24" t="s">
        <v>557</v>
      </c>
      <c r="F1119" s="24" t="s">
        <v>37</v>
      </c>
      <c r="G1119" s="24">
        <v>2019</v>
      </c>
      <c r="H1119" s="24" t="s">
        <v>38</v>
      </c>
      <c r="I1119" s="55">
        <v>1</v>
      </c>
      <c r="J1119" s="51" t="s">
        <v>1826</v>
      </c>
      <c r="K1119" s="24" t="s">
        <v>1827</v>
      </c>
      <c r="L1119" s="52">
        <f t="shared" si="74"/>
        <v>1</v>
      </c>
      <c r="M1119" s="52"/>
      <c r="N1119" s="52">
        <v>1</v>
      </c>
      <c r="O1119" s="52"/>
      <c r="P1119" s="24" t="s">
        <v>49</v>
      </c>
      <c r="Q1119" s="24" t="s">
        <v>39</v>
      </c>
      <c r="R1119" s="24">
        <v>1</v>
      </c>
      <c r="S1119" s="24">
        <v>1</v>
      </c>
      <c r="T1119" s="24"/>
      <c r="U1119" s="24"/>
      <c r="V1119" s="26" t="s">
        <v>1802</v>
      </c>
      <c r="W1119" s="24">
        <v>6351</v>
      </c>
      <c r="X1119" s="24"/>
    </row>
    <row r="1120" ht="24.95" customHeight="1" spans="1:24">
      <c r="A1120" s="24">
        <v>1115</v>
      </c>
      <c r="B1120" s="51" t="s">
        <v>1824</v>
      </c>
      <c r="C1120" s="24" t="s">
        <v>45</v>
      </c>
      <c r="D1120" s="24" t="s">
        <v>117</v>
      </c>
      <c r="E1120" s="24" t="s">
        <v>237</v>
      </c>
      <c r="F1120" s="24" t="s">
        <v>37</v>
      </c>
      <c r="G1120" s="24">
        <v>2019</v>
      </c>
      <c r="H1120" s="24" t="s">
        <v>38</v>
      </c>
      <c r="I1120" s="55">
        <v>1</v>
      </c>
      <c r="J1120" s="51" t="s">
        <v>1826</v>
      </c>
      <c r="K1120" s="24" t="s">
        <v>1827</v>
      </c>
      <c r="L1120" s="52">
        <f t="shared" si="74"/>
        <v>1</v>
      </c>
      <c r="M1120" s="52"/>
      <c r="N1120" s="52">
        <v>1</v>
      </c>
      <c r="O1120" s="52"/>
      <c r="P1120" s="24" t="s">
        <v>49</v>
      </c>
      <c r="Q1120" s="24" t="s">
        <v>39</v>
      </c>
      <c r="R1120" s="24">
        <v>1</v>
      </c>
      <c r="S1120" s="24">
        <v>1</v>
      </c>
      <c r="T1120" s="24"/>
      <c r="U1120" s="24"/>
      <c r="V1120" s="26" t="s">
        <v>1802</v>
      </c>
      <c r="W1120" s="24">
        <v>6352</v>
      </c>
      <c r="X1120" s="24"/>
    </row>
    <row r="1121" ht="24.95" customHeight="1" spans="1:24">
      <c r="A1121" s="24">
        <v>1116</v>
      </c>
      <c r="B1121" s="51" t="s">
        <v>1824</v>
      </c>
      <c r="C1121" s="24" t="s">
        <v>45</v>
      </c>
      <c r="D1121" s="24" t="s">
        <v>142</v>
      </c>
      <c r="E1121" s="24" t="s">
        <v>143</v>
      </c>
      <c r="F1121" s="24" t="s">
        <v>37</v>
      </c>
      <c r="G1121" s="24">
        <v>2019</v>
      </c>
      <c r="H1121" s="24" t="s">
        <v>38</v>
      </c>
      <c r="I1121" s="55">
        <v>1</v>
      </c>
      <c r="J1121" s="51" t="s">
        <v>1826</v>
      </c>
      <c r="K1121" s="24" t="s">
        <v>1827</v>
      </c>
      <c r="L1121" s="52">
        <f t="shared" si="74"/>
        <v>1</v>
      </c>
      <c r="M1121" s="52"/>
      <c r="N1121" s="52">
        <v>1</v>
      </c>
      <c r="O1121" s="52"/>
      <c r="P1121" s="24" t="s">
        <v>49</v>
      </c>
      <c r="Q1121" s="24" t="s">
        <v>39</v>
      </c>
      <c r="R1121" s="24">
        <v>1</v>
      </c>
      <c r="S1121" s="24">
        <v>1</v>
      </c>
      <c r="T1121" s="24"/>
      <c r="U1121" s="24"/>
      <c r="V1121" s="26" t="s">
        <v>1802</v>
      </c>
      <c r="W1121" s="24">
        <v>6353</v>
      </c>
      <c r="X1121" s="24"/>
    </row>
    <row r="1122" ht="24.95" customHeight="1" spans="1:24">
      <c r="A1122" s="24">
        <v>1117</v>
      </c>
      <c r="B1122" s="51" t="s">
        <v>1824</v>
      </c>
      <c r="C1122" s="24" t="s">
        <v>45</v>
      </c>
      <c r="D1122" s="24" t="s">
        <v>164</v>
      </c>
      <c r="E1122" s="24" t="s">
        <v>228</v>
      </c>
      <c r="F1122" s="24" t="s">
        <v>37</v>
      </c>
      <c r="G1122" s="24">
        <v>2019</v>
      </c>
      <c r="H1122" s="24" t="s">
        <v>38</v>
      </c>
      <c r="I1122" s="55">
        <v>1</v>
      </c>
      <c r="J1122" s="51" t="s">
        <v>1826</v>
      </c>
      <c r="K1122" s="24" t="s">
        <v>1827</v>
      </c>
      <c r="L1122" s="52">
        <f t="shared" si="74"/>
        <v>1</v>
      </c>
      <c r="M1122" s="52"/>
      <c r="N1122" s="52">
        <v>1</v>
      </c>
      <c r="O1122" s="52"/>
      <c r="P1122" s="24" t="s">
        <v>49</v>
      </c>
      <c r="Q1122" s="24" t="s">
        <v>39</v>
      </c>
      <c r="R1122" s="24">
        <v>1</v>
      </c>
      <c r="S1122" s="24">
        <v>1</v>
      </c>
      <c r="T1122" s="24"/>
      <c r="U1122" s="24"/>
      <c r="V1122" s="26" t="s">
        <v>1802</v>
      </c>
      <c r="W1122" s="24">
        <v>6354</v>
      </c>
      <c r="X1122" s="24"/>
    </row>
    <row r="1123" ht="24.95" customHeight="1" spans="1:24">
      <c r="A1123" s="24">
        <v>1118</v>
      </c>
      <c r="B1123" s="51" t="s">
        <v>1824</v>
      </c>
      <c r="C1123" s="24" t="s">
        <v>45</v>
      </c>
      <c r="D1123" s="24" t="s">
        <v>142</v>
      </c>
      <c r="E1123" s="24" t="s">
        <v>152</v>
      </c>
      <c r="F1123" s="24" t="s">
        <v>37</v>
      </c>
      <c r="G1123" s="24">
        <v>2019</v>
      </c>
      <c r="H1123" s="24" t="s">
        <v>38</v>
      </c>
      <c r="I1123" s="55">
        <v>1</v>
      </c>
      <c r="J1123" s="51" t="s">
        <v>1826</v>
      </c>
      <c r="K1123" s="24" t="s">
        <v>1827</v>
      </c>
      <c r="L1123" s="52">
        <f t="shared" si="74"/>
        <v>1</v>
      </c>
      <c r="M1123" s="52"/>
      <c r="N1123" s="52">
        <v>1</v>
      </c>
      <c r="O1123" s="52"/>
      <c r="P1123" s="24" t="s">
        <v>49</v>
      </c>
      <c r="Q1123" s="24" t="s">
        <v>39</v>
      </c>
      <c r="R1123" s="24">
        <v>1</v>
      </c>
      <c r="S1123" s="24">
        <v>1</v>
      </c>
      <c r="T1123" s="24"/>
      <c r="U1123" s="24"/>
      <c r="V1123" s="26" t="s">
        <v>1802</v>
      </c>
      <c r="W1123" s="24">
        <v>6355</v>
      </c>
      <c r="X1123" s="24"/>
    </row>
    <row r="1124" ht="24.95" customHeight="1" spans="1:24">
      <c r="A1124" s="24">
        <v>1119</v>
      </c>
      <c r="B1124" s="51" t="s">
        <v>1824</v>
      </c>
      <c r="C1124" s="24" t="s">
        <v>45</v>
      </c>
      <c r="D1124" s="24" t="s">
        <v>120</v>
      </c>
      <c r="E1124" s="24" t="s">
        <v>1829</v>
      </c>
      <c r="F1124" s="24" t="s">
        <v>37</v>
      </c>
      <c r="G1124" s="24">
        <v>2019</v>
      </c>
      <c r="H1124" s="24" t="s">
        <v>38</v>
      </c>
      <c r="I1124" s="55">
        <v>1</v>
      </c>
      <c r="J1124" s="51" t="s">
        <v>1826</v>
      </c>
      <c r="K1124" s="24" t="s">
        <v>1827</v>
      </c>
      <c r="L1124" s="52">
        <f t="shared" si="74"/>
        <v>1</v>
      </c>
      <c r="M1124" s="52"/>
      <c r="N1124" s="52">
        <v>1</v>
      </c>
      <c r="O1124" s="52"/>
      <c r="P1124" s="24" t="s">
        <v>49</v>
      </c>
      <c r="Q1124" s="24" t="s">
        <v>39</v>
      </c>
      <c r="R1124" s="24">
        <v>1</v>
      </c>
      <c r="S1124" s="24">
        <v>1</v>
      </c>
      <c r="T1124" s="24"/>
      <c r="U1124" s="24"/>
      <c r="V1124" s="26" t="s">
        <v>1802</v>
      </c>
      <c r="W1124" s="24">
        <v>6356</v>
      </c>
      <c r="X1124" s="24"/>
    </row>
    <row r="1125" ht="24.95" customHeight="1" spans="1:24">
      <c r="A1125" s="24">
        <v>1120</v>
      </c>
      <c r="B1125" s="51" t="s">
        <v>1824</v>
      </c>
      <c r="C1125" s="24" t="s">
        <v>45</v>
      </c>
      <c r="D1125" s="24" t="s">
        <v>46</v>
      </c>
      <c r="E1125" s="24" t="s">
        <v>67</v>
      </c>
      <c r="F1125" s="24" t="s">
        <v>37</v>
      </c>
      <c r="G1125" s="24">
        <v>2019</v>
      </c>
      <c r="H1125" s="24" t="s">
        <v>38</v>
      </c>
      <c r="I1125" s="55">
        <v>1</v>
      </c>
      <c r="J1125" s="51" t="s">
        <v>1826</v>
      </c>
      <c r="K1125" s="24" t="s">
        <v>1827</v>
      </c>
      <c r="L1125" s="52">
        <f t="shared" si="74"/>
        <v>1</v>
      </c>
      <c r="M1125" s="52"/>
      <c r="N1125" s="52">
        <v>1</v>
      </c>
      <c r="O1125" s="52"/>
      <c r="P1125" s="24" t="s">
        <v>49</v>
      </c>
      <c r="Q1125" s="24" t="s">
        <v>39</v>
      </c>
      <c r="R1125" s="24">
        <v>1</v>
      </c>
      <c r="S1125" s="24">
        <v>1</v>
      </c>
      <c r="T1125" s="24"/>
      <c r="U1125" s="24"/>
      <c r="V1125" s="26" t="s">
        <v>1802</v>
      </c>
      <c r="W1125" s="24">
        <v>6357</v>
      </c>
      <c r="X1125" s="24"/>
    </row>
    <row r="1126" ht="24.95" customHeight="1" spans="1:24">
      <c r="A1126" s="24">
        <v>1121</v>
      </c>
      <c r="B1126" s="51" t="s">
        <v>1824</v>
      </c>
      <c r="C1126" s="24" t="s">
        <v>45</v>
      </c>
      <c r="D1126" s="24" t="s">
        <v>271</v>
      </c>
      <c r="E1126" s="24" t="s">
        <v>272</v>
      </c>
      <c r="F1126" s="24" t="s">
        <v>37</v>
      </c>
      <c r="G1126" s="24">
        <v>2019</v>
      </c>
      <c r="H1126" s="24" t="s">
        <v>38</v>
      </c>
      <c r="I1126" s="55">
        <v>1</v>
      </c>
      <c r="J1126" s="51" t="s">
        <v>1826</v>
      </c>
      <c r="K1126" s="24" t="s">
        <v>1827</v>
      </c>
      <c r="L1126" s="52">
        <f t="shared" si="74"/>
        <v>1</v>
      </c>
      <c r="M1126" s="52"/>
      <c r="N1126" s="52">
        <v>1</v>
      </c>
      <c r="O1126" s="52"/>
      <c r="P1126" s="24" t="s">
        <v>49</v>
      </c>
      <c r="Q1126" s="24" t="s">
        <v>39</v>
      </c>
      <c r="R1126" s="24">
        <v>1</v>
      </c>
      <c r="S1126" s="24">
        <v>1</v>
      </c>
      <c r="T1126" s="24"/>
      <c r="U1126" s="24"/>
      <c r="V1126" s="26" t="s">
        <v>1802</v>
      </c>
      <c r="W1126" s="24">
        <v>6358</v>
      </c>
      <c r="X1126" s="24"/>
    </row>
    <row r="1127" ht="24.95" customHeight="1" spans="1:24">
      <c r="A1127" s="24">
        <v>1122</v>
      </c>
      <c r="B1127" s="51" t="s">
        <v>1824</v>
      </c>
      <c r="C1127" s="24" t="s">
        <v>45</v>
      </c>
      <c r="D1127" s="24" t="s">
        <v>53</v>
      </c>
      <c r="E1127" s="24" t="s">
        <v>268</v>
      </c>
      <c r="F1127" s="24" t="s">
        <v>37</v>
      </c>
      <c r="G1127" s="24">
        <v>2019</v>
      </c>
      <c r="H1127" s="24" t="s">
        <v>38</v>
      </c>
      <c r="I1127" s="55">
        <v>2</v>
      </c>
      <c r="J1127" s="51" t="s">
        <v>1826</v>
      </c>
      <c r="K1127" s="24" t="s">
        <v>1827</v>
      </c>
      <c r="L1127" s="52">
        <f t="shared" si="74"/>
        <v>2</v>
      </c>
      <c r="M1127" s="52"/>
      <c r="N1127" s="52">
        <v>2</v>
      </c>
      <c r="O1127" s="52"/>
      <c r="P1127" s="24" t="s">
        <v>49</v>
      </c>
      <c r="Q1127" s="24" t="s">
        <v>39</v>
      </c>
      <c r="R1127" s="24">
        <v>2</v>
      </c>
      <c r="S1127" s="24">
        <v>2</v>
      </c>
      <c r="T1127" s="24"/>
      <c r="U1127" s="24"/>
      <c r="V1127" s="26" t="s">
        <v>1802</v>
      </c>
      <c r="W1127" s="24">
        <v>6359</v>
      </c>
      <c r="X1127" s="24"/>
    </row>
    <row r="1128" ht="24.95" customHeight="1" spans="1:24">
      <c r="A1128" s="24">
        <v>1123</v>
      </c>
      <c r="B1128" s="51" t="s">
        <v>1824</v>
      </c>
      <c r="C1128" s="24" t="s">
        <v>45</v>
      </c>
      <c r="D1128" s="24" t="s">
        <v>51</v>
      </c>
      <c r="E1128" s="24" t="s">
        <v>74</v>
      </c>
      <c r="F1128" s="24" t="s">
        <v>37</v>
      </c>
      <c r="G1128" s="24">
        <v>2019</v>
      </c>
      <c r="H1128" s="24" t="s">
        <v>38</v>
      </c>
      <c r="I1128" s="55">
        <v>2</v>
      </c>
      <c r="J1128" s="51" t="s">
        <v>1826</v>
      </c>
      <c r="K1128" s="24" t="s">
        <v>1827</v>
      </c>
      <c r="L1128" s="52">
        <f t="shared" si="74"/>
        <v>2</v>
      </c>
      <c r="M1128" s="52"/>
      <c r="N1128" s="52">
        <v>2</v>
      </c>
      <c r="O1128" s="52"/>
      <c r="P1128" s="24" t="s">
        <v>49</v>
      </c>
      <c r="Q1128" s="24" t="s">
        <v>39</v>
      </c>
      <c r="R1128" s="24">
        <v>2</v>
      </c>
      <c r="S1128" s="24">
        <v>2</v>
      </c>
      <c r="T1128" s="24"/>
      <c r="U1128" s="24"/>
      <c r="V1128" s="26" t="s">
        <v>1802</v>
      </c>
      <c r="W1128" s="24">
        <v>6360</v>
      </c>
      <c r="X1128" s="24"/>
    </row>
    <row r="1129" ht="24.95" customHeight="1" spans="1:24">
      <c r="A1129" s="24">
        <v>1124</v>
      </c>
      <c r="B1129" s="51" t="s">
        <v>1824</v>
      </c>
      <c r="C1129" s="24" t="s">
        <v>45</v>
      </c>
      <c r="D1129" s="24" t="s">
        <v>173</v>
      </c>
      <c r="E1129" s="24" t="s">
        <v>1825</v>
      </c>
      <c r="F1129" s="24" t="s">
        <v>37</v>
      </c>
      <c r="G1129" s="24">
        <v>2020</v>
      </c>
      <c r="H1129" s="24" t="s">
        <v>38</v>
      </c>
      <c r="I1129" s="55">
        <v>1</v>
      </c>
      <c r="J1129" s="51" t="s">
        <v>1826</v>
      </c>
      <c r="K1129" s="24" t="s">
        <v>1827</v>
      </c>
      <c r="L1129" s="52">
        <f t="shared" ref="L1129:L1155" si="75">M1129+N1129+O1129</f>
        <v>1</v>
      </c>
      <c r="M1129" s="52"/>
      <c r="N1129" s="52"/>
      <c r="O1129" s="52">
        <v>1</v>
      </c>
      <c r="P1129" s="24" t="s">
        <v>49</v>
      </c>
      <c r="Q1129" s="24" t="s">
        <v>39</v>
      </c>
      <c r="R1129" s="24">
        <v>1</v>
      </c>
      <c r="S1129" s="24">
        <v>1</v>
      </c>
      <c r="T1129" s="24"/>
      <c r="U1129" s="24"/>
      <c r="V1129" s="26" t="s">
        <v>1802</v>
      </c>
      <c r="W1129" s="24">
        <v>6470</v>
      </c>
      <c r="X1129" s="24"/>
    </row>
    <row r="1130" ht="24.95" customHeight="1" spans="1:24">
      <c r="A1130" s="24">
        <v>1125</v>
      </c>
      <c r="B1130" s="51" t="s">
        <v>1824</v>
      </c>
      <c r="C1130" s="24" t="s">
        <v>45</v>
      </c>
      <c r="D1130" s="24" t="s">
        <v>120</v>
      </c>
      <c r="E1130" s="24" t="s">
        <v>209</v>
      </c>
      <c r="F1130" s="24" t="s">
        <v>37</v>
      </c>
      <c r="G1130" s="24">
        <v>2020</v>
      </c>
      <c r="H1130" s="24" t="s">
        <v>38</v>
      </c>
      <c r="I1130" s="55">
        <v>1</v>
      </c>
      <c r="J1130" s="51" t="s">
        <v>1826</v>
      </c>
      <c r="K1130" s="24" t="s">
        <v>1827</v>
      </c>
      <c r="L1130" s="52">
        <f t="shared" si="75"/>
        <v>1</v>
      </c>
      <c r="M1130" s="52"/>
      <c r="N1130" s="52"/>
      <c r="O1130" s="52">
        <v>1</v>
      </c>
      <c r="P1130" s="24" t="s">
        <v>49</v>
      </c>
      <c r="Q1130" s="24" t="s">
        <v>39</v>
      </c>
      <c r="R1130" s="24">
        <v>1</v>
      </c>
      <c r="S1130" s="24">
        <v>1</v>
      </c>
      <c r="T1130" s="24"/>
      <c r="U1130" s="24"/>
      <c r="V1130" s="26" t="s">
        <v>1802</v>
      </c>
      <c r="W1130" s="24">
        <v>6471</v>
      </c>
      <c r="X1130" s="24"/>
    </row>
    <row r="1131" ht="24.95" customHeight="1" spans="1:24">
      <c r="A1131" s="24">
        <v>1126</v>
      </c>
      <c r="B1131" s="51" t="s">
        <v>1824</v>
      </c>
      <c r="C1131" s="24" t="s">
        <v>45</v>
      </c>
      <c r="D1131" s="24" t="s">
        <v>271</v>
      </c>
      <c r="E1131" s="24" t="s">
        <v>275</v>
      </c>
      <c r="F1131" s="24" t="s">
        <v>37</v>
      </c>
      <c r="G1131" s="24">
        <v>2020</v>
      </c>
      <c r="H1131" s="24" t="s">
        <v>38</v>
      </c>
      <c r="I1131" s="55">
        <v>1</v>
      </c>
      <c r="J1131" s="51" t="s">
        <v>1826</v>
      </c>
      <c r="K1131" s="24" t="s">
        <v>1827</v>
      </c>
      <c r="L1131" s="52">
        <f t="shared" si="75"/>
        <v>1</v>
      </c>
      <c r="M1131" s="52"/>
      <c r="N1131" s="52"/>
      <c r="O1131" s="52">
        <v>1</v>
      </c>
      <c r="P1131" s="24" t="s">
        <v>49</v>
      </c>
      <c r="Q1131" s="24" t="s">
        <v>39</v>
      </c>
      <c r="R1131" s="24">
        <v>1</v>
      </c>
      <c r="S1131" s="24">
        <v>1</v>
      </c>
      <c r="T1131" s="24"/>
      <c r="U1131" s="24"/>
      <c r="V1131" s="26" t="s">
        <v>1802</v>
      </c>
      <c r="W1131" s="24">
        <v>6472</v>
      </c>
      <c r="X1131" s="24"/>
    </row>
    <row r="1132" ht="24.95" customHeight="1" spans="1:24">
      <c r="A1132" s="24">
        <v>1127</v>
      </c>
      <c r="B1132" s="51" t="s">
        <v>1824</v>
      </c>
      <c r="C1132" s="24" t="s">
        <v>45</v>
      </c>
      <c r="D1132" s="24" t="s">
        <v>46</v>
      </c>
      <c r="E1132" s="24" t="s">
        <v>103</v>
      </c>
      <c r="F1132" s="24" t="s">
        <v>37</v>
      </c>
      <c r="G1132" s="24">
        <v>2020</v>
      </c>
      <c r="H1132" s="24" t="s">
        <v>38</v>
      </c>
      <c r="I1132" s="55">
        <v>1</v>
      </c>
      <c r="J1132" s="51" t="s">
        <v>1826</v>
      </c>
      <c r="K1132" s="24" t="s">
        <v>1827</v>
      </c>
      <c r="L1132" s="52">
        <f t="shared" si="75"/>
        <v>1</v>
      </c>
      <c r="M1132" s="52"/>
      <c r="N1132" s="52"/>
      <c r="O1132" s="52">
        <v>1</v>
      </c>
      <c r="P1132" s="24" t="s">
        <v>49</v>
      </c>
      <c r="Q1132" s="24" t="s">
        <v>39</v>
      </c>
      <c r="R1132" s="24">
        <v>1</v>
      </c>
      <c r="S1132" s="24">
        <v>1</v>
      </c>
      <c r="T1132" s="24"/>
      <c r="U1132" s="24"/>
      <c r="V1132" s="26" t="s">
        <v>1802</v>
      </c>
      <c r="W1132" s="24">
        <v>6473</v>
      </c>
      <c r="X1132" s="24"/>
    </row>
    <row r="1133" ht="24.95" customHeight="1" spans="1:24">
      <c r="A1133" s="24">
        <v>1128</v>
      </c>
      <c r="B1133" s="51" t="s">
        <v>1824</v>
      </c>
      <c r="C1133" s="24" t="s">
        <v>45</v>
      </c>
      <c r="D1133" s="24" t="s">
        <v>326</v>
      </c>
      <c r="E1133" s="24" t="s">
        <v>799</v>
      </c>
      <c r="F1133" s="24" t="s">
        <v>37</v>
      </c>
      <c r="G1133" s="24">
        <v>2020</v>
      </c>
      <c r="H1133" s="24" t="s">
        <v>38</v>
      </c>
      <c r="I1133" s="55">
        <v>1</v>
      </c>
      <c r="J1133" s="51" t="s">
        <v>1826</v>
      </c>
      <c r="K1133" s="24" t="s">
        <v>1827</v>
      </c>
      <c r="L1133" s="52">
        <f t="shared" si="75"/>
        <v>1</v>
      </c>
      <c r="M1133" s="52"/>
      <c r="N1133" s="52"/>
      <c r="O1133" s="52">
        <v>1</v>
      </c>
      <c r="P1133" s="24" t="s">
        <v>49</v>
      </c>
      <c r="Q1133" s="24" t="s">
        <v>39</v>
      </c>
      <c r="R1133" s="24">
        <v>1</v>
      </c>
      <c r="S1133" s="24">
        <v>1</v>
      </c>
      <c r="T1133" s="24"/>
      <c r="U1133" s="24"/>
      <c r="V1133" s="26" t="s">
        <v>1802</v>
      </c>
      <c r="W1133" s="24">
        <v>6474</v>
      </c>
      <c r="X1133" s="24"/>
    </row>
    <row r="1134" ht="24.95" customHeight="1" spans="1:24">
      <c r="A1134" s="24">
        <v>1129</v>
      </c>
      <c r="B1134" s="51" t="s">
        <v>1824</v>
      </c>
      <c r="C1134" s="24" t="s">
        <v>45</v>
      </c>
      <c r="D1134" s="24" t="s">
        <v>56</v>
      </c>
      <c r="E1134" s="24" t="s">
        <v>62</v>
      </c>
      <c r="F1134" s="24" t="s">
        <v>37</v>
      </c>
      <c r="G1134" s="24">
        <v>2020</v>
      </c>
      <c r="H1134" s="24" t="s">
        <v>38</v>
      </c>
      <c r="I1134" s="55">
        <v>1</v>
      </c>
      <c r="J1134" s="51" t="s">
        <v>1826</v>
      </c>
      <c r="K1134" s="24" t="s">
        <v>1827</v>
      </c>
      <c r="L1134" s="52">
        <f t="shared" si="75"/>
        <v>1</v>
      </c>
      <c r="M1134" s="52"/>
      <c r="N1134" s="52"/>
      <c r="O1134" s="52">
        <v>1</v>
      </c>
      <c r="P1134" s="24" t="s">
        <v>49</v>
      </c>
      <c r="Q1134" s="24" t="s">
        <v>39</v>
      </c>
      <c r="R1134" s="24">
        <v>1</v>
      </c>
      <c r="S1134" s="24">
        <v>1</v>
      </c>
      <c r="T1134" s="24"/>
      <c r="U1134" s="24"/>
      <c r="V1134" s="26" t="s">
        <v>1802</v>
      </c>
      <c r="W1134" s="24">
        <v>6475</v>
      </c>
      <c r="X1134" s="24"/>
    </row>
    <row r="1135" ht="24.95" customHeight="1" spans="1:24">
      <c r="A1135" s="24">
        <v>1130</v>
      </c>
      <c r="B1135" s="51" t="s">
        <v>1824</v>
      </c>
      <c r="C1135" s="24" t="s">
        <v>45</v>
      </c>
      <c r="D1135" s="24" t="s">
        <v>164</v>
      </c>
      <c r="E1135" s="24" t="s">
        <v>549</v>
      </c>
      <c r="F1135" s="24" t="s">
        <v>37</v>
      </c>
      <c r="G1135" s="24">
        <v>2020</v>
      </c>
      <c r="H1135" s="24" t="s">
        <v>38</v>
      </c>
      <c r="I1135" s="55">
        <v>1</v>
      </c>
      <c r="J1135" s="51" t="s">
        <v>1826</v>
      </c>
      <c r="K1135" s="24" t="s">
        <v>1827</v>
      </c>
      <c r="L1135" s="52">
        <f t="shared" si="75"/>
        <v>1</v>
      </c>
      <c r="M1135" s="52"/>
      <c r="N1135" s="52"/>
      <c r="O1135" s="52">
        <v>1</v>
      </c>
      <c r="P1135" s="24" t="s">
        <v>49</v>
      </c>
      <c r="Q1135" s="24" t="s">
        <v>39</v>
      </c>
      <c r="R1135" s="24">
        <v>1</v>
      </c>
      <c r="S1135" s="24">
        <v>1</v>
      </c>
      <c r="T1135" s="24"/>
      <c r="U1135" s="24"/>
      <c r="V1135" s="26" t="s">
        <v>1802</v>
      </c>
      <c r="W1135" s="24">
        <v>6476</v>
      </c>
      <c r="X1135" s="24"/>
    </row>
    <row r="1136" ht="24.95" customHeight="1" spans="1:24">
      <c r="A1136" s="24">
        <v>1131</v>
      </c>
      <c r="B1136" s="51" t="s">
        <v>1824</v>
      </c>
      <c r="C1136" s="24" t="s">
        <v>45</v>
      </c>
      <c r="D1136" s="24" t="s">
        <v>164</v>
      </c>
      <c r="E1136" s="24" t="s">
        <v>557</v>
      </c>
      <c r="F1136" s="24" t="s">
        <v>37</v>
      </c>
      <c r="G1136" s="24">
        <v>2020</v>
      </c>
      <c r="H1136" s="24" t="s">
        <v>38</v>
      </c>
      <c r="I1136" s="55">
        <v>1</v>
      </c>
      <c r="J1136" s="51" t="s">
        <v>1826</v>
      </c>
      <c r="K1136" s="24" t="s">
        <v>1827</v>
      </c>
      <c r="L1136" s="52">
        <f t="shared" si="75"/>
        <v>1</v>
      </c>
      <c r="M1136" s="52"/>
      <c r="N1136" s="52"/>
      <c r="O1136" s="52">
        <v>1</v>
      </c>
      <c r="P1136" s="24" t="s">
        <v>49</v>
      </c>
      <c r="Q1136" s="24" t="s">
        <v>39</v>
      </c>
      <c r="R1136" s="24">
        <v>1</v>
      </c>
      <c r="S1136" s="24">
        <v>1</v>
      </c>
      <c r="T1136" s="24"/>
      <c r="U1136" s="24"/>
      <c r="V1136" s="26" t="s">
        <v>1802</v>
      </c>
      <c r="W1136" s="24">
        <v>6477</v>
      </c>
      <c r="X1136" s="24"/>
    </row>
    <row r="1137" ht="24.95" customHeight="1" spans="1:24">
      <c r="A1137" s="24">
        <v>1132</v>
      </c>
      <c r="B1137" s="51" t="s">
        <v>1824</v>
      </c>
      <c r="C1137" s="24" t="s">
        <v>45</v>
      </c>
      <c r="D1137" s="24" t="s">
        <v>142</v>
      </c>
      <c r="E1137" s="24" t="s">
        <v>534</v>
      </c>
      <c r="F1137" s="24" t="s">
        <v>37</v>
      </c>
      <c r="G1137" s="24">
        <v>2020</v>
      </c>
      <c r="H1137" s="24" t="s">
        <v>38</v>
      </c>
      <c r="I1137" s="55">
        <v>1</v>
      </c>
      <c r="J1137" s="51" t="s">
        <v>1826</v>
      </c>
      <c r="K1137" s="24" t="s">
        <v>1827</v>
      </c>
      <c r="L1137" s="52">
        <f t="shared" si="75"/>
        <v>1</v>
      </c>
      <c r="M1137" s="52"/>
      <c r="N1137" s="52"/>
      <c r="O1137" s="52">
        <v>1</v>
      </c>
      <c r="P1137" s="24" t="s">
        <v>49</v>
      </c>
      <c r="Q1137" s="24" t="s">
        <v>39</v>
      </c>
      <c r="R1137" s="24">
        <v>1</v>
      </c>
      <c r="S1137" s="24">
        <v>1</v>
      </c>
      <c r="T1137" s="24"/>
      <c r="U1137" s="24"/>
      <c r="V1137" s="26" t="s">
        <v>1802</v>
      </c>
      <c r="W1137" s="24">
        <v>6478</v>
      </c>
      <c r="X1137" s="24"/>
    </row>
    <row r="1138" ht="24.95" customHeight="1" spans="1:24">
      <c r="A1138" s="24">
        <v>1133</v>
      </c>
      <c r="B1138" s="51" t="s">
        <v>1824</v>
      </c>
      <c r="C1138" s="24" t="s">
        <v>45</v>
      </c>
      <c r="D1138" s="24" t="s">
        <v>142</v>
      </c>
      <c r="E1138" s="24" t="s">
        <v>528</v>
      </c>
      <c r="F1138" s="24" t="s">
        <v>37</v>
      </c>
      <c r="G1138" s="24">
        <v>2020</v>
      </c>
      <c r="H1138" s="24" t="s">
        <v>38</v>
      </c>
      <c r="I1138" s="55">
        <v>1</v>
      </c>
      <c r="J1138" s="51" t="s">
        <v>1826</v>
      </c>
      <c r="K1138" s="24" t="s">
        <v>1827</v>
      </c>
      <c r="L1138" s="52">
        <f t="shared" si="75"/>
        <v>1</v>
      </c>
      <c r="M1138" s="52"/>
      <c r="N1138" s="52"/>
      <c r="O1138" s="52">
        <v>1</v>
      </c>
      <c r="P1138" s="24" t="s">
        <v>49</v>
      </c>
      <c r="Q1138" s="24" t="s">
        <v>39</v>
      </c>
      <c r="R1138" s="24">
        <v>1</v>
      </c>
      <c r="S1138" s="24">
        <v>1</v>
      </c>
      <c r="T1138" s="24"/>
      <c r="U1138" s="24"/>
      <c r="V1138" s="26" t="s">
        <v>1802</v>
      </c>
      <c r="W1138" s="24">
        <v>6479</v>
      </c>
      <c r="X1138" s="24"/>
    </row>
    <row r="1139" ht="24.95" customHeight="1" spans="1:24">
      <c r="A1139" s="24">
        <v>1134</v>
      </c>
      <c r="B1139" s="51" t="s">
        <v>1824</v>
      </c>
      <c r="C1139" s="24" t="s">
        <v>45</v>
      </c>
      <c r="D1139" s="24" t="s">
        <v>117</v>
      </c>
      <c r="E1139" s="24" t="s">
        <v>246</v>
      </c>
      <c r="F1139" s="24" t="s">
        <v>37</v>
      </c>
      <c r="G1139" s="24">
        <v>2020</v>
      </c>
      <c r="H1139" s="24" t="s">
        <v>38</v>
      </c>
      <c r="I1139" s="55">
        <v>1</v>
      </c>
      <c r="J1139" s="51" t="s">
        <v>1826</v>
      </c>
      <c r="K1139" s="24" t="s">
        <v>1827</v>
      </c>
      <c r="L1139" s="52">
        <f t="shared" si="75"/>
        <v>1</v>
      </c>
      <c r="M1139" s="52"/>
      <c r="N1139" s="52"/>
      <c r="O1139" s="52">
        <v>1</v>
      </c>
      <c r="P1139" s="24" t="s">
        <v>49</v>
      </c>
      <c r="Q1139" s="24" t="s">
        <v>39</v>
      </c>
      <c r="R1139" s="24">
        <v>1</v>
      </c>
      <c r="S1139" s="24">
        <v>1</v>
      </c>
      <c r="T1139" s="24"/>
      <c r="U1139" s="24"/>
      <c r="V1139" s="26" t="s">
        <v>1802</v>
      </c>
      <c r="W1139" s="24">
        <v>6480</v>
      </c>
      <c r="X1139" s="24"/>
    </row>
    <row r="1140" ht="24.95" customHeight="1" spans="1:24">
      <c r="A1140" s="24">
        <v>1135</v>
      </c>
      <c r="B1140" s="51" t="s">
        <v>1824</v>
      </c>
      <c r="C1140" s="24" t="s">
        <v>45</v>
      </c>
      <c r="D1140" s="24" t="s">
        <v>117</v>
      </c>
      <c r="E1140" s="24" t="s">
        <v>249</v>
      </c>
      <c r="F1140" s="24" t="s">
        <v>37</v>
      </c>
      <c r="G1140" s="24">
        <v>2020</v>
      </c>
      <c r="H1140" s="24" t="s">
        <v>38</v>
      </c>
      <c r="I1140" s="55">
        <v>1</v>
      </c>
      <c r="J1140" s="51" t="s">
        <v>1826</v>
      </c>
      <c r="K1140" s="24" t="s">
        <v>1827</v>
      </c>
      <c r="L1140" s="52">
        <f t="shared" si="75"/>
        <v>1</v>
      </c>
      <c r="M1140" s="52"/>
      <c r="N1140" s="52"/>
      <c r="O1140" s="52">
        <v>1</v>
      </c>
      <c r="P1140" s="24" t="s">
        <v>49</v>
      </c>
      <c r="Q1140" s="24" t="s">
        <v>39</v>
      </c>
      <c r="R1140" s="24">
        <v>1</v>
      </c>
      <c r="S1140" s="24">
        <v>1</v>
      </c>
      <c r="T1140" s="24"/>
      <c r="U1140" s="24"/>
      <c r="V1140" s="26" t="s">
        <v>1802</v>
      </c>
      <c r="W1140" s="24">
        <v>6481</v>
      </c>
      <c r="X1140" s="24"/>
    </row>
    <row r="1141" ht="24.95" customHeight="1" spans="1:24">
      <c r="A1141" s="24">
        <v>1136</v>
      </c>
      <c r="B1141" s="51" t="s">
        <v>1824</v>
      </c>
      <c r="C1141" s="24" t="s">
        <v>45</v>
      </c>
      <c r="D1141" s="24" t="s">
        <v>112</v>
      </c>
      <c r="E1141" s="24" t="s">
        <v>197</v>
      </c>
      <c r="F1141" s="24" t="s">
        <v>37</v>
      </c>
      <c r="G1141" s="24">
        <v>2020</v>
      </c>
      <c r="H1141" s="24" t="s">
        <v>38</v>
      </c>
      <c r="I1141" s="55">
        <v>1</v>
      </c>
      <c r="J1141" s="51" t="s">
        <v>1826</v>
      </c>
      <c r="K1141" s="24" t="s">
        <v>1827</v>
      </c>
      <c r="L1141" s="52">
        <f t="shared" si="75"/>
        <v>1</v>
      </c>
      <c r="M1141" s="52"/>
      <c r="N1141" s="52"/>
      <c r="O1141" s="52">
        <v>1</v>
      </c>
      <c r="P1141" s="24" t="s">
        <v>49</v>
      </c>
      <c r="Q1141" s="24" t="s">
        <v>39</v>
      </c>
      <c r="R1141" s="24">
        <v>1</v>
      </c>
      <c r="S1141" s="24">
        <v>1</v>
      </c>
      <c r="T1141" s="24"/>
      <c r="U1141" s="24"/>
      <c r="V1141" s="26" t="s">
        <v>1802</v>
      </c>
      <c r="W1141" s="24">
        <v>6482</v>
      </c>
      <c r="X1141" s="24"/>
    </row>
    <row r="1142" ht="24.95" customHeight="1" spans="1:24">
      <c r="A1142" s="24">
        <v>1137</v>
      </c>
      <c r="B1142" s="51" t="s">
        <v>1824</v>
      </c>
      <c r="C1142" s="24" t="s">
        <v>45</v>
      </c>
      <c r="D1142" s="24" t="s">
        <v>64</v>
      </c>
      <c r="E1142" s="24" t="s">
        <v>68</v>
      </c>
      <c r="F1142" s="24" t="s">
        <v>37</v>
      </c>
      <c r="G1142" s="24">
        <v>2020</v>
      </c>
      <c r="H1142" s="24" t="s">
        <v>38</v>
      </c>
      <c r="I1142" s="55">
        <v>2</v>
      </c>
      <c r="J1142" s="51" t="s">
        <v>1826</v>
      </c>
      <c r="K1142" s="24" t="s">
        <v>1827</v>
      </c>
      <c r="L1142" s="52">
        <f t="shared" si="75"/>
        <v>2</v>
      </c>
      <c r="M1142" s="52"/>
      <c r="N1142" s="52"/>
      <c r="O1142" s="52">
        <v>2</v>
      </c>
      <c r="P1142" s="24" t="s">
        <v>49</v>
      </c>
      <c r="Q1142" s="24" t="s">
        <v>39</v>
      </c>
      <c r="R1142" s="24">
        <v>2</v>
      </c>
      <c r="S1142" s="24">
        <v>2</v>
      </c>
      <c r="T1142" s="24"/>
      <c r="U1142" s="24"/>
      <c r="V1142" s="26" t="s">
        <v>1802</v>
      </c>
      <c r="W1142" s="24">
        <v>6483</v>
      </c>
      <c r="X1142" s="24"/>
    </row>
    <row r="1143" ht="24.95" customHeight="1" spans="1:24">
      <c r="A1143" s="24">
        <v>1138</v>
      </c>
      <c r="B1143" s="51" t="s">
        <v>1824</v>
      </c>
      <c r="C1143" s="24" t="s">
        <v>45</v>
      </c>
      <c r="D1143" s="166" t="s">
        <v>112</v>
      </c>
      <c r="E1143" s="24" t="s">
        <v>795</v>
      </c>
      <c r="F1143" s="24" t="s">
        <v>37</v>
      </c>
      <c r="G1143" s="24">
        <v>2020</v>
      </c>
      <c r="H1143" s="24" t="s">
        <v>38</v>
      </c>
      <c r="I1143" s="55">
        <v>2</v>
      </c>
      <c r="J1143" s="51" t="s">
        <v>1826</v>
      </c>
      <c r="K1143" s="24" t="s">
        <v>1827</v>
      </c>
      <c r="L1143" s="52">
        <f t="shared" si="75"/>
        <v>2</v>
      </c>
      <c r="M1143" s="52"/>
      <c r="N1143" s="52"/>
      <c r="O1143" s="52">
        <v>2</v>
      </c>
      <c r="P1143" s="24" t="s">
        <v>49</v>
      </c>
      <c r="Q1143" s="24" t="s">
        <v>39</v>
      </c>
      <c r="R1143" s="24">
        <v>2</v>
      </c>
      <c r="S1143" s="24">
        <v>2</v>
      </c>
      <c r="T1143" s="24"/>
      <c r="U1143" s="24"/>
      <c r="V1143" s="26" t="s">
        <v>1802</v>
      </c>
      <c r="W1143" s="24">
        <v>6484</v>
      </c>
      <c r="X1143" s="24"/>
    </row>
    <row r="1144" ht="24.95" customHeight="1" spans="1:24">
      <c r="A1144" s="24">
        <v>1139</v>
      </c>
      <c r="B1144" s="51" t="s">
        <v>1824</v>
      </c>
      <c r="C1144" s="24" t="s">
        <v>45</v>
      </c>
      <c r="D1144" s="24" t="s">
        <v>117</v>
      </c>
      <c r="E1144" s="24" t="s">
        <v>234</v>
      </c>
      <c r="F1144" s="24" t="s">
        <v>37</v>
      </c>
      <c r="G1144" s="24">
        <v>2020</v>
      </c>
      <c r="H1144" s="24" t="s">
        <v>38</v>
      </c>
      <c r="I1144" s="55">
        <v>1</v>
      </c>
      <c r="J1144" s="51" t="s">
        <v>1826</v>
      </c>
      <c r="K1144" s="24" t="s">
        <v>1827</v>
      </c>
      <c r="L1144" s="52">
        <f t="shared" si="75"/>
        <v>1</v>
      </c>
      <c r="M1144" s="52"/>
      <c r="N1144" s="52"/>
      <c r="O1144" s="52">
        <v>1</v>
      </c>
      <c r="P1144" s="24" t="s">
        <v>49</v>
      </c>
      <c r="Q1144" s="24" t="s">
        <v>39</v>
      </c>
      <c r="R1144" s="24">
        <v>1</v>
      </c>
      <c r="S1144" s="24">
        <v>1</v>
      </c>
      <c r="T1144" s="24"/>
      <c r="U1144" s="24"/>
      <c r="V1144" s="26" t="s">
        <v>1802</v>
      </c>
      <c r="W1144" s="24">
        <v>6485</v>
      </c>
      <c r="X1144" s="24"/>
    </row>
    <row r="1145" ht="24.95" customHeight="1" spans="1:24">
      <c r="A1145" s="24">
        <v>1140</v>
      </c>
      <c r="B1145" s="51" t="s">
        <v>1824</v>
      </c>
      <c r="C1145" s="24" t="s">
        <v>45</v>
      </c>
      <c r="D1145" s="24" t="s">
        <v>112</v>
      </c>
      <c r="E1145" s="24" t="s">
        <v>1828</v>
      </c>
      <c r="F1145" s="24" t="s">
        <v>37</v>
      </c>
      <c r="G1145" s="24">
        <v>2020</v>
      </c>
      <c r="H1145" s="24" t="s">
        <v>38</v>
      </c>
      <c r="I1145" s="55">
        <v>1</v>
      </c>
      <c r="J1145" s="51" t="s">
        <v>1826</v>
      </c>
      <c r="K1145" s="24" t="s">
        <v>1827</v>
      </c>
      <c r="L1145" s="52">
        <f t="shared" si="75"/>
        <v>1</v>
      </c>
      <c r="M1145" s="52"/>
      <c r="N1145" s="52"/>
      <c r="O1145" s="52">
        <v>1</v>
      </c>
      <c r="P1145" s="24" t="s">
        <v>49</v>
      </c>
      <c r="Q1145" s="24" t="s">
        <v>39</v>
      </c>
      <c r="R1145" s="24">
        <v>1</v>
      </c>
      <c r="S1145" s="24">
        <v>1</v>
      </c>
      <c r="T1145" s="24"/>
      <c r="U1145" s="24"/>
      <c r="V1145" s="26" t="s">
        <v>1802</v>
      </c>
      <c r="W1145" s="24">
        <v>6486</v>
      </c>
      <c r="X1145" s="24"/>
    </row>
    <row r="1146" ht="24.95" customHeight="1" spans="1:24">
      <c r="A1146" s="24">
        <v>1141</v>
      </c>
      <c r="B1146" s="51" t="s">
        <v>1824</v>
      </c>
      <c r="C1146" s="24" t="s">
        <v>45</v>
      </c>
      <c r="D1146" s="24" t="s">
        <v>164</v>
      </c>
      <c r="E1146" s="24" t="s">
        <v>557</v>
      </c>
      <c r="F1146" s="24" t="s">
        <v>37</v>
      </c>
      <c r="G1146" s="24">
        <v>2020</v>
      </c>
      <c r="H1146" s="24" t="s">
        <v>38</v>
      </c>
      <c r="I1146" s="55">
        <v>1</v>
      </c>
      <c r="J1146" s="51" t="s">
        <v>1826</v>
      </c>
      <c r="K1146" s="24" t="s">
        <v>1827</v>
      </c>
      <c r="L1146" s="52">
        <f t="shared" si="75"/>
        <v>1</v>
      </c>
      <c r="M1146" s="52"/>
      <c r="N1146" s="52"/>
      <c r="O1146" s="52">
        <v>1</v>
      </c>
      <c r="P1146" s="24" t="s">
        <v>49</v>
      </c>
      <c r="Q1146" s="24" t="s">
        <v>39</v>
      </c>
      <c r="R1146" s="24">
        <v>1</v>
      </c>
      <c r="S1146" s="24">
        <v>1</v>
      </c>
      <c r="T1146" s="24"/>
      <c r="U1146" s="24"/>
      <c r="V1146" s="26" t="s">
        <v>1802</v>
      </c>
      <c r="W1146" s="24">
        <v>6487</v>
      </c>
      <c r="X1146" s="24"/>
    </row>
    <row r="1147" ht="24.95" customHeight="1" spans="1:24">
      <c r="A1147" s="24">
        <v>1142</v>
      </c>
      <c r="B1147" s="51" t="s">
        <v>1824</v>
      </c>
      <c r="C1147" s="24" t="s">
        <v>45</v>
      </c>
      <c r="D1147" s="24" t="s">
        <v>117</v>
      </c>
      <c r="E1147" s="24" t="s">
        <v>237</v>
      </c>
      <c r="F1147" s="24" t="s">
        <v>37</v>
      </c>
      <c r="G1147" s="24">
        <v>2020</v>
      </c>
      <c r="H1147" s="24" t="s">
        <v>38</v>
      </c>
      <c r="I1147" s="55">
        <v>1</v>
      </c>
      <c r="J1147" s="51" t="s">
        <v>1826</v>
      </c>
      <c r="K1147" s="24" t="s">
        <v>1827</v>
      </c>
      <c r="L1147" s="52">
        <f t="shared" si="75"/>
        <v>1</v>
      </c>
      <c r="M1147" s="52"/>
      <c r="N1147" s="52"/>
      <c r="O1147" s="52">
        <v>1</v>
      </c>
      <c r="P1147" s="24" t="s">
        <v>49</v>
      </c>
      <c r="Q1147" s="24" t="s">
        <v>39</v>
      </c>
      <c r="R1147" s="24">
        <v>1</v>
      </c>
      <c r="S1147" s="24">
        <v>1</v>
      </c>
      <c r="T1147" s="24"/>
      <c r="U1147" s="24"/>
      <c r="V1147" s="26" t="s">
        <v>1802</v>
      </c>
      <c r="W1147" s="24">
        <v>6488</v>
      </c>
      <c r="X1147" s="24"/>
    </row>
    <row r="1148" ht="24.95" customHeight="1" spans="1:24">
      <c r="A1148" s="24">
        <v>1143</v>
      </c>
      <c r="B1148" s="51" t="s">
        <v>1824</v>
      </c>
      <c r="C1148" s="24" t="s">
        <v>45</v>
      </c>
      <c r="D1148" s="24" t="s">
        <v>142</v>
      </c>
      <c r="E1148" s="24" t="s">
        <v>143</v>
      </c>
      <c r="F1148" s="24" t="s">
        <v>37</v>
      </c>
      <c r="G1148" s="24">
        <v>2020</v>
      </c>
      <c r="H1148" s="24" t="s">
        <v>38</v>
      </c>
      <c r="I1148" s="55">
        <v>1</v>
      </c>
      <c r="J1148" s="51" t="s">
        <v>1826</v>
      </c>
      <c r="K1148" s="24" t="s">
        <v>1827</v>
      </c>
      <c r="L1148" s="52">
        <f t="shared" si="75"/>
        <v>1</v>
      </c>
      <c r="M1148" s="52"/>
      <c r="N1148" s="52"/>
      <c r="O1148" s="52">
        <v>1</v>
      </c>
      <c r="P1148" s="24" t="s">
        <v>49</v>
      </c>
      <c r="Q1148" s="24" t="s">
        <v>39</v>
      </c>
      <c r="R1148" s="24">
        <v>1</v>
      </c>
      <c r="S1148" s="24">
        <v>1</v>
      </c>
      <c r="T1148" s="24"/>
      <c r="U1148" s="24"/>
      <c r="V1148" s="26" t="s">
        <v>1802</v>
      </c>
      <c r="W1148" s="24">
        <v>6489</v>
      </c>
      <c r="X1148" s="24"/>
    </row>
    <row r="1149" ht="24.95" customHeight="1" spans="1:24">
      <c r="A1149" s="24">
        <v>1144</v>
      </c>
      <c r="B1149" s="51" t="s">
        <v>1824</v>
      </c>
      <c r="C1149" s="24" t="s">
        <v>45</v>
      </c>
      <c r="D1149" s="24" t="s">
        <v>164</v>
      </c>
      <c r="E1149" s="24" t="s">
        <v>228</v>
      </c>
      <c r="F1149" s="24" t="s">
        <v>37</v>
      </c>
      <c r="G1149" s="24">
        <v>2020</v>
      </c>
      <c r="H1149" s="24" t="s">
        <v>38</v>
      </c>
      <c r="I1149" s="55">
        <v>1</v>
      </c>
      <c r="J1149" s="51" t="s">
        <v>1826</v>
      </c>
      <c r="K1149" s="24" t="s">
        <v>1827</v>
      </c>
      <c r="L1149" s="52">
        <f t="shared" si="75"/>
        <v>1</v>
      </c>
      <c r="M1149" s="52"/>
      <c r="N1149" s="52"/>
      <c r="O1149" s="52">
        <v>1</v>
      </c>
      <c r="P1149" s="24" t="s">
        <v>49</v>
      </c>
      <c r="Q1149" s="24" t="s">
        <v>39</v>
      </c>
      <c r="R1149" s="24">
        <v>1</v>
      </c>
      <c r="S1149" s="24">
        <v>1</v>
      </c>
      <c r="T1149" s="24"/>
      <c r="U1149" s="24"/>
      <c r="V1149" s="26" t="s">
        <v>1802</v>
      </c>
      <c r="W1149" s="24">
        <v>6490</v>
      </c>
      <c r="X1149" s="24"/>
    </row>
    <row r="1150" ht="24.95" customHeight="1" spans="1:24">
      <c r="A1150" s="24">
        <v>1145</v>
      </c>
      <c r="B1150" s="51" t="s">
        <v>1824</v>
      </c>
      <c r="C1150" s="24" t="s">
        <v>45</v>
      </c>
      <c r="D1150" s="24" t="s">
        <v>142</v>
      </c>
      <c r="E1150" s="24" t="s">
        <v>152</v>
      </c>
      <c r="F1150" s="24" t="s">
        <v>37</v>
      </c>
      <c r="G1150" s="24">
        <v>2020</v>
      </c>
      <c r="H1150" s="24" t="s">
        <v>38</v>
      </c>
      <c r="I1150" s="55">
        <v>1</v>
      </c>
      <c r="J1150" s="51" t="s">
        <v>1826</v>
      </c>
      <c r="K1150" s="24" t="s">
        <v>1827</v>
      </c>
      <c r="L1150" s="52">
        <f t="shared" si="75"/>
        <v>1</v>
      </c>
      <c r="M1150" s="52"/>
      <c r="N1150" s="52"/>
      <c r="O1150" s="52">
        <v>1</v>
      </c>
      <c r="P1150" s="24" t="s">
        <v>49</v>
      </c>
      <c r="Q1150" s="24" t="s">
        <v>39</v>
      </c>
      <c r="R1150" s="24">
        <v>1</v>
      </c>
      <c r="S1150" s="24">
        <v>1</v>
      </c>
      <c r="T1150" s="24"/>
      <c r="U1150" s="24"/>
      <c r="V1150" s="26" t="s">
        <v>1802</v>
      </c>
      <c r="W1150" s="24">
        <v>6491</v>
      </c>
      <c r="X1150" s="24"/>
    </row>
    <row r="1151" ht="24.95" customHeight="1" spans="1:24">
      <c r="A1151" s="24">
        <v>1146</v>
      </c>
      <c r="B1151" s="51" t="s">
        <v>1824</v>
      </c>
      <c r="C1151" s="24" t="s">
        <v>45</v>
      </c>
      <c r="D1151" s="24" t="s">
        <v>120</v>
      </c>
      <c r="E1151" s="24" t="s">
        <v>1829</v>
      </c>
      <c r="F1151" s="24" t="s">
        <v>37</v>
      </c>
      <c r="G1151" s="24">
        <v>2020</v>
      </c>
      <c r="H1151" s="24" t="s">
        <v>38</v>
      </c>
      <c r="I1151" s="55">
        <v>1</v>
      </c>
      <c r="J1151" s="51" t="s">
        <v>1826</v>
      </c>
      <c r="K1151" s="24" t="s">
        <v>1827</v>
      </c>
      <c r="L1151" s="52">
        <f t="shared" si="75"/>
        <v>1</v>
      </c>
      <c r="M1151" s="52"/>
      <c r="N1151" s="52"/>
      <c r="O1151" s="52">
        <v>1</v>
      </c>
      <c r="P1151" s="24" t="s">
        <v>49</v>
      </c>
      <c r="Q1151" s="24" t="s">
        <v>39</v>
      </c>
      <c r="R1151" s="24">
        <v>1</v>
      </c>
      <c r="S1151" s="24">
        <v>1</v>
      </c>
      <c r="T1151" s="24"/>
      <c r="U1151" s="24"/>
      <c r="V1151" s="26" t="s">
        <v>1802</v>
      </c>
      <c r="W1151" s="24">
        <v>6492</v>
      </c>
      <c r="X1151" s="24"/>
    </row>
    <row r="1152" ht="24.95" customHeight="1" spans="1:24">
      <c r="A1152" s="24">
        <v>1147</v>
      </c>
      <c r="B1152" s="51" t="s">
        <v>1824</v>
      </c>
      <c r="C1152" s="24" t="s">
        <v>45</v>
      </c>
      <c r="D1152" s="24" t="s">
        <v>46</v>
      </c>
      <c r="E1152" s="24" t="s">
        <v>67</v>
      </c>
      <c r="F1152" s="24" t="s">
        <v>37</v>
      </c>
      <c r="G1152" s="24">
        <v>2020</v>
      </c>
      <c r="H1152" s="24" t="s">
        <v>38</v>
      </c>
      <c r="I1152" s="55">
        <v>1</v>
      </c>
      <c r="J1152" s="51" t="s">
        <v>1826</v>
      </c>
      <c r="K1152" s="24" t="s">
        <v>1827</v>
      </c>
      <c r="L1152" s="52">
        <f t="shared" si="75"/>
        <v>1</v>
      </c>
      <c r="M1152" s="52"/>
      <c r="N1152" s="52"/>
      <c r="O1152" s="52">
        <v>1</v>
      </c>
      <c r="P1152" s="24" t="s">
        <v>49</v>
      </c>
      <c r="Q1152" s="24" t="s">
        <v>39</v>
      </c>
      <c r="R1152" s="24">
        <v>1</v>
      </c>
      <c r="S1152" s="24">
        <v>1</v>
      </c>
      <c r="T1152" s="24"/>
      <c r="U1152" s="24"/>
      <c r="V1152" s="26" t="s">
        <v>1802</v>
      </c>
      <c r="W1152" s="24">
        <v>6493</v>
      </c>
      <c r="X1152" s="24"/>
    </row>
    <row r="1153" ht="24.95" customHeight="1" spans="1:24">
      <c r="A1153" s="24">
        <v>1148</v>
      </c>
      <c r="B1153" s="51" t="s">
        <v>1824</v>
      </c>
      <c r="C1153" s="24" t="s">
        <v>45</v>
      </c>
      <c r="D1153" s="24" t="s">
        <v>271</v>
      </c>
      <c r="E1153" s="24" t="s">
        <v>272</v>
      </c>
      <c r="F1153" s="24" t="s">
        <v>37</v>
      </c>
      <c r="G1153" s="24">
        <v>2020</v>
      </c>
      <c r="H1153" s="24" t="s">
        <v>38</v>
      </c>
      <c r="I1153" s="55">
        <v>1</v>
      </c>
      <c r="J1153" s="51" t="s">
        <v>1826</v>
      </c>
      <c r="K1153" s="24" t="s">
        <v>1827</v>
      </c>
      <c r="L1153" s="52">
        <f t="shared" si="75"/>
        <v>1</v>
      </c>
      <c r="M1153" s="52"/>
      <c r="N1153" s="52"/>
      <c r="O1153" s="52">
        <v>1</v>
      </c>
      <c r="P1153" s="24" t="s">
        <v>49</v>
      </c>
      <c r="Q1153" s="24" t="s">
        <v>39</v>
      </c>
      <c r="R1153" s="24">
        <v>1</v>
      </c>
      <c r="S1153" s="24">
        <v>1</v>
      </c>
      <c r="T1153" s="24"/>
      <c r="U1153" s="24"/>
      <c r="V1153" s="26" t="s">
        <v>1802</v>
      </c>
      <c r="W1153" s="24">
        <v>6494</v>
      </c>
      <c r="X1153" s="24"/>
    </row>
    <row r="1154" ht="24.95" customHeight="1" spans="1:24">
      <c r="A1154" s="24">
        <v>1149</v>
      </c>
      <c r="B1154" s="51" t="s">
        <v>1824</v>
      </c>
      <c r="C1154" s="24" t="s">
        <v>45</v>
      </c>
      <c r="D1154" s="24" t="s">
        <v>53</v>
      </c>
      <c r="E1154" s="24" t="s">
        <v>268</v>
      </c>
      <c r="F1154" s="24" t="s">
        <v>37</v>
      </c>
      <c r="G1154" s="24">
        <v>2020</v>
      </c>
      <c r="H1154" s="24" t="s">
        <v>38</v>
      </c>
      <c r="I1154" s="55">
        <v>2</v>
      </c>
      <c r="J1154" s="51" t="s">
        <v>1826</v>
      </c>
      <c r="K1154" s="24" t="s">
        <v>1827</v>
      </c>
      <c r="L1154" s="52">
        <f t="shared" si="75"/>
        <v>2</v>
      </c>
      <c r="M1154" s="52"/>
      <c r="N1154" s="52"/>
      <c r="O1154" s="52">
        <v>2</v>
      </c>
      <c r="P1154" s="24" t="s">
        <v>49</v>
      </c>
      <c r="Q1154" s="24" t="s">
        <v>39</v>
      </c>
      <c r="R1154" s="24">
        <v>2</v>
      </c>
      <c r="S1154" s="24">
        <v>2</v>
      </c>
      <c r="T1154" s="24"/>
      <c r="U1154" s="24"/>
      <c r="V1154" s="26" t="s">
        <v>1802</v>
      </c>
      <c r="W1154" s="24">
        <v>6495</v>
      </c>
      <c r="X1154" s="24"/>
    </row>
    <row r="1155" ht="24.95" customHeight="1" spans="1:24">
      <c r="A1155" s="24">
        <v>1150</v>
      </c>
      <c r="B1155" s="51" t="s">
        <v>1824</v>
      </c>
      <c r="C1155" s="24" t="s">
        <v>45</v>
      </c>
      <c r="D1155" s="24" t="s">
        <v>51</v>
      </c>
      <c r="E1155" s="24" t="s">
        <v>74</v>
      </c>
      <c r="F1155" s="24" t="s">
        <v>37</v>
      </c>
      <c r="G1155" s="24">
        <v>2020</v>
      </c>
      <c r="H1155" s="24" t="s">
        <v>38</v>
      </c>
      <c r="I1155" s="55">
        <v>2</v>
      </c>
      <c r="J1155" s="51" t="s">
        <v>1826</v>
      </c>
      <c r="K1155" s="24" t="s">
        <v>1827</v>
      </c>
      <c r="L1155" s="52">
        <f t="shared" si="75"/>
        <v>2</v>
      </c>
      <c r="M1155" s="52"/>
      <c r="N1155" s="52"/>
      <c r="O1155" s="52">
        <v>2</v>
      </c>
      <c r="P1155" s="24" t="s">
        <v>49</v>
      </c>
      <c r="Q1155" s="24" t="s">
        <v>39</v>
      </c>
      <c r="R1155" s="24">
        <v>2</v>
      </c>
      <c r="S1155" s="24">
        <v>2</v>
      </c>
      <c r="T1155" s="24"/>
      <c r="U1155" s="24"/>
      <c r="V1155" s="26" t="s">
        <v>1802</v>
      </c>
      <c r="W1155" s="24">
        <v>6496</v>
      </c>
      <c r="X1155" s="24"/>
    </row>
    <row r="1156" s="6" customFormat="1" ht="24.95" customHeight="1" spans="1:24">
      <c r="A1156" s="22">
        <v>1151</v>
      </c>
      <c r="B1156" s="23" t="s">
        <v>1830</v>
      </c>
      <c r="C1156" s="22"/>
      <c r="D1156" s="22"/>
      <c r="E1156" s="22"/>
      <c r="F1156" s="22"/>
      <c r="G1156" s="22"/>
      <c r="H1156" s="22"/>
      <c r="I1156" s="43"/>
      <c r="J1156" s="23"/>
      <c r="K1156" s="22"/>
      <c r="L1156" s="49"/>
      <c r="M1156" s="49"/>
      <c r="N1156" s="49"/>
      <c r="O1156" s="49"/>
      <c r="P1156" s="22"/>
      <c r="Q1156" s="22"/>
      <c r="R1156" s="58"/>
      <c r="S1156" s="58"/>
      <c r="T1156" s="58"/>
      <c r="U1156" s="58"/>
      <c r="V1156" s="22"/>
      <c r="W1156" s="22">
        <v>6590</v>
      </c>
      <c r="X1156" s="22"/>
    </row>
    <row r="1157" s="6" customFormat="1" ht="24.95" customHeight="1" spans="1:24">
      <c r="A1157" s="22">
        <v>1152</v>
      </c>
      <c r="B1157" s="23" t="s">
        <v>1831</v>
      </c>
      <c r="C1157" s="22"/>
      <c r="D1157" s="22"/>
      <c r="E1157" s="22"/>
      <c r="F1157" s="22" t="s">
        <v>37</v>
      </c>
      <c r="G1157" s="22" t="s">
        <v>34</v>
      </c>
      <c r="H1157" s="22" t="s">
        <v>38</v>
      </c>
      <c r="I1157" s="43">
        <f>SUM(I1158:I1199)</f>
        <v>84</v>
      </c>
      <c r="J1157" s="69" t="s">
        <v>1832</v>
      </c>
      <c r="K1157" s="22"/>
      <c r="L1157" s="49">
        <f>SUM(L1158:L1199)</f>
        <v>12.6</v>
      </c>
      <c r="M1157" s="49">
        <f>SUM(M1158:M1199)</f>
        <v>12.6</v>
      </c>
      <c r="N1157" s="49">
        <f>SUM(N1158:N1199)</f>
        <v>0</v>
      </c>
      <c r="O1157" s="49">
        <f>SUM(O1158:O1199)</f>
        <v>0</v>
      </c>
      <c r="P1157" s="22"/>
      <c r="Q1157" s="22" t="s">
        <v>39</v>
      </c>
      <c r="R1157" s="58">
        <f>SUM(R1158:R1199)</f>
        <v>84</v>
      </c>
      <c r="S1157" s="58">
        <f>SUM(S1158:S1199)</f>
        <v>301</v>
      </c>
      <c r="T1157" s="58"/>
      <c r="U1157" s="58"/>
      <c r="V1157" s="22" t="s">
        <v>34</v>
      </c>
      <c r="W1157" s="22">
        <v>6591</v>
      </c>
      <c r="X1157" s="22"/>
    </row>
    <row r="1158" ht="24.95" customHeight="1" spans="1:24">
      <c r="A1158" s="24">
        <v>1153</v>
      </c>
      <c r="B1158" s="51" t="s">
        <v>1833</v>
      </c>
      <c r="C1158" s="24" t="s">
        <v>45</v>
      </c>
      <c r="D1158" s="26" t="s">
        <v>64</v>
      </c>
      <c r="E1158" s="24" t="s">
        <v>1834</v>
      </c>
      <c r="F1158" s="24" t="s">
        <v>37</v>
      </c>
      <c r="G1158" s="24">
        <v>2018</v>
      </c>
      <c r="H1158" s="24" t="s">
        <v>38</v>
      </c>
      <c r="I1158" s="55">
        <v>2</v>
      </c>
      <c r="J1158" s="51" t="s">
        <v>1835</v>
      </c>
      <c r="K1158" s="24">
        <v>0.15</v>
      </c>
      <c r="L1158" s="52">
        <f t="shared" ref="L1158:L1199" si="76">M1158+N1158+O1158</f>
        <v>0.3</v>
      </c>
      <c r="M1158" s="52">
        <v>0.3</v>
      </c>
      <c r="N1158" s="52"/>
      <c r="O1158" s="52"/>
      <c r="P1158" s="24" t="s">
        <v>49</v>
      </c>
      <c r="Q1158" s="24" t="s">
        <v>39</v>
      </c>
      <c r="R1158" s="24">
        <v>2</v>
      </c>
      <c r="S1158" s="24">
        <v>6</v>
      </c>
      <c r="T1158" s="24"/>
      <c r="U1158" s="24"/>
      <c r="V1158" s="26" t="s">
        <v>1710</v>
      </c>
      <c r="W1158" s="24">
        <v>6808</v>
      </c>
      <c r="X1158" s="24"/>
    </row>
    <row r="1159" ht="24.95" customHeight="1" spans="1:24">
      <c r="A1159" s="24">
        <v>1154</v>
      </c>
      <c r="B1159" s="51" t="s">
        <v>1833</v>
      </c>
      <c r="C1159" s="24" t="s">
        <v>45</v>
      </c>
      <c r="D1159" s="26" t="s">
        <v>64</v>
      </c>
      <c r="E1159" s="24" t="s">
        <v>1836</v>
      </c>
      <c r="F1159" s="24" t="s">
        <v>37</v>
      </c>
      <c r="G1159" s="24">
        <v>2018</v>
      </c>
      <c r="H1159" s="24" t="s">
        <v>38</v>
      </c>
      <c r="I1159" s="55">
        <v>2</v>
      </c>
      <c r="J1159" s="51" t="s">
        <v>1835</v>
      </c>
      <c r="K1159" s="24">
        <v>0.15</v>
      </c>
      <c r="L1159" s="52">
        <f t="shared" si="76"/>
        <v>0.3</v>
      </c>
      <c r="M1159" s="52">
        <v>0.3</v>
      </c>
      <c r="N1159" s="52"/>
      <c r="O1159" s="52"/>
      <c r="P1159" s="24" t="s">
        <v>49</v>
      </c>
      <c r="Q1159" s="24" t="s">
        <v>39</v>
      </c>
      <c r="R1159" s="24">
        <v>2</v>
      </c>
      <c r="S1159" s="24">
        <v>8</v>
      </c>
      <c r="T1159" s="24"/>
      <c r="U1159" s="24"/>
      <c r="V1159" s="26" t="s">
        <v>1710</v>
      </c>
      <c r="W1159" s="24">
        <v>6809</v>
      </c>
      <c r="X1159" s="24"/>
    </row>
    <row r="1160" ht="24.95" customHeight="1" spans="1:24">
      <c r="A1160" s="24">
        <v>1155</v>
      </c>
      <c r="B1160" s="51" t="s">
        <v>1833</v>
      </c>
      <c r="C1160" s="24" t="s">
        <v>45</v>
      </c>
      <c r="D1160" s="26" t="s">
        <v>64</v>
      </c>
      <c r="E1160" s="24" t="s">
        <v>1837</v>
      </c>
      <c r="F1160" s="24" t="s">
        <v>37</v>
      </c>
      <c r="G1160" s="24">
        <v>2018</v>
      </c>
      <c r="H1160" s="24" t="s">
        <v>38</v>
      </c>
      <c r="I1160" s="55">
        <v>2</v>
      </c>
      <c r="J1160" s="51" t="s">
        <v>1835</v>
      </c>
      <c r="K1160" s="24">
        <v>0.15</v>
      </c>
      <c r="L1160" s="52">
        <f t="shared" si="76"/>
        <v>0.3</v>
      </c>
      <c r="M1160" s="52">
        <v>0.3</v>
      </c>
      <c r="N1160" s="52"/>
      <c r="O1160" s="52"/>
      <c r="P1160" s="24" t="s">
        <v>49</v>
      </c>
      <c r="Q1160" s="24" t="s">
        <v>39</v>
      </c>
      <c r="R1160" s="24">
        <v>2</v>
      </c>
      <c r="S1160" s="24">
        <v>7</v>
      </c>
      <c r="T1160" s="24"/>
      <c r="U1160" s="24"/>
      <c r="V1160" s="26" t="s">
        <v>1710</v>
      </c>
      <c r="W1160" s="24">
        <v>6810</v>
      </c>
      <c r="X1160" s="24"/>
    </row>
    <row r="1161" ht="24.95" customHeight="1" spans="1:24">
      <c r="A1161" s="24">
        <v>1156</v>
      </c>
      <c r="B1161" s="51" t="s">
        <v>1833</v>
      </c>
      <c r="C1161" s="24" t="s">
        <v>45</v>
      </c>
      <c r="D1161" s="26" t="s">
        <v>64</v>
      </c>
      <c r="E1161" s="24" t="s">
        <v>1838</v>
      </c>
      <c r="F1161" s="24" t="s">
        <v>37</v>
      </c>
      <c r="G1161" s="24">
        <v>2018</v>
      </c>
      <c r="H1161" s="24" t="s">
        <v>38</v>
      </c>
      <c r="I1161" s="55">
        <v>2</v>
      </c>
      <c r="J1161" s="51" t="s">
        <v>1835</v>
      </c>
      <c r="K1161" s="24">
        <v>0.15</v>
      </c>
      <c r="L1161" s="52">
        <f t="shared" si="76"/>
        <v>0.3</v>
      </c>
      <c r="M1161" s="52">
        <v>0.3</v>
      </c>
      <c r="N1161" s="52"/>
      <c r="O1161" s="52"/>
      <c r="P1161" s="24" t="s">
        <v>49</v>
      </c>
      <c r="Q1161" s="24" t="s">
        <v>39</v>
      </c>
      <c r="R1161" s="24">
        <v>2</v>
      </c>
      <c r="S1161" s="24">
        <v>5</v>
      </c>
      <c r="T1161" s="24"/>
      <c r="U1161" s="24"/>
      <c r="V1161" s="26" t="s">
        <v>1710</v>
      </c>
      <c r="W1161" s="24">
        <v>6811</v>
      </c>
      <c r="X1161" s="24"/>
    </row>
    <row r="1162" ht="24.95" customHeight="1" spans="1:24">
      <c r="A1162" s="24">
        <v>1157</v>
      </c>
      <c r="B1162" s="51" t="s">
        <v>1833</v>
      </c>
      <c r="C1162" s="24" t="s">
        <v>45</v>
      </c>
      <c r="D1162" s="26" t="s">
        <v>64</v>
      </c>
      <c r="E1162" s="24" t="s">
        <v>790</v>
      </c>
      <c r="F1162" s="24" t="s">
        <v>37</v>
      </c>
      <c r="G1162" s="24">
        <v>2018</v>
      </c>
      <c r="H1162" s="24" t="s">
        <v>38</v>
      </c>
      <c r="I1162" s="55">
        <v>2</v>
      </c>
      <c r="J1162" s="51" t="s">
        <v>1835</v>
      </c>
      <c r="K1162" s="24">
        <v>0.15</v>
      </c>
      <c r="L1162" s="52">
        <f t="shared" si="76"/>
        <v>0.3</v>
      </c>
      <c r="M1162" s="52">
        <v>0.3</v>
      </c>
      <c r="N1162" s="52"/>
      <c r="O1162" s="52"/>
      <c r="P1162" s="24" t="s">
        <v>49</v>
      </c>
      <c r="Q1162" s="24" t="s">
        <v>39</v>
      </c>
      <c r="R1162" s="24">
        <v>2</v>
      </c>
      <c r="S1162" s="24">
        <v>9</v>
      </c>
      <c r="T1162" s="24"/>
      <c r="U1162" s="24"/>
      <c r="V1162" s="26" t="s">
        <v>1710</v>
      </c>
      <c r="W1162" s="24">
        <v>6812</v>
      </c>
      <c r="X1162" s="24"/>
    </row>
    <row r="1163" ht="24.95" customHeight="1" spans="1:24">
      <c r="A1163" s="24">
        <v>1158</v>
      </c>
      <c r="B1163" s="51" t="s">
        <v>1833</v>
      </c>
      <c r="C1163" s="24" t="s">
        <v>45</v>
      </c>
      <c r="D1163" s="26" t="s">
        <v>64</v>
      </c>
      <c r="E1163" s="24" t="s">
        <v>1839</v>
      </c>
      <c r="F1163" s="24" t="s">
        <v>37</v>
      </c>
      <c r="G1163" s="24">
        <v>2018</v>
      </c>
      <c r="H1163" s="24" t="s">
        <v>38</v>
      </c>
      <c r="I1163" s="55">
        <v>2</v>
      </c>
      <c r="J1163" s="51" t="s">
        <v>1835</v>
      </c>
      <c r="K1163" s="24">
        <v>0.15</v>
      </c>
      <c r="L1163" s="52">
        <f t="shared" si="76"/>
        <v>0.3</v>
      </c>
      <c r="M1163" s="52">
        <v>0.3</v>
      </c>
      <c r="N1163" s="52"/>
      <c r="O1163" s="52"/>
      <c r="P1163" s="24" t="s">
        <v>49</v>
      </c>
      <c r="Q1163" s="24" t="s">
        <v>39</v>
      </c>
      <c r="R1163" s="24">
        <v>2</v>
      </c>
      <c r="S1163" s="24">
        <v>8</v>
      </c>
      <c r="T1163" s="24"/>
      <c r="U1163" s="24"/>
      <c r="V1163" s="26" t="s">
        <v>1710</v>
      </c>
      <c r="W1163" s="24">
        <v>6813</v>
      </c>
      <c r="X1163" s="24"/>
    </row>
    <row r="1164" ht="24.95" customHeight="1" spans="1:24">
      <c r="A1164" s="24">
        <v>1159</v>
      </c>
      <c r="B1164" s="51" t="s">
        <v>1833</v>
      </c>
      <c r="C1164" s="24" t="s">
        <v>45</v>
      </c>
      <c r="D1164" s="24" t="s">
        <v>142</v>
      </c>
      <c r="E1164" s="24" t="s">
        <v>1840</v>
      </c>
      <c r="F1164" s="24" t="s">
        <v>37</v>
      </c>
      <c r="G1164" s="24">
        <v>2018</v>
      </c>
      <c r="H1164" s="24" t="s">
        <v>38</v>
      </c>
      <c r="I1164" s="55">
        <v>2</v>
      </c>
      <c r="J1164" s="51" t="s">
        <v>1835</v>
      </c>
      <c r="K1164" s="24">
        <v>0.15</v>
      </c>
      <c r="L1164" s="52">
        <f t="shared" si="76"/>
        <v>0.3</v>
      </c>
      <c r="M1164" s="52">
        <v>0.3</v>
      </c>
      <c r="N1164" s="52"/>
      <c r="O1164" s="52"/>
      <c r="P1164" s="24" t="s">
        <v>49</v>
      </c>
      <c r="Q1164" s="24" t="s">
        <v>39</v>
      </c>
      <c r="R1164" s="24">
        <v>2</v>
      </c>
      <c r="S1164" s="24">
        <v>6</v>
      </c>
      <c r="T1164" s="24"/>
      <c r="U1164" s="24"/>
      <c r="V1164" s="26" t="s">
        <v>1710</v>
      </c>
      <c r="W1164" s="24">
        <v>6814</v>
      </c>
      <c r="X1164" s="24"/>
    </row>
    <row r="1165" ht="24.95" customHeight="1" spans="1:24">
      <c r="A1165" s="24">
        <v>1160</v>
      </c>
      <c r="B1165" s="51" t="s">
        <v>1833</v>
      </c>
      <c r="C1165" s="24" t="s">
        <v>45</v>
      </c>
      <c r="D1165" s="24" t="s">
        <v>326</v>
      </c>
      <c r="E1165" s="24" t="s">
        <v>1841</v>
      </c>
      <c r="F1165" s="24" t="s">
        <v>37</v>
      </c>
      <c r="G1165" s="24">
        <v>2018</v>
      </c>
      <c r="H1165" s="24" t="s">
        <v>38</v>
      </c>
      <c r="I1165" s="55">
        <v>2</v>
      </c>
      <c r="J1165" s="51" t="s">
        <v>1835</v>
      </c>
      <c r="K1165" s="24">
        <v>0.15</v>
      </c>
      <c r="L1165" s="52">
        <f t="shared" si="76"/>
        <v>0.3</v>
      </c>
      <c r="M1165" s="52">
        <v>0.3</v>
      </c>
      <c r="N1165" s="52"/>
      <c r="O1165" s="52"/>
      <c r="P1165" s="24" t="s">
        <v>49</v>
      </c>
      <c r="Q1165" s="24" t="s">
        <v>39</v>
      </c>
      <c r="R1165" s="24">
        <v>2</v>
      </c>
      <c r="S1165" s="24">
        <v>8</v>
      </c>
      <c r="T1165" s="24"/>
      <c r="U1165" s="24"/>
      <c r="V1165" s="26" t="s">
        <v>1710</v>
      </c>
      <c r="W1165" s="24">
        <v>6815</v>
      </c>
      <c r="X1165" s="24"/>
    </row>
    <row r="1166" ht="24.95" customHeight="1" spans="1:24">
      <c r="A1166" s="24">
        <v>1161</v>
      </c>
      <c r="B1166" s="51" t="s">
        <v>1833</v>
      </c>
      <c r="C1166" s="24" t="s">
        <v>45</v>
      </c>
      <c r="D1166" s="24" t="s">
        <v>326</v>
      </c>
      <c r="E1166" s="24" t="s">
        <v>336</v>
      </c>
      <c r="F1166" s="24" t="s">
        <v>37</v>
      </c>
      <c r="G1166" s="24">
        <v>2018</v>
      </c>
      <c r="H1166" s="24" t="s">
        <v>38</v>
      </c>
      <c r="I1166" s="55">
        <v>2</v>
      </c>
      <c r="J1166" s="51" t="s">
        <v>1835</v>
      </c>
      <c r="K1166" s="24">
        <v>0.15</v>
      </c>
      <c r="L1166" s="52">
        <f t="shared" si="76"/>
        <v>0.3</v>
      </c>
      <c r="M1166" s="52">
        <v>0.3</v>
      </c>
      <c r="N1166" s="52"/>
      <c r="O1166" s="52"/>
      <c r="P1166" s="24" t="s">
        <v>49</v>
      </c>
      <c r="Q1166" s="24" t="s">
        <v>39</v>
      </c>
      <c r="R1166" s="24">
        <v>2</v>
      </c>
      <c r="S1166" s="24">
        <v>7</v>
      </c>
      <c r="T1166" s="24"/>
      <c r="U1166" s="24"/>
      <c r="V1166" s="26" t="s">
        <v>1710</v>
      </c>
      <c r="W1166" s="24">
        <v>6816</v>
      </c>
      <c r="X1166" s="24"/>
    </row>
    <row r="1167" ht="24.95" customHeight="1" spans="1:24">
      <c r="A1167" s="24">
        <v>1162</v>
      </c>
      <c r="B1167" s="51" t="s">
        <v>1833</v>
      </c>
      <c r="C1167" s="24" t="s">
        <v>45</v>
      </c>
      <c r="D1167" s="24" t="s">
        <v>326</v>
      </c>
      <c r="E1167" s="24" t="s">
        <v>795</v>
      </c>
      <c r="F1167" s="24" t="s">
        <v>37</v>
      </c>
      <c r="G1167" s="24">
        <v>2018</v>
      </c>
      <c r="H1167" s="24" t="s">
        <v>38</v>
      </c>
      <c r="I1167" s="55">
        <v>2</v>
      </c>
      <c r="J1167" s="51" t="s">
        <v>1835</v>
      </c>
      <c r="K1167" s="24">
        <v>0.15</v>
      </c>
      <c r="L1167" s="52">
        <f t="shared" si="76"/>
        <v>0.3</v>
      </c>
      <c r="M1167" s="52">
        <v>0.3</v>
      </c>
      <c r="N1167" s="52"/>
      <c r="O1167" s="52"/>
      <c r="P1167" s="24" t="s">
        <v>49</v>
      </c>
      <c r="Q1167" s="24" t="s">
        <v>39</v>
      </c>
      <c r="R1167" s="24">
        <v>2</v>
      </c>
      <c r="S1167" s="24">
        <v>5</v>
      </c>
      <c r="T1167" s="24"/>
      <c r="U1167" s="24"/>
      <c r="V1167" s="26" t="s">
        <v>1710</v>
      </c>
      <c r="W1167" s="24">
        <v>6817</v>
      </c>
      <c r="X1167" s="24"/>
    </row>
    <row r="1168" ht="24.95" customHeight="1" spans="1:24">
      <c r="A1168" s="24">
        <v>1163</v>
      </c>
      <c r="B1168" s="51" t="s">
        <v>1833</v>
      </c>
      <c r="C1168" s="24" t="s">
        <v>45</v>
      </c>
      <c r="D1168" s="26" t="s">
        <v>51</v>
      </c>
      <c r="E1168" s="24" t="s">
        <v>1842</v>
      </c>
      <c r="F1168" s="24" t="s">
        <v>37</v>
      </c>
      <c r="G1168" s="24">
        <v>2018</v>
      </c>
      <c r="H1168" s="24" t="s">
        <v>38</v>
      </c>
      <c r="I1168" s="55">
        <v>2</v>
      </c>
      <c r="J1168" s="51" t="s">
        <v>1835</v>
      </c>
      <c r="K1168" s="24">
        <v>0.15</v>
      </c>
      <c r="L1168" s="52">
        <f t="shared" si="76"/>
        <v>0.3</v>
      </c>
      <c r="M1168" s="52">
        <v>0.3</v>
      </c>
      <c r="N1168" s="52"/>
      <c r="O1168" s="52"/>
      <c r="P1168" s="24" t="s">
        <v>49</v>
      </c>
      <c r="Q1168" s="24" t="s">
        <v>39</v>
      </c>
      <c r="R1168" s="24">
        <v>2</v>
      </c>
      <c r="S1168" s="24">
        <v>9</v>
      </c>
      <c r="T1168" s="24"/>
      <c r="U1168" s="24"/>
      <c r="V1168" s="26" t="s">
        <v>1710</v>
      </c>
      <c r="W1168" s="24">
        <v>6818</v>
      </c>
      <c r="X1168" s="24"/>
    </row>
    <row r="1169" ht="24.95" customHeight="1" spans="1:24">
      <c r="A1169" s="24">
        <v>1164</v>
      </c>
      <c r="B1169" s="51" t="s">
        <v>1833</v>
      </c>
      <c r="C1169" s="24" t="s">
        <v>45</v>
      </c>
      <c r="D1169" s="24" t="s">
        <v>46</v>
      </c>
      <c r="E1169" s="24" t="s">
        <v>1843</v>
      </c>
      <c r="F1169" s="24" t="s">
        <v>37</v>
      </c>
      <c r="G1169" s="24">
        <v>2018</v>
      </c>
      <c r="H1169" s="24" t="s">
        <v>38</v>
      </c>
      <c r="I1169" s="55">
        <v>2</v>
      </c>
      <c r="J1169" s="51" t="s">
        <v>1835</v>
      </c>
      <c r="K1169" s="24">
        <v>0.15</v>
      </c>
      <c r="L1169" s="52">
        <f t="shared" si="76"/>
        <v>0.3</v>
      </c>
      <c r="M1169" s="52">
        <v>0.3</v>
      </c>
      <c r="N1169" s="52"/>
      <c r="O1169" s="52"/>
      <c r="P1169" s="24" t="s">
        <v>49</v>
      </c>
      <c r="Q1169" s="24" t="s">
        <v>39</v>
      </c>
      <c r="R1169" s="24">
        <v>2</v>
      </c>
      <c r="S1169" s="24">
        <v>8</v>
      </c>
      <c r="T1169" s="24"/>
      <c r="U1169" s="24"/>
      <c r="V1169" s="26" t="s">
        <v>1710</v>
      </c>
      <c r="W1169" s="24">
        <v>6819</v>
      </c>
      <c r="X1169" s="24"/>
    </row>
    <row r="1170" ht="24.95" customHeight="1" spans="1:24">
      <c r="A1170" s="24">
        <v>1165</v>
      </c>
      <c r="B1170" s="51" t="s">
        <v>1833</v>
      </c>
      <c r="C1170" s="24" t="s">
        <v>45</v>
      </c>
      <c r="D1170" s="24" t="s">
        <v>46</v>
      </c>
      <c r="E1170" s="24" t="s">
        <v>1844</v>
      </c>
      <c r="F1170" s="24" t="s">
        <v>37</v>
      </c>
      <c r="G1170" s="24">
        <v>2018</v>
      </c>
      <c r="H1170" s="24" t="s">
        <v>38</v>
      </c>
      <c r="I1170" s="55">
        <v>2</v>
      </c>
      <c r="J1170" s="51" t="s">
        <v>1835</v>
      </c>
      <c r="K1170" s="24">
        <v>0.15</v>
      </c>
      <c r="L1170" s="52">
        <f t="shared" si="76"/>
        <v>0.3</v>
      </c>
      <c r="M1170" s="52">
        <v>0.3</v>
      </c>
      <c r="N1170" s="52"/>
      <c r="O1170" s="52"/>
      <c r="P1170" s="24" t="s">
        <v>49</v>
      </c>
      <c r="Q1170" s="24" t="s">
        <v>39</v>
      </c>
      <c r="R1170" s="24">
        <v>2</v>
      </c>
      <c r="S1170" s="24">
        <v>6</v>
      </c>
      <c r="T1170" s="24"/>
      <c r="U1170" s="24"/>
      <c r="V1170" s="26" t="s">
        <v>1710</v>
      </c>
      <c r="W1170" s="24">
        <v>6820</v>
      </c>
      <c r="X1170" s="24"/>
    </row>
    <row r="1171" ht="24.95" customHeight="1" spans="1:24">
      <c r="A1171" s="24">
        <v>1166</v>
      </c>
      <c r="B1171" s="51" t="s">
        <v>1833</v>
      </c>
      <c r="C1171" s="24" t="s">
        <v>45</v>
      </c>
      <c r="D1171" s="24" t="s">
        <v>46</v>
      </c>
      <c r="E1171" s="24" t="s">
        <v>1845</v>
      </c>
      <c r="F1171" s="24" t="s">
        <v>37</v>
      </c>
      <c r="G1171" s="24">
        <v>2018</v>
      </c>
      <c r="H1171" s="24" t="s">
        <v>38</v>
      </c>
      <c r="I1171" s="55">
        <v>2</v>
      </c>
      <c r="J1171" s="51" t="s">
        <v>1835</v>
      </c>
      <c r="K1171" s="24">
        <v>0.15</v>
      </c>
      <c r="L1171" s="52">
        <f t="shared" si="76"/>
        <v>0.3</v>
      </c>
      <c r="M1171" s="52">
        <v>0.3</v>
      </c>
      <c r="N1171" s="52"/>
      <c r="O1171" s="52"/>
      <c r="P1171" s="24" t="s">
        <v>49</v>
      </c>
      <c r="Q1171" s="24" t="s">
        <v>39</v>
      </c>
      <c r="R1171" s="24">
        <v>2</v>
      </c>
      <c r="S1171" s="24">
        <v>8</v>
      </c>
      <c r="T1171" s="24"/>
      <c r="U1171" s="24"/>
      <c r="V1171" s="26" t="s">
        <v>1710</v>
      </c>
      <c r="W1171" s="24">
        <v>6821</v>
      </c>
      <c r="X1171" s="24"/>
    </row>
    <row r="1172" ht="24.95" customHeight="1" spans="1:24">
      <c r="A1172" s="24">
        <v>1167</v>
      </c>
      <c r="B1172" s="51" t="s">
        <v>1833</v>
      </c>
      <c r="C1172" s="24" t="s">
        <v>45</v>
      </c>
      <c r="D1172" s="24" t="s">
        <v>46</v>
      </c>
      <c r="E1172" s="24" t="s">
        <v>1846</v>
      </c>
      <c r="F1172" s="24" t="s">
        <v>37</v>
      </c>
      <c r="G1172" s="24">
        <v>2018</v>
      </c>
      <c r="H1172" s="24" t="s">
        <v>38</v>
      </c>
      <c r="I1172" s="55">
        <v>2</v>
      </c>
      <c r="J1172" s="51" t="s">
        <v>1835</v>
      </c>
      <c r="K1172" s="24">
        <v>0.15</v>
      </c>
      <c r="L1172" s="52">
        <f t="shared" si="76"/>
        <v>0.3</v>
      </c>
      <c r="M1172" s="52">
        <v>0.3</v>
      </c>
      <c r="N1172" s="52"/>
      <c r="O1172" s="52"/>
      <c r="P1172" s="24" t="s">
        <v>49</v>
      </c>
      <c r="Q1172" s="24" t="s">
        <v>39</v>
      </c>
      <c r="R1172" s="24">
        <v>2</v>
      </c>
      <c r="S1172" s="24">
        <v>7</v>
      </c>
      <c r="T1172" s="24"/>
      <c r="U1172" s="24"/>
      <c r="V1172" s="26" t="s">
        <v>1710</v>
      </c>
      <c r="W1172" s="24">
        <v>6822</v>
      </c>
      <c r="X1172" s="24"/>
    </row>
    <row r="1173" ht="24.95" customHeight="1" spans="1:24">
      <c r="A1173" s="24">
        <v>1168</v>
      </c>
      <c r="B1173" s="51" t="s">
        <v>1833</v>
      </c>
      <c r="C1173" s="24" t="s">
        <v>45</v>
      </c>
      <c r="D1173" s="26" t="s">
        <v>56</v>
      </c>
      <c r="E1173" s="24" t="s">
        <v>1847</v>
      </c>
      <c r="F1173" s="24" t="s">
        <v>37</v>
      </c>
      <c r="G1173" s="24">
        <v>2018</v>
      </c>
      <c r="H1173" s="24" t="s">
        <v>38</v>
      </c>
      <c r="I1173" s="55">
        <v>2</v>
      </c>
      <c r="J1173" s="51" t="s">
        <v>1835</v>
      </c>
      <c r="K1173" s="24">
        <v>0.15</v>
      </c>
      <c r="L1173" s="52">
        <f t="shared" si="76"/>
        <v>0.3</v>
      </c>
      <c r="M1173" s="52">
        <v>0.3</v>
      </c>
      <c r="N1173" s="52"/>
      <c r="O1173" s="52"/>
      <c r="P1173" s="24" t="s">
        <v>49</v>
      </c>
      <c r="Q1173" s="24" t="s">
        <v>39</v>
      </c>
      <c r="R1173" s="24">
        <v>2</v>
      </c>
      <c r="S1173" s="24">
        <v>5</v>
      </c>
      <c r="T1173" s="24"/>
      <c r="U1173" s="24"/>
      <c r="V1173" s="26" t="s">
        <v>1710</v>
      </c>
      <c r="W1173" s="24">
        <v>6823</v>
      </c>
      <c r="X1173" s="24"/>
    </row>
    <row r="1174" ht="24.95" customHeight="1" spans="1:24">
      <c r="A1174" s="24">
        <v>1169</v>
      </c>
      <c r="B1174" s="51" t="s">
        <v>1833</v>
      </c>
      <c r="C1174" s="24" t="s">
        <v>45</v>
      </c>
      <c r="D1174" s="26" t="s">
        <v>56</v>
      </c>
      <c r="E1174" s="24" t="s">
        <v>1848</v>
      </c>
      <c r="F1174" s="24" t="s">
        <v>37</v>
      </c>
      <c r="G1174" s="24">
        <v>2018</v>
      </c>
      <c r="H1174" s="24" t="s">
        <v>38</v>
      </c>
      <c r="I1174" s="55">
        <v>2</v>
      </c>
      <c r="J1174" s="51" t="s">
        <v>1835</v>
      </c>
      <c r="K1174" s="24">
        <v>0.15</v>
      </c>
      <c r="L1174" s="52">
        <f t="shared" si="76"/>
        <v>0.3</v>
      </c>
      <c r="M1174" s="52">
        <v>0.3</v>
      </c>
      <c r="N1174" s="52"/>
      <c r="O1174" s="52"/>
      <c r="P1174" s="24" t="s">
        <v>49</v>
      </c>
      <c r="Q1174" s="24" t="s">
        <v>39</v>
      </c>
      <c r="R1174" s="24">
        <v>2</v>
      </c>
      <c r="S1174" s="24">
        <v>9</v>
      </c>
      <c r="T1174" s="24"/>
      <c r="U1174" s="24"/>
      <c r="V1174" s="26" t="s">
        <v>1710</v>
      </c>
      <c r="W1174" s="24">
        <v>6824</v>
      </c>
      <c r="X1174" s="24"/>
    </row>
    <row r="1175" ht="24.95" customHeight="1" spans="1:24">
      <c r="A1175" s="24">
        <v>1170</v>
      </c>
      <c r="B1175" s="51" t="s">
        <v>1833</v>
      </c>
      <c r="C1175" s="24" t="s">
        <v>45</v>
      </c>
      <c r="D1175" s="26" t="s">
        <v>56</v>
      </c>
      <c r="E1175" s="24" t="s">
        <v>1849</v>
      </c>
      <c r="F1175" s="24" t="s">
        <v>37</v>
      </c>
      <c r="G1175" s="24">
        <v>2018</v>
      </c>
      <c r="H1175" s="24" t="s">
        <v>38</v>
      </c>
      <c r="I1175" s="55">
        <v>2</v>
      </c>
      <c r="J1175" s="51" t="s">
        <v>1835</v>
      </c>
      <c r="K1175" s="24">
        <v>0.15</v>
      </c>
      <c r="L1175" s="52">
        <f t="shared" si="76"/>
        <v>0.3</v>
      </c>
      <c r="M1175" s="52">
        <v>0.3</v>
      </c>
      <c r="N1175" s="52"/>
      <c r="O1175" s="52"/>
      <c r="P1175" s="24" t="s">
        <v>49</v>
      </c>
      <c r="Q1175" s="24" t="s">
        <v>39</v>
      </c>
      <c r="R1175" s="24">
        <v>2</v>
      </c>
      <c r="S1175" s="24">
        <v>8</v>
      </c>
      <c r="T1175" s="24"/>
      <c r="U1175" s="24"/>
      <c r="V1175" s="26" t="s">
        <v>1710</v>
      </c>
      <c r="W1175" s="24">
        <v>6825</v>
      </c>
      <c r="X1175" s="24"/>
    </row>
    <row r="1176" ht="24.95" customHeight="1" spans="1:24">
      <c r="A1176" s="24">
        <v>1171</v>
      </c>
      <c r="B1176" s="51" t="s">
        <v>1833</v>
      </c>
      <c r="C1176" s="24" t="s">
        <v>45</v>
      </c>
      <c r="D1176" s="26" t="s">
        <v>56</v>
      </c>
      <c r="E1176" s="24" t="s">
        <v>1850</v>
      </c>
      <c r="F1176" s="24" t="s">
        <v>37</v>
      </c>
      <c r="G1176" s="24">
        <v>2018</v>
      </c>
      <c r="H1176" s="24" t="s">
        <v>38</v>
      </c>
      <c r="I1176" s="55">
        <v>2</v>
      </c>
      <c r="J1176" s="51" t="s">
        <v>1835</v>
      </c>
      <c r="K1176" s="24">
        <v>0.15</v>
      </c>
      <c r="L1176" s="52">
        <f t="shared" si="76"/>
        <v>0.3</v>
      </c>
      <c r="M1176" s="52">
        <v>0.3</v>
      </c>
      <c r="N1176" s="52"/>
      <c r="O1176" s="52"/>
      <c r="P1176" s="24" t="s">
        <v>49</v>
      </c>
      <c r="Q1176" s="24" t="s">
        <v>39</v>
      </c>
      <c r="R1176" s="24">
        <v>2</v>
      </c>
      <c r="S1176" s="24">
        <v>6</v>
      </c>
      <c r="T1176" s="24"/>
      <c r="U1176" s="24"/>
      <c r="V1176" s="26" t="s">
        <v>1710</v>
      </c>
      <c r="W1176" s="24">
        <v>6826</v>
      </c>
      <c r="X1176" s="24"/>
    </row>
    <row r="1177" ht="24.95" customHeight="1" spans="1:24">
      <c r="A1177" s="24">
        <v>1172</v>
      </c>
      <c r="B1177" s="51" t="s">
        <v>1833</v>
      </c>
      <c r="C1177" s="24" t="s">
        <v>45</v>
      </c>
      <c r="D1177" s="26" t="s">
        <v>271</v>
      </c>
      <c r="E1177" s="24" t="s">
        <v>1851</v>
      </c>
      <c r="F1177" s="24" t="s">
        <v>37</v>
      </c>
      <c r="G1177" s="24">
        <v>2018</v>
      </c>
      <c r="H1177" s="24" t="s">
        <v>38</v>
      </c>
      <c r="I1177" s="55">
        <v>2</v>
      </c>
      <c r="J1177" s="51" t="s">
        <v>1835</v>
      </c>
      <c r="K1177" s="24">
        <v>0.15</v>
      </c>
      <c r="L1177" s="52">
        <f t="shared" si="76"/>
        <v>0.3</v>
      </c>
      <c r="M1177" s="52">
        <v>0.3</v>
      </c>
      <c r="N1177" s="52"/>
      <c r="O1177" s="52"/>
      <c r="P1177" s="24" t="s">
        <v>49</v>
      </c>
      <c r="Q1177" s="24" t="s">
        <v>39</v>
      </c>
      <c r="R1177" s="24">
        <v>2</v>
      </c>
      <c r="S1177" s="24">
        <v>8</v>
      </c>
      <c r="T1177" s="24"/>
      <c r="U1177" s="24"/>
      <c r="V1177" s="26" t="s">
        <v>1710</v>
      </c>
      <c r="W1177" s="24">
        <v>6827</v>
      </c>
      <c r="X1177" s="24"/>
    </row>
    <row r="1178" ht="24.95" customHeight="1" spans="1:24">
      <c r="A1178" s="24">
        <v>1173</v>
      </c>
      <c r="B1178" s="51" t="s">
        <v>1833</v>
      </c>
      <c r="C1178" s="24" t="s">
        <v>45</v>
      </c>
      <c r="D1178" s="26" t="s">
        <v>271</v>
      </c>
      <c r="E1178" s="24" t="s">
        <v>1852</v>
      </c>
      <c r="F1178" s="24" t="s">
        <v>37</v>
      </c>
      <c r="G1178" s="24">
        <v>2018</v>
      </c>
      <c r="H1178" s="24" t="s">
        <v>38</v>
      </c>
      <c r="I1178" s="55">
        <v>2</v>
      </c>
      <c r="J1178" s="51" t="s">
        <v>1835</v>
      </c>
      <c r="K1178" s="24">
        <v>0.15</v>
      </c>
      <c r="L1178" s="52">
        <f t="shared" si="76"/>
        <v>0.3</v>
      </c>
      <c r="M1178" s="52">
        <v>0.3</v>
      </c>
      <c r="N1178" s="52"/>
      <c r="O1178" s="52"/>
      <c r="P1178" s="24" t="s">
        <v>49</v>
      </c>
      <c r="Q1178" s="24" t="s">
        <v>39</v>
      </c>
      <c r="R1178" s="24">
        <v>2</v>
      </c>
      <c r="S1178" s="24">
        <v>7</v>
      </c>
      <c r="T1178" s="24"/>
      <c r="U1178" s="24"/>
      <c r="V1178" s="26" t="s">
        <v>1710</v>
      </c>
      <c r="W1178" s="24">
        <v>6828</v>
      </c>
      <c r="X1178" s="24"/>
    </row>
    <row r="1179" ht="24.95" customHeight="1" spans="1:24">
      <c r="A1179" s="24">
        <v>1174</v>
      </c>
      <c r="B1179" s="51" t="s">
        <v>1833</v>
      </c>
      <c r="C1179" s="24" t="s">
        <v>45</v>
      </c>
      <c r="D1179" s="26" t="s">
        <v>271</v>
      </c>
      <c r="E1179" s="24" t="s">
        <v>1853</v>
      </c>
      <c r="F1179" s="24" t="s">
        <v>37</v>
      </c>
      <c r="G1179" s="24">
        <v>2018</v>
      </c>
      <c r="H1179" s="24" t="s">
        <v>38</v>
      </c>
      <c r="I1179" s="55">
        <v>2</v>
      </c>
      <c r="J1179" s="51" t="s">
        <v>1835</v>
      </c>
      <c r="K1179" s="24">
        <v>0.15</v>
      </c>
      <c r="L1179" s="52">
        <f t="shared" si="76"/>
        <v>0.3</v>
      </c>
      <c r="M1179" s="52">
        <v>0.3</v>
      </c>
      <c r="N1179" s="52"/>
      <c r="O1179" s="52"/>
      <c r="P1179" s="24" t="s">
        <v>49</v>
      </c>
      <c r="Q1179" s="24" t="s">
        <v>39</v>
      </c>
      <c r="R1179" s="24">
        <v>2</v>
      </c>
      <c r="S1179" s="24">
        <v>5</v>
      </c>
      <c r="T1179" s="24"/>
      <c r="U1179" s="24"/>
      <c r="V1179" s="26" t="s">
        <v>1710</v>
      </c>
      <c r="W1179" s="24">
        <v>6829</v>
      </c>
      <c r="X1179" s="24"/>
    </row>
    <row r="1180" ht="24.95" customHeight="1" spans="1:24">
      <c r="A1180" s="24">
        <v>1175</v>
      </c>
      <c r="B1180" s="51" t="s">
        <v>1833</v>
      </c>
      <c r="C1180" s="24" t="s">
        <v>45</v>
      </c>
      <c r="D1180" s="24" t="s">
        <v>53</v>
      </c>
      <c r="E1180" s="24" t="s">
        <v>1854</v>
      </c>
      <c r="F1180" s="24" t="s">
        <v>37</v>
      </c>
      <c r="G1180" s="24">
        <v>2018</v>
      </c>
      <c r="H1180" s="24" t="s">
        <v>38</v>
      </c>
      <c r="I1180" s="55">
        <v>2</v>
      </c>
      <c r="J1180" s="51" t="s">
        <v>1835</v>
      </c>
      <c r="K1180" s="24">
        <v>0.15</v>
      </c>
      <c r="L1180" s="52">
        <f t="shared" si="76"/>
        <v>0.3</v>
      </c>
      <c r="M1180" s="52">
        <v>0.3</v>
      </c>
      <c r="N1180" s="52"/>
      <c r="O1180" s="52"/>
      <c r="P1180" s="24" t="s">
        <v>49</v>
      </c>
      <c r="Q1180" s="24" t="s">
        <v>39</v>
      </c>
      <c r="R1180" s="24">
        <v>2</v>
      </c>
      <c r="S1180" s="24">
        <v>9</v>
      </c>
      <c r="T1180" s="24"/>
      <c r="U1180" s="24"/>
      <c r="V1180" s="26" t="s">
        <v>1710</v>
      </c>
      <c r="W1180" s="24">
        <v>6830</v>
      </c>
      <c r="X1180" s="24"/>
    </row>
    <row r="1181" ht="24.95" customHeight="1" spans="1:24">
      <c r="A1181" s="24">
        <v>1176</v>
      </c>
      <c r="B1181" s="51" t="s">
        <v>1833</v>
      </c>
      <c r="C1181" s="24" t="s">
        <v>45</v>
      </c>
      <c r="D1181" s="24" t="s">
        <v>53</v>
      </c>
      <c r="E1181" s="24" t="s">
        <v>413</v>
      </c>
      <c r="F1181" s="24" t="s">
        <v>37</v>
      </c>
      <c r="G1181" s="24">
        <v>2018</v>
      </c>
      <c r="H1181" s="24" t="s">
        <v>38</v>
      </c>
      <c r="I1181" s="55">
        <v>2</v>
      </c>
      <c r="J1181" s="51" t="s">
        <v>1835</v>
      </c>
      <c r="K1181" s="24">
        <v>0.15</v>
      </c>
      <c r="L1181" s="52">
        <f t="shared" si="76"/>
        <v>0.3</v>
      </c>
      <c r="M1181" s="52">
        <v>0.3</v>
      </c>
      <c r="N1181" s="52"/>
      <c r="O1181" s="52"/>
      <c r="P1181" s="24" t="s">
        <v>49</v>
      </c>
      <c r="Q1181" s="24" t="s">
        <v>39</v>
      </c>
      <c r="R1181" s="24">
        <v>2</v>
      </c>
      <c r="S1181" s="24">
        <v>8</v>
      </c>
      <c r="T1181" s="24"/>
      <c r="U1181" s="24"/>
      <c r="V1181" s="26" t="s">
        <v>1710</v>
      </c>
      <c r="W1181" s="24">
        <v>6831</v>
      </c>
      <c r="X1181" s="24"/>
    </row>
    <row r="1182" ht="24.95" customHeight="1" spans="1:24">
      <c r="A1182" s="24">
        <v>1177</v>
      </c>
      <c r="B1182" s="51" t="s">
        <v>1833</v>
      </c>
      <c r="C1182" s="24" t="s">
        <v>45</v>
      </c>
      <c r="D1182" s="24" t="s">
        <v>173</v>
      </c>
      <c r="E1182" s="24" t="s">
        <v>1855</v>
      </c>
      <c r="F1182" s="24" t="s">
        <v>37</v>
      </c>
      <c r="G1182" s="24">
        <v>2018</v>
      </c>
      <c r="H1182" s="24" t="s">
        <v>38</v>
      </c>
      <c r="I1182" s="55">
        <v>2</v>
      </c>
      <c r="J1182" s="51" t="s">
        <v>1835</v>
      </c>
      <c r="K1182" s="24">
        <v>0.15</v>
      </c>
      <c r="L1182" s="52">
        <f t="shared" si="76"/>
        <v>0.3</v>
      </c>
      <c r="M1182" s="52">
        <v>0.3</v>
      </c>
      <c r="N1182" s="52"/>
      <c r="O1182" s="52"/>
      <c r="P1182" s="24" t="s">
        <v>49</v>
      </c>
      <c r="Q1182" s="24" t="s">
        <v>39</v>
      </c>
      <c r="R1182" s="24">
        <v>2</v>
      </c>
      <c r="S1182" s="24">
        <v>6</v>
      </c>
      <c r="T1182" s="24"/>
      <c r="U1182" s="24"/>
      <c r="V1182" s="26" t="s">
        <v>1710</v>
      </c>
      <c r="W1182" s="24">
        <v>6832</v>
      </c>
      <c r="X1182" s="24"/>
    </row>
    <row r="1183" ht="24.95" customHeight="1" spans="1:24">
      <c r="A1183" s="24">
        <v>1178</v>
      </c>
      <c r="B1183" s="51" t="s">
        <v>1833</v>
      </c>
      <c r="C1183" s="24" t="s">
        <v>45</v>
      </c>
      <c r="D1183" s="24" t="s">
        <v>117</v>
      </c>
      <c r="E1183" s="24" t="s">
        <v>1856</v>
      </c>
      <c r="F1183" s="24" t="s">
        <v>37</v>
      </c>
      <c r="G1183" s="24">
        <v>2018</v>
      </c>
      <c r="H1183" s="24" t="s">
        <v>38</v>
      </c>
      <c r="I1183" s="55">
        <v>2</v>
      </c>
      <c r="J1183" s="51" t="s">
        <v>1835</v>
      </c>
      <c r="K1183" s="24">
        <v>0.15</v>
      </c>
      <c r="L1183" s="52">
        <f t="shared" si="76"/>
        <v>0.3</v>
      </c>
      <c r="M1183" s="52">
        <v>0.3</v>
      </c>
      <c r="N1183" s="52"/>
      <c r="O1183" s="52"/>
      <c r="P1183" s="24" t="s">
        <v>49</v>
      </c>
      <c r="Q1183" s="24" t="s">
        <v>39</v>
      </c>
      <c r="R1183" s="24">
        <v>2</v>
      </c>
      <c r="S1183" s="24">
        <v>8</v>
      </c>
      <c r="T1183" s="24"/>
      <c r="U1183" s="24"/>
      <c r="V1183" s="26" t="s">
        <v>1710</v>
      </c>
      <c r="W1183" s="24">
        <v>6833</v>
      </c>
      <c r="X1183" s="24"/>
    </row>
    <row r="1184" ht="24.95" customHeight="1" spans="1:24">
      <c r="A1184" s="24">
        <v>1179</v>
      </c>
      <c r="B1184" s="51" t="s">
        <v>1833</v>
      </c>
      <c r="C1184" s="24" t="s">
        <v>45</v>
      </c>
      <c r="D1184" s="24" t="s">
        <v>117</v>
      </c>
      <c r="E1184" s="24" t="s">
        <v>1857</v>
      </c>
      <c r="F1184" s="24" t="s">
        <v>37</v>
      </c>
      <c r="G1184" s="24">
        <v>2018</v>
      </c>
      <c r="H1184" s="24" t="s">
        <v>38</v>
      </c>
      <c r="I1184" s="55">
        <v>2</v>
      </c>
      <c r="J1184" s="51" t="s">
        <v>1835</v>
      </c>
      <c r="K1184" s="24">
        <v>0.15</v>
      </c>
      <c r="L1184" s="52">
        <f t="shared" si="76"/>
        <v>0.3</v>
      </c>
      <c r="M1184" s="52">
        <v>0.3</v>
      </c>
      <c r="N1184" s="52"/>
      <c r="O1184" s="52"/>
      <c r="P1184" s="24" t="s">
        <v>49</v>
      </c>
      <c r="Q1184" s="24" t="s">
        <v>39</v>
      </c>
      <c r="R1184" s="24">
        <v>2</v>
      </c>
      <c r="S1184" s="24">
        <v>7</v>
      </c>
      <c r="T1184" s="24"/>
      <c r="U1184" s="24"/>
      <c r="V1184" s="26" t="s">
        <v>1710</v>
      </c>
      <c r="W1184" s="24">
        <v>6834</v>
      </c>
      <c r="X1184" s="24"/>
    </row>
    <row r="1185" ht="24.95" customHeight="1" spans="1:24">
      <c r="A1185" s="24">
        <v>1180</v>
      </c>
      <c r="B1185" s="51" t="s">
        <v>1833</v>
      </c>
      <c r="C1185" s="24" t="s">
        <v>45</v>
      </c>
      <c r="D1185" s="26" t="s">
        <v>164</v>
      </c>
      <c r="E1185" s="24" t="s">
        <v>1858</v>
      </c>
      <c r="F1185" s="24" t="s">
        <v>37</v>
      </c>
      <c r="G1185" s="24">
        <v>2018</v>
      </c>
      <c r="H1185" s="24" t="s">
        <v>38</v>
      </c>
      <c r="I1185" s="55">
        <v>2</v>
      </c>
      <c r="J1185" s="51" t="s">
        <v>1835</v>
      </c>
      <c r="K1185" s="24">
        <v>0.15</v>
      </c>
      <c r="L1185" s="52">
        <f t="shared" si="76"/>
        <v>0.3</v>
      </c>
      <c r="M1185" s="52">
        <v>0.3</v>
      </c>
      <c r="N1185" s="52"/>
      <c r="O1185" s="52"/>
      <c r="P1185" s="24" t="s">
        <v>49</v>
      </c>
      <c r="Q1185" s="24" t="s">
        <v>39</v>
      </c>
      <c r="R1185" s="24">
        <v>2</v>
      </c>
      <c r="S1185" s="24">
        <v>5</v>
      </c>
      <c r="T1185" s="24"/>
      <c r="U1185" s="24"/>
      <c r="V1185" s="26" t="s">
        <v>1710</v>
      </c>
      <c r="W1185" s="24">
        <v>6835</v>
      </c>
      <c r="X1185" s="24"/>
    </row>
    <row r="1186" ht="24.95" customHeight="1" spans="1:24">
      <c r="A1186" s="24">
        <v>1181</v>
      </c>
      <c r="B1186" s="51" t="s">
        <v>1833</v>
      </c>
      <c r="C1186" s="24" t="s">
        <v>45</v>
      </c>
      <c r="D1186" s="26" t="s">
        <v>164</v>
      </c>
      <c r="E1186" s="24" t="s">
        <v>1859</v>
      </c>
      <c r="F1186" s="24" t="s">
        <v>37</v>
      </c>
      <c r="G1186" s="24">
        <v>2018</v>
      </c>
      <c r="H1186" s="24" t="s">
        <v>38</v>
      </c>
      <c r="I1186" s="55">
        <v>2</v>
      </c>
      <c r="J1186" s="51" t="s">
        <v>1835</v>
      </c>
      <c r="K1186" s="24">
        <v>0.15</v>
      </c>
      <c r="L1186" s="52">
        <f t="shared" si="76"/>
        <v>0.3</v>
      </c>
      <c r="M1186" s="52">
        <v>0.3</v>
      </c>
      <c r="N1186" s="52"/>
      <c r="O1186" s="52"/>
      <c r="P1186" s="24" t="s">
        <v>49</v>
      </c>
      <c r="Q1186" s="24" t="s">
        <v>39</v>
      </c>
      <c r="R1186" s="24">
        <v>2</v>
      </c>
      <c r="S1186" s="24">
        <v>9</v>
      </c>
      <c r="T1186" s="24"/>
      <c r="U1186" s="24"/>
      <c r="V1186" s="26" t="s">
        <v>1710</v>
      </c>
      <c r="W1186" s="24">
        <v>6836</v>
      </c>
      <c r="X1186" s="24"/>
    </row>
    <row r="1187" ht="24.95" customHeight="1" spans="1:24">
      <c r="A1187" s="24">
        <v>1182</v>
      </c>
      <c r="B1187" s="51" t="s">
        <v>1833</v>
      </c>
      <c r="C1187" s="24" t="s">
        <v>45</v>
      </c>
      <c r="D1187" s="24" t="s">
        <v>112</v>
      </c>
      <c r="E1187" s="24" t="s">
        <v>1860</v>
      </c>
      <c r="F1187" s="24" t="s">
        <v>37</v>
      </c>
      <c r="G1187" s="24">
        <v>2018</v>
      </c>
      <c r="H1187" s="24" t="s">
        <v>38</v>
      </c>
      <c r="I1187" s="55">
        <v>2</v>
      </c>
      <c r="J1187" s="51" t="s">
        <v>1835</v>
      </c>
      <c r="K1187" s="24">
        <v>0.15</v>
      </c>
      <c r="L1187" s="52">
        <f t="shared" si="76"/>
        <v>0.3</v>
      </c>
      <c r="M1187" s="52">
        <v>0.3</v>
      </c>
      <c r="N1187" s="52"/>
      <c r="O1187" s="52"/>
      <c r="P1187" s="24" t="s">
        <v>49</v>
      </c>
      <c r="Q1187" s="24" t="s">
        <v>39</v>
      </c>
      <c r="R1187" s="24">
        <v>2</v>
      </c>
      <c r="S1187" s="24">
        <v>8</v>
      </c>
      <c r="T1187" s="24"/>
      <c r="U1187" s="24"/>
      <c r="V1187" s="26" t="s">
        <v>1710</v>
      </c>
      <c r="W1187" s="24">
        <v>6837</v>
      </c>
      <c r="X1187" s="24"/>
    </row>
    <row r="1188" ht="24.95" customHeight="1" spans="1:24">
      <c r="A1188" s="24">
        <v>1183</v>
      </c>
      <c r="B1188" s="51" t="s">
        <v>1833</v>
      </c>
      <c r="C1188" s="24" t="s">
        <v>45</v>
      </c>
      <c r="D1188" s="26" t="s">
        <v>56</v>
      </c>
      <c r="E1188" s="24" t="s">
        <v>1861</v>
      </c>
      <c r="F1188" s="24" t="s">
        <v>37</v>
      </c>
      <c r="G1188" s="24">
        <v>2018</v>
      </c>
      <c r="H1188" s="24" t="s">
        <v>38</v>
      </c>
      <c r="I1188" s="55">
        <v>2</v>
      </c>
      <c r="J1188" s="51" t="s">
        <v>1835</v>
      </c>
      <c r="K1188" s="24">
        <v>0.15</v>
      </c>
      <c r="L1188" s="52">
        <f t="shared" si="76"/>
        <v>0.3</v>
      </c>
      <c r="M1188" s="52">
        <v>0.3</v>
      </c>
      <c r="N1188" s="52"/>
      <c r="O1188" s="52"/>
      <c r="P1188" s="24" t="s">
        <v>49</v>
      </c>
      <c r="Q1188" s="24" t="s">
        <v>39</v>
      </c>
      <c r="R1188" s="24">
        <v>2</v>
      </c>
      <c r="S1188" s="24">
        <v>6</v>
      </c>
      <c r="T1188" s="24"/>
      <c r="U1188" s="24"/>
      <c r="V1188" s="26" t="s">
        <v>1710</v>
      </c>
      <c r="W1188" s="24">
        <v>6838</v>
      </c>
      <c r="X1188" s="24"/>
    </row>
    <row r="1189" ht="24.95" customHeight="1" spans="1:24">
      <c r="A1189" s="24">
        <v>1184</v>
      </c>
      <c r="B1189" s="51" t="s">
        <v>1833</v>
      </c>
      <c r="C1189" s="24" t="s">
        <v>45</v>
      </c>
      <c r="D1189" s="26" t="s">
        <v>56</v>
      </c>
      <c r="E1189" s="24" t="s">
        <v>1862</v>
      </c>
      <c r="F1189" s="24" t="s">
        <v>37</v>
      </c>
      <c r="G1189" s="24">
        <v>2018</v>
      </c>
      <c r="H1189" s="24" t="s">
        <v>38</v>
      </c>
      <c r="I1189" s="55">
        <v>2</v>
      </c>
      <c r="J1189" s="51" t="s">
        <v>1835</v>
      </c>
      <c r="K1189" s="24">
        <v>0.15</v>
      </c>
      <c r="L1189" s="52">
        <f t="shared" si="76"/>
        <v>0.3</v>
      </c>
      <c r="M1189" s="52">
        <v>0.3</v>
      </c>
      <c r="N1189" s="52"/>
      <c r="O1189" s="52"/>
      <c r="P1189" s="24" t="s">
        <v>49</v>
      </c>
      <c r="Q1189" s="24" t="s">
        <v>39</v>
      </c>
      <c r="R1189" s="24">
        <v>2</v>
      </c>
      <c r="S1189" s="24">
        <v>8</v>
      </c>
      <c r="T1189" s="24"/>
      <c r="U1189" s="24"/>
      <c r="V1189" s="26" t="s">
        <v>1710</v>
      </c>
      <c r="W1189" s="24">
        <v>6839</v>
      </c>
      <c r="X1189" s="24"/>
    </row>
    <row r="1190" ht="24.95" customHeight="1" spans="1:24">
      <c r="A1190" s="24">
        <v>1185</v>
      </c>
      <c r="B1190" s="51" t="s">
        <v>1833</v>
      </c>
      <c r="C1190" s="24" t="s">
        <v>45</v>
      </c>
      <c r="D1190" s="26" t="s">
        <v>56</v>
      </c>
      <c r="E1190" s="24" t="s">
        <v>1863</v>
      </c>
      <c r="F1190" s="24" t="s">
        <v>37</v>
      </c>
      <c r="G1190" s="24">
        <v>2018</v>
      </c>
      <c r="H1190" s="24" t="s">
        <v>38</v>
      </c>
      <c r="I1190" s="55">
        <v>2</v>
      </c>
      <c r="J1190" s="51" t="s">
        <v>1835</v>
      </c>
      <c r="K1190" s="24">
        <v>0.15</v>
      </c>
      <c r="L1190" s="52">
        <f t="shared" si="76"/>
        <v>0.3</v>
      </c>
      <c r="M1190" s="52">
        <v>0.3</v>
      </c>
      <c r="N1190" s="52"/>
      <c r="O1190" s="52"/>
      <c r="P1190" s="24" t="s">
        <v>49</v>
      </c>
      <c r="Q1190" s="24" t="s">
        <v>39</v>
      </c>
      <c r="R1190" s="24">
        <v>2</v>
      </c>
      <c r="S1190" s="24">
        <v>7</v>
      </c>
      <c r="T1190" s="24"/>
      <c r="U1190" s="24"/>
      <c r="V1190" s="26" t="s">
        <v>1710</v>
      </c>
      <c r="W1190" s="24">
        <v>6840</v>
      </c>
      <c r="X1190" s="24"/>
    </row>
    <row r="1191" ht="24.95" customHeight="1" spans="1:24">
      <c r="A1191" s="24">
        <v>1186</v>
      </c>
      <c r="B1191" s="51" t="s">
        <v>1833</v>
      </c>
      <c r="C1191" s="24" t="s">
        <v>45</v>
      </c>
      <c r="D1191" s="24" t="s">
        <v>173</v>
      </c>
      <c r="E1191" s="24" t="s">
        <v>1864</v>
      </c>
      <c r="F1191" s="24" t="s">
        <v>37</v>
      </c>
      <c r="G1191" s="24">
        <v>2018</v>
      </c>
      <c r="H1191" s="24" t="s">
        <v>38</v>
      </c>
      <c r="I1191" s="55">
        <v>2</v>
      </c>
      <c r="J1191" s="51" t="s">
        <v>1835</v>
      </c>
      <c r="K1191" s="24">
        <v>0.15</v>
      </c>
      <c r="L1191" s="52">
        <f t="shared" si="76"/>
        <v>0.3</v>
      </c>
      <c r="M1191" s="52">
        <v>0.3</v>
      </c>
      <c r="N1191" s="52"/>
      <c r="O1191" s="52"/>
      <c r="P1191" s="24" t="s">
        <v>49</v>
      </c>
      <c r="Q1191" s="24" t="s">
        <v>39</v>
      </c>
      <c r="R1191" s="24">
        <v>2</v>
      </c>
      <c r="S1191" s="24">
        <v>5</v>
      </c>
      <c r="T1191" s="24"/>
      <c r="U1191" s="24"/>
      <c r="V1191" s="26" t="s">
        <v>1710</v>
      </c>
      <c r="W1191" s="24">
        <v>6841</v>
      </c>
      <c r="X1191" s="24"/>
    </row>
    <row r="1192" ht="24.95" customHeight="1" spans="1:24">
      <c r="A1192" s="24">
        <v>1187</v>
      </c>
      <c r="B1192" s="51" t="s">
        <v>1833</v>
      </c>
      <c r="C1192" s="24" t="s">
        <v>45</v>
      </c>
      <c r="D1192" s="24" t="s">
        <v>117</v>
      </c>
      <c r="E1192" s="24" t="s">
        <v>1865</v>
      </c>
      <c r="F1192" s="24" t="s">
        <v>37</v>
      </c>
      <c r="G1192" s="24">
        <v>2018</v>
      </c>
      <c r="H1192" s="24" t="s">
        <v>38</v>
      </c>
      <c r="I1192" s="55">
        <v>2</v>
      </c>
      <c r="J1192" s="51" t="s">
        <v>1835</v>
      </c>
      <c r="K1192" s="24">
        <v>0.15</v>
      </c>
      <c r="L1192" s="52">
        <f t="shared" si="76"/>
        <v>0.3</v>
      </c>
      <c r="M1192" s="52">
        <v>0.3</v>
      </c>
      <c r="N1192" s="52"/>
      <c r="O1192" s="52"/>
      <c r="P1192" s="24" t="s">
        <v>49</v>
      </c>
      <c r="Q1192" s="24" t="s">
        <v>39</v>
      </c>
      <c r="R1192" s="24">
        <v>2</v>
      </c>
      <c r="S1192" s="24">
        <v>9</v>
      </c>
      <c r="T1192" s="24"/>
      <c r="U1192" s="24"/>
      <c r="V1192" s="26" t="s">
        <v>1710</v>
      </c>
      <c r="W1192" s="24">
        <v>6842</v>
      </c>
      <c r="X1192" s="24"/>
    </row>
    <row r="1193" ht="24.95" customHeight="1" spans="1:24">
      <c r="A1193" s="24">
        <v>1188</v>
      </c>
      <c r="B1193" s="51" t="s">
        <v>1833</v>
      </c>
      <c r="C1193" s="24" t="s">
        <v>45</v>
      </c>
      <c r="D1193" s="26" t="s">
        <v>56</v>
      </c>
      <c r="E1193" s="24" t="s">
        <v>1866</v>
      </c>
      <c r="F1193" s="24" t="s">
        <v>37</v>
      </c>
      <c r="G1193" s="24">
        <v>2018</v>
      </c>
      <c r="H1193" s="24" t="s">
        <v>38</v>
      </c>
      <c r="I1193" s="55">
        <v>2</v>
      </c>
      <c r="J1193" s="51" t="s">
        <v>1835</v>
      </c>
      <c r="K1193" s="24">
        <v>0.15</v>
      </c>
      <c r="L1193" s="52">
        <f t="shared" si="76"/>
        <v>0.3</v>
      </c>
      <c r="M1193" s="52">
        <v>0.3</v>
      </c>
      <c r="N1193" s="52"/>
      <c r="O1193" s="52"/>
      <c r="P1193" s="24" t="s">
        <v>49</v>
      </c>
      <c r="Q1193" s="24" t="s">
        <v>39</v>
      </c>
      <c r="R1193" s="24">
        <v>2</v>
      </c>
      <c r="S1193" s="24">
        <v>8</v>
      </c>
      <c r="T1193" s="24"/>
      <c r="U1193" s="24"/>
      <c r="V1193" s="26" t="s">
        <v>1710</v>
      </c>
      <c r="W1193" s="24">
        <v>6843</v>
      </c>
      <c r="X1193" s="24"/>
    </row>
    <row r="1194" ht="24.95" customHeight="1" spans="1:24">
      <c r="A1194" s="24">
        <v>1189</v>
      </c>
      <c r="B1194" s="51" t="s">
        <v>1833</v>
      </c>
      <c r="C1194" s="24" t="s">
        <v>45</v>
      </c>
      <c r="D1194" s="24" t="s">
        <v>326</v>
      </c>
      <c r="E1194" s="24" t="s">
        <v>1867</v>
      </c>
      <c r="F1194" s="24" t="s">
        <v>37</v>
      </c>
      <c r="G1194" s="24">
        <v>2018</v>
      </c>
      <c r="H1194" s="24" t="s">
        <v>38</v>
      </c>
      <c r="I1194" s="55">
        <v>2</v>
      </c>
      <c r="J1194" s="51" t="s">
        <v>1835</v>
      </c>
      <c r="K1194" s="24">
        <v>0.15</v>
      </c>
      <c r="L1194" s="52">
        <f t="shared" si="76"/>
        <v>0.3</v>
      </c>
      <c r="M1194" s="52">
        <v>0.3</v>
      </c>
      <c r="N1194" s="52"/>
      <c r="O1194" s="52"/>
      <c r="P1194" s="24" t="s">
        <v>49</v>
      </c>
      <c r="Q1194" s="24" t="s">
        <v>39</v>
      </c>
      <c r="R1194" s="24">
        <v>2</v>
      </c>
      <c r="S1194" s="24">
        <v>6</v>
      </c>
      <c r="T1194" s="24"/>
      <c r="U1194" s="24"/>
      <c r="V1194" s="26" t="s">
        <v>1710</v>
      </c>
      <c r="W1194" s="24">
        <v>6844</v>
      </c>
      <c r="X1194" s="24"/>
    </row>
    <row r="1195" ht="24.95" customHeight="1" spans="1:24">
      <c r="A1195" s="24">
        <v>1190</v>
      </c>
      <c r="B1195" s="51" t="s">
        <v>1833</v>
      </c>
      <c r="C1195" s="24" t="s">
        <v>45</v>
      </c>
      <c r="D1195" s="24" t="s">
        <v>326</v>
      </c>
      <c r="E1195" s="24" t="s">
        <v>1868</v>
      </c>
      <c r="F1195" s="24" t="s">
        <v>37</v>
      </c>
      <c r="G1195" s="24">
        <v>2018</v>
      </c>
      <c r="H1195" s="24" t="s">
        <v>38</v>
      </c>
      <c r="I1195" s="55">
        <v>2</v>
      </c>
      <c r="J1195" s="51" t="s">
        <v>1835</v>
      </c>
      <c r="K1195" s="24">
        <v>0.15</v>
      </c>
      <c r="L1195" s="52">
        <f t="shared" si="76"/>
        <v>0.3</v>
      </c>
      <c r="M1195" s="52">
        <v>0.3</v>
      </c>
      <c r="N1195" s="52"/>
      <c r="O1195" s="52"/>
      <c r="P1195" s="24" t="s">
        <v>49</v>
      </c>
      <c r="Q1195" s="24" t="s">
        <v>39</v>
      </c>
      <c r="R1195" s="24">
        <v>2</v>
      </c>
      <c r="S1195" s="24">
        <v>8</v>
      </c>
      <c r="T1195" s="24"/>
      <c r="U1195" s="24"/>
      <c r="V1195" s="26" t="s">
        <v>1710</v>
      </c>
      <c r="W1195" s="24">
        <v>6845</v>
      </c>
      <c r="X1195" s="24"/>
    </row>
    <row r="1196" ht="24.95" customHeight="1" spans="1:24">
      <c r="A1196" s="24">
        <v>1191</v>
      </c>
      <c r="B1196" s="51" t="s">
        <v>1833</v>
      </c>
      <c r="C1196" s="24" t="s">
        <v>45</v>
      </c>
      <c r="D1196" s="26" t="s">
        <v>51</v>
      </c>
      <c r="E1196" s="24" t="s">
        <v>1869</v>
      </c>
      <c r="F1196" s="24" t="s">
        <v>37</v>
      </c>
      <c r="G1196" s="24">
        <v>2018</v>
      </c>
      <c r="H1196" s="24" t="s">
        <v>38</v>
      </c>
      <c r="I1196" s="55">
        <v>2</v>
      </c>
      <c r="J1196" s="51" t="s">
        <v>1835</v>
      </c>
      <c r="K1196" s="24">
        <v>0.15</v>
      </c>
      <c r="L1196" s="52">
        <f t="shared" si="76"/>
        <v>0.3</v>
      </c>
      <c r="M1196" s="52">
        <v>0.3</v>
      </c>
      <c r="N1196" s="52"/>
      <c r="O1196" s="52"/>
      <c r="P1196" s="24" t="s">
        <v>49</v>
      </c>
      <c r="Q1196" s="24" t="s">
        <v>39</v>
      </c>
      <c r="R1196" s="24">
        <v>2</v>
      </c>
      <c r="S1196" s="24">
        <v>7</v>
      </c>
      <c r="T1196" s="24"/>
      <c r="U1196" s="24"/>
      <c r="V1196" s="26" t="s">
        <v>1710</v>
      </c>
      <c r="W1196" s="24">
        <v>6846</v>
      </c>
      <c r="X1196" s="24"/>
    </row>
    <row r="1197" ht="24.95" customHeight="1" spans="1:24">
      <c r="A1197" s="24">
        <v>1192</v>
      </c>
      <c r="B1197" s="51" t="s">
        <v>1833</v>
      </c>
      <c r="C1197" s="24" t="s">
        <v>45</v>
      </c>
      <c r="D1197" s="24" t="s">
        <v>173</v>
      </c>
      <c r="E1197" s="24" t="s">
        <v>1870</v>
      </c>
      <c r="F1197" s="24" t="s">
        <v>37</v>
      </c>
      <c r="G1197" s="24">
        <v>2018</v>
      </c>
      <c r="H1197" s="24" t="s">
        <v>38</v>
      </c>
      <c r="I1197" s="55">
        <v>2</v>
      </c>
      <c r="J1197" s="51" t="s">
        <v>1835</v>
      </c>
      <c r="K1197" s="24">
        <v>0.15</v>
      </c>
      <c r="L1197" s="52">
        <f t="shared" si="76"/>
        <v>0.3</v>
      </c>
      <c r="M1197" s="52">
        <v>0.3</v>
      </c>
      <c r="N1197" s="52"/>
      <c r="O1197" s="52"/>
      <c r="P1197" s="24" t="s">
        <v>49</v>
      </c>
      <c r="Q1197" s="24" t="s">
        <v>39</v>
      </c>
      <c r="R1197" s="24">
        <v>2</v>
      </c>
      <c r="S1197" s="24">
        <v>5</v>
      </c>
      <c r="T1197" s="24"/>
      <c r="U1197" s="24"/>
      <c r="V1197" s="26" t="s">
        <v>1710</v>
      </c>
      <c r="W1197" s="24">
        <v>6847</v>
      </c>
      <c r="X1197" s="24"/>
    </row>
    <row r="1198" ht="24.95" customHeight="1" spans="1:24">
      <c r="A1198" s="24">
        <v>1193</v>
      </c>
      <c r="B1198" s="51" t="s">
        <v>1833</v>
      </c>
      <c r="C1198" s="24" t="s">
        <v>45</v>
      </c>
      <c r="D1198" s="26" t="s">
        <v>56</v>
      </c>
      <c r="E1198" s="24" t="s">
        <v>97</v>
      </c>
      <c r="F1198" s="24" t="s">
        <v>37</v>
      </c>
      <c r="G1198" s="24">
        <v>2018</v>
      </c>
      <c r="H1198" s="24" t="s">
        <v>38</v>
      </c>
      <c r="I1198" s="55">
        <v>2</v>
      </c>
      <c r="J1198" s="51" t="s">
        <v>1835</v>
      </c>
      <c r="K1198" s="24">
        <v>0.15</v>
      </c>
      <c r="L1198" s="52">
        <f t="shared" si="76"/>
        <v>0.3</v>
      </c>
      <c r="M1198" s="52">
        <v>0.3</v>
      </c>
      <c r="N1198" s="52"/>
      <c r="O1198" s="52"/>
      <c r="P1198" s="24" t="s">
        <v>49</v>
      </c>
      <c r="Q1198" s="24" t="s">
        <v>39</v>
      </c>
      <c r="R1198" s="24">
        <v>2</v>
      </c>
      <c r="S1198" s="24">
        <v>9</v>
      </c>
      <c r="T1198" s="24"/>
      <c r="U1198" s="24"/>
      <c r="V1198" s="26" t="s">
        <v>1710</v>
      </c>
      <c r="W1198" s="24">
        <v>6848</v>
      </c>
      <c r="X1198" s="24"/>
    </row>
    <row r="1199" ht="24.95" customHeight="1" spans="1:24">
      <c r="A1199" s="24">
        <v>1194</v>
      </c>
      <c r="B1199" s="51" t="s">
        <v>1833</v>
      </c>
      <c r="C1199" s="24" t="s">
        <v>45</v>
      </c>
      <c r="D1199" s="26" t="s">
        <v>164</v>
      </c>
      <c r="E1199" s="24" t="s">
        <v>1871</v>
      </c>
      <c r="F1199" s="24" t="s">
        <v>37</v>
      </c>
      <c r="G1199" s="24">
        <v>2018</v>
      </c>
      <c r="H1199" s="24" t="s">
        <v>38</v>
      </c>
      <c r="I1199" s="55">
        <v>2</v>
      </c>
      <c r="J1199" s="51" t="s">
        <v>1835</v>
      </c>
      <c r="K1199" s="24">
        <v>0.15</v>
      </c>
      <c r="L1199" s="52">
        <f t="shared" si="76"/>
        <v>0.3</v>
      </c>
      <c r="M1199" s="52">
        <v>0.3</v>
      </c>
      <c r="N1199" s="52"/>
      <c r="O1199" s="52"/>
      <c r="P1199" s="24" t="s">
        <v>49</v>
      </c>
      <c r="Q1199" s="24" t="s">
        <v>39</v>
      </c>
      <c r="R1199" s="24">
        <v>2</v>
      </c>
      <c r="S1199" s="24">
        <v>8</v>
      </c>
      <c r="T1199" s="24"/>
      <c r="U1199" s="24"/>
      <c r="V1199" s="26" t="s">
        <v>1710</v>
      </c>
      <c r="W1199" s="24">
        <v>6849</v>
      </c>
      <c r="X1199" s="24"/>
    </row>
    <row r="1200" s="6" customFormat="1" ht="24.95" customHeight="1" spans="1:24">
      <c r="A1200" s="22">
        <v>1195</v>
      </c>
      <c r="B1200" s="23" t="s">
        <v>1872</v>
      </c>
      <c r="C1200" s="22"/>
      <c r="D1200" s="22"/>
      <c r="E1200" s="22"/>
      <c r="F1200" s="22"/>
      <c r="G1200" s="22"/>
      <c r="H1200" s="22"/>
      <c r="I1200" s="43"/>
      <c r="J1200" s="23"/>
      <c r="K1200" s="22"/>
      <c r="L1200" s="49"/>
      <c r="M1200" s="49"/>
      <c r="N1200" s="49"/>
      <c r="O1200" s="49"/>
      <c r="P1200" s="22"/>
      <c r="Q1200" s="22"/>
      <c r="R1200" s="58"/>
      <c r="S1200" s="58"/>
      <c r="T1200" s="58"/>
      <c r="U1200" s="58"/>
      <c r="V1200" s="22"/>
      <c r="W1200" s="22">
        <v>7366</v>
      </c>
      <c r="X1200" s="22"/>
    </row>
    <row r="1201" s="5" customFormat="1" ht="24.95" customHeight="1" spans="1:24">
      <c r="A1201" s="20">
        <v>1196</v>
      </c>
      <c r="B1201" s="21" t="s">
        <v>1873</v>
      </c>
      <c r="C1201" s="20"/>
      <c r="D1201" s="20"/>
      <c r="E1201" s="20"/>
      <c r="F1201" s="20"/>
      <c r="G1201" s="20"/>
      <c r="H1201" s="20"/>
      <c r="I1201" s="41"/>
      <c r="J1201" s="21"/>
      <c r="K1201" s="20"/>
      <c r="L1201" s="48"/>
      <c r="M1201" s="48"/>
      <c r="N1201" s="48"/>
      <c r="O1201" s="48"/>
      <c r="P1201" s="20"/>
      <c r="Q1201" s="20"/>
      <c r="R1201" s="57"/>
      <c r="S1201" s="57"/>
      <c r="T1201" s="57"/>
      <c r="U1201" s="57"/>
      <c r="V1201" s="20"/>
      <c r="W1201" s="20"/>
      <c r="X1201" s="20" t="s">
        <v>1874</v>
      </c>
    </row>
    <row r="1202" s="4" customFormat="1" ht="24.95" customHeight="1" spans="1:24">
      <c r="A1202" s="18">
        <v>1197</v>
      </c>
      <c r="B1202" s="19" t="s">
        <v>1875</v>
      </c>
      <c r="C1202" s="18"/>
      <c r="D1202" s="18"/>
      <c r="E1202" s="18"/>
      <c r="F1202" s="18" t="s">
        <v>34</v>
      </c>
      <c r="G1202" s="18" t="s">
        <v>34</v>
      </c>
      <c r="H1202" s="18" t="s">
        <v>1743</v>
      </c>
      <c r="I1202" s="18">
        <f>I1203+I1204+I1205+I1206+I1207+I1208</f>
        <v>0</v>
      </c>
      <c r="J1202" s="19"/>
      <c r="K1202" s="18"/>
      <c r="L1202" s="40">
        <f t="shared" ref="L1202:O1202" si="77">L1203+L1204+L1205+L1206+L1207+L1208</f>
        <v>0</v>
      </c>
      <c r="M1202" s="40">
        <f t="shared" si="77"/>
        <v>0</v>
      </c>
      <c r="N1202" s="40">
        <f t="shared" si="77"/>
        <v>0</v>
      </c>
      <c r="O1202" s="40">
        <f t="shared" si="77"/>
        <v>0</v>
      </c>
      <c r="P1202" s="18"/>
      <c r="Q1202" s="18" t="s">
        <v>39</v>
      </c>
      <c r="R1202" s="56">
        <f>R1203+R1204+R1205+R1206+R1207+R1208</f>
        <v>0</v>
      </c>
      <c r="S1202" s="56">
        <f>S1203+S1204+S1205+S1206+S1207+S1208</f>
        <v>0</v>
      </c>
      <c r="T1202" s="56" t="s">
        <v>1876</v>
      </c>
      <c r="U1202" s="56" t="s">
        <v>1877</v>
      </c>
      <c r="V1202" s="18" t="s">
        <v>34</v>
      </c>
      <c r="W1202" s="18">
        <v>7367</v>
      </c>
      <c r="X1202" s="18"/>
    </row>
    <row r="1203" s="5" customFormat="1" ht="24.95" customHeight="1" spans="1:24">
      <c r="A1203" s="20">
        <v>1198</v>
      </c>
      <c r="B1203" s="21" t="s">
        <v>1878</v>
      </c>
      <c r="C1203" s="20"/>
      <c r="D1203" s="20"/>
      <c r="E1203" s="20"/>
      <c r="F1203" s="20" t="s">
        <v>37</v>
      </c>
      <c r="G1203" s="20" t="s">
        <v>34</v>
      </c>
      <c r="H1203" s="20" t="s">
        <v>1743</v>
      </c>
      <c r="I1203" s="41">
        <f t="shared" ref="I1203:I1206" si="78">SUM(0)</f>
        <v>0</v>
      </c>
      <c r="J1203" s="21" t="s">
        <v>1879</v>
      </c>
      <c r="K1203" s="20"/>
      <c r="L1203" s="48">
        <f t="shared" ref="L1203:O1203" si="79">SUM(0)</f>
        <v>0</v>
      </c>
      <c r="M1203" s="48">
        <f t="shared" si="79"/>
        <v>0</v>
      </c>
      <c r="N1203" s="48">
        <f t="shared" si="79"/>
        <v>0</v>
      </c>
      <c r="O1203" s="48">
        <f t="shared" si="79"/>
        <v>0</v>
      </c>
      <c r="P1203" s="20"/>
      <c r="Q1203" s="20" t="s">
        <v>39</v>
      </c>
      <c r="R1203" s="57">
        <f t="shared" ref="R1203:R1206" si="80">SUM(0)</f>
        <v>0</v>
      </c>
      <c r="S1203" s="57">
        <f t="shared" ref="S1203:S1206" si="81">SUM(0)</f>
        <v>0</v>
      </c>
      <c r="T1203" s="57"/>
      <c r="U1203" s="57"/>
      <c r="V1203" s="20" t="s">
        <v>34</v>
      </c>
      <c r="W1203" s="20">
        <v>7368</v>
      </c>
      <c r="X1203" s="20"/>
    </row>
    <row r="1204" s="5" customFormat="1" ht="24.95" customHeight="1" spans="1:24">
      <c r="A1204" s="20">
        <v>1199</v>
      </c>
      <c r="B1204" s="21" t="s">
        <v>1880</v>
      </c>
      <c r="C1204" s="20"/>
      <c r="D1204" s="20"/>
      <c r="E1204" s="20"/>
      <c r="F1204" s="20" t="s">
        <v>37</v>
      </c>
      <c r="G1204" s="20" t="s">
        <v>34</v>
      </c>
      <c r="H1204" s="20" t="s">
        <v>1743</v>
      </c>
      <c r="I1204" s="41">
        <f t="shared" si="78"/>
        <v>0</v>
      </c>
      <c r="J1204" s="21" t="s">
        <v>1881</v>
      </c>
      <c r="K1204" s="20"/>
      <c r="L1204" s="48">
        <f t="shared" ref="L1204:O1204" si="82">SUM(0)</f>
        <v>0</v>
      </c>
      <c r="M1204" s="48">
        <f t="shared" si="82"/>
        <v>0</v>
      </c>
      <c r="N1204" s="48">
        <f t="shared" si="82"/>
        <v>0</v>
      </c>
      <c r="O1204" s="48">
        <f t="shared" si="82"/>
        <v>0</v>
      </c>
      <c r="P1204" s="20"/>
      <c r="Q1204" s="20" t="s">
        <v>39</v>
      </c>
      <c r="R1204" s="57">
        <f t="shared" si="80"/>
        <v>0</v>
      </c>
      <c r="S1204" s="57">
        <f t="shared" si="81"/>
        <v>0</v>
      </c>
      <c r="T1204" s="57"/>
      <c r="U1204" s="57"/>
      <c r="V1204" s="20" t="s">
        <v>34</v>
      </c>
      <c r="W1204" s="20">
        <v>7382</v>
      </c>
      <c r="X1204" s="20"/>
    </row>
    <row r="1205" s="5" customFormat="1" ht="24.95" customHeight="1" spans="1:24">
      <c r="A1205" s="20">
        <v>1200</v>
      </c>
      <c r="B1205" s="21" t="s">
        <v>1882</v>
      </c>
      <c r="C1205" s="20"/>
      <c r="D1205" s="20"/>
      <c r="E1205" s="20"/>
      <c r="F1205" s="20" t="s">
        <v>37</v>
      </c>
      <c r="G1205" s="20" t="s">
        <v>34</v>
      </c>
      <c r="H1205" s="20" t="s">
        <v>1743</v>
      </c>
      <c r="I1205" s="41">
        <f t="shared" si="78"/>
        <v>0</v>
      </c>
      <c r="J1205" s="21" t="s">
        <v>1883</v>
      </c>
      <c r="K1205" s="20"/>
      <c r="L1205" s="48">
        <f t="shared" ref="L1205:O1205" si="83">SUM(0)</f>
        <v>0</v>
      </c>
      <c r="M1205" s="48">
        <f t="shared" si="83"/>
        <v>0</v>
      </c>
      <c r="N1205" s="48">
        <f t="shared" si="83"/>
        <v>0</v>
      </c>
      <c r="O1205" s="48">
        <f t="shared" si="83"/>
        <v>0</v>
      </c>
      <c r="P1205" s="20"/>
      <c r="Q1205" s="20" t="s">
        <v>39</v>
      </c>
      <c r="R1205" s="57">
        <f t="shared" si="80"/>
        <v>0</v>
      </c>
      <c r="S1205" s="57">
        <f t="shared" si="81"/>
        <v>0</v>
      </c>
      <c r="T1205" s="57"/>
      <c r="U1205" s="57"/>
      <c r="V1205" s="20" t="s">
        <v>34</v>
      </c>
      <c r="W1205" s="20">
        <v>7389</v>
      </c>
      <c r="X1205" s="20"/>
    </row>
    <row r="1206" s="5" customFormat="1" ht="24.95" customHeight="1" spans="1:24">
      <c r="A1206" s="20">
        <v>1201</v>
      </c>
      <c r="B1206" s="21" t="s">
        <v>1884</v>
      </c>
      <c r="C1206" s="20"/>
      <c r="D1206" s="20"/>
      <c r="E1206" s="20"/>
      <c r="F1206" s="20" t="s">
        <v>37</v>
      </c>
      <c r="G1206" s="20" t="s">
        <v>34</v>
      </c>
      <c r="H1206" s="20" t="s">
        <v>1743</v>
      </c>
      <c r="I1206" s="41">
        <f t="shared" si="78"/>
        <v>0</v>
      </c>
      <c r="J1206" s="21" t="s">
        <v>1885</v>
      </c>
      <c r="K1206" s="20"/>
      <c r="L1206" s="42">
        <f t="shared" ref="L1206:O1206" si="84">SUM(0)</f>
        <v>0</v>
      </c>
      <c r="M1206" s="42">
        <f t="shared" si="84"/>
        <v>0</v>
      </c>
      <c r="N1206" s="42">
        <f t="shared" si="84"/>
        <v>0</v>
      </c>
      <c r="O1206" s="42">
        <f t="shared" si="84"/>
        <v>0</v>
      </c>
      <c r="P1206" s="20"/>
      <c r="Q1206" s="20" t="s">
        <v>39</v>
      </c>
      <c r="R1206" s="42">
        <f t="shared" si="80"/>
        <v>0</v>
      </c>
      <c r="S1206" s="42">
        <f t="shared" si="81"/>
        <v>0</v>
      </c>
      <c r="T1206" s="57"/>
      <c r="U1206" s="57"/>
      <c r="V1206" s="20"/>
      <c r="W1206" s="20">
        <v>7394</v>
      </c>
      <c r="X1206" s="20"/>
    </row>
    <row r="1207" s="5" customFormat="1" ht="24.95" customHeight="1" spans="1:24">
      <c r="A1207" s="20">
        <v>1202</v>
      </c>
      <c r="B1207" s="21" t="s">
        <v>1886</v>
      </c>
      <c r="C1207" s="20"/>
      <c r="D1207" s="20"/>
      <c r="E1207" s="20"/>
      <c r="F1207" s="20"/>
      <c r="G1207" s="20"/>
      <c r="H1207" s="20"/>
      <c r="I1207" s="42"/>
      <c r="J1207" s="21"/>
      <c r="K1207" s="20"/>
      <c r="L1207" s="48"/>
      <c r="M1207" s="48"/>
      <c r="N1207" s="48"/>
      <c r="O1207" s="48"/>
      <c r="P1207" s="20"/>
      <c r="Q1207" s="20"/>
      <c r="R1207" s="57"/>
      <c r="S1207" s="57"/>
      <c r="T1207" s="57"/>
      <c r="U1207" s="57"/>
      <c r="V1207" s="20"/>
      <c r="W1207" s="20">
        <v>7395</v>
      </c>
      <c r="X1207" s="20"/>
    </row>
    <row r="1208" s="5" customFormat="1" ht="24.95" customHeight="1" spans="1:24">
      <c r="A1208" s="20">
        <v>1203</v>
      </c>
      <c r="B1208" s="21" t="s">
        <v>1887</v>
      </c>
      <c r="C1208" s="20"/>
      <c r="D1208" s="20"/>
      <c r="E1208" s="20"/>
      <c r="F1208" s="20"/>
      <c r="G1208" s="20"/>
      <c r="H1208" s="20"/>
      <c r="I1208" s="42"/>
      <c r="J1208" s="21"/>
      <c r="K1208" s="20"/>
      <c r="L1208" s="48"/>
      <c r="M1208" s="48"/>
      <c r="N1208" s="48"/>
      <c r="O1208" s="48"/>
      <c r="P1208" s="20"/>
      <c r="Q1208" s="20"/>
      <c r="R1208" s="57"/>
      <c r="S1208" s="57"/>
      <c r="T1208" s="57"/>
      <c r="U1208" s="57"/>
      <c r="V1208" s="20"/>
      <c r="W1208" s="20">
        <v>7396</v>
      </c>
      <c r="X1208" s="20"/>
    </row>
    <row r="1209" s="4" customFormat="1" ht="24.95" customHeight="1" spans="1:24">
      <c r="A1209" s="18">
        <v>1204</v>
      </c>
      <c r="B1209" s="19" t="s">
        <v>1888</v>
      </c>
      <c r="C1209" s="18"/>
      <c r="D1209" s="18"/>
      <c r="E1209" s="18"/>
      <c r="F1209" s="18" t="s">
        <v>34</v>
      </c>
      <c r="G1209" s="18" t="s">
        <v>34</v>
      </c>
      <c r="H1209" s="18" t="s">
        <v>34</v>
      </c>
      <c r="I1209" s="39" t="s">
        <v>34</v>
      </c>
      <c r="J1209" s="19"/>
      <c r="K1209" s="18"/>
      <c r="L1209" s="40">
        <f t="shared" ref="L1209:O1209" si="85">L1210+L1244+L1245+L1287+L1298+L1299+L1532+L1533+L1538</f>
        <v>16226.971153</v>
      </c>
      <c r="M1209" s="40">
        <f t="shared" si="85"/>
        <v>4994.7</v>
      </c>
      <c r="N1209" s="40">
        <f t="shared" si="85"/>
        <v>3047.136153</v>
      </c>
      <c r="O1209" s="40">
        <f t="shared" si="85"/>
        <v>8185.135</v>
      </c>
      <c r="P1209" s="18"/>
      <c r="Q1209" s="18" t="s">
        <v>34</v>
      </c>
      <c r="R1209" s="56">
        <f>R1210+R1244+R1245+R1287+R1298+R1299+R1532+R1533+R1538</f>
        <v>4786.22222222222</v>
      </c>
      <c r="S1209" s="56">
        <f>S1210+S1244+S1245+S1287+S1298+S1299+S1532+S1533+S1538</f>
        <v>18912</v>
      </c>
      <c r="T1209" s="56" t="s">
        <v>1889</v>
      </c>
      <c r="U1209" s="56" t="s">
        <v>1890</v>
      </c>
      <c r="V1209" s="18" t="s">
        <v>34</v>
      </c>
      <c r="W1209" s="18">
        <v>7397</v>
      </c>
      <c r="X1209" s="18"/>
    </row>
    <row r="1210" s="5" customFormat="1" ht="24.95" customHeight="1" spans="1:24">
      <c r="A1210" s="20">
        <v>1205</v>
      </c>
      <c r="B1210" s="21" t="s">
        <v>1891</v>
      </c>
      <c r="C1210" s="20"/>
      <c r="D1210" s="20"/>
      <c r="E1210" s="20"/>
      <c r="F1210" s="20" t="s">
        <v>125</v>
      </c>
      <c r="G1210" s="20" t="s">
        <v>34</v>
      </c>
      <c r="H1210" s="20" t="s">
        <v>1892</v>
      </c>
      <c r="I1210" s="42">
        <f>SUM(I1211:I1243)</f>
        <v>135.434</v>
      </c>
      <c r="J1210" s="21" t="s">
        <v>1893</v>
      </c>
      <c r="K1210" s="20"/>
      <c r="L1210" s="48">
        <f>SUM(L1211:L1243)</f>
        <v>5644.025</v>
      </c>
      <c r="M1210" s="48">
        <f>SUM(M1211:M1243)</f>
        <v>831.89</v>
      </c>
      <c r="N1210" s="48">
        <f>SUM(N1211:N1243)</f>
        <v>240</v>
      </c>
      <c r="O1210" s="48">
        <f>SUM(O1211:O1243)</f>
        <v>4572.135</v>
      </c>
      <c r="P1210" s="20"/>
      <c r="Q1210" s="20" t="s">
        <v>110</v>
      </c>
      <c r="R1210" s="57">
        <f>SUM(R1211:R1243)</f>
        <v>1402</v>
      </c>
      <c r="S1210" s="57">
        <f>SUM(S1211:S1243)</f>
        <v>5767</v>
      </c>
      <c r="T1210" s="57"/>
      <c r="U1210" s="57"/>
      <c r="V1210" s="20" t="s">
        <v>34</v>
      </c>
      <c r="W1210" s="20">
        <v>7398</v>
      </c>
      <c r="X1210" s="20"/>
    </row>
    <row r="1211" ht="24.95" customHeight="1" spans="1:24">
      <c r="A1211" s="24">
        <v>1206</v>
      </c>
      <c r="B1211" s="51" t="s">
        <v>1894</v>
      </c>
      <c r="C1211" s="24" t="s">
        <v>45</v>
      </c>
      <c r="D1211" s="24" t="s">
        <v>51</v>
      </c>
      <c r="E1211" s="24" t="s">
        <v>1266</v>
      </c>
      <c r="F1211" s="24" t="s">
        <v>363</v>
      </c>
      <c r="G1211" s="24">
        <v>2018</v>
      </c>
      <c r="H1211" s="24" t="s">
        <v>1892</v>
      </c>
      <c r="I1211" s="50">
        <v>10.6</v>
      </c>
      <c r="J1211" s="51" t="s">
        <v>1895</v>
      </c>
      <c r="K1211" s="26">
        <f t="shared" ref="K1211:K1221" si="86">L1211</f>
        <v>67.01</v>
      </c>
      <c r="L1211" s="52">
        <f t="shared" ref="L1211:L1221" si="87">SUM(M1211:O1211)</f>
        <v>67.01</v>
      </c>
      <c r="M1211" s="52">
        <v>67.01</v>
      </c>
      <c r="N1211" s="52"/>
      <c r="O1211" s="52"/>
      <c r="P1211" s="24" t="s">
        <v>49</v>
      </c>
      <c r="Q1211" s="24" t="s">
        <v>110</v>
      </c>
      <c r="R1211" s="24">
        <v>132</v>
      </c>
      <c r="S1211" s="24">
        <v>519</v>
      </c>
      <c r="T1211" s="24"/>
      <c r="U1211" s="24"/>
      <c r="V1211" s="24" t="s">
        <v>1896</v>
      </c>
      <c r="W1211" s="24">
        <v>7408</v>
      </c>
      <c r="X1211" s="24"/>
    </row>
    <row r="1212" ht="24.95" customHeight="1" spans="1:24">
      <c r="A1212" s="24">
        <v>1207</v>
      </c>
      <c r="B1212" s="51" t="s">
        <v>1897</v>
      </c>
      <c r="C1212" s="24" t="s">
        <v>45</v>
      </c>
      <c r="D1212" s="24" t="s">
        <v>64</v>
      </c>
      <c r="E1212" s="24" t="s">
        <v>1261</v>
      </c>
      <c r="F1212" s="24" t="s">
        <v>363</v>
      </c>
      <c r="G1212" s="24">
        <v>2018</v>
      </c>
      <c r="H1212" s="24" t="s">
        <v>1892</v>
      </c>
      <c r="I1212" s="50">
        <v>9.918</v>
      </c>
      <c r="J1212" s="51" t="s">
        <v>1898</v>
      </c>
      <c r="K1212" s="26">
        <f t="shared" si="86"/>
        <v>62.47</v>
      </c>
      <c r="L1212" s="52">
        <f t="shared" si="87"/>
        <v>62.47</v>
      </c>
      <c r="M1212" s="52">
        <v>62.47</v>
      </c>
      <c r="N1212" s="52"/>
      <c r="O1212" s="52"/>
      <c r="P1212" s="24" t="s">
        <v>49</v>
      </c>
      <c r="Q1212" s="24" t="s">
        <v>110</v>
      </c>
      <c r="R1212" s="24">
        <v>31</v>
      </c>
      <c r="S1212" s="24">
        <v>134</v>
      </c>
      <c r="T1212" s="24"/>
      <c r="U1212" s="24"/>
      <c r="V1212" s="24" t="s">
        <v>1896</v>
      </c>
      <c r="W1212" s="24">
        <v>7409</v>
      </c>
      <c r="X1212" s="24"/>
    </row>
    <row r="1213" ht="24.95" customHeight="1" spans="1:24">
      <c r="A1213" s="24">
        <v>1208</v>
      </c>
      <c r="B1213" s="51" t="s">
        <v>1899</v>
      </c>
      <c r="C1213" s="24" t="s">
        <v>45</v>
      </c>
      <c r="D1213" s="24" t="s">
        <v>46</v>
      </c>
      <c r="E1213" s="24" t="s">
        <v>1265</v>
      </c>
      <c r="F1213" s="24" t="s">
        <v>363</v>
      </c>
      <c r="G1213" s="24">
        <v>2018</v>
      </c>
      <c r="H1213" s="24" t="s">
        <v>1892</v>
      </c>
      <c r="I1213" s="50">
        <v>15.156</v>
      </c>
      <c r="J1213" s="51" t="s">
        <v>1898</v>
      </c>
      <c r="K1213" s="26">
        <f t="shared" si="86"/>
        <v>94.95</v>
      </c>
      <c r="L1213" s="52">
        <f t="shared" si="87"/>
        <v>94.95</v>
      </c>
      <c r="M1213" s="52">
        <v>94.95</v>
      </c>
      <c r="N1213" s="52"/>
      <c r="O1213" s="52"/>
      <c r="P1213" s="24" t="s">
        <v>49</v>
      </c>
      <c r="Q1213" s="24" t="s">
        <v>110</v>
      </c>
      <c r="R1213" s="24">
        <v>50</v>
      </c>
      <c r="S1213" s="24">
        <v>220</v>
      </c>
      <c r="T1213" s="24"/>
      <c r="U1213" s="24"/>
      <c r="V1213" s="24" t="s">
        <v>1896</v>
      </c>
      <c r="W1213" s="24">
        <v>7410</v>
      </c>
      <c r="X1213" s="24"/>
    </row>
    <row r="1214" ht="24.95" customHeight="1" spans="1:24">
      <c r="A1214" s="24">
        <v>1209</v>
      </c>
      <c r="B1214" s="51" t="s">
        <v>1900</v>
      </c>
      <c r="C1214" s="24" t="s">
        <v>45</v>
      </c>
      <c r="D1214" s="24" t="s">
        <v>164</v>
      </c>
      <c r="E1214" s="24" t="s">
        <v>1901</v>
      </c>
      <c r="F1214" s="24" t="s">
        <v>363</v>
      </c>
      <c r="G1214" s="24">
        <v>2018</v>
      </c>
      <c r="H1214" s="24" t="s">
        <v>1892</v>
      </c>
      <c r="I1214" s="50">
        <v>0.551</v>
      </c>
      <c r="J1214" s="51" t="s">
        <v>1902</v>
      </c>
      <c r="K1214" s="26">
        <f t="shared" si="86"/>
        <v>30.47</v>
      </c>
      <c r="L1214" s="52">
        <f t="shared" si="87"/>
        <v>30.47</v>
      </c>
      <c r="M1214" s="52">
        <v>30.47</v>
      </c>
      <c r="N1214" s="52"/>
      <c r="O1214" s="52"/>
      <c r="P1214" s="24" t="s">
        <v>49</v>
      </c>
      <c r="Q1214" s="24" t="s">
        <v>110</v>
      </c>
      <c r="R1214" s="24">
        <v>19</v>
      </c>
      <c r="S1214" s="24">
        <v>90</v>
      </c>
      <c r="T1214" s="24"/>
      <c r="U1214" s="24"/>
      <c r="V1214" s="24" t="s">
        <v>1896</v>
      </c>
      <c r="W1214" s="24">
        <v>7438</v>
      </c>
      <c r="X1214" s="24"/>
    </row>
    <row r="1215" ht="24.95" customHeight="1" spans="1:24">
      <c r="A1215" s="24">
        <v>1210</v>
      </c>
      <c r="B1215" s="51" t="s">
        <v>1903</v>
      </c>
      <c r="C1215" s="24" t="s">
        <v>45</v>
      </c>
      <c r="D1215" s="24" t="s">
        <v>142</v>
      </c>
      <c r="E1215" s="24" t="s">
        <v>1904</v>
      </c>
      <c r="F1215" s="24" t="s">
        <v>363</v>
      </c>
      <c r="G1215" s="24">
        <v>2018</v>
      </c>
      <c r="H1215" s="24" t="s">
        <v>1892</v>
      </c>
      <c r="I1215" s="50">
        <v>1.125</v>
      </c>
      <c r="J1215" s="51" t="s">
        <v>1902</v>
      </c>
      <c r="K1215" s="26">
        <f t="shared" si="86"/>
        <v>41.59</v>
      </c>
      <c r="L1215" s="52">
        <f t="shared" si="87"/>
        <v>41.59</v>
      </c>
      <c r="M1215" s="52">
        <v>41.59</v>
      </c>
      <c r="N1215" s="52"/>
      <c r="O1215" s="52"/>
      <c r="P1215" s="24" t="s">
        <v>49</v>
      </c>
      <c r="Q1215" s="24" t="s">
        <v>110</v>
      </c>
      <c r="R1215" s="24">
        <v>8</v>
      </c>
      <c r="S1215" s="24">
        <v>32</v>
      </c>
      <c r="T1215" s="24"/>
      <c r="U1215" s="24"/>
      <c r="V1215" s="24" t="s">
        <v>1896</v>
      </c>
      <c r="W1215" s="24">
        <v>7445</v>
      </c>
      <c r="X1215" s="24"/>
    </row>
    <row r="1216" ht="24.95" customHeight="1" spans="1:24">
      <c r="A1216" s="24">
        <v>1211</v>
      </c>
      <c r="B1216" s="51" t="s">
        <v>1905</v>
      </c>
      <c r="C1216" s="24" t="s">
        <v>45</v>
      </c>
      <c r="D1216" s="24" t="s">
        <v>56</v>
      </c>
      <c r="E1216" s="24" t="s">
        <v>1906</v>
      </c>
      <c r="F1216" s="24" t="s">
        <v>363</v>
      </c>
      <c r="G1216" s="24">
        <v>2018</v>
      </c>
      <c r="H1216" s="24" t="s">
        <v>1892</v>
      </c>
      <c r="I1216" s="50">
        <v>6.3</v>
      </c>
      <c r="J1216" s="51" t="s">
        <v>1907</v>
      </c>
      <c r="K1216" s="26">
        <f t="shared" si="86"/>
        <v>428.4</v>
      </c>
      <c r="L1216" s="52">
        <f t="shared" si="87"/>
        <v>428.4</v>
      </c>
      <c r="M1216" s="52">
        <v>428.4</v>
      </c>
      <c r="N1216" s="52"/>
      <c r="O1216" s="52"/>
      <c r="P1216" s="24" t="s">
        <v>49</v>
      </c>
      <c r="Q1216" s="24" t="s">
        <v>110</v>
      </c>
      <c r="R1216" s="24">
        <v>3</v>
      </c>
      <c r="S1216" s="24">
        <v>15</v>
      </c>
      <c r="T1216" s="24"/>
      <c r="U1216" s="24"/>
      <c r="V1216" s="24" t="s">
        <v>1896</v>
      </c>
      <c r="W1216" s="24">
        <v>7449</v>
      </c>
      <c r="X1216" s="24"/>
    </row>
    <row r="1217" ht="24.95" customHeight="1" spans="1:24">
      <c r="A1217" s="24">
        <v>1212</v>
      </c>
      <c r="B1217" s="51" t="s">
        <v>1908</v>
      </c>
      <c r="C1217" s="24" t="s">
        <v>45</v>
      </c>
      <c r="D1217" s="24" t="s">
        <v>164</v>
      </c>
      <c r="E1217" s="24" t="s">
        <v>212</v>
      </c>
      <c r="F1217" s="24" t="s">
        <v>363</v>
      </c>
      <c r="G1217" s="24">
        <v>2020</v>
      </c>
      <c r="H1217" s="24" t="s">
        <v>1892</v>
      </c>
      <c r="I1217" s="50">
        <v>0.5</v>
      </c>
      <c r="J1217" s="51" t="s">
        <v>1909</v>
      </c>
      <c r="K1217" s="26">
        <f t="shared" si="86"/>
        <v>12.4</v>
      </c>
      <c r="L1217" s="52">
        <f t="shared" si="87"/>
        <v>12.4</v>
      </c>
      <c r="M1217" s="52"/>
      <c r="N1217" s="52"/>
      <c r="O1217" s="52">
        <v>12.4</v>
      </c>
      <c r="P1217" s="24" t="s">
        <v>49</v>
      </c>
      <c r="Q1217" s="24" t="s">
        <v>110</v>
      </c>
      <c r="R1217" s="24">
        <v>22</v>
      </c>
      <c r="S1217" s="24">
        <v>86</v>
      </c>
      <c r="T1217" s="24"/>
      <c r="U1217" s="24"/>
      <c r="V1217" s="24" t="s">
        <v>1896</v>
      </c>
      <c r="W1217" s="24">
        <v>7461</v>
      </c>
      <c r="X1217" s="24"/>
    </row>
    <row r="1218" ht="24.95" customHeight="1" spans="1:24">
      <c r="A1218" s="24">
        <v>1213</v>
      </c>
      <c r="B1218" s="51" t="s">
        <v>1910</v>
      </c>
      <c r="C1218" s="24" t="s">
        <v>45</v>
      </c>
      <c r="D1218" s="26" t="s">
        <v>164</v>
      </c>
      <c r="E1218" s="24" t="s">
        <v>1911</v>
      </c>
      <c r="F1218" s="24" t="s">
        <v>363</v>
      </c>
      <c r="G1218" s="24">
        <v>2020</v>
      </c>
      <c r="H1218" s="24" t="s">
        <v>1892</v>
      </c>
      <c r="I1218" s="50">
        <v>0.3</v>
      </c>
      <c r="J1218" s="51" t="s">
        <v>1909</v>
      </c>
      <c r="K1218" s="26">
        <f t="shared" si="86"/>
        <v>7.575</v>
      </c>
      <c r="L1218" s="52">
        <f t="shared" si="87"/>
        <v>7.575</v>
      </c>
      <c r="M1218" s="52"/>
      <c r="N1218" s="52"/>
      <c r="O1218" s="52">
        <v>7.575</v>
      </c>
      <c r="P1218" s="24" t="s">
        <v>49</v>
      </c>
      <c r="Q1218" s="24" t="s">
        <v>110</v>
      </c>
      <c r="R1218" s="24">
        <v>8</v>
      </c>
      <c r="S1218" s="24">
        <v>32</v>
      </c>
      <c r="T1218" s="24"/>
      <c r="U1218" s="24"/>
      <c r="V1218" s="24" t="s">
        <v>1896</v>
      </c>
      <c r="W1218" s="24">
        <v>7462</v>
      </c>
      <c r="X1218" s="24"/>
    </row>
    <row r="1219" ht="24.95" customHeight="1" spans="1:24">
      <c r="A1219" s="24">
        <v>1214</v>
      </c>
      <c r="B1219" s="51" t="s">
        <v>1912</v>
      </c>
      <c r="C1219" s="24" t="s">
        <v>45</v>
      </c>
      <c r="D1219" s="24" t="s">
        <v>326</v>
      </c>
      <c r="E1219" s="24" t="s">
        <v>336</v>
      </c>
      <c r="F1219" s="24" t="s">
        <v>363</v>
      </c>
      <c r="G1219" s="24">
        <v>2019</v>
      </c>
      <c r="H1219" s="24" t="s">
        <v>1892</v>
      </c>
      <c r="I1219" s="50">
        <v>2.166</v>
      </c>
      <c r="J1219" s="51" t="s">
        <v>1909</v>
      </c>
      <c r="K1219" s="26">
        <f t="shared" si="86"/>
        <v>54</v>
      </c>
      <c r="L1219" s="52">
        <f t="shared" si="87"/>
        <v>54</v>
      </c>
      <c r="M1219" s="52"/>
      <c r="N1219" s="52">
        <v>54</v>
      </c>
      <c r="O1219" s="52"/>
      <c r="P1219" s="24" t="s">
        <v>135</v>
      </c>
      <c r="Q1219" s="24" t="s">
        <v>110</v>
      </c>
      <c r="R1219" s="24">
        <v>13</v>
      </c>
      <c r="S1219" s="24">
        <v>52</v>
      </c>
      <c r="T1219" s="24"/>
      <c r="U1219" s="24"/>
      <c r="V1219" s="24" t="s">
        <v>1896</v>
      </c>
      <c r="W1219" s="24">
        <v>7471</v>
      </c>
      <c r="X1219" s="24"/>
    </row>
    <row r="1220" ht="24.95" customHeight="1" spans="1:24">
      <c r="A1220" s="24">
        <v>1215</v>
      </c>
      <c r="B1220" s="51" t="s">
        <v>1913</v>
      </c>
      <c r="C1220" s="24" t="s">
        <v>45</v>
      </c>
      <c r="D1220" s="24" t="s">
        <v>53</v>
      </c>
      <c r="E1220" s="24" t="s">
        <v>1345</v>
      </c>
      <c r="F1220" s="24" t="s">
        <v>363</v>
      </c>
      <c r="G1220" s="24">
        <v>2020</v>
      </c>
      <c r="H1220" s="24" t="s">
        <v>1892</v>
      </c>
      <c r="I1220" s="50">
        <v>2.96</v>
      </c>
      <c r="J1220" s="51" t="s">
        <v>1909</v>
      </c>
      <c r="K1220" s="26">
        <f t="shared" si="86"/>
        <v>88.77</v>
      </c>
      <c r="L1220" s="52">
        <f t="shared" si="87"/>
        <v>88.77</v>
      </c>
      <c r="M1220" s="52"/>
      <c r="N1220" s="52"/>
      <c r="O1220" s="52">
        <v>88.77</v>
      </c>
      <c r="P1220" s="24" t="s">
        <v>49</v>
      </c>
      <c r="Q1220" s="24" t="s">
        <v>110</v>
      </c>
      <c r="R1220" s="24"/>
      <c r="S1220" s="24"/>
      <c r="T1220" s="24"/>
      <c r="U1220" s="24"/>
      <c r="V1220" s="24" t="s">
        <v>1896</v>
      </c>
      <c r="W1220" s="24">
        <v>7484</v>
      </c>
      <c r="X1220" s="24"/>
    </row>
    <row r="1221" ht="24.95" customHeight="1" spans="1:24">
      <c r="A1221" s="24">
        <v>1216</v>
      </c>
      <c r="B1221" s="51" t="s">
        <v>1914</v>
      </c>
      <c r="C1221" s="24" t="s">
        <v>45</v>
      </c>
      <c r="D1221" s="24" t="s">
        <v>142</v>
      </c>
      <c r="E1221" s="24" t="s">
        <v>1915</v>
      </c>
      <c r="F1221" s="24" t="s">
        <v>1309</v>
      </c>
      <c r="G1221" s="24">
        <v>2020</v>
      </c>
      <c r="H1221" s="24" t="s">
        <v>1892</v>
      </c>
      <c r="I1221" s="50">
        <v>0.05</v>
      </c>
      <c r="J1221" s="51" t="s">
        <v>1916</v>
      </c>
      <c r="K1221" s="26">
        <f t="shared" si="86"/>
        <v>560</v>
      </c>
      <c r="L1221" s="52">
        <f t="shared" si="87"/>
        <v>560</v>
      </c>
      <c r="M1221" s="52"/>
      <c r="N1221" s="52"/>
      <c r="O1221" s="52">
        <v>560</v>
      </c>
      <c r="P1221" s="24" t="s">
        <v>49</v>
      </c>
      <c r="Q1221" s="24" t="s">
        <v>110</v>
      </c>
      <c r="R1221" s="24">
        <v>145</v>
      </c>
      <c r="S1221" s="24">
        <v>610</v>
      </c>
      <c r="T1221" s="24"/>
      <c r="U1221" s="24"/>
      <c r="V1221" s="24" t="s">
        <v>1896</v>
      </c>
      <c r="W1221" s="24">
        <v>7493</v>
      </c>
      <c r="X1221" s="24"/>
    </row>
    <row r="1222" ht="24.95" customHeight="1" spans="1:24">
      <c r="A1222" s="24">
        <v>1217</v>
      </c>
      <c r="B1222" s="51" t="s">
        <v>1917</v>
      </c>
      <c r="C1222" s="24" t="s">
        <v>45</v>
      </c>
      <c r="D1222" s="24" t="s">
        <v>326</v>
      </c>
      <c r="E1222" s="24" t="s">
        <v>488</v>
      </c>
      <c r="F1222" s="24" t="s">
        <v>363</v>
      </c>
      <c r="G1222" s="24">
        <v>2020</v>
      </c>
      <c r="H1222" s="24" t="s">
        <v>1892</v>
      </c>
      <c r="I1222" s="50">
        <v>0.234</v>
      </c>
      <c r="J1222" s="51" t="s">
        <v>1909</v>
      </c>
      <c r="K1222" s="26">
        <f t="shared" ref="K1222:K1243" si="88">L1222</f>
        <v>5.85</v>
      </c>
      <c r="L1222" s="52">
        <f t="shared" ref="L1222:L1243" si="89">SUM(M1222:O1222)</f>
        <v>5.85</v>
      </c>
      <c r="M1222" s="52"/>
      <c r="N1222" s="52"/>
      <c r="O1222" s="52">
        <v>5.85</v>
      </c>
      <c r="P1222" s="24" t="s">
        <v>49</v>
      </c>
      <c r="Q1222" s="24" t="s">
        <v>110</v>
      </c>
      <c r="R1222" s="24">
        <v>8</v>
      </c>
      <c r="S1222" s="24">
        <v>31</v>
      </c>
      <c r="T1222" s="24"/>
      <c r="U1222" s="24"/>
      <c r="V1222" s="24" t="s">
        <v>1896</v>
      </c>
      <c r="W1222" s="24">
        <v>7520</v>
      </c>
      <c r="X1222" s="24"/>
    </row>
    <row r="1223" ht="24.95" customHeight="1" spans="1:24">
      <c r="A1223" s="24">
        <v>1218</v>
      </c>
      <c r="B1223" s="51" t="s">
        <v>1918</v>
      </c>
      <c r="C1223" s="24" t="s">
        <v>45</v>
      </c>
      <c r="D1223" s="24" t="s">
        <v>326</v>
      </c>
      <c r="E1223" s="24" t="s">
        <v>504</v>
      </c>
      <c r="F1223" s="24" t="s">
        <v>363</v>
      </c>
      <c r="G1223" s="24">
        <v>2020</v>
      </c>
      <c r="H1223" s="24" t="s">
        <v>1892</v>
      </c>
      <c r="I1223" s="50">
        <v>1.96</v>
      </c>
      <c r="J1223" s="51" t="s">
        <v>1909</v>
      </c>
      <c r="K1223" s="26">
        <f t="shared" si="88"/>
        <v>49</v>
      </c>
      <c r="L1223" s="52">
        <f t="shared" si="89"/>
        <v>49</v>
      </c>
      <c r="M1223" s="52"/>
      <c r="N1223" s="52"/>
      <c r="O1223" s="52">
        <v>49</v>
      </c>
      <c r="P1223" s="24" t="s">
        <v>49</v>
      </c>
      <c r="Q1223" s="24" t="s">
        <v>110</v>
      </c>
      <c r="R1223" s="24">
        <v>3</v>
      </c>
      <c r="S1223" s="24">
        <v>12</v>
      </c>
      <c r="T1223" s="24"/>
      <c r="U1223" s="24"/>
      <c r="V1223" s="24" t="s">
        <v>1896</v>
      </c>
      <c r="W1223" s="24">
        <v>7521</v>
      </c>
      <c r="X1223" s="24"/>
    </row>
    <row r="1224" ht="24.95" customHeight="1" spans="1:24">
      <c r="A1224" s="24">
        <v>1219</v>
      </c>
      <c r="B1224" s="51" t="s">
        <v>1919</v>
      </c>
      <c r="C1224" s="24" t="s">
        <v>45</v>
      </c>
      <c r="D1224" s="24" t="s">
        <v>326</v>
      </c>
      <c r="E1224" s="24" t="s">
        <v>1920</v>
      </c>
      <c r="F1224" s="24" t="s">
        <v>363</v>
      </c>
      <c r="G1224" s="24">
        <v>2020</v>
      </c>
      <c r="H1224" s="24" t="s">
        <v>1892</v>
      </c>
      <c r="I1224" s="50">
        <v>0.998</v>
      </c>
      <c r="J1224" s="51" t="s">
        <v>1909</v>
      </c>
      <c r="K1224" s="26">
        <f t="shared" si="88"/>
        <v>24.95</v>
      </c>
      <c r="L1224" s="52">
        <f t="shared" si="89"/>
        <v>24.95</v>
      </c>
      <c r="M1224" s="52"/>
      <c r="N1224" s="52"/>
      <c r="O1224" s="52">
        <v>24.95</v>
      </c>
      <c r="P1224" s="24" t="s">
        <v>49</v>
      </c>
      <c r="Q1224" s="24" t="s">
        <v>110</v>
      </c>
      <c r="R1224" s="24">
        <v>13</v>
      </c>
      <c r="S1224" s="24">
        <v>51</v>
      </c>
      <c r="T1224" s="24"/>
      <c r="U1224" s="24"/>
      <c r="V1224" s="24" t="s">
        <v>1896</v>
      </c>
      <c r="W1224" s="24">
        <v>7522</v>
      </c>
      <c r="X1224" s="24"/>
    </row>
    <row r="1225" s="94" customFormat="1" ht="24.95" customHeight="1" spans="1:24">
      <c r="A1225" s="24">
        <v>1220</v>
      </c>
      <c r="B1225" s="51" t="s">
        <v>1921</v>
      </c>
      <c r="C1225" s="24" t="s">
        <v>45</v>
      </c>
      <c r="D1225" s="24" t="s">
        <v>326</v>
      </c>
      <c r="E1225" s="24" t="s">
        <v>1920</v>
      </c>
      <c r="F1225" s="24" t="s">
        <v>363</v>
      </c>
      <c r="G1225" s="24">
        <v>2020</v>
      </c>
      <c r="H1225" s="24" t="s">
        <v>1892</v>
      </c>
      <c r="I1225" s="50">
        <v>0.972</v>
      </c>
      <c r="J1225" s="51" t="s">
        <v>1909</v>
      </c>
      <c r="K1225" s="26">
        <f t="shared" si="88"/>
        <v>24.3</v>
      </c>
      <c r="L1225" s="52">
        <f t="shared" si="89"/>
        <v>24.3</v>
      </c>
      <c r="M1225" s="52"/>
      <c r="N1225" s="52"/>
      <c r="O1225" s="52">
        <v>24.3</v>
      </c>
      <c r="P1225" s="24" t="s">
        <v>49</v>
      </c>
      <c r="Q1225" s="24" t="s">
        <v>110</v>
      </c>
      <c r="R1225" s="24">
        <v>15</v>
      </c>
      <c r="S1225" s="24">
        <v>63</v>
      </c>
      <c r="T1225" s="24"/>
      <c r="U1225" s="24"/>
      <c r="V1225" s="24" t="s">
        <v>1896</v>
      </c>
      <c r="W1225" s="24">
        <v>7523</v>
      </c>
      <c r="X1225" s="24"/>
    </row>
    <row r="1226" s="94" customFormat="1" ht="24.95" customHeight="1" spans="1:24">
      <c r="A1226" s="24">
        <v>1221</v>
      </c>
      <c r="B1226" s="51" t="s">
        <v>1922</v>
      </c>
      <c r="C1226" s="24" t="s">
        <v>45</v>
      </c>
      <c r="D1226" s="24" t="s">
        <v>326</v>
      </c>
      <c r="E1226" s="24" t="s">
        <v>1923</v>
      </c>
      <c r="F1226" s="24" t="s">
        <v>363</v>
      </c>
      <c r="G1226" s="24">
        <v>2020</v>
      </c>
      <c r="H1226" s="24" t="s">
        <v>1892</v>
      </c>
      <c r="I1226" s="50">
        <v>4.438</v>
      </c>
      <c r="J1226" s="51" t="s">
        <v>1909</v>
      </c>
      <c r="K1226" s="26">
        <f t="shared" si="88"/>
        <v>110.95</v>
      </c>
      <c r="L1226" s="52">
        <f t="shared" si="89"/>
        <v>110.95</v>
      </c>
      <c r="M1226" s="52"/>
      <c r="N1226" s="52"/>
      <c r="O1226" s="52">
        <v>110.95</v>
      </c>
      <c r="P1226" s="24" t="s">
        <v>49</v>
      </c>
      <c r="Q1226" s="24" t="s">
        <v>110</v>
      </c>
      <c r="R1226" s="24">
        <v>13</v>
      </c>
      <c r="S1226" s="24">
        <v>48</v>
      </c>
      <c r="T1226" s="24"/>
      <c r="U1226" s="24"/>
      <c r="V1226" s="24" t="s">
        <v>1896</v>
      </c>
      <c r="W1226" s="24">
        <v>7524</v>
      </c>
      <c r="X1226" s="24"/>
    </row>
    <row r="1227" s="94" customFormat="1" ht="24.95" customHeight="1" spans="1:24">
      <c r="A1227" s="24">
        <v>1222</v>
      </c>
      <c r="B1227" s="51" t="s">
        <v>1924</v>
      </c>
      <c r="C1227" s="24" t="s">
        <v>45</v>
      </c>
      <c r="D1227" s="24" t="s">
        <v>326</v>
      </c>
      <c r="E1227" s="24" t="s">
        <v>1848</v>
      </c>
      <c r="F1227" s="24" t="s">
        <v>363</v>
      </c>
      <c r="G1227" s="24">
        <v>2020</v>
      </c>
      <c r="H1227" s="24" t="s">
        <v>1892</v>
      </c>
      <c r="I1227" s="50">
        <v>0.725</v>
      </c>
      <c r="J1227" s="51" t="s">
        <v>1909</v>
      </c>
      <c r="K1227" s="26">
        <f t="shared" si="88"/>
        <v>18.125</v>
      </c>
      <c r="L1227" s="52">
        <f t="shared" si="89"/>
        <v>18.125</v>
      </c>
      <c r="M1227" s="52"/>
      <c r="N1227" s="52"/>
      <c r="O1227" s="52">
        <v>18.125</v>
      </c>
      <c r="P1227" s="24" t="s">
        <v>49</v>
      </c>
      <c r="Q1227" s="24" t="s">
        <v>110</v>
      </c>
      <c r="R1227" s="24">
        <v>13</v>
      </c>
      <c r="S1227" s="24">
        <v>48</v>
      </c>
      <c r="T1227" s="24"/>
      <c r="U1227" s="24"/>
      <c r="V1227" s="24" t="s">
        <v>1896</v>
      </c>
      <c r="W1227" s="24">
        <v>7525</v>
      </c>
      <c r="X1227" s="24"/>
    </row>
    <row r="1228" s="94" customFormat="1" ht="24.95" customHeight="1" spans="1:24">
      <c r="A1228" s="24">
        <v>1223</v>
      </c>
      <c r="B1228" s="51" t="s">
        <v>1925</v>
      </c>
      <c r="C1228" s="24" t="s">
        <v>45</v>
      </c>
      <c r="D1228" s="24" t="s">
        <v>326</v>
      </c>
      <c r="E1228" s="24" t="s">
        <v>1920</v>
      </c>
      <c r="F1228" s="24" t="s">
        <v>363</v>
      </c>
      <c r="G1228" s="24">
        <v>2020</v>
      </c>
      <c r="H1228" s="24" t="s">
        <v>1892</v>
      </c>
      <c r="I1228" s="50">
        <v>1.418</v>
      </c>
      <c r="J1228" s="51" t="s">
        <v>1909</v>
      </c>
      <c r="K1228" s="26">
        <f t="shared" si="88"/>
        <v>35.45</v>
      </c>
      <c r="L1228" s="52">
        <f t="shared" si="89"/>
        <v>35.45</v>
      </c>
      <c r="M1228" s="52"/>
      <c r="N1228" s="52"/>
      <c r="O1228" s="52">
        <v>35.45</v>
      </c>
      <c r="P1228" s="24" t="s">
        <v>49</v>
      </c>
      <c r="Q1228" s="24" t="s">
        <v>110</v>
      </c>
      <c r="R1228" s="24">
        <v>15</v>
      </c>
      <c r="S1228" s="24">
        <v>63</v>
      </c>
      <c r="T1228" s="24"/>
      <c r="U1228" s="24"/>
      <c r="V1228" s="24" t="s">
        <v>1896</v>
      </c>
      <c r="W1228" s="24">
        <v>7526</v>
      </c>
      <c r="X1228" s="24"/>
    </row>
    <row r="1229" s="94" customFormat="1" ht="24.95" customHeight="1" spans="1:24">
      <c r="A1229" s="24">
        <v>1224</v>
      </c>
      <c r="B1229" s="51" t="s">
        <v>1926</v>
      </c>
      <c r="C1229" s="24" t="s">
        <v>45</v>
      </c>
      <c r="D1229" s="24" t="s">
        <v>326</v>
      </c>
      <c r="E1229" s="24" t="s">
        <v>1837</v>
      </c>
      <c r="F1229" s="24" t="s">
        <v>363</v>
      </c>
      <c r="G1229" s="24">
        <v>2020</v>
      </c>
      <c r="H1229" s="24" t="s">
        <v>1892</v>
      </c>
      <c r="I1229" s="50">
        <v>1.115</v>
      </c>
      <c r="J1229" s="51" t="s">
        <v>1909</v>
      </c>
      <c r="K1229" s="26">
        <f t="shared" si="88"/>
        <v>27.875</v>
      </c>
      <c r="L1229" s="52">
        <f t="shared" si="89"/>
        <v>27.875</v>
      </c>
      <c r="M1229" s="52"/>
      <c r="N1229" s="52"/>
      <c r="O1229" s="52">
        <v>27.875</v>
      </c>
      <c r="P1229" s="24" t="s">
        <v>49</v>
      </c>
      <c r="Q1229" s="24" t="s">
        <v>110</v>
      </c>
      <c r="R1229" s="24">
        <v>13</v>
      </c>
      <c r="S1229" s="24">
        <v>51</v>
      </c>
      <c r="T1229" s="24"/>
      <c r="U1229" s="24"/>
      <c r="V1229" s="24" t="s">
        <v>1896</v>
      </c>
      <c r="W1229" s="24">
        <v>7527</v>
      </c>
      <c r="X1229" s="24"/>
    </row>
    <row r="1230" s="94" customFormat="1" ht="24.95" customHeight="1" spans="1:24">
      <c r="A1230" s="24">
        <v>1225</v>
      </c>
      <c r="B1230" s="51" t="s">
        <v>1927</v>
      </c>
      <c r="C1230" s="24" t="s">
        <v>45</v>
      </c>
      <c r="D1230" s="24" t="s">
        <v>326</v>
      </c>
      <c r="E1230" s="24" t="s">
        <v>1920</v>
      </c>
      <c r="F1230" s="24" t="s">
        <v>363</v>
      </c>
      <c r="G1230" s="24">
        <v>2020</v>
      </c>
      <c r="H1230" s="24" t="s">
        <v>1892</v>
      </c>
      <c r="I1230" s="50">
        <v>0.817</v>
      </c>
      <c r="J1230" s="51" t="s">
        <v>1909</v>
      </c>
      <c r="K1230" s="26">
        <f t="shared" si="88"/>
        <v>20.425</v>
      </c>
      <c r="L1230" s="52">
        <f t="shared" si="89"/>
        <v>20.425</v>
      </c>
      <c r="M1230" s="52"/>
      <c r="N1230" s="52"/>
      <c r="O1230" s="52">
        <v>20.425</v>
      </c>
      <c r="P1230" s="24" t="s">
        <v>49</v>
      </c>
      <c r="Q1230" s="24" t="s">
        <v>110</v>
      </c>
      <c r="R1230" s="24">
        <v>13</v>
      </c>
      <c r="S1230" s="24">
        <v>48</v>
      </c>
      <c r="T1230" s="24"/>
      <c r="U1230" s="24"/>
      <c r="V1230" s="24" t="s">
        <v>1896</v>
      </c>
      <c r="W1230" s="24">
        <v>7528</v>
      </c>
      <c r="X1230" s="24"/>
    </row>
    <row r="1231" s="94" customFormat="1" ht="24.95" customHeight="1" spans="1:24">
      <c r="A1231" s="24">
        <v>1226</v>
      </c>
      <c r="B1231" s="51" t="s">
        <v>1928</v>
      </c>
      <c r="C1231" s="24" t="s">
        <v>45</v>
      </c>
      <c r="D1231" s="24" t="s">
        <v>326</v>
      </c>
      <c r="E1231" s="24" t="s">
        <v>1920</v>
      </c>
      <c r="F1231" s="24" t="s">
        <v>363</v>
      </c>
      <c r="G1231" s="24">
        <v>2020</v>
      </c>
      <c r="H1231" s="24" t="s">
        <v>1892</v>
      </c>
      <c r="I1231" s="50">
        <v>3.675</v>
      </c>
      <c r="J1231" s="51" t="s">
        <v>1909</v>
      </c>
      <c r="K1231" s="26">
        <f t="shared" si="88"/>
        <v>91.875</v>
      </c>
      <c r="L1231" s="52">
        <f t="shared" si="89"/>
        <v>91.875</v>
      </c>
      <c r="M1231" s="52"/>
      <c r="N1231" s="52"/>
      <c r="O1231" s="52">
        <v>91.875</v>
      </c>
      <c r="P1231" s="24" t="s">
        <v>49</v>
      </c>
      <c r="Q1231" s="24" t="s">
        <v>110</v>
      </c>
      <c r="R1231" s="24">
        <v>15</v>
      </c>
      <c r="S1231" s="24">
        <v>63</v>
      </c>
      <c r="T1231" s="24"/>
      <c r="U1231" s="24"/>
      <c r="V1231" s="24" t="s">
        <v>1896</v>
      </c>
      <c r="W1231" s="24">
        <v>7529</v>
      </c>
      <c r="X1231" s="24"/>
    </row>
    <row r="1232" s="94" customFormat="1" ht="24.95" customHeight="1" spans="1:24">
      <c r="A1232" s="24">
        <v>1227</v>
      </c>
      <c r="B1232" s="51" t="s">
        <v>1929</v>
      </c>
      <c r="C1232" s="24" t="s">
        <v>45</v>
      </c>
      <c r="D1232" s="24" t="s">
        <v>326</v>
      </c>
      <c r="E1232" s="24" t="s">
        <v>1920</v>
      </c>
      <c r="F1232" s="24" t="s">
        <v>363</v>
      </c>
      <c r="G1232" s="24">
        <v>2020</v>
      </c>
      <c r="H1232" s="24" t="s">
        <v>1892</v>
      </c>
      <c r="I1232" s="50">
        <v>2.824</v>
      </c>
      <c r="J1232" s="51" t="s">
        <v>1909</v>
      </c>
      <c r="K1232" s="26">
        <f t="shared" si="88"/>
        <v>70.6</v>
      </c>
      <c r="L1232" s="52">
        <f t="shared" si="89"/>
        <v>70.6</v>
      </c>
      <c r="M1232" s="52"/>
      <c r="N1232" s="52"/>
      <c r="O1232" s="52">
        <v>70.6</v>
      </c>
      <c r="P1232" s="24" t="s">
        <v>49</v>
      </c>
      <c r="Q1232" s="24" t="s">
        <v>110</v>
      </c>
      <c r="R1232" s="24">
        <v>13</v>
      </c>
      <c r="S1232" s="24">
        <v>48</v>
      </c>
      <c r="T1232" s="24"/>
      <c r="U1232" s="24"/>
      <c r="V1232" s="24" t="s">
        <v>1896</v>
      </c>
      <c r="W1232" s="24">
        <v>7530</v>
      </c>
      <c r="X1232" s="24"/>
    </row>
    <row r="1233" s="94" customFormat="1" ht="24.95" customHeight="1" spans="1:24">
      <c r="A1233" s="24">
        <v>1228</v>
      </c>
      <c r="B1233" s="51" t="s">
        <v>1930</v>
      </c>
      <c r="C1233" s="24" t="s">
        <v>45</v>
      </c>
      <c r="D1233" s="24" t="s">
        <v>164</v>
      </c>
      <c r="E1233" s="24" t="s">
        <v>1931</v>
      </c>
      <c r="F1233" s="24" t="s">
        <v>363</v>
      </c>
      <c r="G1233" s="24">
        <v>2019</v>
      </c>
      <c r="H1233" s="24" t="s">
        <v>1892</v>
      </c>
      <c r="I1233" s="50">
        <v>0.847</v>
      </c>
      <c r="J1233" s="51" t="s">
        <v>1909</v>
      </c>
      <c r="K1233" s="26">
        <f t="shared" si="88"/>
        <v>21</v>
      </c>
      <c r="L1233" s="52">
        <f t="shared" si="89"/>
        <v>21</v>
      </c>
      <c r="M1233" s="52"/>
      <c r="N1233" s="52">
        <v>21</v>
      </c>
      <c r="O1233" s="52"/>
      <c r="P1233" s="24" t="s">
        <v>135</v>
      </c>
      <c r="Q1233" s="24" t="s">
        <v>110</v>
      </c>
      <c r="R1233" s="24">
        <v>4</v>
      </c>
      <c r="S1233" s="24">
        <v>13</v>
      </c>
      <c r="T1233" s="24"/>
      <c r="U1233" s="24"/>
      <c r="V1233" s="24" t="s">
        <v>1896</v>
      </c>
      <c r="W1233" s="24">
        <v>7535</v>
      </c>
      <c r="X1233" s="24"/>
    </row>
    <row r="1234" s="94" customFormat="1" ht="24.95" customHeight="1" spans="1:24">
      <c r="A1234" s="24">
        <v>1229</v>
      </c>
      <c r="B1234" s="51" t="s">
        <v>1932</v>
      </c>
      <c r="C1234" s="24" t="s">
        <v>45</v>
      </c>
      <c r="D1234" s="24" t="s">
        <v>326</v>
      </c>
      <c r="E1234" s="24" t="s">
        <v>327</v>
      </c>
      <c r="F1234" s="24" t="s">
        <v>363</v>
      </c>
      <c r="G1234" s="24">
        <v>2019</v>
      </c>
      <c r="H1234" s="24" t="s">
        <v>1892</v>
      </c>
      <c r="I1234" s="50">
        <v>1.914</v>
      </c>
      <c r="J1234" s="51" t="s">
        <v>1909</v>
      </c>
      <c r="K1234" s="26">
        <f t="shared" si="88"/>
        <v>48</v>
      </c>
      <c r="L1234" s="52">
        <f t="shared" si="89"/>
        <v>48</v>
      </c>
      <c r="M1234" s="52"/>
      <c r="N1234" s="52">
        <v>48</v>
      </c>
      <c r="O1234" s="52"/>
      <c r="P1234" s="24" t="s">
        <v>135</v>
      </c>
      <c r="Q1234" s="24" t="s">
        <v>110</v>
      </c>
      <c r="R1234" s="24">
        <v>16</v>
      </c>
      <c r="S1234" s="24">
        <v>62</v>
      </c>
      <c r="T1234" s="24"/>
      <c r="U1234" s="24"/>
      <c r="V1234" s="24" t="s">
        <v>1896</v>
      </c>
      <c r="W1234" s="24">
        <v>7536</v>
      </c>
      <c r="X1234" s="24"/>
    </row>
    <row r="1235" s="94" customFormat="1" ht="24.95" customHeight="1" spans="1:24">
      <c r="A1235" s="24">
        <v>1230</v>
      </c>
      <c r="B1235" s="51" t="s">
        <v>1933</v>
      </c>
      <c r="C1235" s="24" t="s">
        <v>45</v>
      </c>
      <c r="D1235" s="24" t="s">
        <v>56</v>
      </c>
      <c r="E1235" s="24" t="s">
        <v>1800</v>
      </c>
      <c r="F1235" s="24" t="s">
        <v>363</v>
      </c>
      <c r="G1235" s="24">
        <v>2020</v>
      </c>
      <c r="H1235" s="24" t="s">
        <v>1892</v>
      </c>
      <c r="I1235" s="50">
        <v>3.519</v>
      </c>
      <c r="J1235" s="51" t="s">
        <v>1909</v>
      </c>
      <c r="K1235" s="26">
        <f t="shared" si="88"/>
        <v>105.57</v>
      </c>
      <c r="L1235" s="52">
        <f t="shared" si="89"/>
        <v>105.57</v>
      </c>
      <c r="M1235" s="52"/>
      <c r="N1235" s="52"/>
      <c r="O1235" s="52">
        <v>105.57</v>
      </c>
      <c r="P1235" s="24" t="s">
        <v>49</v>
      </c>
      <c r="Q1235" s="24" t="s">
        <v>110</v>
      </c>
      <c r="R1235" s="24"/>
      <c r="S1235" s="24"/>
      <c r="T1235" s="24"/>
      <c r="U1235" s="24"/>
      <c r="V1235" s="24" t="s">
        <v>1896</v>
      </c>
      <c r="W1235" s="24">
        <v>7539</v>
      </c>
      <c r="X1235" s="24"/>
    </row>
    <row r="1236" s="94" customFormat="1" ht="24.95" customHeight="1" spans="1:24">
      <c r="A1236" s="24">
        <v>1231</v>
      </c>
      <c r="B1236" s="51" t="s">
        <v>1934</v>
      </c>
      <c r="C1236" s="24" t="s">
        <v>45</v>
      </c>
      <c r="D1236" s="24" t="s">
        <v>46</v>
      </c>
      <c r="E1236" s="24" t="s">
        <v>1935</v>
      </c>
      <c r="F1236" s="24" t="s">
        <v>363</v>
      </c>
      <c r="G1236" s="24">
        <v>2020</v>
      </c>
      <c r="H1236" s="24" t="s">
        <v>1892</v>
      </c>
      <c r="I1236" s="50">
        <v>3.694</v>
      </c>
      <c r="J1236" s="51" t="s">
        <v>1909</v>
      </c>
      <c r="K1236" s="26">
        <f t="shared" si="88"/>
        <v>110.82</v>
      </c>
      <c r="L1236" s="52">
        <f t="shared" si="89"/>
        <v>110.82</v>
      </c>
      <c r="M1236" s="52"/>
      <c r="N1236" s="52"/>
      <c r="O1236" s="52">
        <v>110.82</v>
      </c>
      <c r="P1236" s="24" t="s">
        <v>49</v>
      </c>
      <c r="Q1236" s="24" t="s">
        <v>110</v>
      </c>
      <c r="R1236" s="24"/>
      <c r="S1236" s="24"/>
      <c r="T1236" s="24"/>
      <c r="U1236" s="24"/>
      <c r="V1236" s="24" t="s">
        <v>1896</v>
      </c>
      <c r="W1236" s="24">
        <v>7540</v>
      </c>
      <c r="X1236" s="24"/>
    </row>
    <row r="1237" s="94" customFormat="1" ht="24.95" customHeight="1" spans="1:24">
      <c r="A1237" s="24">
        <v>1232</v>
      </c>
      <c r="B1237" s="24" t="s">
        <v>1936</v>
      </c>
      <c r="C1237" s="24" t="s">
        <v>45</v>
      </c>
      <c r="D1237" s="24" t="s">
        <v>164</v>
      </c>
      <c r="E1237" s="24" t="s">
        <v>1937</v>
      </c>
      <c r="F1237" s="24" t="s">
        <v>363</v>
      </c>
      <c r="G1237" s="24">
        <v>2020</v>
      </c>
      <c r="H1237" s="24" t="s">
        <v>1892</v>
      </c>
      <c r="I1237" s="50">
        <v>11.24</v>
      </c>
      <c r="J1237" s="67" t="s">
        <v>1909</v>
      </c>
      <c r="K1237" s="26">
        <f t="shared" si="88"/>
        <v>337.2</v>
      </c>
      <c r="L1237" s="52">
        <f t="shared" si="89"/>
        <v>337.2</v>
      </c>
      <c r="M1237" s="52"/>
      <c r="N1237" s="52"/>
      <c r="O1237" s="52">
        <v>337.2</v>
      </c>
      <c r="P1237" s="24" t="s">
        <v>49</v>
      </c>
      <c r="Q1237" s="24" t="s">
        <v>110</v>
      </c>
      <c r="R1237" s="24"/>
      <c r="S1237" s="24"/>
      <c r="T1237" s="24"/>
      <c r="U1237" s="24"/>
      <c r="V1237" s="24" t="s">
        <v>1896</v>
      </c>
      <c r="W1237" s="24">
        <v>7541</v>
      </c>
      <c r="X1237" s="24"/>
    </row>
    <row r="1238" s="94" customFormat="1" ht="24.95" customHeight="1" spans="1:24">
      <c r="A1238" s="24">
        <v>1233</v>
      </c>
      <c r="B1238" s="51" t="s">
        <v>1938</v>
      </c>
      <c r="C1238" s="24" t="s">
        <v>45</v>
      </c>
      <c r="D1238" s="24" t="s">
        <v>120</v>
      </c>
      <c r="E1238" s="24" t="s">
        <v>1069</v>
      </c>
      <c r="F1238" s="24" t="s">
        <v>1309</v>
      </c>
      <c r="G1238" s="24">
        <v>2019</v>
      </c>
      <c r="H1238" s="24" t="s">
        <v>1892</v>
      </c>
      <c r="I1238" s="50">
        <v>0.032</v>
      </c>
      <c r="J1238" s="51" t="s">
        <v>1939</v>
      </c>
      <c r="K1238" s="26">
        <f t="shared" si="88"/>
        <v>103</v>
      </c>
      <c r="L1238" s="52">
        <f t="shared" si="89"/>
        <v>103</v>
      </c>
      <c r="M1238" s="52"/>
      <c r="N1238" s="52">
        <v>103</v>
      </c>
      <c r="O1238" s="52"/>
      <c r="P1238" s="24" t="s">
        <v>135</v>
      </c>
      <c r="Q1238" s="24" t="s">
        <v>110</v>
      </c>
      <c r="R1238" s="24">
        <v>5</v>
      </c>
      <c r="S1238" s="24">
        <v>15</v>
      </c>
      <c r="T1238" s="24"/>
      <c r="U1238" s="24"/>
      <c r="V1238" s="24" t="s">
        <v>1896</v>
      </c>
      <c r="W1238" s="24">
        <v>7545</v>
      </c>
      <c r="X1238" s="24"/>
    </row>
    <row r="1239" ht="24.95" customHeight="1" spans="1:24">
      <c r="A1239" s="24">
        <v>1234</v>
      </c>
      <c r="B1239" s="25" t="s">
        <v>1940</v>
      </c>
      <c r="C1239" s="26" t="s">
        <v>45</v>
      </c>
      <c r="D1239" s="26" t="s">
        <v>326</v>
      </c>
      <c r="E1239" s="26" t="s">
        <v>1920</v>
      </c>
      <c r="F1239" s="26" t="s">
        <v>363</v>
      </c>
      <c r="G1239" s="26">
        <v>2018</v>
      </c>
      <c r="H1239" s="26" t="s">
        <v>1892</v>
      </c>
      <c r="I1239" s="54">
        <v>15.291</v>
      </c>
      <c r="J1239" s="46" t="s">
        <v>1941</v>
      </c>
      <c r="K1239" s="26">
        <f t="shared" si="88"/>
        <v>107</v>
      </c>
      <c r="L1239" s="47">
        <f t="shared" si="89"/>
        <v>107</v>
      </c>
      <c r="M1239" s="47">
        <v>107</v>
      </c>
      <c r="N1239" s="47"/>
      <c r="O1239" s="47"/>
      <c r="P1239" s="26" t="s">
        <v>49</v>
      </c>
      <c r="Q1239" s="26" t="s">
        <v>110</v>
      </c>
      <c r="R1239" s="60">
        <v>429</v>
      </c>
      <c r="S1239" s="60">
        <v>1851</v>
      </c>
      <c r="T1239" s="60"/>
      <c r="U1239" s="24"/>
      <c r="V1239" s="26" t="s">
        <v>1896</v>
      </c>
      <c r="W1239" s="26"/>
      <c r="X1239" s="26" t="s">
        <v>1942</v>
      </c>
    </row>
    <row r="1240" ht="24.95" customHeight="1" spans="1:24">
      <c r="A1240" s="24">
        <v>1235</v>
      </c>
      <c r="B1240" s="25" t="s">
        <v>1943</v>
      </c>
      <c r="C1240" s="26" t="s">
        <v>45</v>
      </c>
      <c r="D1240" s="26" t="s">
        <v>271</v>
      </c>
      <c r="E1240" s="26" t="s">
        <v>1944</v>
      </c>
      <c r="F1240" s="26" t="s">
        <v>363</v>
      </c>
      <c r="G1240" s="26">
        <v>2019</v>
      </c>
      <c r="H1240" s="26" t="s">
        <v>1892</v>
      </c>
      <c r="I1240" s="54">
        <v>2</v>
      </c>
      <c r="J1240" s="46" t="s">
        <v>1945</v>
      </c>
      <c r="K1240" s="26">
        <f t="shared" si="88"/>
        <v>14</v>
      </c>
      <c r="L1240" s="47">
        <f t="shared" si="89"/>
        <v>14</v>
      </c>
      <c r="M1240" s="47"/>
      <c r="N1240" s="47">
        <v>14</v>
      </c>
      <c r="O1240" s="47"/>
      <c r="P1240" s="24" t="s">
        <v>135</v>
      </c>
      <c r="Q1240" s="26" t="s">
        <v>110</v>
      </c>
      <c r="R1240" s="60">
        <v>236</v>
      </c>
      <c r="S1240" s="60">
        <v>940</v>
      </c>
      <c r="T1240" s="60"/>
      <c r="U1240" s="24"/>
      <c r="V1240" s="26" t="s">
        <v>1896</v>
      </c>
      <c r="W1240" s="26"/>
      <c r="X1240" s="26" t="s">
        <v>1946</v>
      </c>
    </row>
    <row r="1241" ht="24.95" customHeight="1" spans="1:24">
      <c r="A1241" s="24">
        <v>1236</v>
      </c>
      <c r="B1241" s="67" t="s">
        <v>1947</v>
      </c>
      <c r="C1241" s="24" t="s">
        <v>45</v>
      </c>
      <c r="D1241" s="24" t="s">
        <v>64</v>
      </c>
      <c r="E1241" s="24" t="s">
        <v>64</v>
      </c>
      <c r="F1241" s="24" t="s">
        <v>363</v>
      </c>
      <c r="G1241" s="24">
        <v>2020</v>
      </c>
      <c r="H1241" s="24" t="s">
        <v>1892</v>
      </c>
      <c r="I1241" s="50">
        <v>8.03</v>
      </c>
      <c r="J1241" s="67" t="s">
        <v>1948</v>
      </c>
      <c r="K1241" s="26">
        <f t="shared" si="88"/>
        <v>1221</v>
      </c>
      <c r="L1241" s="52">
        <f t="shared" si="89"/>
        <v>1221</v>
      </c>
      <c r="M1241" s="52"/>
      <c r="N1241" s="52"/>
      <c r="O1241" s="52">
        <v>1221</v>
      </c>
      <c r="P1241" s="24" t="s">
        <v>49</v>
      </c>
      <c r="Q1241" s="24" t="s">
        <v>110</v>
      </c>
      <c r="R1241" s="59">
        <v>147</v>
      </c>
      <c r="S1241" s="59">
        <v>570</v>
      </c>
      <c r="T1241" s="59"/>
      <c r="U1241" s="24"/>
      <c r="V1241" s="24" t="s">
        <v>1896</v>
      </c>
      <c r="W1241" s="24"/>
      <c r="X1241" s="26" t="s">
        <v>1949</v>
      </c>
    </row>
    <row r="1242" ht="24.95" customHeight="1" spans="1:24">
      <c r="A1242" s="24">
        <v>1237</v>
      </c>
      <c r="B1242" s="67" t="s">
        <v>1950</v>
      </c>
      <c r="C1242" s="24" t="s">
        <v>45</v>
      </c>
      <c r="D1242" s="116" t="s">
        <v>56</v>
      </c>
      <c r="E1242" s="116"/>
      <c r="F1242" s="116" t="s">
        <v>37</v>
      </c>
      <c r="G1242" s="116">
        <v>2020</v>
      </c>
      <c r="H1242" s="24" t="s">
        <v>1892</v>
      </c>
      <c r="I1242" s="116">
        <v>0.065</v>
      </c>
      <c r="J1242" s="117" t="s">
        <v>1951</v>
      </c>
      <c r="K1242" s="26">
        <f t="shared" si="88"/>
        <v>49.4</v>
      </c>
      <c r="L1242" s="116">
        <f t="shared" si="89"/>
        <v>49.4</v>
      </c>
      <c r="M1242" s="116"/>
      <c r="N1242" s="116"/>
      <c r="O1242" s="116">
        <v>49.4</v>
      </c>
      <c r="P1242" s="24" t="s">
        <v>49</v>
      </c>
      <c r="Q1242" s="24" t="s">
        <v>110</v>
      </c>
      <c r="R1242" s="116"/>
      <c r="S1242" s="116"/>
      <c r="T1242" s="116"/>
      <c r="U1242" s="24"/>
      <c r="V1242" s="24" t="s">
        <v>1896</v>
      </c>
      <c r="W1242" s="116"/>
      <c r="X1242" s="26" t="s">
        <v>1952</v>
      </c>
    </row>
    <row r="1243" ht="24.95" customHeight="1" spans="1:24">
      <c r="A1243" s="24">
        <v>1238</v>
      </c>
      <c r="B1243" s="67" t="s">
        <v>1953</v>
      </c>
      <c r="C1243" s="24" t="s">
        <v>45</v>
      </c>
      <c r="D1243" s="116"/>
      <c r="E1243" s="116"/>
      <c r="F1243" s="116" t="s">
        <v>37</v>
      </c>
      <c r="G1243" s="116">
        <v>2020</v>
      </c>
      <c r="H1243" s="116" t="s">
        <v>126</v>
      </c>
      <c r="I1243" s="116">
        <v>20</v>
      </c>
      <c r="J1243" s="141" t="s">
        <v>1954</v>
      </c>
      <c r="K1243" s="26">
        <f t="shared" si="88"/>
        <v>1600</v>
      </c>
      <c r="L1243" s="142">
        <f t="shared" si="89"/>
        <v>1600</v>
      </c>
      <c r="M1243" s="116"/>
      <c r="N1243" s="116"/>
      <c r="O1243" s="116">
        <v>1600</v>
      </c>
      <c r="P1243" s="24" t="s">
        <v>49</v>
      </c>
      <c r="Q1243" s="24" t="s">
        <v>110</v>
      </c>
      <c r="R1243" s="116"/>
      <c r="S1243" s="116"/>
      <c r="T1243" s="143"/>
      <c r="U1243" s="24"/>
      <c r="V1243" s="24" t="s">
        <v>1896</v>
      </c>
      <c r="W1243" s="116"/>
      <c r="X1243" s="26" t="s">
        <v>1955</v>
      </c>
    </row>
    <row r="1244" s="5" customFormat="1" ht="24.95" customHeight="1" spans="1:24">
      <c r="A1244" s="20">
        <v>1239</v>
      </c>
      <c r="B1244" s="21" t="s">
        <v>1956</v>
      </c>
      <c r="C1244" s="20"/>
      <c r="D1244" s="20"/>
      <c r="E1244" s="20"/>
      <c r="F1244" s="20"/>
      <c r="G1244" s="20"/>
      <c r="H1244" s="20"/>
      <c r="I1244" s="42"/>
      <c r="J1244" s="21"/>
      <c r="K1244" s="20"/>
      <c r="L1244" s="48"/>
      <c r="M1244" s="48"/>
      <c r="N1244" s="48"/>
      <c r="O1244" s="48"/>
      <c r="P1244" s="20"/>
      <c r="Q1244" s="20"/>
      <c r="R1244" s="57"/>
      <c r="S1244" s="57"/>
      <c r="T1244" s="57"/>
      <c r="U1244" s="57"/>
      <c r="V1244" s="20"/>
      <c r="W1244" s="20">
        <v>7563</v>
      </c>
      <c r="X1244" s="20"/>
    </row>
    <row r="1245" s="5" customFormat="1" ht="24.95" customHeight="1" spans="1:24">
      <c r="A1245" s="20">
        <v>1240</v>
      </c>
      <c r="B1245" s="21" t="s">
        <v>1957</v>
      </c>
      <c r="C1245" s="20"/>
      <c r="D1245" s="20"/>
      <c r="E1245" s="20"/>
      <c r="F1245" s="20" t="s">
        <v>125</v>
      </c>
      <c r="G1245" s="20" t="s">
        <v>34</v>
      </c>
      <c r="H1245" s="20" t="s">
        <v>38</v>
      </c>
      <c r="I1245" s="41">
        <f>SUM(I1246:I1286)</f>
        <v>16625</v>
      </c>
      <c r="J1245" s="21" t="s">
        <v>1958</v>
      </c>
      <c r="K1245" s="20"/>
      <c r="L1245" s="48">
        <f>SUM(L1246:L1286)</f>
        <v>264.28</v>
      </c>
      <c r="M1245" s="48">
        <f>SUM(M1246:M1286)</f>
        <v>10</v>
      </c>
      <c r="N1245" s="48">
        <f>SUM(N1246:N1286)</f>
        <v>254.28</v>
      </c>
      <c r="O1245" s="48">
        <f>SUM(O1246:O1286)</f>
        <v>0</v>
      </c>
      <c r="P1245" s="20"/>
      <c r="Q1245" s="20" t="s">
        <v>110</v>
      </c>
      <c r="R1245" s="57">
        <f>SUM(R1246:R1286)</f>
        <v>467.222222222222</v>
      </c>
      <c r="S1245" s="57">
        <f>SUM(S1246:S1286)</f>
        <v>2021</v>
      </c>
      <c r="T1245" s="57"/>
      <c r="U1245" s="57"/>
      <c r="V1245" s="20" t="s">
        <v>34</v>
      </c>
      <c r="W1245" s="20">
        <v>7564</v>
      </c>
      <c r="X1245" s="20"/>
    </row>
    <row r="1246" s="7" customFormat="1" ht="24.95" customHeight="1" spans="1:24">
      <c r="A1246" s="24">
        <v>1241</v>
      </c>
      <c r="B1246" s="124" t="s">
        <v>1959</v>
      </c>
      <c r="C1246" s="125" t="s">
        <v>45</v>
      </c>
      <c r="D1246" s="125" t="s">
        <v>271</v>
      </c>
      <c r="E1246" s="125"/>
      <c r="F1246" s="125" t="s">
        <v>37</v>
      </c>
      <c r="G1246" s="126">
        <v>2018</v>
      </c>
      <c r="H1246" s="61" t="s">
        <v>38</v>
      </c>
      <c r="I1246" s="128">
        <v>121</v>
      </c>
      <c r="J1246" s="125" t="s">
        <v>1960</v>
      </c>
      <c r="K1246" s="47">
        <f>L1246</f>
        <v>10</v>
      </c>
      <c r="L1246" s="47">
        <f>M1246+N1246+O1246</f>
        <v>10</v>
      </c>
      <c r="M1246" s="47">
        <v>10</v>
      </c>
      <c r="N1246" s="129"/>
      <c r="O1246" s="129"/>
      <c r="P1246" s="130" t="s">
        <v>1240</v>
      </c>
      <c r="Q1246" s="130" t="s">
        <v>110</v>
      </c>
      <c r="R1246" s="131">
        <v>48</v>
      </c>
      <c r="S1246" s="131">
        <v>121</v>
      </c>
      <c r="T1246" s="131"/>
      <c r="U1246" s="26"/>
      <c r="V1246" s="130" t="s">
        <v>17</v>
      </c>
      <c r="W1246" s="61">
        <v>7567</v>
      </c>
      <c r="X1246" s="130"/>
    </row>
    <row r="1247" s="7" customFormat="1" ht="24.95" customHeight="1" spans="1:24">
      <c r="A1247" s="24">
        <v>1242</v>
      </c>
      <c r="B1247" s="68" t="s">
        <v>1961</v>
      </c>
      <c r="C1247" s="61" t="s">
        <v>45</v>
      </c>
      <c r="D1247" s="61" t="s">
        <v>271</v>
      </c>
      <c r="E1247" s="61" t="s">
        <v>1962</v>
      </c>
      <c r="F1247" s="61" t="s">
        <v>363</v>
      </c>
      <c r="G1247" s="61">
        <v>2019</v>
      </c>
      <c r="H1247" s="61" t="s">
        <v>38</v>
      </c>
      <c r="I1247" s="70">
        <v>2708</v>
      </c>
      <c r="J1247" s="68" t="s">
        <v>1963</v>
      </c>
      <c r="K1247" s="47">
        <f t="shared" ref="K1247:K1275" si="90">L1247</f>
        <v>26.78</v>
      </c>
      <c r="L1247" s="71">
        <f t="shared" ref="L1247:L1275" si="91">M1247+N1247+O1247</f>
        <v>26.78</v>
      </c>
      <c r="M1247" s="71"/>
      <c r="N1247" s="71">
        <v>26.78</v>
      </c>
      <c r="O1247" s="71"/>
      <c r="P1247" s="61" t="s">
        <v>49</v>
      </c>
      <c r="Q1247" s="61" t="s">
        <v>110</v>
      </c>
      <c r="R1247" s="61">
        <v>22</v>
      </c>
      <c r="S1247" s="61">
        <v>101</v>
      </c>
      <c r="T1247" s="61"/>
      <c r="U1247" s="26"/>
      <c r="V1247" s="61" t="s">
        <v>1964</v>
      </c>
      <c r="W1247" s="61">
        <v>7754</v>
      </c>
      <c r="X1247" s="61"/>
    </row>
    <row r="1248" s="7" customFormat="1" ht="24.95" customHeight="1" spans="1:24">
      <c r="A1248" s="24">
        <v>1243</v>
      </c>
      <c r="B1248" s="68" t="s">
        <v>1965</v>
      </c>
      <c r="C1248" s="61" t="s">
        <v>45</v>
      </c>
      <c r="D1248" s="61" t="s">
        <v>271</v>
      </c>
      <c r="E1248" s="61" t="s">
        <v>1966</v>
      </c>
      <c r="F1248" s="61" t="s">
        <v>363</v>
      </c>
      <c r="G1248" s="61">
        <v>2019</v>
      </c>
      <c r="H1248" s="61" t="s">
        <v>38</v>
      </c>
      <c r="I1248" s="70">
        <v>334</v>
      </c>
      <c r="J1248" s="68" t="s">
        <v>1967</v>
      </c>
      <c r="K1248" s="47">
        <f t="shared" si="90"/>
        <v>4.87</v>
      </c>
      <c r="L1248" s="71">
        <f t="shared" si="91"/>
        <v>4.87</v>
      </c>
      <c r="M1248" s="71"/>
      <c r="N1248" s="71">
        <v>4.87</v>
      </c>
      <c r="O1248" s="71"/>
      <c r="P1248" s="61" t="s">
        <v>49</v>
      </c>
      <c r="Q1248" s="61" t="s">
        <v>110</v>
      </c>
      <c r="R1248" s="61"/>
      <c r="S1248" s="61"/>
      <c r="T1248" s="61"/>
      <c r="U1248" s="26"/>
      <c r="V1248" s="61" t="s">
        <v>1964</v>
      </c>
      <c r="W1248" s="61">
        <v>7755</v>
      </c>
      <c r="X1248" s="61"/>
    </row>
    <row r="1249" s="7" customFormat="1" ht="24.95" customHeight="1" spans="1:24">
      <c r="A1249" s="24">
        <v>1244</v>
      </c>
      <c r="B1249" s="68" t="s">
        <v>1968</v>
      </c>
      <c r="C1249" s="61" t="s">
        <v>45</v>
      </c>
      <c r="D1249" s="61" t="s">
        <v>53</v>
      </c>
      <c r="E1249" s="61" t="s">
        <v>53</v>
      </c>
      <c r="F1249" s="61" t="s">
        <v>363</v>
      </c>
      <c r="G1249" s="61">
        <v>2019</v>
      </c>
      <c r="H1249" s="61" t="s">
        <v>38</v>
      </c>
      <c r="I1249" s="70">
        <v>580</v>
      </c>
      <c r="J1249" s="68" t="s">
        <v>1967</v>
      </c>
      <c r="K1249" s="47">
        <f t="shared" si="90"/>
        <v>8.76</v>
      </c>
      <c r="L1249" s="71">
        <f t="shared" si="91"/>
        <v>8.76</v>
      </c>
      <c r="M1249" s="71"/>
      <c r="N1249" s="71">
        <v>8.76</v>
      </c>
      <c r="O1249" s="71"/>
      <c r="P1249" s="61" t="s">
        <v>49</v>
      </c>
      <c r="Q1249" s="61" t="s">
        <v>110</v>
      </c>
      <c r="R1249" s="61">
        <v>12</v>
      </c>
      <c r="S1249" s="61">
        <v>52</v>
      </c>
      <c r="T1249" s="61"/>
      <c r="U1249" s="26"/>
      <c r="V1249" s="61" t="s">
        <v>1964</v>
      </c>
      <c r="W1249" s="61">
        <v>7756</v>
      </c>
      <c r="X1249" s="61"/>
    </row>
    <row r="1250" s="7" customFormat="1" ht="24.95" customHeight="1" spans="1:24">
      <c r="A1250" s="24">
        <v>1245</v>
      </c>
      <c r="B1250" s="68" t="s">
        <v>1969</v>
      </c>
      <c r="C1250" s="61" t="s">
        <v>45</v>
      </c>
      <c r="D1250" s="61" t="s">
        <v>53</v>
      </c>
      <c r="E1250" s="61" t="s">
        <v>94</v>
      </c>
      <c r="F1250" s="61" t="s">
        <v>363</v>
      </c>
      <c r="G1250" s="61">
        <v>2019</v>
      </c>
      <c r="H1250" s="61" t="s">
        <v>38</v>
      </c>
      <c r="I1250" s="70">
        <v>346</v>
      </c>
      <c r="J1250" s="68" t="s">
        <v>1967</v>
      </c>
      <c r="K1250" s="47">
        <f t="shared" si="90"/>
        <v>5.36</v>
      </c>
      <c r="L1250" s="71">
        <f t="shared" si="91"/>
        <v>5.36</v>
      </c>
      <c r="M1250" s="71"/>
      <c r="N1250" s="71">
        <v>5.36</v>
      </c>
      <c r="O1250" s="71"/>
      <c r="P1250" s="61" t="s">
        <v>49</v>
      </c>
      <c r="Q1250" s="61" t="s">
        <v>110</v>
      </c>
      <c r="R1250" s="61">
        <v>4</v>
      </c>
      <c r="S1250" s="61">
        <v>15</v>
      </c>
      <c r="T1250" s="61"/>
      <c r="U1250" s="26"/>
      <c r="V1250" s="61" t="s">
        <v>1964</v>
      </c>
      <c r="W1250" s="61">
        <v>7757</v>
      </c>
      <c r="X1250" s="61"/>
    </row>
    <row r="1251" s="7" customFormat="1" ht="24.95" customHeight="1" spans="1:24">
      <c r="A1251" s="24">
        <v>1246</v>
      </c>
      <c r="B1251" s="68" t="s">
        <v>1970</v>
      </c>
      <c r="C1251" s="61" t="s">
        <v>45</v>
      </c>
      <c r="D1251" s="61" t="s">
        <v>326</v>
      </c>
      <c r="E1251" s="61" t="s">
        <v>494</v>
      </c>
      <c r="F1251" s="61" t="s">
        <v>363</v>
      </c>
      <c r="G1251" s="61">
        <v>2019</v>
      </c>
      <c r="H1251" s="61" t="s">
        <v>38</v>
      </c>
      <c r="I1251" s="70">
        <v>171</v>
      </c>
      <c r="J1251" s="68" t="s">
        <v>1971</v>
      </c>
      <c r="K1251" s="47">
        <f t="shared" si="90"/>
        <v>2.43</v>
      </c>
      <c r="L1251" s="71">
        <f t="shared" si="91"/>
        <v>2.43</v>
      </c>
      <c r="M1251" s="71"/>
      <c r="N1251" s="71">
        <v>2.43</v>
      </c>
      <c r="O1251" s="71"/>
      <c r="P1251" s="61" t="s">
        <v>49</v>
      </c>
      <c r="Q1251" s="61" t="s">
        <v>110</v>
      </c>
      <c r="R1251" s="61">
        <v>2</v>
      </c>
      <c r="S1251" s="61">
        <v>8</v>
      </c>
      <c r="T1251" s="61"/>
      <c r="U1251" s="26"/>
      <c r="V1251" s="61" t="s">
        <v>1964</v>
      </c>
      <c r="W1251" s="61">
        <v>7758</v>
      </c>
      <c r="X1251" s="61"/>
    </row>
    <row r="1252" s="7" customFormat="1" ht="24.95" customHeight="1" spans="1:24">
      <c r="A1252" s="24">
        <v>1247</v>
      </c>
      <c r="B1252" s="68" t="s">
        <v>1972</v>
      </c>
      <c r="C1252" s="61" t="s">
        <v>45</v>
      </c>
      <c r="D1252" s="61" t="s">
        <v>64</v>
      </c>
      <c r="E1252" s="61" t="s">
        <v>1973</v>
      </c>
      <c r="F1252" s="61" t="s">
        <v>363</v>
      </c>
      <c r="G1252" s="61">
        <v>2019</v>
      </c>
      <c r="H1252" s="61" t="s">
        <v>38</v>
      </c>
      <c r="I1252" s="70">
        <v>26</v>
      </c>
      <c r="J1252" s="68" t="s">
        <v>1974</v>
      </c>
      <c r="K1252" s="47">
        <f t="shared" si="90"/>
        <v>0.49</v>
      </c>
      <c r="L1252" s="71">
        <f t="shared" si="91"/>
        <v>0.49</v>
      </c>
      <c r="M1252" s="71"/>
      <c r="N1252" s="71">
        <v>0.49</v>
      </c>
      <c r="O1252" s="71"/>
      <c r="P1252" s="61" t="s">
        <v>49</v>
      </c>
      <c r="Q1252" s="61" t="s">
        <v>110</v>
      </c>
      <c r="R1252" s="61"/>
      <c r="S1252" s="61"/>
      <c r="T1252" s="61"/>
      <c r="U1252" s="26"/>
      <c r="V1252" s="61" t="s">
        <v>1964</v>
      </c>
      <c r="W1252" s="61">
        <v>7759</v>
      </c>
      <c r="X1252" s="61"/>
    </row>
    <row r="1253" s="7" customFormat="1" ht="24.95" customHeight="1" spans="1:24">
      <c r="A1253" s="24">
        <v>1248</v>
      </c>
      <c r="B1253" s="68" t="s">
        <v>1975</v>
      </c>
      <c r="C1253" s="61" t="s">
        <v>45</v>
      </c>
      <c r="D1253" s="61" t="s">
        <v>64</v>
      </c>
      <c r="E1253" s="61" t="s">
        <v>1976</v>
      </c>
      <c r="F1253" s="61" t="s">
        <v>363</v>
      </c>
      <c r="G1253" s="61">
        <v>2019</v>
      </c>
      <c r="H1253" s="61" t="s">
        <v>38</v>
      </c>
      <c r="I1253" s="70">
        <v>564</v>
      </c>
      <c r="J1253" s="68" t="s">
        <v>1974</v>
      </c>
      <c r="K1253" s="47">
        <f t="shared" si="90"/>
        <v>8.76</v>
      </c>
      <c r="L1253" s="71">
        <f t="shared" si="91"/>
        <v>8.76</v>
      </c>
      <c r="M1253" s="71"/>
      <c r="N1253" s="71">
        <v>8.76</v>
      </c>
      <c r="O1253" s="71"/>
      <c r="P1253" s="61" t="s">
        <v>49</v>
      </c>
      <c r="Q1253" s="61" t="s">
        <v>110</v>
      </c>
      <c r="R1253" s="61">
        <v>9</v>
      </c>
      <c r="S1253" s="61">
        <v>45</v>
      </c>
      <c r="T1253" s="61"/>
      <c r="U1253" s="26"/>
      <c r="V1253" s="61" t="s">
        <v>1964</v>
      </c>
      <c r="W1253" s="61">
        <v>7760</v>
      </c>
      <c r="X1253" s="61"/>
    </row>
    <row r="1254" s="7" customFormat="1" ht="24.95" customHeight="1" spans="1:24">
      <c r="A1254" s="24">
        <v>1249</v>
      </c>
      <c r="B1254" s="68" t="s">
        <v>1977</v>
      </c>
      <c r="C1254" s="61" t="s">
        <v>45</v>
      </c>
      <c r="D1254" s="61" t="s">
        <v>173</v>
      </c>
      <c r="E1254" s="61" t="s">
        <v>1978</v>
      </c>
      <c r="F1254" s="61" t="s">
        <v>363</v>
      </c>
      <c r="G1254" s="61">
        <v>2019</v>
      </c>
      <c r="H1254" s="61" t="s">
        <v>38</v>
      </c>
      <c r="I1254" s="70">
        <v>233</v>
      </c>
      <c r="J1254" s="68" t="s">
        <v>1979</v>
      </c>
      <c r="K1254" s="47">
        <f t="shared" si="90"/>
        <v>3.41</v>
      </c>
      <c r="L1254" s="71">
        <f t="shared" si="91"/>
        <v>3.41</v>
      </c>
      <c r="M1254" s="71"/>
      <c r="N1254" s="71">
        <v>3.41</v>
      </c>
      <c r="O1254" s="71"/>
      <c r="P1254" s="61" t="s">
        <v>49</v>
      </c>
      <c r="Q1254" s="61" t="s">
        <v>110</v>
      </c>
      <c r="R1254" s="61">
        <v>3</v>
      </c>
      <c r="S1254" s="61">
        <v>15</v>
      </c>
      <c r="T1254" s="61"/>
      <c r="U1254" s="26"/>
      <c r="V1254" s="61" t="s">
        <v>1964</v>
      </c>
      <c r="W1254" s="61">
        <v>7761</v>
      </c>
      <c r="X1254" s="61"/>
    </row>
    <row r="1255" s="7" customFormat="1" ht="24.95" customHeight="1" spans="1:24">
      <c r="A1255" s="24">
        <v>1250</v>
      </c>
      <c r="B1255" s="68" t="s">
        <v>1980</v>
      </c>
      <c r="C1255" s="61" t="s">
        <v>45</v>
      </c>
      <c r="D1255" s="61" t="s">
        <v>120</v>
      </c>
      <c r="E1255" s="61" t="s">
        <v>1069</v>
      </c>
      <c r="F1255" s="61" t="s">
        <v>363</v>
      </c>
      <c r="G1255" s="61">
        <v>2019</v>
      </c>
      <c r="H1255" s="61" t="s">
        <v>38</v>
      </c>
      <c r="I1255" s="70">
        <v>327</v>
      </c>
      <c r="J1255" s="68" t="s">
        <v>1967</v>
      </c>
      <c r="K1255" s="47">
        <f t="shared" si="90"/>
        <v>4.87</v>
      </c>
      <c r="L1255" s="71">
        <f t="shared" si="91"/>
        <v>4.87</v>
      </c>
      <c r="M1255" s="71"/>
      <c r="N1255" s="71">
        <v>4.87</v>
      </c>
      <c r="O1255" s="71"/>
      <c r="P1255" s="61" t="s">
        <v>49</v>
      </c>
      <c r="Q1255" s="61" t="s">
        <v>110</v>
      </c>
      <c r="R1255" s="61">
        <v>4</v>
      </c>
      <c r="S1255" s="61">
        <v>18</v>
      </c>
      <c r="T1255" s="61"/>
      <c r="U1255" s="26"/>
      <c r="V1255" s="61" t="s">
        <v>1964</v>
      </c>
      <c r="W1255" s="61">
        <v>7762</v>
      </c>
      <c r="X1255" s="61"/>
    </row>
    <row r="1256" s="7" customFormat="1" ht="24.95" customHeight="1" spans="1:24">
      <c r="A1256" s="24">
        <v>1251</v>
      </c>
      <c r="B1256" s="68" t="s">
        <v>1981</v>
      </c>
      <c r="C1256" s="61" t="s">
        <v>45</v>
      </c>
      <c r="D1256" s="61" t="s">
        <v>120</v>
      </c>
      <c r="E1256" s="61" t="s">
        <v>121</v>
      </c>
      <c r="F1256" s="61" t="s">
        <v>363</v>
      </c>
      <c r="G1256" s="61">
        <v>2019</v>
      </c>
      <c r="H1256" s="61" t="s">
        <v>38</v>
      </c>
      <c r="I1256" s="70">
        <v>420</v>
      </c>
      <c r="J1256" s="68" t="s">
        <v>1982</v>
      </c>
      <c r="K1256" s="47">
        <f t="shared" si="90"/>
        <v>6.33</v>
      </c>
      <c r="L1256" s="71">
        <f t="shared" si="91"/>
        <v>6.33</v>
      </c>
      <c r="M1256" s="71"/>
      <c r="N1256" s="71">
        <v>6.33</v>
      </c>
      <c r="O1256" s="71"/>
      <c r="P1256" s="61" t="s">
        <v>49</v>
      </c>
      <c r="Q1256" s="61" t="s">
        <v>110</v>
      </c>
      <c r="R1256" s="61">
        <v>1</v>
      </c>
      <c r="S1256" s="61">
        <v>6</v>
      </c>
      <c r="T1256" s="61"/>
      <c r="U1256" s="26"/>
      <c r="V1256" s="61" t="s">
        <v>1964</v>
      </c>
      <c r="W1256" s="61">
        <v>7763</v>
      </c>
      <c r="X1256" s="61"/>
    </row>
    <row r="1257" s="7" customFormat="1" ht="24.95" customHeight="1" spans="1:24">
      <c r="A1257" s="24">
        <v>1252</v>
      </c>
      <c r="B1257" s="68" t="s">
        <v>1983</v>
      </c>
      <c r="C1257" s="61" t="s">
        <v>45</v>
      </c>
      <c r="D1257" s="61" t="s">
        <v>120</v>
      </c>
      <c r="E1257" s="61" t="s">
        <v>1439</v>
      </c>
      <c r="F1257" s="61" t="s">
        <v>363</v>
      </c>
      <c r="G1257" s="61">
        <v>2019</v>
      </c>
      <c r="H1257" s="61" t="s">
        <v>38</v>
      </c>
      <c r="I1257" s="70">
        <v>290</v>
      </c>
      <c r="J1257" s="68" t="s">
        <v>1984</v>
      </c>
      <c r="K1257" s="47">
        <f t="shared" si="90"/>
        <v>4.38</v>
      </c>
      <c r="L1257" s="71">
        <f t="shared" si="91"/>
        <v>4.38</v>
      </c>
      <c r="M1257" s="71"/>
      <c r="N1257" s="71">
        <v>4.38</v>
      </c>
      <c r="O1257" s="71"/>
      <c r="P1257" s="61" t="s">
        <v>49</v>
      </c>
      <c r="Q1257" s="61" t="s">
        <v>110</v>
      </c>
      <c r="R1257" s="61">
        <v>4</v>
      </c>
      <c r="S1257" s="61">
        <v>17</v>
      </c>
      <c r="T1257" s="61"/>
      <c r="U1257" s="26"/>
      <c r="V1257" s="61" t="s">
        <v>1964</v>
      </c>
      <c r="W1257" s="61">
        <v>7764</v>
      </c>
      <c r="X1257" s="61"/>
    </row>
    <row r="1258" s="7" customFormat="1" ht="24.95" customHeight="1" spans="1:24">
      <c r="A1258" s="24">
        <v>1253</v>
      </c>
      <c r="B1258" s="68" t="s">
        <v>1985</v>
      </c>
      <c r="C1258" s="61" t="s">
        <v>45</v>
      </c>
      <c r="D1258" s="61" t="s">
        <v>56</v>
      </c>
      <c r="E1258" s="61" t="s">
        <v>1986</v>
      </c>
      <c r="F1258" s="61" t="s">
        <v>363</v>
      </c>
      <c r="G1258" s="61">
        <v>2019</v>
      </c>
      <c r="H1258" s="61" t="s">
        <v>38</v>
      </c>
      <c r="I1258" s="70">
        <v>62</v>
      </c>
      <c r="J1258" s="68" t="s">
        <v>1974</v>
      </c>
      <c r="K1258" s="47">
        <f t="shared" si="90"/>
        <v>0.97</v>
      </c>
      <c r="L1258" s="71">
        <f t="shared" si="91"/>
        <v>0.97</v>
      </c>
      <c r="M1258" s="71"/>
      <c r="N1258" s="71">
        <v>0.97</v>
      </c>
      <c r="O1258" s="71"/>
      <c r="P1258" s="61" t="s">
        <v>49</v>
      </c>
      <c r="Q1258" s="61" t="s">
        <v>110</v>
      </c>
      <c r="R1258" s="61"/>
      <c r="S1258" s="61"/>
      <c r="T1258" s="61"/>
      <c r="U1258" s="26"/>
      <c r="V1258" s="61" t="s">
        <v>1964</v>
      </c>
      <c r="W1258" s="61">
        <v>7765</v>
      </c>
      <c r="X1258" s="61"/>
    </row>
    <row r="1259" s="7" customFormat="1" ht="24.95" customHeight="1" spans="1:24">
      <c r="A1259" s="24">
        <v>1254</v>
      </c>
      <c r="B1259" s="68" t="s">
        <v>1987</v>
      </c>
      <c r="C1259" s="61" t="s">
        <v>45</v>
      </c>
      <c r="D1259" s="61" t="s">
        <v>56</v>
      </c>
      <c r="E1259" s="61" t="s">
        <v>1988</v>
      </c>
      <c r="F1259" s="61" t="s">
        <v>363</v>
      </c>
      <c r="G1259" s="61">
        <v>2019</v>
      </c>
      <c r="H1259" s="61" t="s">
        <v>38</v>
      </c>
      <c r="I1259" s="70">
        <v>29</v>
      </c>
      <c r="J1259" s="68" t="s">
        <v>1974</v>
      </c>
      <c r="K1259" s="47">
        <f t="shared" si="90"/>
        <v>0.49</v>
      </c>
      <c r="L1259" s="71">
        <f t="shared" si="91"/>
        <v>0.49</v>
      </c>
      <c r="M1259" s="71"/>
      <c r="N1259" s="71">
        <v>0.49</v>
      </c>
      <c r="O1259" s="71"/>
      <c r="P1259" s="61" t="s">
        <v>49</v>
      </c>
      <c r="Q1259" s="61" t="s">
        <v>110</v>
      </c>
      <c r="R1259" s="61"/>
      <c r="S1259" s="61"/>
      <c r="T1259" s="61"/>
      <c r="U1259" s="26"/>
      <c r="V1259" s="61" t="s">
        <v>1964</v>
      </c>
      <c r="W1259" s="61">
        <v>7766</v>
      </c>
      <c r="X1259" s="61"/>
    </row>
    <row r="1260" s="7" customFormat="1" ht="24.95" customHeight="1" spans="1:24">
      <c r="A1260" s="24">
        <v>1255</v>
      </c>
      <c r="B1260" s="68" t="s">
        <v>1989</v>
      </c>
      <c r="C1260" s="61" t="s">
        <v>45</v>
      </c>
      <c r="D1260" s="61" t="s">
        <v>56</v>
      </c>
      <c r="E1260" s="61" t="s">
        <v>1990</v>
      </c>
      <c r="F1260" s="61" t="s">
        <v>363</v>
      </c>
      <c r="G1260" s="61">
        <v>2019</v>
      </c>
      <c r="H1260" s="61" t="s">
        <v>38</v>
      </c>
      <c r="I1260" s="70">
        <v>150</v>
      </c>
      <c r="J1260" s="68" t="s">
        <v>1991</v>
      </c>
      <c r="K1260" s="47">
        <f t="shared" si="90"/>
        <v>2.43</v>
      </c>
      <c r="L1260" s="71">
        <f t="shared" si="91"/>
        <v>2.43</v>
      </c>
      <c r="M1260" s="71"/>
      <c r="N1260" s="71">
        <v>2.43</v>
      </c>
      <c r="O1260" s="71"/>
      <c r="P1260" s="61" t="s">
        <v>49</v>
      </c>
      <c r="Q1260" s="61" t="s">
        <v>110</v>
      </c>
      <c r="R1260" s="61"/>
      <c r="S1260" s="61"/>
      <c r="T1260" s="61"/>
      <c r="U1260" s="26"/>
      <c r="V1260" s="61" t="s">
        <v>1964</v>
      </c>
      <c r="W1260" s="61">
        <v>7767</v>
      </c>
      <c r="X1260" s="61"/>
    </row>
    <row r="1261" s="7" customFormat="1" ht="24.95" customHeight="1" spans="1:24">
      <c r="A1261" s="24">
        <v>1256</v>
      </c>
      <c r="B1261" s="68" t="s">
        <v>1992</v>
      </c>
      <c r="C1261" s="61" t="s">
        <v>45</v>
      </c>
      <c r="D1261" s="61" t="s">
        <v>173</v>
      </c>
      <c r="E1261" s="61" t="s">
        <v>1993</v>
      </c>
      <c r="F1261" s="61" t="s">
        <v>363</v>
      </c>
      <c r="G1261" s="61">
        <v>2019</v>
      </c>
      <c r="H1261" s="61" t="s">
        <v>38</v>
      </c>
      <c r="I1261" s="70">
        <v>300</v>
      </c>
      <c r="J1261" s="68" t="s">
        <v>1991</v>
      </c>
      <c r="K1261" s="47">
        <f t="shared" si="90"/>
        <v>4.38</v>
      </c>
      <c r="L1261" s="71">
        <f t="shared" si="91"/>
        <v>4.38</v>
      </c>
      <c r="M1261" s="71"/>
      <c r="N1261" s="71">
        <v>4.38</v>
      </c>
      <c r="O1261" s="71"/>
      <c r="P1261" s="61" t="s">
        <v>49</v>
      </c>
      <c r="Q1261" s="61" t="s">
        <v>110</v>
      </c>
      <c r="R1261" s="61"/>
      <c r="S1261" s="61"/>
      <c r="T1261" s="61"/>
      <c r="U1261" s="26"/>
      <c r="V1261" s="61" t="s">
        <v>1964</v>
      </c>
      <c r="W1261" s="61">
        <v>7768</v>
      </c>
      <c r="X1261" s="61"/>
    </row>
    <row r="1262" s="7" customFormat="1" ht="24.95" customHeight="1" spans="1:24">
      <c r="A1262" s="24">
        <v>1257</v>
      </c>
      <c r="B1262" s="68" t="s">
        <v>1994</v>
      </c>
      <c r="C1262" s="61" t="s">
        <v>45</v>
      </c>
      <c r="D1262" s="61" t="s">
        <v>173</v>
      </c>
      <c r="E1262" s="61" t="s">
        <v>174</v>
      </c>
      <c r="F1262" s="61" t="s">
        <v>363</v>
      </c>
      <c r="G1262" s="61">
        <v>2019</v>
      </c>
      <c r="H1262" s="61" t="s">
        <v>38</v>
      </c>
      <c r="I1262" s="70">
        <v>181</v>
      </c>
      <c r="J1262" s="68" t="s">
        <v>1971</v>
      </c>
      <c r="K1262" s="47">
        <f t="shared" si="90"/>
        <v>2.43</v>
      </c>
      <c r="L1262" s="71">
        <f t="shared" si="91"/>
        <v>2.43</v>
      </c>
      <c r="M1262" s="71"/>
      <c r="N1262" s="71">
        <v>2.43</v>
      </c>
      <c r="O1262" s="71"/>
      <c r="P1262" s="61" t="s">
        <v>49</v>
      </c>
      <c r="Q1262" s="61" t="s">
        <v>110</v>
      </c>
      <c r="R1262" s="61">
        <v>2</v>
      </c>
      <c r="S1262" s="61">
        <v>8</v>
      </c>
      <c r="T1262" s="61"/>
      <c r="U1262" s="26"/>
      <c r="V1262" s="61" t="s">
        <v>1964</v>
      </c>
      <c r="W1262" s="61">
        <v>7769</v>
      </c>
      <c r="X1262" s="61"/>
    </row>
    <row r="1263" s="7" customFormat="1" ht="24.95" customHeight="1" spans="1:24">
      <c r="A1263" s="24">
        <v>1258</v>
      </c>
      <c r="B1263" s="68" t="s">
        <v>1995</v>
      </c>
      <c r="C1263" s="61" t="s">
        <v>45</v>
      </c>
      <c r="D1263" s="61" t="s">
        <v>173</v>
      </c>
      <c r="E1263" s="61" t="s">
        <v>1996</v>
      </c>
      <c r="F1263" s="61" t="s">
        <v>363</v>
      </c>
      <c r="G1263" s="61">
        <v>2019</v>
      </c>
      <c r="H1263" s="61" t="s">
        <v>38</v>
      </c>
      <c r="I1263" s="70">
        <v>460</v>
      </c>
      <c r="J1263" s="68" t="s">
        <v>1971</v>
      </c>
      <c r="K1263" s="47">
        <f t="shared" si="90"/>
        <v>6.82</v>
      </c>
      <c r="L1263" s="71">
        <f t="shared" si="91"/>
        <v>6.82</v>
      </c>
      <c r="M1263" s="71"/>
      <c r="N1263" s="71">
        <v>6.82</v>
      </c>
      <c r="O1263" s="71"/>
      <c r="P1263" s="61" t="s">
        <v>49</v>
      </c>
      <c r="Q1263" s="61" t="s">
        <v>110</v>
      </c>
      <c r="R1263" s="61">
        <v>5</v>
      </c>
      <c r="S1263" s="61">
        <v>21</v>
      </c>
      <c r="T1263" s="61"/>
      <c r="U1263" s="26"/>
      <c r="V1263" s="61" t="s">
        <v>1964</v>
      </c>
      <c r="W1263" s="61">
        <v>7770</v>
      </c>
      <c r="X1263" s="61"/>
    </row>
    <row r="1264" s="7" customFormat="1" ht="24.95" customHeight="1" spans="1:24">
      <c r="A1264" s="24">
        <v>1259</v>
      </c>
      <c r="B1264" s="68" t="s">
        <v>1997</v>
      </c>
      <c r="C1264" s="61" t="s">
        <v>45</v>
      </c>
      <c r="D1264" s="61" t="s">
        <v>173</v>
      </c>
      <c r="E1264" s="61" t="s">
        <v>578</v>
      </c>
      <c r="F1264" s="61" t="s">
        <v>363</v>
      </c>
      <c r="G1264" s="61">
        <v>2019</v>
      </c>
      <c r="H1264" s="61" t="s">
        <v>38</v>
      </c>
      <c r="I1264" s="70">
        <v>200</v>
      </c>
      <c r="J1264" s="68" t="s">
        <v>1974</v>
      </c>
      <c r="K1264" s="47">
        <f t="shared" si="90"/>
        <v>2.92</v>
      </c>
      <c r="L1264" s="71">
        <f t="shared" si="91"/>
        <v>2.92</v>
      </c>
      <c r="M1264" s="71"/>
      <c r="N1264" s="71">
        <v>2.92</v>
      </c>
      <c r="O1264" s="71"/>
      <c r="P1264" s="61" t="s">
        <v>49</v>
      </c>
      <c r="Q1264" s="61" t="s">
        <v>110</v>
      </c>
      <c r="R1264" s="61">
        <v>1</v>
      </c>
      <c r="S1264" s="61">
        <v>6</v>
      </c>
      <c r="T1264" s="61"/>
      <c r="U1264" s="26"/>
      <c r="V1264" s="61" t="s">
        <v>1964</v>
      </c>
      <c r="W1264" s="61">
        <v>7771</v>
      </c>
      <c r="X1264" s="61"/>
    </row>
    <row r="1265" s="7" customFormat="1" ht="24.95" customHeight="1" spans="1:24">
      <c r="A1265" s="24">
        <v>1260</v>
      </c>
      <c r="B1265" s="68" t="s">
        <v>1998</v>
      </c>
      <c r="C1265" s="61" t="s">
        <v>45</v>
      </c>
      <c r="D1265" s="61" t="s">
        <v>173</v>
      </c>
      <c r="E1265" s="61" t="s">
        <v>1999</v>
      </c>
      <c r="F1265" s="61" t="s">
        <v>363</v>
      </c>
      <c r="G1265" s="61">
        <v>2019</v>
      </c>
      <c r="H1265" s="61" t="s">
        <v>38</v>
      </c>
      <c r="I1265" s="70">
        <v>450</v>
      </c>
      <c r="J1265" s="68" t="s">
        <v>2000</v>
      </c>
      <c r="K1265" s="47">
        <f t="shared" si="90"/>
        <v>6.82</v>
      </c>
      <c r="L1265" s="71">
        <f t="shared" si="91"/>
        <v>6.82</v>
      </c>
      <c r="M1265" s="71"/>
      <c r="N1265" s="71">
        <v>6.82</v>
      </c>
      <c r="O1265" s="71"/>
      <c r="P1265" s="61" t="s">
        <v>49</v>
      </c>
      <c r="Q1265" s="61" t="s">
        <v>110</v>
      </c>
      <c r="R1265" s="61"/>
      <c r="S1265" s="61"/>
      <c r="T1265" s="61"/>
      <c r="U1265" s="26"/>
      <c r="V1265" s="61" t="s">
        <v>1964</v>
      </c>
      <c r="W1265" s="61">
        <v>7772</v>
      </c>
      <c r="X1265" s="61"/>
    </row>
    <row r="1266" s="7" customFormat="1" ht="24.95" customHeight="1" spans="1:24">
      <c r="A1266" s="24">
        <v>1261</v>
      </c>
      <c r="B1266" s="68" t="s">
        <v>2001</v>
      </c>
      <c r="C1266" s="61" t="s">
        <v>45</v>
      </c>
      <c r="D1266" s="61" t="s">
        <v>173</v>
      </c>
      <c r="E1266" s="61" t="s">
        <v>2002</v>
      </c>
      <c r="F1266" s="61" t="s">
        <v>363</v>
      </c>
      <c r="G1266" s="61">
        <v>2019</v>
      </c>
      <c r="H1266" s="61" t="s">
        <v>38</v>
      </c>
      <c r="I1266" s="70">
        <v>26</v>
      </c>
      <c r="J1266" s="68" t="s">
        <v>1971</v>
      </c>
      <c r="K1266" s="47">
        <f t="shared" si="90"/>
        <v>0.5</v>
      </c>
      <c r="L1266" s="71">
        <f t="shared" si="91"/>
        <v>0.5</v>
      </c>
      <c r="M1266" s="71"/>
      <c r="N1266" s="71">
        <v>0.5</v>
      </c>
      <c r="O1266" s="71"/>
      <c r="P1266" s="61" t="s">
        <v>49</v>
      </c>
      <c r="Q1266" s="61" t="s">
        <v>110</v>
      </c>
      <c r="R1266" s="61">
        <v>3</v>
      </c>
      <c r="S1266" s="61">
        <v>12</v>
      </c>
      <c r="T1266" s="61"/>
      <c r="U1266" s="26"/>
      <c r="V1266" s="61" t="s">
        <v>1964</v>
      </c>
      <c r="W1266" s="61">
        <v>7773</v>
      </c>
      <c r="X1266" s="61"/>
    </row>
    <row r="1267" s="7" customFormat="1" ht="24.95" customHeight="1" spans="1:24">
      <c r="A1267" s="24">
        <v>1262</v>
      </c>
      <c r="B1267" s="68" t="s">
        <v>2003</v>
      </c>
      <c r="C1267" s="61" t="s">
        <v>45</v>
      </c>
      <c r="D1267" s="61" t="s">
        <v>46</v>
      </c>
      <c r="E1267" s="61" t="s">
        <v>2004</v>
      </c>
      <c r="F1267" s="61" t="s">
        <v>363</v>
      </c>
      <c r="G1267" s="61">
        <v>2019</v>
      </c>
      <c r="H1267" s="61" t="s">
        <v>38</v>
      </c>
      <c r="I1267" s="70">
        <v>133</v>
      </c>
      <c r="J1267" s="68" t="s">
        <v>1974</v>
      </c>
      <c r="K1267" s="47">
        <f t="shared" si="90"/>
        <v>1.95</v>
      </c>
      <c r="L1267" s="71">
        <f t="shared" si="91"/>
        <v>1.95</v>
      </c>
      <c r="M1267" s="71"/>
      <c r="N1267" s="71">
        <v>1.95</v>
      </c>
      <c r="O1267" s="71"/>
      <c r="P1267" s="61" t="s">
        <v>49</v>
      </c>
      <c r="Q1267" s="61" t="s">
        <v>110</v>
      </c>
      <c r="R1267" s="61"/>
      <c r="S1267" s="61"/>
      <c r="T1267" s="61"/>
      <c r="U1267" s="26"/>
      <c r="V1267" s="61" t="s">
        <v>1964</v>
      </c>
      <c r="W1267" s="61">
        <v>7774</v>
      </c>
      <c r="X1267" s="61"/>
    </row>
    <row r="1268" s="7" customFormat="1" ht="24.95" customHeight="1" spans="1:24">
      <c r="A1268" s="24">
        <v>1263</v>
      </c>
      <c r="B1268" s="68" t="s">
        <v>2005</v>
      </c>
      <c r="C1268" s="61" t="s">
        <v>45</v>
      </c>
      <c r="D1268" s="61" t="s">
        <v>46</v>
      </c>
      <c r="E1268" s="61" t="s">
        <v>2006</v>
      </c>
      <c r="F1268" s="61" t="s">
        <v>363</v>
      </c>
      <c r="G1268" s="61">
        <v>2019</v>
      </c>
      <c r="H1268" s="61" t="s">
        <v>38</v>
      </c>
      <c r="I1268" s="70">
        <v>48</v>
      </c>
      <c r="J1268" s="68" t="s">
        <v>1974</v>
      </c>
      <c r="K1268" s="47">
        <f t="shared" si="90"/>
        <v>0.73</v>
      </c>
      <c r="L1268" s="71">
        <f t="shared" si="91"/>
        <v>0.73</v>
      </c>
      <c r="M1268" s="71"/>
      <c r="N1268" s="71">
        <v>0.73</v>
      </c>
      <c r="O1268" s="71"/>
      <c r="P1268" s="61" t="s">
        <v>49</v>
      </c>
      <c r="Q1268" s="61" t="s">
        <v>110</v>
      </c>
      <c r="R1268" s="61"/>
      <c r="S1268" s="61"/>
      <c r="T1268" s="61"/>
      <c r="U1268" s="26"/>
      <c r="V1268" s="61" t="s">
        <v>1964</v>
      </c>
      <c r="W1268" s="61">
        <v>7775</v>
      </c>
      <c r="X1268" s="61"/>
    </row>
    <row r="1269" s="7" customFormat="1" ht="24.95" customHeight="1" spans="1:24">
      <c r="A1269" s="24">
        <v>1264</v>
      </c>
      <c r="B1269" s="68" t="s">
        <v>2007</v>
      </c>
      <c r="C1269" s="61" t="s">
        <v>45</v>
      </c>
      <c r="D1269" s="61" t="s">
        <v>46</v>
      </c>
      <c r="E1269" s="61" t="s">
        <v>2008</v>
      </c>
      <c r="F1269" s="61" t="s">
        <v>363</v>
      </c>
      <c r="G1269" s="61">
        <v>2019</v>
      </c>
      <c r="H1269" s="61" t="s">
        <v>38</v>
      </c>
      <c r="I1269" s="70">
        <v>212</v>
      </c>
      <c r="J1269" s="68" t="s">
        <v>1974</v>
      </c>
      <c r="K1269" s="47">
        <f t="shared" si="90"/>
        <v>2.92</v>
      </c>
      <c r="L1269" s="71">
        <f t="shared" si="91"/>
        <v>2.92</v>
      </c>
      <c r="M1269" s="71"/>
      <c r="N1269" s="71">
        <v>2.92</v>
      </c>
      <c r="O1269" s="71"/>
      <c r="P1269" s="61" t="s">
        <v>49</v>
      </c>
      <c r="Q1269" s="61" t="s">
        <v>110</v>
      </c>
      <c r="R1269" s="61"/>
      <c r="S1269" s="61"/>
      <c r="T1269" s="61"/>
      <c r="U1269" s="26"/>
      <c r="V1269" s="61" t="s">
        <v>1964</v>
      </c>
      <c r="W1269" s="61">
        <v>7776</v>
      </c>
      <c r="X1269" s="61"/>
    </row>
    <row r="1270" s="7" customFormat="1" ht="24.95" customHeight="1" spans="1:24">
      <c r="A1270" s="24">
        <v>1265</v>
      </c>
      <c r="B1270" s="68" t="s">
        <v>2009</v>
      </c>
      <c r="C1270" s="61" t="s">
        <v>45</v>
      </c>
      <c r="D1270" s="61" t="s">
        <v>117</v>
      </c>
      <c r="E1270" s="61" t="s">
        <v>1856</v>
      </c>
      <c r="F1270" s="61" t="s">
        <v>363</v>
      </c>
      <c r="G1270" s="61">
        <v>2019</v>
      </c>
      <c r="H1270" s="61" t="s">
        <v>38</v>
      </c>
      <c r="I1270" s="70">
        <v>785</v>
      </c>
      <c r="J1270" s="68" t="s">
        <v>1979</v>
      </c>
      <c r="K1270" s="47">
        <f t="shared" si="90"/>
        <v>11.68</v>
      </c>
      <c r="L1270" s="71">
        <f t="shared" si="91"/>
        <v>11.68</v>
      </c>
      <c r="M1270" s="71"/>
      <c r="N1270" s="71">
        <v>11.68</v>
      </c>
      <c r="O1270" s="71"/>
      <c r="P1270" s="61" t="s">
        <v>49</v>
      </c>
      <c r="Q1270" s="61" t="s">
        <v>110</v>
      </c>
      <c r="R1270" s="61">
        <v>7</v>
      </c>
      <c r="S1270" s="61">
        <v>34</v>
      </c>
      <c r="T1270" s="61"/>
      <c r="U1270" s="26"/>
      <c r="V1270" s="61" t="s">
        <v>1964</v>
      </c>
      <c r="W1270" s="61">
        <v>7778</v>
      </c>
      <c r="X1270" s="61"/>
    </row>
    <row r="1271" s="7" customFormat="1" ht="24.95" customHeight="1" spans="1:24">
      <c r="A1271" s="24">
        <v>1266</v>
      </c>
      <c r="B1271" s="68" t="s">
        <v>2010</v>
      </c>
      <c r="C1271" s="61" t="s">
        <v>45</v>
      </c>
      <c r="D1271" s="61" t="s">
        <v>117</v>
      </c>
      <c r="E1271" s="61" t="s">
        <v>2011</v>
      </c>
      <c r="F1271" s="61" t="s">
        <v>363</v>
      </c>
      <c r="G1271" s="61">
        <v>2019</v>
      </c>
      <c r="H1271" s="61" t="s">
        <v>38</v>
      </c>
      <c r="I1271" s="70">
        <v>333</v>
      </c>
      <c r="J1271" s="68" t="s">
        <v>1979</v>
      </c>
      <c r="K1271" s="47">
        <f t="shared" si="90"/>
        <v>4.87</v>
      </c>
      <c r="L1271" s="71">
        <f t="shared" si="91"/>
        <v>4.87</v>
      </c>
      <c r="M1271" s="71"/>
      <c r="N1271" s="71">
        <v>4.87</v>
      </c>
      <c r="O1271" s="71"/>
      <c r="P1271" s="61" t="s">
        <v>49</v>
      </c>
      <c r="Q1271" s="61" t="s">
        <v>110</v>
      </c>
      <c r="R1271" s="61">
        <v>4</v>
      </c>
      <c r="S1271" s="61">
        <v>17</v>
      </c>
      <c r="T1271" s="61"/>
      <c r="U1271" s="26"/>
      <c r="V1271" s="61" t="s">
        <v>1964</v>
      </c>
      <c r="W1271" s="61">
        <v>7779</v>
      </c>
      <c r="X1271" s="61"/>
    </row>
    <row r="1272" s="7" customFormat="1" ht="24.95" customHeight="1" spans="1:24">
      <c r="A1272" s="24">
        <v>1267</v>
      </c>
      <c r="B1272" s="68" t="s">
        <v>2012</v>
      </c>
      <c r="C1272" s="61" t="s">
        <v>45</v>
      </c>
      <c r="D1272" s="61" t="s">
        <v>112</v>
      </c>
      <c r="E1272" s="61" t="s">
        <v>2013</v>
      </c>
      <c r="F1272" s="61" t="s">
        <v>363</v>
      </c>
      <c r="G1272" s="61">
        <v>2019</v>
      </c>
      <c r="H1272" s="61" t="s">
        <v>38</v>
      </c>
      <c r="I1272" s="70">
        <v>267</v>
      </c>
      <c r="J1272" s="68" t="s">
        <v>2014</v>
      </c>
      <c r="K1272" s="47">
        <f t="shared" si="90"/>
        <v>2.43</v>
      </c>
      <c r="L1272" s="71">
        <f t="shared" si="91"/>
        <v>2.43</v>
      </c>
      <c r="M1272" s="71"/>
      <c r="N1272" s="71">
        <v>2.43</v>
      </c>
      <c r="O1272" s="71"/>
      <c r="P1272" s="61" t="s">
        <v>49</v>
      </c>
      <c r="Q1272" s="61" t="s">
        <v>110</v>
      </c>
      <c r="R1272" s="61">
        <v>4</v>
      </c>
      <c r="S1272" s="61">
        <v>21</v>
      </c>
      <c r="T1272" s="61"/>
      <c r="U1272" s="26"/>
      <c r="V1272" s="61" t="s">
        <v>1964</v>
      </c>
      <c r="W1272" s="61">
        <v>7786</v>
      </c>
      <c r="X1272" s="61"/>
    </row>
    <row r="1273" s="7" customFormat="1" ht="24.95" customHeight="1" spans="1:24">
      <c r="A1273" s="24">
        <v>1268</v>
      </c>
      <c r="B1273" s="68" t="s">
        <v>2015</v>
      </c>
      <c r="C1273" s="61" t="s">
        <v>45</v>
      </c>
      <c r="D1273" s="61" t="s">
        <v>164</v>
      </c>
      <c r="E1273" s="61" t="s">
        <v>2016</v>
      </c>
      <c r="F1273" s="61" t="s">
        <v>363</v>
      </c>
      <c r="G1273" s="61">
        <v>2019</v>
      </c>
      <c r="H1273" s="61" t="s">
        <v>38</v>
      </c>
      <c r="I1273" s="70">
        <v>846</v>
      </c>
      <c r="J1273" s="68" t="s">
        <v>1979</v>
      </c>
      <c r="K1273" s="47">
        <f t="shared" si="90"/>
        <v>7.3</v>
      </c>
      <c r="L1273" s="71">
        <f t="shared" si="91"/>
        <v>7.3</v>
      </c>
      <c r="M1273" s="71"/>
      <c r="N1273" s="71">
        <v>7.3</v>
      </c>
      <c r="O1273" s="71"/>
      <c r="P1273" s="61" t="s">
        <v>49</v>
      </c>
      <c r="Q1273" s="61" t="s">
        <v>110</v>
      </c>
      <c r="R1273" s="61">
        <v>24</v>
      </c>
      <c r="S1273" s="61">
        <v>102</v>
      </c>
      <c r="T1273" s="61"/>
      <c r="U1273" s="26"/>
      <c r="V1273" s="61" t="s">
        <v>1964</v>
      </c>
      <c r="W1273" s="61">
        <v>7787</v>
      </c>
      <c r="X1273" s="61"/>
    </row>
    <row r="1274" s="7" customFormat="1" ht="24.95" customHeight="1" spans="1:24">
      <c r="A1274" s="24">
        <v>1269</v>
      </c>
      <c r="B1274" s="68" t="s">
        <v>2017</v>
      </c>
      <c r="C1274" s="61" t="s">
        <v>45</v>
      </c>
      <c r="D1274" s="61" t="s">
        <v>164</v>
      </c>
      <c r="E1274" s="61" t="s">
        <v>2018</v>
      </c>
      <c r="F1274" s="61" t="s">
        <v>363</v>
      </c>
      <c r="G1274" s="61">
        <v>2019</v>
      </c>
      <c r="H1274" s="61" t="s">
        <v>38</v>
      </c>
      <c r="I1274" s="70">
        <v>1306</v>
      </c>
      <c r="J1274" s="68" t="s">
        <v>1979</v>
      </c>
      <c r="K1274" s="47">
        <f t="shared" si="90"/>
        <v>9.74</v>
      </c>
      <c r="L1274" s="71">
        <f t="shared" si="91"/>
        <v>9.74</v>
      </c>
      <c r="M1274" s="71"/>
      <c r="N1274" s="71">
        <v>9.74</v>
      </c>
      <c r="O1274" s="71"/>
      <c r="P1274" s="61" t="s">
        <v>49</v>
      </c>
      <c r="Q1274" s="61" t="s">
        <v>110</v>
      </c>
      <c r="R1274" s="61">
        <v>6</v>
      </c>
      <c r="S1274" s="61">
        <v>31</v>
      </c>
      <c r="T1274" s="61"/>
      <c r="U1274" s="26"/>
      <c r="V1274" s="61" t="s">
        <v>1964</v>
      </c>
      <c r="W1274" s="61">
        <v>7788</v>
      </c>
      <c r="X1274" s="61"/>
    </row>
    <row r="1275" s="7" customFormat="1" ht="24.95" customHeight="1" spans="1:24">
      <c r="A1275" s="24">
        <v>1270</v>
      </c>
      <c r="B1275" s="68" t="s">
        <v>2019</v>
      </c>
      <c r="C1275" s="61" t="s">
        <v>45</v>
      </c>
      <c r="D1275" s="61" t="s">
        <v>164</v>
      </c>
      <c r="E1275" s="61" t="s">
        <v>2020</v>
      </c>
      <c r="F1275" s="61" t="s">
        <v>363</v>
      </c>
      <c r="G1275" s="61">
        <v>2019</v>
      </c>
      <c r="H1275" s="61" t="s">
        <v>38</v>
      </c>
      <c r="I1275" s="70">
        <v>285</v>
      </c>
      <c r="J1275" s="68" t="s">
        <v>1979</v>
      </c>
      <c r="K1275" s="47">
        <f t="shared" si="90"/>
        <v>2.92</v>
      </c>
      <c r="L1275" s="71">
        <f t="shared" si="91"/>
        <v>2.92</v>
      </c>
      <c r="M1275" s="71"/>
      <c r="N1275" s="71">
        <v>2.92</v>
      </c>
      <c r="O1275" s="71"/>
      <c r="P1275" s="61" t="s">
        <v>49</v>
      </c>
      <c r="Q1275" s="61" t="s">
        <v>110</v>
      </c>
      <c r="R1275" s="61"/>
      <c r="S1275" s="61"/>
      <c r="T1275" s="61"/>
      <c r="U1275" s="26"/>
      <c r="V1275" s="61" t="s">
        <v>1964</v>
      </c>
      <c r="W1275" s="61">
        <v>7789</v>
      </c>
      <c r="X1275" s="61"/>
    </row>
    <row r="1276" s="7" customFormat="1" ht="24.95" customHeight="1" spans="1:24">
      <c r="A1276" s="24">
        <v>1271</v>
      </c>
      <c r="B1276" s="68" t="s">
        <v>2021</v>
      </c>
      <c r="C1276" s="61" t="s">
        <v>45</v>
      </c>
      <c r="D1276" s="61" t="s">
        <v>164</v>
      </c>
      <c r="E1276" s="61" t="s">
        <v>212</v>
      </c>
      <c r="F1276" s="61" t="s">
        <v>363</v>
      </c>
      <c r="G1276" s="61">
        <v>2019</v>
      </c>
      <c r="H1276" s="61" t="s">
        <v>38</v>
      </c>
      <c r="I1276" s="70">
        <v>354</v>
      </c>
      <c r="J1276" s="68" t="s">
        <v>1979</v>
      </c>
      <c r="K1276" s="47">
        <f t="shared" ref="K1276:K1286" si="92">L1276</f>
        <v>4.87</v>
      </c>
      <c r="L1276" s="71">
        <f t="shared" ref="L1276:L1286" si="93">M1276+N1276+O1276</f>
        <v>4.87</v>
      </c>
      <c r="M1276" s="71"/>
      <c r="N1276" s="71">
        <v>4.87</v>
      </c>
      <c r="O1276" s="71"/>
      <c r="P1276" s="61" t="s">
        <v>49</v>
      </c>
      <c r="Q1276" s="61" t="s">
        <v>110</v>
      </c>
      <c r="R1276" s="61">
        <v>13</v>
      </c>
      <c r="S1276" s="61">
        <v>74</v>
      </c>
      <c r="T1276" s="61"/>
      <c r="U1276" s="26"/>
      <c r="V1276" s="61" t="s">
        <v>1964</v>
      </c>
      <c r="W1276" s="61">
        <v>7790</v>
      </c>
      <c r="X1276" s="61"/>
    </row>
    <row r="1277" s="7" customFormat="1" ht="24.95" customHeight="1" spans="1:24">
      <c r="A1277" s="24">
        <v>1272</v>
      </c>
      <c r="B1277" s="68" t="s">
        <v>2022</v>
      </c>
      <c r="C1277" s="61" t="s">
        <v>45</v>
      </c>
      <c r="D1277" s="61" t="s">
        <v>164</v>
      </c>
      <c r="E1277" s="61" t="s">
        <v>1901</v>
      </c>
      <c r="F1277" s="61" t="s">
        <v>363</v>
      </c>
      <c r="G1277" s="61">
        <v>2019</v>
      </c>
      <c r="H1277" s="61" t="s">
        <v>38</v>
      </c>
      <c r="I1277" s="70">
        <v>602</v>
      </c>
      <c r="J1277" s="68" t="s">
        <v>2014</v>
      </c>
      <c r="K1277" s="47">
        <f t="shared" si="92"/>
        <v>4.87</v>
      </c>
      <c r="L1277" s="71">
        <f t="shared" si="93"/>
        <v>4.87</v>
      </c>
      <c r="M1277" s="71"/>
      <c r="N1277" s="71">
        <v>4.87</v>
      </c>
      <c r="O1277" s="71"/>
      <c r="P1277" s="61" t="s">
        <v>49</v>
      </c>
      <c r="Q1277" s="61" t="s">
        <v>110</v>
      </c>
      <c r="R1277" s="61"/>
      <c r="S1277" s="61"/>
      <c r="T1277" s="61"/>
      <c r="U1277" s="26"/>
      <c r="V1277" s="61" t="s">
        <v>1964</v>
      </c>
      <c r="W1277" s="61">
        <v>7791</v>
      </c>
      <c r="X1277" s="61"/>
    </row>
    <row r="1278" s="7" customFormat="1" ht="24.95" customHeight="1" spans="1:24">
      <c r="A1278" s="24">
        <v>1273</v>
      </c>
      <c r="B1278" s="68" t="s">
        <v>2023</v>
      </c>
      <c r="C1278" s="61" t="s">
        <v>45</v>
      </c>
      <c r="D1278" s="61" t="s">
        <v>142</v>
      </c>
      <c r="E1278" s="61" t="s">
        <v>142</v>
      </c>
      <c r="F1278" s="61" t="s">
        <v>363</v>
      </c>
      <c r="G1278" s="61">
        <v>2019</v>
      </c>
      <c r="H1278" s="61" t="s">
        <v>38</v>
      </c>
      <c r="I1278" s="70">
        <v>706</v>
      </c>
      <c r="J1278" s="68" t="s">
        <v>1974</v>
      </c>
      <c r="K1278" s="47">
        <f t="shared" si="92"/>
        <v>9.74</v>
      </c>
      <c r="L1278" s="71">
        <f t="shared" si="93"/>
        <v>9.74</v>
      </c>
      <c r="M1278" s="71"/>
      <c r="N1278" s="71">
        <v>9.74</v>
      </c>
      <c r="O1278" s="71"/>
      <c r="P1278" s="61" t="s">
        <v>49</v>
      </c>
      <c r="Q1278" s="61" t="s">
        <v>110</v>
      </c>
      <c r="R1278" s="61">
        <v>8</v>
      </c>
      <c r="S1278" s="61">
        <v>38</v>
      </c>
      <c r="T1278" s="61"/>
      <c r="U1278" s="26"/>
      <c r="V1278" s="61" t="s">
        <v>1964</v>
      </c>
      <c r="W1278" s="61">
        <v>7792</v>
      </c>
      <c r="X1278" s="61"/>
    </row>
    <row r="1279" s="7" customFormat="1" ht="24.95" customHeight="1" spans="1:24">
      <c r="A1279" s="24">
        <v>1274</v>
      </c>
      <c r="B1279" s="68" t="s">
        <v>2024</v>
      </c>
      <c r="C1279" s="61" t="s">
        <v>45</v>
      </c>
      <c r="D1279" s="61" t="s">
        <v>142</v>
      </c>
      <c r="E1279" s="61" t="s">
        <v>2025</v>
      </c>
      <c r="F1279" s="61" t="s">
        <v>363</v>
      </c>
      <c r="G1279" s="61">
        <v>2019</v>
      </c>
      <c r="H1279" s="61" t="s">
        <v>38</v>
      </c>
      <c r="I1279" s="70">
        <v>291</v>
      </c>
      <c r="J1279" s="68" t="s">
        <v>1974</v>
      </c>
      <c r="K1279" s="47">
        <f t="shared" si="92"/>
        <v>4.38</v>
      </c>
      <c r="L1279" s="71">
        <f t="shared" si="93"/>
        <v>4.38</v>
      </c>
      <c r="M1279" s="71"/>
      <c r="N1279" s="71">
        <v>4.38</v>
      </c>
      <c r="O1279" s="71"/>
      <c r="P1279" s="61" t="s">
        <v>49</v>
      </c>
      <c r="Q1279" s="61" t="s">
        <v>110</v>
      </c>
      <c r="R1279" s="61"/>
      <c r="S1279" s="61"/>
      <c r="T1279" s="61"/>
      <c r="U1279" s="26"/>
      <c r="V1279" s="61" t="s">
        <v>1964</v>
      </c>
      <c r="W1279" s="61">
        <v>7793</v>
      </c>
      <c r="X1279" s="61"/>
    </row>
    <row r="1280" s="7" customFormat="1" ht="24.95" customHeight="1" spans="1:24">
      <c r="A1280" s="24">
        <v>1275</v>
      </c>
      <c r="B1280" s="68" t="s">
        <v>2026</v>
      </c>
      <c r="C1280" s="61" t="s">
        <v>45</v>
      </c>
      <c r="D1280" s="61" t="s">
        <v>142</v>
      </c>
      <c r="E1280" s="61" t="s">
        <v>2027</v>
      </c>
      <c r="F1280" s="61" t="s">
        <v>363</v>
      </c>
      <c r="G1280" s="61">
        <v>2019</v>
      </c>
      <c r="H1280" s="61" t="s">
        <v>38</v>
      </c>
      <c r="I1280" s="70">
        <v>604</v>
      </c>
      <c r="J1280" s="68" t="s">
        <v>1974</v>
      </c>
      <c r="K1280" s="47">
        <f t="shared" si="92"/>
        <v>6.38</v>
      </c>
      <c r="L1280" s="71">
        <f t="shared" si="93"/>
        <v>6.38</v>
      </c>
      <c r="M1280" s="71"/>
      <c r="N1280" s="71">
        <v>6.38</v>
      </c>
      <c r="O1280" s="71"/>
      <c r="P1280" s="61" t="s">
        <v>49</v>
      </c>
      <c r="Q1280" s="61" t="s">
        <v>110</v>
      </c>
      <c r="R1280" s="61">
        <v>5</v>
      </c>
      <c r="S1280" s="61">
        <v>19</v>
      </c>
      <c r="T1280" s="61"/>
      <c r="U1280" s="26"/>
      <c r="V1280" s="61" t="s">
        <v>1964</v>
      </c>
      <c r="W1280" s="61">
        <v>7794</v>
      </c>
      <c r="X1280" s="61"/>
    </row>
    <row r="1281" s="7" customFormat="1" ht="24.95" customHeight="1" spans="1:24">
      <c r="A1281" s="24">
        <v>1276</v>
      </c>
      <c r="B1281" s="68" t="s">
        <v>2028</v>
      </c>
      <c r="C1281" s="61" t="s">
        <v>45</v>
      </c>
      <c r="D1281" s="61" t="s">
        <v>142</v>
      </c>
      <c r="E1281" s="61" t="s">
        <v>807</v>
      </c>
      <c r="F1281" s="61" t="s">
        <v>363</v>
      </c>
      <c r="G1281" s="61">
        <v>2019</v>
      </c>
      <c r="H1281" s="61" t="s">
        <v>38</v>
      </c>
      <c r="I1281" s="70">
        <v>506</v>
      </c>
      <c r="J1281" s="68" t="s">
        <v>1979</v>
      </c>
      <c r="K1281" s="47">
        <f t="shared" si="92"/>
        <v>5.34</v>
      </c>
      <c r="L1281" s="71">
        <f t="shared" si="93"/>
        <v>5.34</v>
      </c>
      <c r="M1281" s="71"/>
      <c r="N1281" s="71">
        <v>5.34</v>
      </c>
      <c r="O1281" s="71"/>
      <c r="P1281" s="61" t="s">
        <v>49</v>
      </c>
      <c r="Q1281" s="61" t="s">
        <v>110</v>
      </c>
      <c r="R1281" s="61">
        <v>2</v>
      </c>
      <c r="S1281" s="61">
        <v>15</v>
      </c>
      <c r="T1281" s="61"/>
      <c r="U1281" s="26"/>
      <c r="V1281" s="61" t="s">
        <v>1964</v>
      </c>
      <c r="W1281" s="61">
        <v>7795</v>
      </c>
      <c r="X1281" s="61"/>
    </row>
    <row r="1282" s="7" customFormat="1" ht="24.95" customHeight="1" spans="1:24">
      <c r="A1282" s="24">
        <v>1277</v>
      </c>
      <c r="B1282" s="68" t="s">
        <v>2029</v>
      </c>
      <c r="C1282" s="61" t="s">
        <v>45</v>
      </c>
      <c r="D1282" s="61" t="s">
        <v>142</v>
      </c>
      <c r="E1282" s="61" t="s">
        <v>2030</v>
      </c>
      <c r="F1282" s="61" t="s">
        <v>363</v>
      </c>
      <c r="G1282" s="61">
        <v>2019</v>
      </c>
      <c r="H1282" s="61" t="s">
        <v>38</v>
      </c>
      <c r="I1282" s="70">
        <v>120</v>
      </c>
      <c r="J1282" s="68" t="s">
        <v>2000</v>
      </c>
      <c r="K1282" s="47">
        <f t="shared" si="92"/>
        <v>1.46</v>
      </c>
      <c r="L1282" s="71">
        <f t="shared" si="93"/>
        <v>1.46</v>
      </c>
      <c r="M1282" s="71"/>
      <c r="N1282" s="71">
        <v>1.46</v>
      </c>
      <c r="O1282" s="71"/>
      <c r="P1282" s="61" t="s">
        <v>49</v>
      </c>
      <c r="Q1282" s="61" t="s">
        <v>110</v>
      </c>
      <c r="R1282" s="61">
        <v>1</v>
      </c>
      <c r="S1282" s="61">
        <v>5</v>
      </c>
      <c r="T1282" s="61"/>
      <c r="U1282" s="26"/>
      <c r="V1282" s="61" t="s">
        <v>1964</v>
      </c>
      <c r="W1282" s="61">
        <v>7796</v>
      </c>
      <c r="X1282" s="61"/>
    </row>
    <row r="1283" s="3" customFormat="1" ht="24.95" customHeight="1" spans="1:24">
      <c r="A1283" s="24">
        <v>1278</v>
      </c>
      <c r="B1283" s="25" t="s">
        <v>2031</v>
      </c>
      <c r="C1283" s="26" t="s">
        <v>45</v>
      </c>
      <c r="D1283" s="26" t="s">
        <v>51</v>
      </c>
      <c r="E1283" s="26" t="s">
        <v>2032</v>
      </c>
      <c r="F1283" s="26" t="s">
        <v>363</v>
      </c>
      <c r="G1283" s="26">
        <v>2019</v>
      </c>
      <c r="H1283" s="26" t="s">
        <v>38</v>
      </c>
      <c r="I1283" s="45">
        <v>846</v>
      </c>
      <c r="J1283" s="46" t="s">
        <v>2033</v>
      </c>
      <c r="K1283" s="47">
        <f t="shared" si="92"/>
        <v>12.5</v>
      </c>
      <c r="L1283" s="71">
        <f t="shared" si="93"/>
        <v>12.5</v>
      </c>
      <c r="M1283" s="47"/>
      <c r="N1283" s="47">
        <v>12.5</v>
      </c>
      <c r="O1283" s="47"/>
      <c r="P1283" s="26" t="s">
        <v>135</v>
      </c>
      <c r="Q1283" s="26" t="s">
        <v>110</v>
      </c>
      <c r="R1283" s="60">
        <f t="shared" ref="R1283:R1285" si="94">S1283/4.5</f>
        <v>188</v>
      </c>
      <c r="S1283" s="60">
        <v>846</v>
      </c>
      <c r="T1283" s="60"/>
      <c r="U1283" s="60"/>
      <c r="V1283" s="26" t="s">
        <v>1964</v>
      </c>
      <c r="W1283" s="26"/>
      <c r="X1283" s="61" t="s">
        <v>2034</v>
      </c>
    </row>
    <row r="1284" s="3" customFormat="1" ht="24.95" customHeight="1" spans="1:24">
      <c r="A1284" s="24">
        <v>1279</v>
      </c>
      <c r="B1284" s="25" t="s">
        <v>2035</v>
      </c>
      <c r="C1284" s="26" t="s">
        <v>45</v>
      </c>
      <c r="D1284" s="26" t="s">
        <v>56</v>
      </c>
      <c r="E1284" s="26" t="s">
        <v>97</v>
      </c>
      <c r="F1284" s="26" t="s">
        <v>363</v>
      </c>
      <c r="G1284" s="26">
        <v>2019</v>
      </c>
      <c r="H1284" s="26" t="s">
        <v>38</v>
      </c>
      <c r="I1284" s="45">
        <v>52</v>
      </c>
      <c r="J1284" s="46" t="s">
        <v>2036</v>
      </c>
      <c r="K1284" s="47">
        <f t="shared" si="92"/>
        <v>4</v>
      </c>
      <c r="L1284" s="71">
        <f t="shared" si="93"/>
        <v>4</v>
      </c>
      <c r="M1284" s="47"/>
      <c r="N1284" s="47">
        <v>4</v>
      </c>
      <c r="O1284" s="47"/>
      <c r="P1284" s="26" t="s">
        <v>135</v>
      </c>
      <c r="Q1284" s="26" t="s">
        <v>110</v>
      </c>
      <c r="R1284" s="60">
        <f t="shared" si="94"/>
        <v>11.5555555555556</v>
      </c>
      <c r="S1284" s="60">
        <v>52</v>
      </c>
      <c r="T1284" s="60"/>
      <c r="U1284" s="60"/>
      <c r="V1284" s="26" t="s">
        <v>1964</v>
      </c>
      <c r="W1284" s="26"/>
      <c r="X1284" s="61" t="s">
        <v>2037</v>
      </c>
    </row>
    <row r="1285" s="3" customFormat="1" ht="24.95" customHeight="1" spans="1:24">
      <c r="A1285" s="24">
        <v>1280</v>
      </c>
      <c r="B1285" s="25" t="s">
        <v>2038</v>
      </c>
      <c r="C1285" s="26" t="s">
        <v>45</v>
      </c>
      <c r="D1285" s="26" t="s">
        <v>56</v>
      </c>
      <c r="E1285" s="26" t="s">
        <v>2039</v>
      </c>
      <c r="F1285" s="26" t="s">
        <v>363</v>
      </c>
      <c r="G1285" s="26">
        <v>2019</v>
      </c>
      <c r="H1285" s="26" t="s">
        <v>38</v>
      </c>
      <c r="I1285" s="45">
        <v>246</v>
      </c>
      <c r="J1285" s="46" t="s">
        <v>2040</v>
      </c>
      <c r="K1285" s="47">
        <f t="shared" si="92"/>
        <v>34</v>
      </c>
      <c r="L1285" s="71">
        <f t="shared" si="93"/>
        <v>34</v>
      </c>
      <c r="M1285" s="47"/>
      <c r="N1285" s="47">
        <v>34</v>
      </c>
      <c r="O1285" s="47"/>
      <c r="P1285" s="26" t="s">
        <v>135</v>
      </c>
      <c r="Q1285" s="26" t="s">
        <v>110</v>
      </c>
      <c r="R1285" s="60">
        <f t="shared" si="94"/>
        <v>54.6666666666667</v>
      </c>
      <c r="S1285" s="60">
        <v>246</v>
      </c>
      <c r="T1285" s="60"/>
      <c r="U1285" s="60"/>
      <c r="V1285" s="26" t="s">
        <v>1964</v>
      </c>
      <c r="W1285" s="26"/>
      <c r="X1285" s="61" t="s">
        <v>2041</v>
      </c>
    </row>
    <row r="1286" s="3" customFormat="1" ht="24.95" customHeight="1" spans="1:24">
      <c r="A1286" s="24">
        <v>1281</v>
      </c>
      <c r="B1286" s="25" t="s">
        <v>2042</v>
      </c>
      <c r="C1286" s="26" t="s">
        <v>45</v>
      </c>
      <c r="D1286" s="26" t="s">
        <v>164</v>
      </c>
      <c r="E1286" s="26" t="s">
        <v>2043</v>
      </c>
      <c r="F1286" s="26" t="s">
        <v>363</v>
      </c>
      <c r="G1286" s="26">
        <v>2019</v>
      </c>
      <c r="H1286" s="26" t="s">
        <v>38</v>
      </c>
      <c r="I1286" s="45">
        <v>105</v>
      </c>
      <c r="J1286" s="46" t="s">
        <v>2044</v>
      </c>
      <c r="K1286" s="47">
        <f t="shared" si="92"/>
        <v>18</v>
      </c>
      <c r="L1286" s="71">
        <f t="shared" si="93"/>
        <v>18</v>
      </c>
      <c r="M1286" s="47"/>
      <c r="N1286" s="47">
        <v>18</v>
      </c>
      <c r="O1286" s="47"/>
      <c r="P1286" s="26" t="s">
        <v>2045</v>
      </c>
      <c r="Q1286" s="26" t="s">
        <v>110</v>
      </c>
      <c r="R1286" s="60">
        <v>19</v>
      </c>
      <c r="S1286" s="60">
        <v>76</v>
      </c>
      <c r="T1286" s="60"/>
      <c r="U1286" s="60"/>
      <c r="V1286" s="26" t="s">
        <v>1964</v>
      </c>
      <c r="W1286" s="26"/>
      <c r="X1286" s="61" t="s">
        <v>2046</v>
      </c>
    </row>
    <row r="1287" s="5" customFormat="1" ht="24.95" customHeight="1" spans="1:24">
      <c r="A1287" s="20">
        <v>1282</v>
      </c>
      <c r="B1287" s="21" t="s">
        <v>2047</v>
      </c>
      <c r="C1287" s="20"/>
      <c r="D1287" s="20"/>
      <c r="E1287" s="20"/>
      <c r="F1287" s="20" t="s">
        <v>34</v>
      </c>
      <c r="G1287" s="20" t="s">
        <v>34</v>
      </c>
      <c r="H1287" s="20" t="s">
        <v>34</v>
      </c>
      <c r="I1287" s="20" t="s">
        <v>34</v>
      </c>
      <c r="J1287" s="21"/>
      <c r="K1287" s="72">
        <v>200</v>
      </c>
      <c r="L1287" s="48">
        <f t="shared" ref="L1287:O1287" si="95">SUM(L1288,L1290,L1295,L1296)</f>
        <v>1897.3</v>
      </c>
      <c r="M1287" s="48">
        <f t="shared" si="95"/>
        <v>1897.3</v>
      </c>
      <c r="N1287" s="48">
        <f t="shared" si="95"/>
        <v>0</v>
      </c>
      <c r="O1287" s="48">
        <f t="shared" si="95"/>
        <v>0</v>
      </c>
      <c r="P1287" s="20"/>
      <c r="Q1287" s="20" t="s">
        <v>110</v>
      </c>
      <c r="R1287" s="57">
        <f>SUM(R1288,R1290,R1295,R1296)</f>
        <v>252</v>
      </c>
      <c r="S1287" s="57">
        <f>SUM(S1288,S1290,S1295,S1296)</f>
        <v>881</v>
      </c>
      <c r="T1287" s="57"/>
      <c r="U1287" s="57"/>
      <c r="V1287" s="20" t="s">
        <v>34</v>
      </c>
      <c r="W1287" s="20">
        <v>7832</v>
      </c>
      <c r="X1287" s="20"/>
    </row>
    <row r="1288" s="6" customFormat="1" ht="24.95" customHeight="1" spans="1:24">
      <c r="A1288" s="22">
        <v>1283</v>
      </c>
      <c r="B1288" s="23" t="s">
        <v>2048</v>
      </c>
      <c r="C1288" s="22"/>
      <c r="D1288" s="22"/>
      <c r="E1288" s="22"/>
      <c r="F1288" s="22" t="s">
        <v>363</v>
      </c>
      <c r="G1288" s="22" t="s">
        <v>34</v>
      </c>
      <c r="H1288" s="22" t="s">
        <v>108</v>
      </c>
      <c r="I1288" s="43">
        <f>SUM(I1289:I1289)</f>
        <v>1</v>
      </c>
      <c r="J1288" s="69" t="s">
        <v>2049</v>
      </c>
      <c r="K1288" s="73">
        <v>3000</v>
      </c>
      <c r="L1288" s="49">
        <f>SUM(L1289:L1289)</f>
        <v>480.3</v>
      </c>
      <c r="M1288" s="49">
        <f>SUM(M1289:M1289)</f>
        <v>480.3</v>
      </c>
      <c r="N1288" s="49">
        <f>SUM(N1289:N1289)</f>
        <v>0</v>
      </c>
      <c r="O1288" s="49">
        <f>SUM(O1289:O1289)</f>
        <v>0</v>
      </c>
      <c r="P1288" s="22"/>
      <c r="Q1288" s="22" t="s">
        <v>110</v>
      </c>
      <c r="R1288" s="58">
        <f>SUM(R1289:R1289)</f>
        <v>85</v>
      </c>
      <c r="S1288" s="58">
        <f>SUM(S1289:S1289)</f>
        <v>271</v>
      </c>
      <c r="T1288" s="58"/>
      <c r="U1288" s="58"/>
      <c r="V1288" s="22" t="s">
        <v>34</v>
      </c>
      <c r="W1288" s="22">
        <v>7833</v>
      </c>
      <c r="X1288" s="22"/>
    </row>
    <row r="1289" ht="24.95" customHeight="1" spans="1:24">
      <c r="A1289" s="24">
        <v>1284</v>
      </c>
      <c r="B1289" s="51" t="s">
        <v>2050</v>
      </c>
      <c r="C1289" s="24" t="s">
        <v>45</v>
      </c>
      <c r="D1289" s="24" t="s">
        <v>46</v>
      </c>
      <c r="E1289" s="24" t="s">
        <v>1265</v>
      </c>
      <c r="F1289" s="24" t="s">
        <v>363</v>
      </c>
      <c r="G1289" s="24">
        <v>2018</v>
      </c>
      <c r="H1289" s="24" t="s">
        <v>108</v>
      </c>
      <c r="I1289" s="55">
        <v>1</v>
      </c>
      <c r="J1289" s="51" t="s">
        <v>2051</v>
      </c>
      <c r="K1289" s="71">
        <v>200</v>
      </c>
      <c r="L1289" s="52">
        <f>M1289+N1289+O1289</f>
        <v>480.3</v>
      </c>
      <c r="M1289" s="52">
        <v>480.3</v>
      </c>
      <c r="N1289" s="52"/>
      <c r="O1289" s="52"/>
      <c r="P1289" s="24" t="s">
        <v>49</v>
      </c>
      <c r="Q1289" s="24" t="s">
        <v>110</v>
      </c>
      <c r="R1289" s="24">
        <v>85</v>
      </c>
      <c r="S1289" s="24">
        <v>271</v>
      </c>
      <c r="T1289" s="24"/>
      <c r="U1289" s="24"/>
      <c r="V1289" s="26" t="s">
        <v>1710</v>
      </c>
      <c r="W1289" s="24">
        <v>7834</v>
      </c>
      <c r="X1289" s="24"/>
    </row>
    <row r="1290" s="6" customFormat="1" ht="24.95" customHeight="1" spans="1:24">
      <c r="A1290" s="22">
        <v>1285</v>
      </c>
      <c r="B1290" s="23" t="s">
        <v>2052</v>
      </c>
      <c r="C1290" s="22"/>
      <c r="D1290" s="22"/>
      <c r="E1290" s="22"/>
      <c r="F1290" s="22" t="s">
        <v>125</v>
      </c>
      <c r="G1290" s="22" t="s">
        <v>34</v>
      </c>
      <c r="H1290" s="22" t="s">
        <v>2053</v>
      </c>
      <c r="I1290" s="43">
        <f>SUM(I1291,I1293,I1294)</f>
        <v>1</v>
      </c>
      <c r="J1290" s="69" t="s">
        <v>2054</v>
      </c>
      <c r="K1290" s="73"/>
      <c r="L1290" s="49">
        <f t="shared" ref="L1290:O1290" si="96">SUM(L1291,L1293,L1294)</f>
        <v>692</v>
      </c>
      <c r="M1290" s="49">
        <f t="shared" si="96"/>
        <v>692</v>
      </c>
      <c r="N1290" s="49">
        <f t="shared" si="96"/>
        <v>0</v>
      </c>
      <c r="O1290" s="49">
        <f t="shared" si="96"/>
        <v>0</v>
      </c>
      <c r="P1290" s="22"/>
      <c r="Q1290" s="22" t="s">
        <v>110</v>
      </c>
      <c r="R1290" s="58">
        <f>SUM(R1291,R1293,R1294)</f>
        <v>167</v>
      </c>
      <c r="S1290" s="58">
        <f>SUM(S1291,S1293,S1294)</f>
        <v>610</v>
      </c>
      <c r="T1290" s="58"/>
      <c r="U1290" s="58"/>
      <c r="V1290" s="22" t="s">
        <v>34</v>
      </c>
      <c r="W1290" s="22">
        <v>7840</v>
      </c>
      <c r="X1290" s="22"/>
    </row>
    <row r="1291" s="3" customFormat="1" ht="24.95" customHeight="1" spans="1:24">
      <c r="A1291" s="24">
        <v>1286</v>
      </c>
      <c r="B1291" s="26" t="s">
        <v>2055</v>
      </c>
      <c r="C1291" s="24"/>
      <c r="D1291" s="24"/>
      <c r="E1291" s="24"/>
      <c r="F1291" s="24" t="s">
        <v>125</v>
      </c>
      <c r="G1291" s="24" t="s">
        <v>34</v>
      </c>
      <c r="H1291" s="24" t="s">
        <v>2053</v>
      </c>
      <c r="I1291" s="55">
        <f>SUM(I1292:I1292)</f>
        <v>1</v>
      </c>
      <c r="J1291" s="51"/>
      <c r="K1291" s="24"/>
      <c r="L1291" s="52">
        <f>SUM(L1292:L1292)</f>
        <v>692</v>
      </c>
      <c r="M1291" s="52">
        <f>SUM(M1292:M1292)</f>
        <v>692</v>
      </c>
      <c r="N1291" s="52">
        <f>SUM(N1292:N1292)</f>
        <v>0</v>
      </c>
      <c r="O1291" s="52">
        <f>SUM(O1292:O1292)</f>
        <v>0</v>
      </c>
      <c r="P1291" s="24"/>
      <c r="Q1291" s="24" t="s">
        <v>110</v>
      </c>
      <c r="R1291" s="59">
        <f>SUM(R1292:R1292)</f>
        <v>167</v>
      </c>
      <c r="S1291" s="59">
        <f>SUM(S1292:S1292)</f>
        <v>610</v>
      </c>
      <c r="T1291" s="59"/>
      <c r="U1291" s="59"/>
      <c r="V1291" s="24" t="s">
        <v>34</v>
      </c>
      <c r="W1291" s="24">
        <v>7841</v>
      </c>
      <c r="X1291" s="24"/>
    </row>
    <row r="1292" s="77" customFormat="1" ht="24.95" customHeight="1" spans="1:24">
      <c r="A1292" s="24">
        <v>1287</v>
      </c>
      <c r="B1292" s="88" t="s">
        <v>2056</v>
      </c>
      <c r="C1292" s="89" t="s">
        <v>45</v>
      </c>
      <c r="D1292" s="89" t="s">
        <v>2057</v>
      </c>
      <c r="E1292" s="89" t="s">
        <v>2058</v>
      </c>
      <c r="F1292" s="89" t="s">
        <v>37</v>
      </c>
      <c r="G1292" s="89">
        <v>2018</v>
      </c>
      <c r="H1292" s="89" t="s">
        <v>2053</v>
      </c>
      <c r="I1292" s="90">
        <v>1</v>
      </c>
      <c r="J1292" s="88" t="s">
        <v>2059</v>
      </c>
      <c r="K1292" s="74">
        <f>L1292</f>
        <v>692</v>
      </c>
      <c r="L1292" s="71">
        <f>M1292+N1292+O1292</f>
        <v>692</v>
      </c>
      <c r="M1292" s="91">
        <v>692</v>
      </c>
      <c r="N1292" s="91"/>
      <c r="O1292" s="91"/>
      <c r="P1292" s="89" t="s">
        <v>49</v>
      </c>
      <c r="Q1292" s="89" t="s">
        <v>110</v>
      </c>
      <c r="R1292" s="89">
        <v>167</v>
      </c>
      <c r="S1292" s="89">
        <v>610</v>
      </c>
      <c r="T1292" s="89"/>
      <c r="U1292" s="89"/>
      <c r="V1292" s="89" t="s">
        <v>1964</v>
      </c>
      <c r="W1292" s="24">
        <v>7846</v>
      </c>
      <c r="X1292" s="24"/>
    </row>
    <row r="1293" s="3" customFormat="1" ht="24.95" customHeight="1" spans="1:24">
      <c r="A1293" s="24">
        <v>1288</v>
      </c>
      <c r="B1293" s="26" t="s">
        <v>2060</v>
      </c>
      <c r="C1293" s="24"/>
      <c r="D1293" s="24"/>
      <c r="E1293" s="24"/>
      <c r="F1293" s="24" t="s">
        <v>125</v>
      </c>
      <c r="G1293" s="24" t="s">
        <v>34</v>
      </c>
      <c r="H1293" s="24" t="s">
        <v>2053</v>
      </c>
      <c r="I1293" s="55">
        <f>SUM(0)</f>
        <v>0</v>
      </c>
      <c r="J1293" s="51"/>
      <c r="K1293" s="24"/>
      <c r="L1293" s="52">
        <f>SUM(0)</f>
        <v>0</v>
      </c>
      <c r="M1293" s="52">
        <f>SUM(0)</f>
        <v>0</v>
      </c>
      <c r="N1293" s="52">
        <f>SUM(0)</f>
        <v>0</v>
      </c>
      <c r="O1293" s="52">
        <f>SUM(0)</f>
        <v>0</v>
      </c>
      <c r="P1293" s="24"/>
      <c r="Q1293" s="24" t="s">
        <v>110</v>
      </c>
      <c r="R1293" s="59">
        <f>SUM(0)</f>
        <v>0</v>
      </c>
      <c r="S1293" s="59">
        <f>SUM(0)</f>
        <v>0</v>
      </c>
      <c r="T1293" s="59"/>
      <c r="U1293" s="59"/>
      <c r="V1293" s="24" t="s">
        <v>34</v>
      </c>
      <c r="W1293" s="24">
        <v>7875</v>
      </c>
      <c r="X1293" s="24"/>
    </row>
    <row r="1294" s="3" customFormat="1" ht="24.95" customHeight="1" spans="1:24">
      <c r="A1294" s="24">
        <v>1289</v>
      </c>
      <c r="B1294" s="26" t="s">
        <v>2061</v>
      </c>
      <c r="C1294" s="24"/>
      <c r="D1294" s="24"/>
      <c r="E1294" s="24"/>
      <c r="F1294" s="24" t="s">
        <v>37</v>
      </c>
      <c r="G1294" s="24" t="s">
        <v>34</v>
      </c>
      <c r="H1294" s="24" t="s">
        <v>2053</v>
      </c>
      <c r="I1294" s="55">
        <f>SUM(0)</f>
        <v>0</v>
      </c>
      <c r="J1294" s="51"/>
      <c r="K1294" s="24"/>
      <c r="L1294" s="52">
        <f t="shared" ref="L1294:O1294" si="97">SUM(0)</f>
        <v>0</v>
      </c>
      <c r="M1294" s="52">
        <f t="shared" si="97"/>
        <v>0</v>
      </c>
      <c r="N1294" s="52">
        <f t="shared" si="97"/>
        <v>0</v>
      </c>
      <c r="O1294" s="52">
        <f t="shared" si="97"/>
        <v>0</v>
      </c>
      <c r="P1294" s="24"/>
      <c r="Q1294" s="24" t="s">
        <v>110</v>
      </c>
      <c r="R1294" s="59"/>
      <c r="S1294" s="59"/>
      <c r="T1294" s="59"/>
      <c r="U1294" s="59"/>
      <c r="V1294" s="24" t="s">
        <v>34</v>
      </c>
      <c r="W1294" s="24">
        <v>7885</v>
      </c>
      <c r="X1294" s="24"/>
    </row>
    <row r="1295" s="6" customFormat="1" ht="24.95" customHeight="1" spans="1:24">
      <c r="A1295" s="22">
        <v>1290</v>
      </c>
      <c r="B1295" s="23" t="s">
        <v>2062</v>
      </c>
      <c r="C1295" s="22"/>
      <c r="D1295" s="22"/>
      <c r="E1295" s="22"/>
      <c r="F1295" s="22"/>
      <c r="G1295" s="22"/>
      <c r="H1295" s="22"/>
      <c r="I1295" s="43">
        <f>SUM(0)</f>
        <v>0</v>
      </c>
      <c r="J1295" s="69"/>
      <c r="K1295" s="73"/>
      <c r="L1295" s="49">
        <f>SUM(0)</f>
        <v>0</v>
      </c>
      <c r="M1295" s="49">
        <f>SUM(0)</f>
        <v>0</v>
      </c>
      <c r="N1295" s="49">
        <f>SUM(0)</f>
        <v>0</v>
      </c>
      <c r="O1295" s="49">
        <f>SUM(0)</f>
        <v>0</v>
      </c>
      <c r="P1295" s="22"/>
      <c r="Q1295" s="22"/>
      <c r="R1295" s="58">
        <f>SUM(0)</f>
        <v>0</v>
      </c>
      <c r="S1295" s="58">
        <f>SUM(0)</f>
        <v>0</v>
      </c>
      <c r="T1295" s="58"/>
      <c r="U1295" s="58"/>
      <c r="V1295" s="22"/>
      <c r="W1295" s="22"/>
      <c r="X1295" s="22" t="s">
        <v>2063</v>
      </c>
    </row>
    <row r="1296" s="6" customFormat="1" ht="24.95" customHeight="1" spans="1:24">
      <c r="A1296" s="22">
        <v>1291</v>
      </c>
      <c r="B1296" s="23" t="s">
        <v>2064</v>
      </c>
      <c r="C1296" s="22"/>
      <c r="D1296" s="22"/>
      <c r="E1296" s="22"/>
      <c r="F1296" s="22"/>
      <c r="G1296" s="22"/>
      <c r="H1296" s="22"/>
      <c r="I1296" s="43">
        <f>SUM(I1297:I1297)</f>
        <v>1</v>
      </c>
      <c r="J1296" s="69"/>
      <c r="K1296" s="73"/>
      <c r="L1296" s="49">
        <f t="shared" ref="L1296:O1296" si="98">SUM(L1297:L1297)</f>
        <v>725</v>
      </c>
      <c r="M1296" s="49">
        <f t="shared" si="98"/>
        <v>725</v>
      </c>
      <c r="N1296" s="49">
        <f t="shared" si="98"/>
        <v>0</v>
      </c>
      <c r="O1296" s="49">
        <f t="shared" si="98"/>
        <v>0</v>
      </c>
      <c r="P1296" s="22"/>
      <c r="Q1296" s="22"/>
      <c r="R1296" s="58">
        <f>SUM(R1297:R1297)</f>
        <v>0</v>
      </c>
      <c r="S1296" s="58">
        <f>SUM(S1297:S1297)</f>
        <v>0</v>
      </c>
      <c r="T1296" s="58"/>
      <c r="U1296" s="58"/>
      <c r="V1296" s="22"/>
      <c r="W1296" s="22"/>
      <c r="X1296" s="22" t="s">
        <v>2065</v>
      </c>
    </row>
    <row r="1297" s="77" customFormat="1" ht="24.95" customHeight="1" spans="1:24">
      <c r="A1297" s="24">
        <v>1292</v>
      </c>
      <c r="B1297" s="88" t="s">
        <v>2066</v>
      </c>
      <c r="C1297" s="89" t="s">
        <v>45</v>
      </c>
      <c r="D1297" s="89" t="s">
        <v>117</v>
      </c>
      <c r="E1297" s="89" t="s">
        <v>117</v>
      </c>
      <c r="F1297" s="89" t="s">
        <v>363</v>
      </c>
      <c r="G1297" s="89">
        <v>2018</v>
      </c>
      <c r="H1297" s="89" t="s">
        <v>2053</v>
      </c>
      <c r="I1297" s="90">
        <v>1</v>
      </c>
      <c r="J1297" s="88" t="s">
        <v>2067</v>
      </c>
      <c r="K1297" s="74">
        <v>725</v>
      </c>
      <c r="L1297" s="71">
        <f>M1297+N1297+O1297</f>
        <v>725</v>
      </c>
      <c r="M1297" s="91">
        <v>725</v>
      </c>
      <c r="N1297" s="91"/>
      <c r="O1297" s="91"/>
      <c r="P1297" s="89" t="s">
        <v>49</v>
      </c>
      <c r="Q1297" s="89" t="s">
        <v>110</v>
      </c>
      <c r="R1297" s="89"/>
      <c r="S1297" s="89"/>
      <c r="T1297" s="89"/>
      <c r="U1297" s="89"/>
      <c r="V1297" s="89" t="s">
        <v>1964</v>
      </c>
      <c r="W1297" s="24">
        <v>7856</v>
      </c>
      <c r="X1297" s="24"/>
    </row>
    <row r="1298" s="5" customFormat="1" ht="24.95" customHeight="1" spans="1:24">
      <c r="A1298" s="20">
        <v>1293</v>
      </c>
      <c r="B1298" s="21" t="s">
        <v>2068</v>
      </c>
      <c r="C1298" s="20"/>
      <c r="D1298" s="20"/>
      <c r="E1298" s="20"/>
      <c r="F1298" s="20"/>
      <c r="G1298" s="20"/>
      <c r="H1298" s="20"/>
      <c r="I1298" s="42"/>
      <c r="J1298" s="21"/>
      <c r="K1298" s="20"/>
      <c r="L1298" s="48"/>
      <c r="M1298" s="48"/>
      <c r="N1298" s="48"/>
      <c r="O1298" s="48"/>
      <c r="P1298" s="20"/>
      <c r="Q1298" s="20"/>
      <c r="R1298" s="57"/>
      <c r="S1298" s="57"/>
      <c r="T1298" s="57"/>
      <c r="U1298" s="57"/>
      <c r="V1298" s="20"/>
      <c r="W1298" s="20">
        <v>7888</v>
      </c>
      <c r="X1298" s="20"/>
    </row>
    <row r="1299" s="5" customFormat="1" ht="24.95" customHeight="1" spans="1:24">
      <c r="A1299" s="20">
        <v>1294</v>
      </c>
      <c r="B1299" s="21" t="s">
        <v>2069</v>
      </c>
      <c r="C1299" s="20"/>
      <c r="D1299" s="20"/>
      <c r="E1299" s="20"/>
      <c r="F1299" s="20" t="s">
        <v>34</v>
      </c>
      <c r="G1299" s="20" t="s">
        <v>34</v>
      </c>
      <c r="H1299" s="20" t="s">
        <v>34</v>
      </c>
      <c r="I1299" s="42" t="s">
        <v>34</v>
      </c>
      <c r="J1299" s="21"/>
      <c r="K1299" s="20"/>
      <c r="L1299" s="48">
        <f t="shared" ref="L1299:O1299" si="99">L1300+L1423+L1424+L1425+L1430+L1431</f>
        <v>8198.366153</v>
      </c>
      <c r="M1299" s="48">
        <f t="shared" si="99"/>
        <v>2255.51</v>
      </c>
      <c r="N1299" s="48">
        <f t="shared" si="99"/>
        <v>2329.856153</v>
      </c>
      <c r="O1299" s="48">
        <f t="shared" si="99"/>
        <v>3613</v>
      </c>
      <c r="P1299" s="20"/>
      <c r="Q1299" s="20" t="s">
        <v>110</v>
      </c>
      <c r="R1299" s="57">
        <f>R1300+R1423+R1424+R1425+R1430+R1431</f>
        <v>2544</v>
      </c>
      <c r="S1299" s="57">
        <f>S1300+S1423+S1424+S1425+S1430+S1431</f>
        <v>9745</v>
      </c>
      <c r="T1299" s="57"/>
      <c r="U1299" s="57"/>
      <c r="V1299" s="20" t="s">
        <v>34</v>
      </c>
      <c r="W1299" s="20">
        <v>7889</v>
      </c>
      <c r="X1299" s="20"/>
    </row>
    <row r="1300" s="6" customFormat="1" ht="24.95" customHeight="1" spans="1:24">
      <c r="A1300" s="22">
        <v>1295</v>
      </c>
      <c r="B1300" s="23" t="s">
        <v>2070</v>
      </c>
      <c r="C1300" s="22"/>
      <c r="D1300" s="22"/>
      <c r="E1300" s="22"/>
      <c r="F1300" s="22" t="s">
        <v>37</v>
      </c>
      <c r="G1300" s="22" t="s">
        <v>34</v>
      </c>
      <c r="H1300" s="22" t="s">
        <v>2053</v>
      </c>
      <c r="I1300" s="43">
        <f>SUM(I1301:I1422)</f>
        <v>122</v>
      </c>
      <c r="J1300" s="69" t="s">
        <v>2071</v>
      </c>
      <c r="K1300" s="22"/>
      <c r="L1300" s="49">
        <f>SUM(L1301:L1422)</f>
        <v>7940.77</v>
      </c>
      <c r="M1300" s="49">
        <f>SUM(M1301:M1422)</f>
        <v>2246.91</v>
      </c>
      <c r="N1300" s="49">
        <f>SUM(N1301:N1422)</f>
        <v>2090.86</v>
      </c>
      <c r="O1300" s="49">
        <f>SUM(O1301:O1422)</f>
        <v>3603</v>
      </c>
      <c r="P1300" s="22"/>
      <c r="Q1300" s="22" t="s">
        <v>110</v>
      </c>
      <c r="R1300" s="58">
        <f>SUM(R1301:R1422)</f>
        <v>2106</v>
      </c>
      <c r="S1300" s="58">
        <f>SUM(S1301:S1422)</f>
        <v>8413</v>
      </c>
      <c r="T1300" s="58"/>
      <c r="U1300" s="58"/>
      <c r="V1300" s="22" t="s">
        <v>34</v>
      </c>
      <c r="W1300" s="22">
        <v>7890</v>
      </c>
      <c r="X1300" s="22"/>
    </row>
    <row r="1301" s="146" customFormat="1" ht="24.95" customHeight="1" spans="1:24">
      <c r="A1301" s="24">
        <v>1296</v>
      </c>
      <c r="B1301" s="46" t="s">
        <v>2072</v>
      </c>
      <c r="C1301" s="26" t="s">
        <v>45</v>
      </c>
      <c r="D1301" s="26" t="s">
        <v>164</v>
      </c>
      <c r="E1301" s="26" t="s">
        <v>2073</v>
      </c>
      <c r="F1301" s="26" t="s">
        <v>37</v>
      </c>
      <c r="G1301" s="26">
        <v>2018</v>
      </c>
      <c r="H1301" s="26" t="s">
        <v>2053</v>
      </c>
      <c r="I1301" s="45">
        <v>1</v>
      </c>
      <c r="J1301" s="46" t="s">
        <v>2074</v>
      </c>
      <c r="K1301" s="54">
        <f t="shared" ref="K1301:K1333" si="100">L1301</f>
        <v>107.9</v>
      </c>
      <c r="L1301" s="54">
        <f t="shared" ref="L1301:L1333" si="101">SUM(M1301:O1301)</f>
        <v>107.9</v>
      </c>
      <c r="M1301" s="74">
        <v>107.9</v>
      </c>
      <c r="N1301" s="74"/>
      <c r="O1301" s="74"/>
      <c r="P1301" s="24" t="s">
        <v>2075</v>
      </c>
      <c r="Q1301" s="26" t="s">
        <v>110</v>
      </c>
      <c r="R1301" s="26">
        <v>38</v>
      </c>
      <c r="S1301" s="26">
        <v>152</v>
      </c>
      <c r="T1301" s="74"/>
      <c r="U1301" s="26"/>
      <c r="V1301" s="26" t="s">
        <v>2076</v>
      </c>
      <c r="W1301" s="24">
        <v>7909</v>
      </c>
      <c r="X1301" s="24"/>
    </row>
    <row r="1302" s="3" customFormat="1" ht="24.95" customHeight="1" spans="1:24">
      <c r="A1302" s="24">
        <v>1297</v>
      </c>
      <c r="B1302" s="46" t="s">
        <v>2077</v>
      </c>
      <c r="C1302" s="26" t="s">
        <v>45</v>
      </c>
      <c r="D1302" s="26" t="s">
        <v>64</v>
      </c>
      <c r="E1302" s="26" t="s">
        <v>2078</v>
      </c>
      <c r="F1302" s="26" t="s">
        <v>37</v>
      </c>
      <c r="G1302" s="26">
        <v>2018</v>
      </c>
      <c r="H1302" s="26" t="s">
        <v>2053</v>
      </c>
      <c r="I1302" s="45">
        <v>1</v>
      </c>
      <c r="J1302" s="46" t="s">
        <v>2079</v>
      </c>
      <c r="K1302" s="54">
        <f t="shared" si="100"/>
        <v>63</v>
      </c>
      <c r="L1302" s="54">
        <f t="shared" si="101"/>
        <v>63</v>
      </c>
      <c r="M1302" s="74">
        <v>63</v>
      </c>
      <c r="N1302" s="74"/>
      <c r="O1302" s="74"/>
      <c r="P1302" s="24" t="s">
        <v>2075</v>
      </c>
      <c r="Q1302" s="26" t="s">
        <v>110</v>
      </c>
      <c r="R1302" s="26">
        <v>32</v>
      </c>
      <c r="S1302" s="26">
        <v>128</v>
      </c>
      <c r="T1302" s="74"/>
      <c r="U1302" s="26"/>
      <c r="V1302" s="26" t="s">
        <v>2076</v>
      </c>
      <c r="W1302" s="24">
        <v>7910</v>
      </c>
      <c r="X1302" s="24"/>
    </row>
    <row r="1303" s="3" customFormat="1" ht="24.95" customHeight="1" spans="1:24">
      <c r="A1303" s="24">
        <v>1298</v>
      </c>
      <c r="B1303" s="46" t="s">
        <v>2080</v>
      </c>
      <c r="C1303" s="26" t="s">
        <v>45</v>
      </c>
      <c r="D1303" s="26" t="s">
        <v>64</v>
      </c>
      <c r="E1303" s="26" t="s">
        <v>2081</v>
      </c>
      <c r="F1303" s="26" t="s">
        <v>37</v>
      </c>
      <c r="G1303" s="26">
        <v>2018</v>
      </c>
      <c r="H1303" s="26" t="s">
        <v>2053</v>
      </c>
      <c r="I1303" s="45">
        <v>1</v>
      </c>
      <c r="J1303" s="46" t="s">
        <v>2082</v>
      </c>
      <c r="K1303" s="54">
        <f t="shared" si="100"/>
        <v>70</v>
      </c>
      <c r="L1303" s="54">
        <f t="shared" si="101"/>
        <v>70</v>
      </c>
      <c r="M1303" s="74">
        <v>70</v>
      </c>
      <c r="N1303" s="74"/>
      <c r="O1303" s="74"/>
      <c r="P1303" s="24" t="s">
        <v>2075</v>
      </c>
      <c r="Q1303" s="26" t="s">
        <v>110</v>
      </c>
      <c r="R1303" s="26">
        <v>34</v>
      </c>
      <c r="S1303" s="26">
        <v>136</v>
      </c>
      <c r="T1303" s="74"/>
      <c r="U1303" s="26"/>
      <c r="V1303" s="26" t="s">
        <v>2076</v>
      </c>
      <c r="W1303" s="24">
        <v>7911</v>
      </c>
      <c r="X1303" s="24"/>
    </row>
    <row r="1304" s="3" customFormat="1" ht="24.95" customHeight="1" spans="1:24">
      <c r="A1304" s="24">
        <v>1299</v>
      </c>
      <c r="B1304" s="46" t="s">
        <v>2083</v>
      </c>
      <c r="C1304" s="26" t="s">
        <v>45</v>
      </c>
      <c r="D1304" s="26" t="s">
        <v>142</v>
      </c>
      <c r="E1304" s="26" t="s">
        <v>2084</v>
      </c>
      <c r="F1304" s="26" t="s">
        <v>37</v>
      </c>
      <c r="G1304" s="26">
        <v>2018</v>
      </c>
      <c r="H1304" s="26" t="s">
        <v>2053</v>
      </c>
      <c r="I1304" s="45">
        <v>1</v>
      </c>
      <c r="J1304" s="46" t="s">
        <v>2085</v>
      </c>
      <c r="K1304" s="54">
        <f t="shared" si="100"/>
        <v>36</v>
      </c>
      <c r="L1304" s="54">
        <f t="shared" si="101"/>
        <v>36</v>
      </c>
      <c r="M1304" s="74">
        <v>36</v>
      </c>
      <c r="N1304" s="74"/>
      <c r="O1304" s="74"/>
      <c r="P1304" s="24" t="s">
        <v>2075</v>
      </c>
      <c r="Q1304" s="26" t="s">
        <v>110</v>
      </c>
      <c r="R1304" s="26">
        <v>34</v>
      </c>
      <c r="S1304" s="26">
        <v>158</v>
      </c>
      <c r="T1304" s="74"/>
      <c r="U1304" s="26"/>
      <c r="V1304" s="26" t="s">
        <v>2076</v>
      </c>
      <c r="W1304" s="24">
        <v>7912</v>
      </c>
      <c r="X1304" s="24"/>
    </row>
    <row r="1305" s="3" customFormat="1" ht="24.95" customHeight="1" spans="1:24">
      <c r="A1305" s="24">
        <v>1300</v>
      </c>
      <c r="B1305" s="46" t="s">
        <v>2086</v>
      </c>
      <c r="C1305" s="26" t="s">
        <v>45</v>
      </c>
      <c r="D1305" s="26" t="s">
        <v>46</v>
      </c>
      <c r="E1305" s="26" t="s">
        <v>2087</v>
      </c>
      <c r="F1305" s="26" t="s">
        <v>37</v>
      </c>
      <c r="G1305" s="26">
        <v>2018</v>
      </c>
      <c r="H1305" s="26" t="s">
        <v>2053</v>
      </c>
      <c r="I1305" s="45">
        <v>1</v>
      </c>
      <c r="J1305" s="46" t="s">
        <v>2088</v>
      </c>
      <c r="K1305" s="54">
        <f t="shared" si="100"/>
        <v>100</v>
      </c>
      <c r="L1305" s="54">
        <f t="shared" si="101"/>
        <v>100</v>
      </c>
      <c r="M1305" s="74">
        <v>100</v>
      </c>
      <c r="N1305" s="74"/>
      <c r="O1305" s="74"/>
      <c r="P1305" s="24" t="s">
        <v>2075</v>
      </c>
      <c r="Q1305" s="26" t="s">
        <v>110</v>
      </c>
      <c r="R1305" s="26">
        <v>90</v>
      </c>
      <c r="S1305" s="26">
        <v>380</v>
      </c>
      <c r="T1305" s="74"/>
      <c r="U1305" s="26"/>
      <c r="V1305" s="26" t="s">
        <v>2076</v>
      </c>
      <c r="W1305" s="24">
        <v>7913</v>
      </c>
      <c r="X1305" s="24"/>
    </row>
    <row r="1306" s="3" customFormat="1" ht="24.95" customHeight="1" spans="1:24">
      <c r="A1306" s="24">
        <v>1301</v>
      </c>
      <c r="B1306" s="46" t="s">
        <v>2089</v>
      </c>
      <c r="C1306" s="26" t="s">
        <v>45</v>
      </c>
      <c r="D1306" s="26" t="s">
        <v>56</v>
      </c>
      <c r="E1306" s="26" t="s">
        <v>2090</v>
      </c>
      <c r="F1306" s="26" t="s">
        <v>37</v>
      </c>
      <c r="G1306" s="26">
        <v>2018</v>
      </c>
      <c r="H1306" s="26" t="s">
        <v>2053</v>
      </c>
      <c r="I1306" s="45">
        <v>1</v>
      </c>
      <c r="J1306" s="46" t="s">
        <v>2091</v>
      </c>
      <c r="K1306" s="54">
        <f t="shared" si="100"/>
        <v>120</v>
      </c>
      <c r="L1306" s="54">
        <f t="shared" si="101"/>
        <v>120</v>
      </c>
      <c r="M1306" s="74">
        <v>120</v>
      </c>
      <c r="N1306" s="74"/>
      <c r="O1306" s="74"/>
      <c r="P1306" s="24" t="s">
        <v>2075</v>
      </c>
      <c r="Q1306" s="26" t="s">
        <v>110</v>
      </c>
      <c r="R1306" s="26">
        <v>70</v>
      </c>
      <c r="S1306" s="26">
        <v>346</v>
      </c>
      <c r="T1306" s="74"/>
      <c r="U1306" s="26"/>
      <c r="V1306" s="26" t="s">
        <v>2076</v>
      </c>
      <c r="W1306" s="24">
        <v>7914</v>
      </c>
      <c r="X1306" s="24"/>
    </row>
    <row r="1307" ht="24.95" customHeight="1" spans="1:24">
      <c r="A1307" s="24">
        <v>1302</v>
      </c>
      <c r="B1307" s="46" t="s">
        <v>2092</v>
      </c>
      <c r="C1307" s="26" t="s">
        <v>45</v>
      </c>
      <c r="D1307" s="26" t="s">
        <v>56</v>
      </c>
      <c r="E1307" s="26" t="s">
        <v>2093</v>
      </c>
      <c r="F1307" s="26" t="s">
        <v>37</v>
      </c>
      <c r="G1307" s="26">
        <v>2018</v>
      </c>
      <c r="H1307" s="26" t="s">
        <v>2053</v>
      </c>
      <c r="I1307" s="45">
        <v>1</v>
      </c>
      <c r="J1307" s="46" t="s">
        <v>2094</v>
      </c>
      <c r="K1307" s="54">
        <f t="shared" si="100"/>
        <v>120</v>
      </c>
      <c r="L1307" s="54">
        <f t="shared" si="101"/>
        <v>120</v>
      </c>
      <c r="M1307" s="74">
        <v>120</v>
      </c>
      <c r="N1307" s="74"/>
      <c r="O1307" s="74"/>
      <c r="P1307" s="24" t="s">
        <v>2075</v>
      </c>
      <c r="Q1307" s="26" t="s">
        <v>110</v>
      </c>
      <c r="R1307" s="26">
        <v>55</v>
      </c>
      <c r="S1307" s="26">
        <v>275</v>
      </c>
      <c r="T1307" s="74"/>
      <c r="U1307" s="26"/>
      <c r="V1307" s="26" t="s">
        <v>2076</v>
      </c>
      <c r="W1307" s="24">
        <v>7915</v>
      </c>
      <c r="X1307" s="24"/>
    </row>
    <row r="1308" ht="24.95" customHeight="1" spans="1:24">
      <c r="A1308" s="24">
        <v>1303</v>
      </c>
      <c r="B1308" s="46" t="s">
        <v>2095</v>
      </c>
      <c r="C1308" s="26" t="s">
        <v>45</v>
      </c>
      <c r="D1308" s="26" t="s">
        <v>56</v>
      </c>
      <c r="E1308" s="26" t="s">
        <v>2096</v>
      </c>
      <c r="F1308" s="26" t="s">
        <v>37</v>
      </c>
      <c r="G1308" s="26">
        <v>2018</v>
      </c>
      <c r="H1308" s="26" t="s">
        <v>2053</v>
      </c>
      <c r="I1308" s="45">
        <v>1</v>
      </c>
      <c r="J1308" s="46" t="s">
        <v>2097</v>
      </c>
      <c r="K1308" s="54">
        <f t="shared" si="100"/>
        <v>120</v>
      </c>
      <c r="L1308" s="54">
        <f t="shared" si="101"/>
        <v>120</v>
      </c>
      <c r="M1308" s="74">
        <v>120</v>
      </c>
      <c r="N1308" s="74"/>
      <c r="O1308" s="74"/>
      <c r="P1308" s="24" t="s">
        <v>2075</v>
      </c>
      <c r="Q1308" s="26" t="s">
        <v>110</v>
      </c>
      <c r="R1308" s="26">
        <v>70</v>
      </c>
      <c r="S1308" s="26">
        <v>346</v>
      </c>
      <c r="T1308" s="74"/>
      <c r="U1308" s="26"/>
      <c r="V1308" s="26" t="s">
        <v>2076</v>
      </c>
      <c r="W1308" s="24">
        <v>7916</v>
      </c>
      <c r="X1308" s="24"/>
    </row>
    <row r="1309" ht="24.95" customHeight="1" spans="1:24">
      <c r="A1309" s="24">
        <v>1304</v>
      </c>
      <c r="B1309" s="51" t="s">
        <v>2098</v>
      </c>
      <c r="C1309" s="24" t="s">
        <v>45</v>
      </c>
      <c r="D1309" s="26" t="s">
        <v>164</v>
      </c>
      <c r="E1309" s="24" t="s">
        <v>212</v>
      </c>
      <c r="F1309" s="24" t="s">
        <v>37</v>
      </c>
      <c r="G1309" s="24">
        <v>2018</v>
      </c>
      <c r="H1309" s="24" t="s">
        <v>2053</v>
      </c>
      <c r="I1309" s="55">
        <v>1</v>
      </c>
      <c r="J1309" s="51" t="s">
        <v>2099</v>
      </c>
      <c r="K1309" s="50">
        <f t="shared" si="100"/>
        <v>100</v>
      </c>
      <c r="L1309" s="50">
        <f t="shared" si="101"/>
        <v>100</v>
      </c>
      <c r="M1309" s="74">
        <v>100</v>
      </c>
      <c r="N1309" s="74"/>
      <c r="O1309" s="74"/>
      <c r="P1309" s="24" t="s">
        <v>135</v>
      </c>
      <c r="Q1309" s="24" t="s">
        <v>110</v>
      </c>
      <c r="R1309" s="24">
        <v>95</v>
      </c>
      <c r="S1309" s="24">
        <v>241</v>
      </c>
      <c r="T1309" s="74"/>
      <c r="U1309" s="24"/>
      <c r="V1309" s="24" t="s">
        <v>2100</v>
      </c>
      <c r="W1309" s="24">
        <v>7917</v>
      </c>
      <c r="X1309" s="24"/>
    </row>
    <row r="1310" ht="24.95" customHeight="1" spans="1:24">
      <c r="A1310" s="24">
        <v>1305</v>
      </c>
      <c r="B1310" s="51" t="s">
        <v>2101</v>
      </c>
      <c r="C1310" s="24" t="s">
        <v>45</v>
      </c>
      <c r="D1310" s="24" t="s">
        <v>142</v>
      </c>
      <c r="E1310" s="24" t="s">
        <v>2027</v>
      </c>
      <c r="F1310" s="24" t="s">
        <v>37</v>
      </c>
      <c r="G1310" s="24">
        <v>2018</v>
      </c>
      <c r="H1310" s="24" t="s">
        <v>2053</v>
      </c>
      <c r="I1310" s="55">
        <v>1</v>
      </c>
      <c r="J1310" s="51" t="s">
        <v>2099</v>
      </c>
      <c r="K1310" s="50">
        <f t="shared" si="100"/>
        <v>100</v>
      </c>
      <c r="L1310" s="50">
        <f t="shared" si="101"/>
        <v>100</v>
      </c>
      <c r="M1310" s="74">
        <v>100</v>
      </c>
      <c r="N1310" s="74"/>
      <c r="O1310" s="74"/>
      <c r="P1310" s="24" t="s">
        <v>135</v>
      </c>
      <c r="Q1310" s="24" t="s">
        <v>110</v>
      </c>
      <c r="R1310" s="24">
        <v>98</v>
      </c>
      <c r="S1310" s="24">
        <v>275</v>
      </c>
      <c r="T1310" s="74"/>
      <c r="U1310" s="24"/>
      <c r="V1310" s="24" t="s">
        <v>2100</v>
      </c>
      <c r="W1310" s="24">
        <v>7918</v>
      </c>
      <c r="X1310" s="24"/>
    </row>
    <row r="1311" ht="24.95" customHeight="1" spans="1:24">
      <c r="A1311" s="24">
        <v>1306</v>
      </c>
      <c r="B1311" s="51" t="s">
        <v>2102</v>
      </c>
      <c r="C1311" s="24" t="s">
        <v>45</v>
      </c>
      <c r="D1311" s="24" t="s">
        <v>142</v>
      </c>
      <c r="E1311" s="24" t="s">
        <v>807</v>
      </c>
      <c r="F1311" s="24" t="s">
        <v>37</v>
      </c>
      <c r="G1311" s="24">
        <v>2018</v>
      </c>
      <c r="H1311" s="24" t="s">
        <v>2053</v>
      </c>
      <c r="I1311" s="55">
        <v>1</v>
      </c>
      <c r="J1311" s="51" t="s">
        <v>2103</v>
      </c>
      <c r="K1311" s="50">
        <f t="shared" si="100"/>
        <v>50</v>
      </c>
      <c r="L1311" s="50">
        <f t="shared" si="101"/>
        <v>50</v>
      </c>
      <c r="M1311" s="74">
        <v>50</v>
      </c>
      <c r="N1311" s="74"/>
      <c r="O1311" s="74"/>
      <c r="P1311" s="24" t="s">
        <v>135</v>
      </c>
      <c r="Q1311" s="24" t="s">
        <v>110</v>
      </c>
      <c r="R1311" s="24"/>
      <c r="S1311" s="24"/>
      <c r="T1311" s="74"/>
      <c r="U1311" s="24"/>
      <c r="V1311" s="24" t="s">
        <v>2100</v>
      </c>
      <c r="W1311" s="24">
        <v>7919</v>
      </c>
      <c r="X1311" s="24"/>
    </row>
    <row r="1312" ht="24.95" customHeight="1" spans="1:24">
      <c r="A1312" s="24">
        <v>1307</v>
      </c>
      <c r="B1312" s="51" t="s">
        <v>2104</v>
      </c>
      <c r="C1312" s="24" t="s">
        <v>45</v>
      </c>
      <c r="D1312" s="26" t="s">
        <v>56</v>
      </c>
      <c r="E1312" s="24" t="s">
        <v>2105</v>
      </c>
      <c r="F1312" s="24" t="s">
        <v>37</v>
      </c>
      <c r="G1312" s="24">
        <v>2018</v>
      </c>
      <c r="H1312" s="24" t="s">
        <v>2053</v>
      </c>
      <c r="I1312" s="55">
        <v>1</v>
      </c>
      <c r="J1312" s="51" t="s">
        <v>2106</v>
      </c>
      <c r="K1312" s="50">
        <f t="shared" si="100"/>
        <v>120</v>
      </c>
      <c r="L1312" s="50">
        <f t="shared" si="101"/>
        <v>120</v>
      </c>
      <c r="M1312" s="74">
        <v>120</v>
      </c>
      <c r="N1312" s="74"/>
      <c r="O1312" s="74"/>
      <c r="P1312" s="24" t="s">
        <v>2075</v>
      </c>
      <c r="Q1312" s="24" t="s">
        <v>110</v>
      </c>
      <c r="R1312" s="24">
        <v>62</v>
      </c>
      <c r="S1312" s="24">
        <v>215</v>
      </c>
      <c r="T1312" s="74"/>
      <c r="U1312" s="24"/>
      <c r="V1312" s="24" t="s">
        <v>2107</v>
      </c>
      <c r="W1312" s="24">
        <v>7920</v>
      </c>
      <c r="X1312" s="24"/>
    </row>
    <row r="1313" ht="24.95" customHeight="1" spans="1:24">
      <c r="A1313" s="24">
        <v>1308</v>
      </c>
      <c r="B1313" s="51" t="s">
        <v>2108</v>
      </c>
      <c r="C1313" s="24" t="s">
        <v>45</v>
      </c>
      <c r="D1313" s="26" t="s">
        <v>56</v>
      </c>
      <c r="E1313" s="24" t="s">
        <v>2109</v>
      </c>
      <c r="F1313" s="24" t="s">
        <v>37</v>
      </c>
      <c r="G1313" s="24">
        <v>2018</v>
      </c>
      <c r="H1313" s="24" t="s">
        <v>2053</v>
      </c>
      <c r="I1313" s="55">
        <v>1</v>
      </c>
      <c r="J1313" s="51" t="s">
        <v>2106</v>
      </c>
      <c r="K1313" s="50">
        <f t="shared" si="100"/>
        <v>120</v>
      </c>
      <c r="L1313" s="50">
        <f t="shared" si="101"/>
        <v>120</v>
      </c>
      <c r="M1313" s="74">
        <v>120</v>
      </c>
      <c r="N1313" s="74"/>
      <c r="O1313" s="74"/>
      <c r="P1313" s="24" t="s">
        <v>2075</v>
      </c>
      <c r="Q1313" s="24" t="s">
        <v>110</v>
      </c>
      <c r="R1313" s="24">
        <v>65</v>
      </c>
      <c r="S1313" s="24">
        <v>235</v>
      </c>
      <c r="T1313" s="74"/>
      <c r="U1313" s="24"/>
      <c r="V1313" s="24" t="s">
        <v>2107</v>
      </c>
      <c r="W1313" s="24">
        <v>7921</v>
      </c>
      <c r="X1313" s="24"/>
    </row>
    <row r="1314" ht="24.95" customHeight="1" spans="1:24">
      <c r="A1314" s="24">
        <v>1309</v>
      </c>
      <c r="B1314" s="51" t="s">
        <v>2110</v>
      </c>
      <c r="C1314" s="24" t="s">
        <v>45</v>
      </c>
      <c r="D1314" s="26" t="s">
        <v>56</v>
      </c>
      <c r="E1314" s="24" t="s">
        <v>1714</v>
      </c>
      <c r="F1314" s="24" t="s">
        <v>37</v>
      </c>
      <c r="G1314" s="24">
        <v>2018</v>
      </c>
      <c r="H1314" s="24" t="s">
        <v>2053</v>
      </c>
      <c r="I1314" s="55">
        <v>1</v>
      </c>
      <c r="J1314" s="51" t="s">
        <v>2111</v>
      </c>
      <c r="K1314" s="50">
        <f t="shared" si="100"/>
        <v>120</v>
      </c>
      <c r="L1314" s="50">
        <f t="shared" si="101"/>
        <v>120</v>
      </c>
      <c r="M1314" s="74">
        <v>120</v>
      </c>
      <c r="N1314" s="74"/>
      <c r="O1314" s="74"/>
      <c r="P1314" s="24" t="s">
        <v>2075</v>
      </c>
      <c r="Q1314" s="24" t="s">
        <v>110</v>
      </c>
      <c r="R1314" s="24">
        <v>73</v>
      </c>
      <c r="S1314" s="24">
        <v>346</v>
      </c>
      <c r="T1314" s="74"/>
      <c r="U1314" s="24"/>
      <c r="V1314" s="24" t="s">
        <v>2107</v>
      </c>
      <c r="W1314" s="24">
        <v>7922</v>
      </c>
      <c r="X1314" s="24"/>
    </row>
    <row r="1315" ht="24.95" customHeight="1" spans="1:24">
      <c r="A1315" s="24">
        <v>1310</v>
      </c>
      <c r="B1315" s="46" t="s">
        <v>2112</v>
      </c>
      <c r="C1315" s="26" t="s">
        <v>45</v>
      </c>
      <c r="D1315" s="26" t="s">
        <v>53</v>
      </c>
      <c r="E1315" s="26" t="s">
        <v>2113</v>
      </c>
      <c r="F1315" s="26" t="s">
        <v>37</v>
      </c>
      <c r="G1315" s="26">
        <v>2018</v>
      </c>
      <c r="H1315" s="26" t="s">
        <v>2053</v>
      </c>
      <c r="I1315" s="45">
        <v>1</v>
      </c>
      <c r="J1315" s="46" t="s">
        <v>2114</v>
      </c>
      <c r="K1315" s="54">
        <f t="shared" si="100"/>
        <v>10</v>
      </c>
      <c r="L1315" s="54">
        <f t="shared" si="101"/>
        <v>10</v>
      </c>
      <c r="M1315" s="74">
        <v>10</v>
      </c>
      <c r="N1315" s="74"/>
      <c r="O1315" s="74"/>
      <c r="P1315" s="24" t="s">
        <v>1240</v>
      </c>
      <c r="Q1315" s="26" t="s">
        <v>110</v>
      </c>
      <c r="R1315" s="65"/>
      <c r="S1315" s="65"/>
      <c r="T1315" s="74"/>
      <c r="U1315" s="65"/>
      <c r="V1315" s="26" t="s">
        <v>17</v>
      </c>
      <c r="W1315" s="24">
        <v>7923</v>
      </c>
      <c r="X1315" s="24"/>
    </row>
    <row r="1316" ht="24.95" customHeight="1" spans="1:24">
      <c r="A1316" s="24">
        <v>1311</v>
      </c>
      <c r="B1316" s="46" t="s">
        <v>2115</v>
      </c>
      <c r="C1316" s="26" t="s">
        <v>45</v>
      </c>
      <c r="D1316" s="26"/>
      <c r="E1316" s="26"/>
      <c r="F1316" s="26" t="s">
        <v>37</v>
      </c>
      <c r="G1316" s="26">
        <v>2018</v>
      </c>
      <c r="H1316" s="26" t="s">
        <v>2053</v>
      </c>
      <c r="I1316" s="45">
        <v>1</v>
      </c>
      <c r="J1316" s="46" t="s">
        <v>2116</v>
      </c>
      <c r="K1316" s="54">
        <f t="shared" si="100"/>
        <v>10</v>
      </c>
      <c r="L1316" s="54">
        <f t="shared" si="101"/>
        <v>10</v>
      </c>
      <c r="M1316" s="74">
        <v>10</v>
      </c>
      <c r="N1316" s="74"/>
      <c r="O1316" s="74"/>
      <c r="P1316" s="24" t="s">
        <v>1240</v>
      </c>
      <c r="Q1316" s="26" t="s">
        <v>110</v>
      </c>
      <c r="R1316" s="65"/>
      <c r="S1316" s="65"/>
      <c r="T1316" s="74"/>
      <c r="U1316" s="65"/>
      <c r="V1316" s="26" t="s">
        <v>17</v>
      </c>
      <c r="W1316" s="24">
        <v>7924</v>
      </c>
      <c r="X1316" s="24"/>
    </row>
    <row r="1317" ht="24.95" customHeight="1" spans="1:24">
      <c r="A1317" s="24">
        <v>1312</v>
      </c>
      <c r="B1317" s="46" t="s">
        <v>2117</v>
      </c>
      <c r="C1317" s="26" t="s">
        <v>45</v>
      </c>
      <c r="D1317" s="26" t="s">
        <v>164</v>
      </c>
      <c r="E1317" s="26" t="s">
        <v>2118</v>
      </c>
      <c r="F1317" s="26" t="s">
        <v>37</v>
      </c>
      <c r="G1317" s="26">
        <v>2018</v>
      </c>
      <c r="H1317" s="26" t="s">
        <v>2053</v>
      </c>
      <c r="I1317" s="45">
        <v>1</v>
      </c>
      <c r="J1317" s="46" t="s">
        <v>2119</v>
      </c>
      <c r="K1317" s="54">
        <f t="shared" si="100"/>
        <v>22</v>
      </c>
      <c r="L1317" s="54">
        <f t="shared" si="101"/>
        <v>22</v>
      </c>
      <c r="M1317" s="74">
        <v>22</v>
      </c>
      <c r="N1317" s="74"/>
      <c r="O1317" s="74"/>
      <c r="P1317" s="24" t="s">
        <v>1240</v>
      </c>
      <c r="Q1317" s="26" t="s">
        <v>110</v>
      </c>
      <c r="R1317" s="65"/>
      <c r="S1317" s="65"/>
      <c r="T1317" s="74"/>
      <c r="U1317" s="65"/>
      <c r="V1317" s="26" t="s">
        <v>17</v>
      </c>
      <c r="W1317" s="24">
        <v>7925</v>
      </c>
      <c r="X1317" s="24"/>
    </row>
    <row r="1318" ht="24.95" customHeight="1" spans="1:24">
      <c r="A1318" s="24">
        <v>1313</v>
      </c>
      <c r="B1318" s="46" t="s">
        <v>2120</v>
      </c>
      <c r="C1318" s="26" t="s">
        <v>45</v>
      </c>
      <c r="D1318" s="26"/>
      <c r="E1318" s="26"/>
      <c r="F1318" s="26" t="s">
        <v>37</v>
      </c>
      <c r="G1318" s="26">
        <v>2018</v>
      </c>
      <c r="H1318" s="26" t="s">
        <v>2053</v>
      </c>
      <c r="I1318" s="45">
        <v>1</v>
      </c>
      <c r="J1318" s="46" t="s">
        <v>2121</v>
      </c>
      <c r="K1318" s="54">
        <f t="shared" si="100"/>
        <v>50</v>
      </c>
      <c r="L1318" s="54">
        <f t="shared" si="101"/>
        <v>50</v>
      </c>
      <c r="M1318" s="74">
        <v>50</v>
      </c>
      <c r="N1318" s="74"/>
      <c r="O1318" s="74"/>
      <c r="P1318" s="24" t="s">
        <v>1240</v>
      </c>
      <c r="Q1318" s="26" t="s">
        <v>110</v>
      </c>
      <c r="R1318" s="65"/>
      <c r="S1318" s="65"/>
      <c r="T1318" s="74"/>
      <c r="U1318" s="65"/>
      <c r="V1318" s="26" t="s">
        <v>17</v>
      </c>
      <c r="W1318" s="24">
        <v>7926</v>
      </c>
      <c r="X1318" s="24"/>
    </row>
    <row r="1319" ht="24.95" customHeight="1" spans="1:24">
      <c r="A1319" s="24">
        <v>1314</v>
      </c>
      <c r="B1319" s="51" t="s">
        <v>2122</v>
      </c>
      <c r="C1319" s="24" t="s">
        <v>45</v>
      </c>
      <c r="D1319" s="24" t="s">
        <v>142</v>
      </c>
      <c r="E1319" s="24" t="s">
        <v>2123</v>
      </c>
      <c r="F1319" s="24" t="s">
        <v>37</v>
      </c>
      <c r="G1319" s="24">
        <v>2018</v>
      </c>
      <c r="H1319" s="24" t="s">
        <v>2053</v>
      </c>
      <c r="I1319" s="55">
        <v>1</v>
      </c>
      <c r="J1319" s="51" t="s">
        <v>2085</v>
      </c>
      <c r="K1319" s="50">
        <f t="shared" si="100"/>
        <v>49.5</v>
      </c>
      <c r="L1319" s="50">
        <f t="shared" si="101"/>
        <v>49.5</v>
      </c>
      <c r="M1319" s="74">
        <v>49.5</v>
      </c>
      <c r="N1319" s="74"/>
      <c r="O1319" s="74"/>
      <c r="P1319" s="24" t="s">
        <v>2075</v>
      </c>
      <c r="Q1319" s="24" t="s">
        <v>110</v>
      </c>
      <c r="R1319" s="24">
        <v>18</v>
      </c>
      <c r="S1319" s="24">
        <v>63</v>
      </c>
      <c r="T1319" s="74"/>
      <c r="U1319" s="24"/>
      <c r="V1319" s="24" t="s">
        <v>17</v>
      </c>
      <c r="W1319" s="24">
        <v>7927</v>
      </c>
      <c r="X1319" s="24"/>
    </row>
    <row r="1320" ht="24.95" customHeight="1" spans="1:24">
      <c r="A1320" s="24">
        <v>1315</v>
      </c>
      <c r="B1320" s="51" t="s">
        <v>2124</v>
      </c>
      <c r="C1320" s="24" t="s">
        <v>45</v>
      </c>
      <c r="D1320" s="24" t="s">
        <v>142</v>
      </c>
      <c r="E1320" s="24" t="s">
        <v>2125</v>
      </c>
      <c r="F1320" s="24" t="s">
        <v>37</v>
      </c>
      <c r="G1320" s="24">
        <v>2018</v>
      </c>
      <c r="H1320" s="24" t="s">
        <v>2053</v>
      </c>
      <c r="I1320" s="55">
        <v>1</v>
      </c>
      <c r="J1320" s="51" t="s">
        <v>2085</v>
      </c>
      <c r="K1320" s="50">
        <f t="shared" si="100"/>
        <v>49.5</v>
      </c>
      <c r="L1320" s="50">
        <f t="shared" si="101"/>
        <v>49.5</v>
      </c>
      <c r="M1320" s="74">
        <v>49.5</v>
      </c>
      <c r="N1320" s="74"/>
      <c r="O1320" s="74"/>
      <c r="P1320" s="24" t="s">
        <v>2075</v>
      </c>
      <c r="Q1320" s="24" t="s">
        <v>110</v>
      </c>
      <c r="R1320" s="24">
        <v>26</v>
      </c>
      <c r="S1320" s="24">
        <v>111</v>
      </c>
      <c r="T1320" s="74"/>
      <c r="U1320" s="24"/>
      <c r="V1320" s="24" t="s">
        <v>17</v>
      </c>
      <c r="W1320" s="24">
        <v>7928</v>
      </c>
      <c r="X1320" s="24"/>
    </row>
    <row r="1321" ht="24.95" customHeight="1" spans="1:24">
      <c r="A1321" s="24">
        <v>1316</v>
      </c>
      <c r="B1321" s="51" t="s">
        <v>2126</v>
      </c>
      <c r="C1321" s="24" t="s">
        <v>45</v>
      </c>
      <c r="D1321" s="24" t="s">
        <v>117</v>
      </c>
      <c r="E1321" s="24" t="s">
        <v>2127</v>
      </c>
      <c r="F1321" s="24" t="s">
        <v>37</v>
      </c>
      <c r="G1321" s="24">
        <v>2018</v>
      </c>
      <c r="H1321" s="24" t="s">
        <v>2053</v>
      </c>
      <c r="I1321" s="55">
        <v>1</v>
      </c>
      <c r="J1321" s="51" t="s">
        <v>2128</v>
      </c>
      <c r="K1321" s="50">
        <f t="shared" si="100"/>
        <v>14.85</v>
      </c>
      <c r="L1321" s="50">
        <f t="shared" si="101"/>
        <v>14.85</v>
      </c>
      <c r="M1321" s="74">
        <v>14.85</v>
      </c>
      <c r="N1321" s="74"/>
      <c r="O1321" s="74"/>
      <c r="P1321" s="24" t="s">
        <v>2075</v>
      </c>
      <c r="Q1321" s="24" t="s">
        <v>110</v>
      </c>
      <c r="R1321" s="24">
        <v>75</v>
      </c>
      <c r="S1321" s="24">
        <v>305</v>
      </c>
      <c r="T1321" s="74"/>
      <c r="U1321" s="24"/>
      <c r="V1321" s="24" t="s">
        <v>17</v>
      </c>
      <c r="W1321" s="24">
        <v>7929</v>
      </c>
      <c r="X1321" s="24"/>
    </row>
    <row r="1322" ht="24.95" customHeight="1" spans="1:24">
      <c r="A1322" s="24">
        <v>1317</v>
      </c>
      <c r="B1322" s="51" t="s">
        <v>2129</v>
      </c>
      <c r="C1322" s="24" t="s">
        <v>45</v>
      </c>
      <c r="D1322" s="26" t="s">
        <v>164</v>
      </c>
      <c r="E1322" s="24" t="s">
        <v>2018</v>
      </c>
      <c r="F1322" s="24" t="s">
        <v>37</v>
      </c>
      <c r="G1322" s="24">
        <v>2018</v>
      </c>
      <c r="H1322" s="24" t="s">
        <v>2053</v>
      </c>
      <c r="I1322" s="55">
        <v>1</v>
      </c>
      <c r="J1322" s="51" t="s">
        <v>2085</v>
      </c>
      <c r="K1322" s="50">
        <f t="shared" si="100"/>
        <v>49.5</v>
      </c>
      <c r="L1322" s="50">
        <f t="shared" si="101"/>
        <v>49.5</v>
      </c>
      <c r="M1322" s="74">
        <v>49.5</v>
      </c>
      <c r="N1322" s="74"/>
      <c r="O1322" s="74"/>
      <c r="P1322" s="24" t="s">
        <v>2075</v>
      </c>
      <c r="Q1322" s="24" t="s">
        <v>110</v>
      </c>
      <c r="R1322" s="24">
        <v>42</v>
      </c>
      <c r="S1322" s="24">
        <v>201</v>
      </c>
      <c r="T1322" s="74"/>
      <c r="U1322" s="24"/>
      <c r="V1322" s="24" t="s">
        <v>17</v>
      </c>
      <c r="W1322" s="24">
        <v>7930</v>
      </c>
      <c r="X1322" s="24"/>
    </row>
    <row r="1323" ht="24.95" customHeight="1" spans="1:24">
      <c r="A1323" s="24">
        <v>1318</v>
      </c>
      <c r="B1323" s="51" t="s">
        <v>2130</v>
      </c>
      <c r="C1323" s="24" t="s">
        <v>45</v>
      </c>
      <c r="D1323" s="26" t="s">
        <v>164</v>
      </c>
      <c r="E1323" s="24" t="s">
        <v>2131</v>
      </c>
      <c r="F1323" s="24" t="s">
        <v>37</v>
      </c>
      <c r="G1323" s="24">
        <v>2018</v>
      </c>
      <c r="H1323" s="24" t="s">
        <v>2053</v>
      </c>
      <c r="I1323" s="55">
        <v>1</v>
      </c>
      <c r="J1323" s="51" t="s">
        <v>2085</v>
      </c>
      <c r="K1323" s="50">
        <f t="shared" si="100"/>
        <v>49.5</v>
      </c>
      <c r="L1323" s="50">
        <f t="shared" si="101"/>
        <v>49.5</v>
      </c>
      <c r="M1323" s="74">
        <v>49.5</v>
      </c>
      <c r="N1323" s="74"/>
      <c r="O1323" s="74"/>
      <c r="P1323" s="24" t="s">
        <v>2075</v>
      </c>
      <c r="Q1323" s="24" t="s">
        <v>110</v>
      </c>
      <c r="R1323" s="24">
        <v>4</v>
      </c>
      <c r="S1323" s="24">
        <v>13</v>
      </c>
      <c r="T1323" s="74"/>
      <c r="U1323" s="24"/>
      <c r="V1323" s="24" t="s">
        <v>17</v>
      </c>
      <c r="W1323" s="24">
        <v>7931</v>
      </c>
      <c r="X1323" s="24"/>
    </row>
    <row r="1324" ht="24.95" customHeight="1" spans="1:24">
      <c r="A1324" s="24">
        <v>1319</v>
      </c>
      <c r="B1324" s="51" t="s">
        <v>2132</v>
      </c>
      <c r="C1324" s="24" t="s">
        <v>45</v>
      </c>
      <c r="D1324" s="24" t="s">
        <v>112</v>
      </c>
      <c r="E1324" s="24" t="s">
        <v>2133</v>
      </c>
      <c r="F1324" s="24" t="s">
        <v>37</v>
      </c>
      <c r="G1324" s="24">
        <v>2018</v>
      </c>
      <c r="H1324" s="24" t="s">
        <v>2053</v>
      </c>
      <c r="I1324" s="55">
        <v>1</v>
      </c>
      <c r="J1324" s="51" t="s">
        <v>2085</v>
      </c>
      <c r="K1324" s="50">
        <f t="shared" si="100"/>
        <v>49.5</v>
      </c>
      <c r="L1324" s="50">
        <f t="shared" si="101"/>
        <v>49.5</v>
      </c>
      <c r="M1324" s="74">
        <v>49.5</v>
      </c>
      <c r="N1324" s="74"/>
      <c r="O1324" s="74"/>
      <c r="P1324" s="24" t="s">
        <v>2075</v>
      </c>
      <c r="Q1324" s="24" t="s">
        <v>110</v>
      </c>
      <c r="R1324" s="24">
        <v>21</v>
      </c>
      <c r="S1324" s="24">
        <v>57</v>
      </c>
      <c r="T1324" s="74"/>
      <c r="U1324" s="24"/>
      <c r="V1324" s="24" t="s">
        <v>17</v>
      </c>
      <c r="W1324" s="24">
        <v>7932</v>
      </c>
      <c r="X1324" s="24"/>
    </row>
    <row r="1325" ht="24.95" customHeight="1" spans="1:24">
      <c r="A1325" s="24">
        <v>1320</v>
      </c>
      <c r="B1325" s="51" t="s">
        <v>2134</v>
      </c>
      <c r="C1325" s="24" t="s">
        <v>45</v>
      </c>
      <c r="D1325" s="24" t="s">
        <v>112</v>
      </c>
      <c r="E1325" s="24" t="s">
        <v>2135</v>
      </c>
      <c r="F1325" s="24" t="s">
        <v>37</v>
      </c>
      <c r="G1325" s="24">
        <v>2018</v>
      </c>
      <c r="H1325" s="24" t="s">
        <v>2053</v>
      </c>
      <c r="I1325" s="55">
        <v>1</v>
      </c>
      <c r="J1325" s="51" t="s">
        <v>2085</v>
      </c>
      <c r="K1325" s="50">
        <f t="shared" si="100"/>
        <v>49.5</v>
      </c>
      <c r="L1325" s="50">
        <f t="shared" si="101"/>
        <v>49.5</v>
      </c>
      <c r="M1325" s="74">
        <v>49.5</v>
      </c>
      <c r="N1325" s="74"/>
      <c r="O1325" s="74"/>
      <c r="P1325" s="24" t="s">
        <v>2075</v>
      </c>
      <c r="Q1325" s="24" t="s">
        <v>110</v>
      </c>
      <c r="R1325" s="24">
        <v>8</v>
      </c>
      <c r="S1325" s="24">
        <v>38</v>
      </c>
      <c r="T1325" s="74"/>
      <c r="U1325" s="24"/>
      <c r="V1325" s="24" t="s">
        <v>17</v>
      </c>
      <c r="W1325" s="24">
        <v>7933</v>
      </c>
      <c r="X1325" s="24"/>
    </row>
    <row r="1326" ht="24.95" customHeight="1" spans="1:24">
      <c r="A1326" s="24">
        <v>1321</v>
      </c>
      <c r="B1326" s="51" t="s">
        <v>2136</v>
      </c>
      <c r="C1326" s="24" t="s">
        <v>45</v>
      </c>
      <c r="D1326" s="24" t="s">
        <v>117</v>
      </c>
      <c r="E1326" s="24" t="s">
        <v>2011</v>
      </c>
      <c r="F1326" s="24" t="s">
        <v>37</v>
      </c>
      <c r="G1326" s="24">
        <v>2018</v>
      </c>
      <c r="H1326" s="24" t="s">
        <v>2053</v>
      </c>
      <c r="I1326" s="55">
        <v>1</v>
      </c>
      <c r="J1326" s="51" t="s">
        <v>2085</v>
      </c>
      <c r="K1326" s="50">
        <f t="shared" si="100"/>
        <v>49.5</v>
      </c>
      <c r="L1326" s="50">
        <f t="shared" si="101"/>
        <v>49.5</v>
      </c>
      <c r="M1326" s="74">
        <v>49.5</v>
      </c>
      <c r="N1326" s="74"/>
      <c r="O1326" s="74"/>
      <c r="P1326" s="24" t="s">
        <v>2075</v>
      </c>
      <c r="Q1326" s="24" t="s">
        <v>110</v>
      </c>
      <c r="R1326" s="24">
        <v>8</v>
      </c>
      <c r="S1326" s="24">
        <v>36</v>
      </c>
      <c r="T1326" s="74"/>
      <c r="U1326" s="24"/>
      <c r="V1326" s="24" t="s">
        <v>17</v>
      </c>
      <c r="W1326" s="24">
        <v>7934</v>
      </c>
      <c r="X1326" s="24"/>
    </row>
    <row r="1327" ht="24.95" customHeight="1" spans="1:24">
      <c r="A1327" s="24">
        <v>1322</v>
      </c>
      <c r="B1327" s="51" t="s">
        <v>2137</v>
      </c>
      <c r="C1327" s="24" t="s">
        <v>45</v>
      </c>
      <c r="D1327" s="24" t="s">
        <v>117</v>
      </c>
      <c r="E1327" s="24" t="s">
        <v>2138</v>
      </c>
      <c r="F1327" s="24" t="s">
        <v>37</v>
      </c>
      <c r="G1327" s="24">
        <v>2018</v>
      </c>
      <c r="H1327" s="24" t="s">
        <v>2053</v>
      </c>
      <c r="I1327" s="55">
        <v>1</v>
      </c>
      <c r="J1327" s="51" t="s">
        <v>2085</v>
      </c>
      <c r="K1327" s="50">
        <f t="shared" si="100"/>
        <v>39.6</v>
      </c>
      <c r="L1327" s="50">
        <f t="shared" si="101"/>
        <v>39.6</v>
      </c>
      <c r="M1327" s="74">
        <v>39.6</v>
      </c>
      <c r="N1327" s="74"/>
      <c r="O1327" s="74"/>
      <c r="P1327" s="24" t="s">
        <v>2075</v>
      </c>
      <c r="Q1327" s="24" t="s">
        <v>110</v>
      </c>
      <c r="R1327" s="24">
        <v>15</v>
      </c>
      <c r="S1327" s="24">
        <v>64</v>
      </c>
      <c r="T1327" s="74"/>
      <c r="U1327" s="24"/>
      <c r="V1327" s="24" t="s">
        <v>17</v>
      </c>
      <c r="W1327" s="24">
        <v>7935</v>
      </c>
      <c r="X1327" s="24"/>
    </row>
    <row r="1328" ht="24.95" customHeight="1" spans="1:24">
      <c r="A1328" s="24">
        <v>1323</v>
      </c>
      <c r="B1328" s="51" t="s">
        <v>2139</v>
      </c>
      <c r="C1328" s="24" t="s">
        <v>45</v>
      </c>
      <c r="D1328" s="24" t="s">
        <v>271</v>
      </c>
      <c r="E1328" s="24" t="s">
        <v>2140</v>
      </c>
      <c r="F1328" s="24" t="s">
        <v>37</v>
      </c>
      <c r="G1328" s="24">
        <v>2018</v>
      </c>
      <c r="H1328" s="24" t="s">
        <v>2053</v>
      </c>
      <c r="I1328" s="55">
        <v>1</v>
      </c>
      <c r="J1328" s="51" t="s">
        <v>2085</v>
      </c>
      <c r="K1328" s="50">
        <f t="shared" si="100"/>
        <v>49.5</v>
      </c>
      <c r="L1328" s="50">
        <f t="shared" si="101"/>
        <v>49.5</v>
      </c>
      <c r="M1328" s="74">
        <v>49.5</v>
      </c>
      <c r="N1328" s="74"/>
      <c r="O1328" s="74"/>
      <c r="P1328" s="24" t="s">
        <v>2075</v>
      </c>
      <c r="Q1328" s="24" t="s">
        <v>110</v>
      </c>
      <c r="R1328" s="24">
        <v>23</v>
      </c>
      <c r="S1328" s="24">
        <v>67</v>
      </c>
      <c r="T1328" s="74"/>
      <c r="U1328" s="24"/>
      <c r="V1328" s="24" t="s">
        <v>17</v>
      </c>
      <c r="W1328" s="24">
        <v>7936</v>
      </c>
      <c r="X1328" s="24"/>
    </row>
    <row r="1329" ht="24.95" customHeight="1" spans="1:24">
      <c r="A1329" s="24">
        <v>1324</v>
      </c>
      <c r="B1329" s="51" t="s">
        <v>2141</v>
      </c>
      <c r="C1329" s="24" t="s">
        <v>45</v>
      </c>
      <c r="D1329" s="24" t="s">
        <v>271</v>
      </c>
      <c r="E1329" s="24" t="s">
        <v>1966</v>
      </c>
      <c r="F1329" s="24" t="s">
        <v>37</v>
      </c>
      <c r="G1329" s="24">
        <v>2018</v>
      </c>
      <c r="H1329" s="24" t="s">
        <v>2053</v>
      </c>
      <c r="I1329" s="55">
        <v>1</v>
      </c>
      <c r="J1329" s="51" t="s">
        <v>2085</v>
      </c>
      <c r="K1329" s="50">
        <f t="shared" si="100"/>
        <v>49.5</v>
      </c>
      <c r="L1329" s="50">
        <f t="shared" si="101"/>
        <v>49.5</v>
      </c>
      <c r="M1329" s="74">
        <v>49.5</v>
      </c>
      <c r="N1329" s="74"/>
      <c r="O1329" s="74"/>
      <c r="P1329" s="24" t="s">
        <v>2075</v>
      </c>
      <c r="Q1329" s="24" t="s">
        <v>110</v>
      </c>
      <c r="R1329" s="24">
        <v>3</v>
      </c>
      <c r="S1329" s="24">
        <v>10</v>
      </c>
      <c r="T1329" s="74"/>
      <c r="U1329" s="24"/>
      <c r="V1329" s="24" t="s">
        <v>17</v>
      </c>
      <c r="W1329" s="24">
        <v>7937</v>
      </c>
      <c r="X1329" s="24"/>
    </row>
    <row r="1330" ht="24.95" customHeight="1" spans="1:24">
      <c r="A1330" s="24">
        <v>1325</v>
      </c>
      <c r="B1330" s="51" t="s">
        <v>2142</v>
      </c>
      <c r="C1330" s="24" t="s">
        <v>45</v>
      </c>
      <c r="D1330" s="24" t="s">
        <v>53</v>
      </c>
      <c r="E1330" s="24" t="s">
        <v>1345</v>
      </c>
      <c r="F1330" s="24" t="s">
        <v>37</v>
      </c>
      <c r="G1330" s="24">
        <v>2018</v>
      </c>
      <c r="H1330" s="24" t="s">
        <v>2053</v>
      </c>
      <c r="I1330" s="55">
        <v>1</v>
      </c>
      <c r="J1330" s="51" t="s">
        <v>2085</v>
      </c>
      <c r="K1330" s="50">
        <f t="shared" si="100"/>
        <v>59.4</v>
      </c>
      <c r="L1330" s="50">
        <f t="shared" si="101"/>
        <v>59.4</v>
      </c>
      <c r="M1330" s="74">
        <v>59.4</v>
      </c>
      <c r="N1330" s="74"/>
      <c r="O1330" s="74"/>
      <c r="P1330" s="24" t="s">
        <v>2075</v>
      </c>
      <c r="Q1330" s="24" t="s">
        <v>110</v>
      </c>
      <c r="R1330" s="24">
        <v>18</v>
      </c>
      <c r="S1330" s="24">
        <v>76</v>
      </c>
      <c r="T1330" s="74"/>
      <c r="U1330" s="24"/>
      <c r="V1330" s="24" t="s">
        <v>17</v>
      </c>
      <c r="W1330" s="24">
        <v>7938</v>
      </c>
      <c r="X1330" s="24"/>
    </row>
    <row r="1331" ht="24.95" customHeight="1" spans="1:24">
      <c r="A1331" s="24">
        <v>1326</v>
      </c>
      <c r="B1331" s="51" t="s">
        <v>2143</v>
      </c>
      <c r="C1331" s="24" t="s">
        <v>45</v>
      </c>
      <c r="D1331" s="24" t="s">
        <v>46</v>
      </c>
      <c r="E1331" s="24" t="s">
        <v>103</v>
      </c>
      <c r="F1331" s="24" t="s">
        <v>37</v>
      </c>
      <c r="G1331" s="24">
        <v>2018</v>
      </c>
      <c r="H1331" s="24" t="s">
        <v>2053</v>
      </c>
      <c r="I1331" s="55">
        <v>1</v>
      </c>
      <c r="J1331" s="51" t="s">
        <v>2085</v>
      </c>
      <c r="K1331" s="50">
        <f t="shared" si="100"/>
        <v>40</v>
      </c>
      <c r="L1331" s="50">
        <f t="shared" si="101"/>
        <v>40</v>
      </c>
      <c r="M1331" s="74">
        <v>40</v>
      </c>
      <c r="N1331" s="74"/>
      <c r="O1331" s="74"/>
      <c r="P1331" s="24" t="s">
        <v>2075</v>
      </c>
      <c r="Q1331" s="24" t="s">
        <v>110</v>
      </c>
      <c r="R1331" s="24">
        <v>11</v>
      </c>
      <c r="S1331" s="24">
        <v>46</v>
      </c>
      <c r="T1331" s="74"/>
      <c r="U1331" s="24"/>
      <c r="V1331" s="24" t="s">
        <v>2076</v>
      </c>
      <c r="W1331" s="24">
        <v>7939</v>
      </c>
      <c r="X1331" s="24"/>
    </row>
    <row r="1332" ht="24.95" customHeight="1" spans="1:24">
      <c r="A1332" s="24">
        <v>1327</v>
      </c>
      <c r="B1332" s="51" t="s">
        <v>2144</v>
      </c>
      <c r="C1332" s="24" t="s">
        <v>45</v>
      </c>
      <c r="D1332" s="24" t="s">
        <v>46</v>
      </c>
      <c r="E1332" s="24" t="s">
        <v>2145</v>
      </c>
      <c r="F1332" s="24" t="s">
        <v>37</v>
      </c>
      <c r="G1332" s="24">
        <v>2018</v>
      </c>
      <c r="H1332" s="24" t="s">
        <v>2053</v>
      </c>
      <c r="I1332" s="55">
        <v>1</v>
      </c>
      <c r="J1332" s="51" t="s">
        <v>2085</v>
      </c>
      <c r="K1332" s="50">
        <f t="shared" si="100"/>
        <v>60</v>
      </c>
      <c r="L1332" s="50">
        <f t="shared" si="101"/>
        <v>60</v>
      </c>
      <c r="M1332" s="74">
        <v>60</v>
      </c>
      <c r="N1332" s="74"/>
      <c r="O1332" s="74"/>
      <c r="P1332" s="24" t="s">
        <v>2075</v>
      </c>
      <c r="Q1332" s="24" t="s">
        <v>110</v>
      </c>
      <c r="R1332" s="24">
        <v>10</v>
      </c>
      <c r="S1332" s="24">
        <v>45</v>
      </c>
      <c r="T1332" s="74"/>
      <c r="U1332" s="24"/>
      <c r="V1332" s="24" t="s">
        <v>2076</v>
      </c>
      <c r="W1332" s="24">
        <v>7940</v>
      </c>
      <c r="X1332" s="24"/>
    </row>
    <row r="1333" ht="24.95" customHeight="1" spans="1:24">
      <c r="A1333" s="24">
        <v>1328</v>
      </c>
      <c r="B1333" s="51" t="s">
        <v>2139</v>
      </c>
      <c r="C1333" s="24" t="s">
        <v>45</v>
      </c>
      <c r="D1333" s="24" t="s">
        <v>271</v>
      </c>
      <c r="E1333" s="24" t="s">
        <v>2146</v>
      </c>
      <c r="F1333" s="24" t="s">
        <v>37</v>
      </c>
      <c r="G1333" s="24">
        <v>2018</v>
      </c>
      <c r="H1333" s="24" t="s">
        <v>2053</v>
      </c>
      <c r="I1333" s="55">
        <v>1</v>
      </c>
      <c r="J1333" s="51" t="s">
        <v>2085</v>
      </c>
      <c r="K1333" s="50">
        <f t="shared" si="100"/>
        <v>148.66</v>
      </c>
      <c r="L1333" s="50">
        <f t="shared" si="101"/>
        <v>148.66</v>
      </c>
      <c r="M1333" s="74">
        <v>148.66</v>
      </c>
      <c r="N1333" s="74"/>
      <c r="O1333" s="74"/>
      <c r="P1333" s="24" t="s">
        <v>2075</v>
      </c>
      <c r="Q1333" s="24" t="s">
        <v>110</v>
      </c>
      <c r="R1333" s="24">
        <v>57</v>
      </c>
      <c r="S1333" s="24">
        <v>166</v>
      </c>
      <c r="T1333" s="74"/>
      <c r="U1333" s="24"/>
      <c r="V1333" s="24" t="s">
        <v>17</v>
      </c>
      <c r="W1333" s="24">
        <v>7941</v>
      </c>
      <c r="X1333" s="24"/>
    </row>
    <row r="1334" ht="24.95" customHeight="1" spans="1:24">
      <c r="A1334" s="24">
        <v>1329</v>
      </c>
      <c r="B1334" s="51" t="s">
        <v>2147</v>
      </c>
      <c r="C1334" s="24" t="s">
        <v>45</v>
      </c>
      <c r="D1334" s="24" t="s">
        <v>164</v>
      </c>
      <c r="E1334" s="24" t="s">
        <v>2148</v>
      </c>
      <c r="F1334" s="24" t="s">
        <v>37</v>
      </c>
      <c r="G1334" s="24">
        <v>2019</v>
      </c>
      <c r="H1334" s="24" t="s">
        <v>2053</v>
      </c>
      <c r="I1334" s="55">
        <v>1</v>
      </c>
      <c r="J1334" s="51" t="s">
        <v>2149</v>
      </c>
      <c r="K1334" s="50">
        <f t="shared" ref="K1334:K1356" si="102">L1334</f>
        <v>103</v>
      </c>
      <c r="L1334" s="50">
        <f t="shared" ref="L1334:L1356" si="103">SUM(M1334:O1334)</f>
        <v>103</v>
      </c>
      <c r="M1334" s="74"/>
      <c r="N1334" s="74">
        <v>103</v>
      </c>
      <c r="O1334" s="74"/>
      <c r="P1334" s="24" t="s">
        <v>1240</v>
      </c>
      <c r="Q1334" s="24" t="s">
        <v>110</v>
      </c>
      <c r="R1334" s="24">
        <v>42</v>
      </c>
      <c r="S1334" s="24">
        <v>201</v>
      </c>
      <c r="T1334" s="74"/>
      <c r="U1334" s="24"/>
      <c r="V1334" s="24" t="s">
        <v>17</v>
      </c>
      <c r="W1334" s="24">
        <v>7989</v>
      </c>
      <c r="X1334" s="24"/>
    </row>
    <row r="1335" ht="24.95" customHeight="1" spans="1:24">
      <c r="A1335" s="24">
        <v>1330</v>
      </c>
      <c r="B1335" s="51" t="s">
        <v>2150</v>
      </c>
      <c r="C1335" s="24" t="s">
        <v>45</v>
      </c>
      <c r="D1335" s="24" t="s">
        <v>164</v>
      </c>
      <c r="E1335" s="24" t="s">
        <v>2151</v>
      </c>
      <c r="F1335" s="24" t="s">
        <v>37</v>
      </c>
      <c r="G1335" s="24">
        <v>2019</v>
      </c>
      <c r="H1335" s="24" t="s">
        <v>2053</v>
      </c>
      <c r="I1335" s="55">
        <v>1</v>
      </c>
      <c r="J1335" s="51" t="s">
        <v>2152</v>
      </c>
      <c r="K1335" s="50">
        <f t="shared" si="102"/>
        <v>23</v>
      </c>
      <c r="L1335" s="50">
        <f t="shared" si="103"/>
        <v>23</v>
      </c>
      <c r="M1335" s="74"/>
      <c r="N1335" s="74">
        <v>23</v>
      </c>
      <c r="O1335" s="74"/>
      <c r="P1335" s="24" t="s">
        <v>1240</v>
      </c>
      <c r="Q1335" s="24" t="s">
        <v>110</v>
      </c>
      <c r="R1335" s="24">
        <v>9</v>
      </c>
      <c r="S1335" s="24">
        <v>34</v>
      </c>
      <c r="T1335" s="74"/>
      <c r="U1335" s="24"/>
      <c r="V1335" s="24" t="s">
        <v>17</v>
      </c>
      <c r="W1335" s="24">
        <v>7990</v>
      </c>
      <c r="X1335" s="24"/>
    </row>
    <row r="1336" ht="24.95" customHeight="1" spans="1:24">
      <c r="A1336" s="24">
        <v>1331</v>
      </c>
      <c r="B1336" s="51" t="s">
        <v>2153</v>
      </c>
      <c r="C1336" s="24" t="s">
        <v>45</v>
      </c>
      <c r="D1336" s="24" t="s">
        <v>164</v>
      </c>
      <c r="E1336" s="24" t="s">
        <v>1911</v>
      </c>
      <c r="F1336" s="24" t="s">
        <v>37</v>
      </c>
      <c r="G1336" s="24">
        <v>2019</v>
      </c>
      <c r="H1336" s="24" t="s">
        <v>2053</v>
      </c>
      <c r="I1336" s="55">
        <v>1</v>
      </c>
      <c r="J1336" s="51" t="s">
        <v>2154</v>
      </c>
      <c r="K1336" s="50">
        <f t="shared" si="102"/>
        <v>63</v>
      </c>
      <c r="L1336" s="50">
        <f t="shared" si="103"/>
        <v>63</v>
      </c>
      <c r="M1336" s="74"/>
      <c r="N1336" s="74">
        <v>63</v>
      </c>
      <c r="O1336" s="74"/>
      <c r="P1336" s="24" t="s">
        <v>1240</v>
      </c>
      <c r="Q1336" s="24" t="s">
        <v>110</v>
      </c>
      <c r="R1336" s="24">
        <v>8</v>
      </c>
      <c r="S1336" s="24">
        <v>36</v>
      </c>
      <c r="T1336" s="74"/>
      <c r="U1336" s="24"/>
      <c r="V1336" s="24" t="s">
        <v>17</v>
      </c>
      <c r="W1336" s="24">
        <v>7991</v>
      </c>
      <c r="X1336" s="24"/>
    </row>
    <row r="1337" ht="24.95" customHeight="1" spans="1:24">
      <c r="A1337" s="24">
        <v>1332</v>
      </c>
      <c r="B1337" s="51" t="s">
        <v>2155</v>
      </c>
      <c r="C1337" s="24" t="s">
        <v>45</v>
      </c>
      <c r="D1337" s="24" t="s">
        <v>164</v>
      </c>
      <c r="E1337" s="24" t="s">
        <v>1901</v>
      </c>
      <c r="F1337" s="24" t="s">
        <v>37</v>
      </c>
      <c r="G1337" s="24">
        <v>2019</v>
      </c>
      <c r="H1337" s="24" t="s">
        <v>2053</v>
      </c>
      <c r="I1337" s="55">
        <v>1</v>
      </c>
      <c r="J1337" s="51" t="s">
        <v>2156</v>
      </c>
      <c r="K1337" s="50">
        <f t="shared" si="102"/>
        <v>19</v>
      </c>
      <c r="L1337" s="50">
        <f t="shared" si="103"/>
        <v>19</v>
      </c>
      <c r="M1337" s="74"/>
      <c r="N1337" s="74">
        <v>19</v>
      </c>
      <c r="O1337" s="74"/>
      <c r="P1337" s="24" t="s">
        <v>1240</v>
      </c>
      <c r="Q1337" s="24" t="s">
        <v>110</v>
      </c>
      <c r="R1337" s="24">
        <v>9</v>
      </c>
      <c r="S1337" s="24">
        <v>43</v>
      </c>
      <c r="T1337" s="74"/>
      <c r="U1337" s="24"/>
      <c r="V1337" s="24" t="s">
        <v>17</v>
      </c>
      <c r="W1337" s="24">
        <v>7992</v>
      </c>
      <c r="X1337" s="24"/>
    </row>
    <row r="1338" ht="24.95" customHeight="1" spans="1:24">
      <c r="A1338" s="24">
        <v>1333</v>
      </c>
      <c r="B1338" s="51" t="s">
        <v>2157</v>
      </c>
      <c r="C1338" s="24" t="s">
        <v>45</v>
      </c>
      <c r="D1338" s="24" t="s">
        <v>164</v>
      </c>
      <c r="E1338" s="24" t="s">
        <v>394</v>
      </c>
      <c r="F1338" s="24" t="s">
        <v>37</v>
      </c>
      <c r="G1338" s="24">
        <v>2019</v>
      </c>
      <c r="H1338" s="24" t="s">
        <v>2053</v>
      </c>
      <c r="I1338" s="55">
        <v>1</v>
      </c>
      <c r="J1338" s="51" t="s">
        <v>2158</v>
      </c>
      <c r="K1338" s="50">
        <f t="shared" si="102"/>
        <v>21</v>
      </c>
      <c r="L1338" s="50">
        <f t="shared" si="103"/>
        <v>21</v>
      </c>
      <c r="M1338" s="74"/>
      <c r="N1338" s="74">
        <v>21</v>
      </c>
      <c r="O1338" s="74"/>
      <c r="P1338" s="24" t="s">
        <v>1240</v>
      </c>
      <c r="Q1338" s="24" t="s">
        <v>110</v>
      </c>
      <c r="R1338" s="24">
        <v>6</v>
      </c>
      <c r="S1338" s="24">
        <v>22</v>
      </c>
      <c r="T1338" s="74"/>
      <c r="U1338" s="24"/>
      <c r="V1338" s="24" t="s">
        <v>17</v>
      </c>
      <c r="W1338" s="24">
        <v>7993</v>
      </c>
      <c r="X1338" s="24"/>
    </row>
    <row r="1339" ht="24.95" customHeight="1" spans="1:24">
      <c r="A1339" s="24">
        <v>1334</v>
      </c>
      <c r="B1339" s="51" t="s">
        <v>2159</v>
      </c>
      <c r="C1339" s="24" t="s">
        <v>45</v>
      </c>
      <c r="D1339" s="24" t="s">
        <v>112</v>
      </c>
      <c r="E1339" s="24" t="s">
        <v>113</v>
      </c>
      <c r="F1339" s="24" t="s">
        <v>37</v>
      </c>
      <c r="G1339" s="24">
        <v>2019</v>
      </c>
      <c r="H1339" s="24" t="s">
        <v>2053</v>
      </c>
      <c r="I1339" s="55">
        <v>1</v>
      </c>
      <c r="J1339" s="51" t="s">
        <v>2160</v>
      </c>
      <c r="K1339" s="50">
        <f t="shared" si="102"/>
        <v>80</v>
      </c>
      <c r="L1339" s="50">
        <f t="shared" si="103"/>
        <v>80</v>
      </c>
      <c r="M1339" s="74"/>
      <c r="N1339" s="74">
        <v>80</v>
      </c>
      <c r="O1339" s="74"/>
      <c r="P1339" s="24" t="s">
        <v>1240</v>
      </c>
      <c r="Q1339" s="24" t="s">
        <v>110</v>
      </c>
      <c r="R1339" s="24">
        <v>13</v>
      </c>
      <c r="S1339" s="24">
        <v>49</v>
      </c>
      <c r="T1339" s="74"/>
      <c r="U1339" s="24"/>
      <c r="V1339" s="24" t="s">
        <v>17</v>
      </c>
      <c r="W1339" s="24">
        <v>7994</v>
      </c>
      <c r="X1339" s="24"/>
    </row>
    <row r="1340" ht="24.95" customHeight="1" spans="1:24">
      <c r="A1340" s="24">
        <v>1335</v>
      </c>
      <c r="B1340" s="51" t="s">
        <v>2161</v>
      </c>
      <c r="C1340" s="24" t="s">
        <v>45</v>
      </c>
      <c r="D1340" s="24" t="s">
        <v>112</v>
      </c>
      <c r="E1340" s="24" t="s">
        <v>2162</v>
      </c>
      <c r="F1340" s="24" t="s">
        <v>37</v>
      </c>
      <c r="G1340" s="24">
        <v>2019</v>
      </c>
      <c r="H1340" s="24" t="s">
        <v>2053</v>
      </c>
      <c r="I1340" s="55">
        <v>1</v>
      </c>
      <c r="J1340" s="51" t="s">
        <v>2163</v>
      </c>
      <c r="K1340" s="50">
        <f t="shared" si="102"/>
        <v>90</v>
      </c>
      <c r="L1340" s="50">
        <f t="shared" si="103"/>
        <v>90</v>
      </c>
      <c r="M1340" s="74"/>
      <c r="N1340" s="74">
        <v>90</v>
      </c>
      <c r="O1340" s="74"/>
      <c r="P1340" s="24" t="s">
        <v>1240</v>
      </c>
      <c r="Q1340" s="24" t="s">
        <v>110</v>
      </c>
      <c r="R1340" s="24">
        <v>7</v>
      </c>
      <c r="S1340" s="24">
        <v>36</v>
      </c>
      <c r="T1340" s="74"/>
      <c r="U1340" s="24"/>
      <c r="V1340" s="24" t="s">
        <v>17</v>
      </c>
      <c r="W1340" s="24">
        <v>7995</v>
      </c>
      <c r="X1340" s="24"/>
    </row>
    <row r="1341" ht="24.95" customHeight="1" spans="1:24">
      <c r="A1341" s="24">
        <v>1336</v>
      </c>
      <c r="B1341" s="51" t="s">
        <v>2164</v>
      </c>
      <c r="C1341" s="24" t="s">
        <v>45</v>
      </c>
      <c r="D1341" s="24" t="s">
        <v>112</v>
      </c>
      <c r="E1341" s="24" t="s">
        <v>601</v>
      </c>
      <c r="F1341" s="24" t="s">
        <v>37</v>
      </c>
      <c r="G1341" s="24">
        <v>2019</v>
      </c>
      <c r="H1341" s="24" t="s">
        <v>2053</v>
      </c>
      <c r="I1341" s="55">
        <v>1</v>
      </c>
      <c r="J1341" s="51" t="s">
        <v>2165</v>
      </c>
      <c r="K1341" s="50">
        <f t="shared" si="102"/>
        <v>36</v>
      </c>
      <c r="L1341" s="50">
        <f t="shared" si="103"/>
        <v>36</v>
      </c>
      <c r="M1341" s="74"/>
      <c r="N1341" s="74">
        <v>36</v>
      </c>
      <c r="O1341" s="74"/>
      <c r="P1341" s="24" t="s">
        <v>1240</v>
      </c>
      <c r="Q1341" s="24" t="s">
        <v>110</v>
      </c>
      <c r="R1341" s="24">
        <v>13</v>
      </c>
      <c r="S1341" s="24">
        <v>57</v>
      </c>
      <c r="T1341" s="74"/>
      <c r="U1341" s="24"/>
      <c r="V1341" s="24" t="s">
        <v>17</v>
      </c>
      <c r="W1341" s="24">
        <v>7996</v>
      </c>
      <c r="X1341" s="24"/>
    </row>
    <row r="1342" ht="24.95" customHeight="1" spans="1:24">
      <c r="A1342" s="24">
        <v>1337</v>
      </c>
      <c r="B1342" s="51" t="s">
        <v>2166</v>
      </c>
      <c r="C1342" s="24" t="s">
        <v>45</v>
      </c>
      <c r="D1342" s="24" t="s">
        <v>112</v>
      </c>
      <c r="E1342" s="24" t="s">
        <v>2167</v>
      </c>
      <c r="F1342" s="24" t="s">
        <v>37</v>
      </c>
      <c r="G1342" s="24">
        <v>2019</v>
      </c>
      <c r="H1342" s="24" t="s">
        <v>2053</v>
      </c>
      <c r="I1342" s="55">
        <v>1</v>
      </c>
      <c r="J1342" s="51" t="s">
        <v>2168</v>
      </c>
      <c r="K1342" s="50">
        <f t="shared" si="102"/>
        <v>90</v>
      </c>
      <c r="L1342" s="50">
        <f t="shared" si="103"/>
        <v>90</v>
      </c>
      <c r="M1342" s="74"/>
      <c r="N1342" s="74">
        <v>90</v>
      </c>
      <c r="O1342" s="74"/>
      <c r="P1342" s="24" t="s">
        <v>1240</v>
      </c>
      <c r="Q1342" s="24" t="s">
        <v>110</v>
      </c>
      <c r="R1342" s="24">
        <v>10</v>
      </c>
      <c r="S1342" s="24">
        <v>40</v>
      </c>
      <c r="T1342" s="74"/>
      <c r="U1342" s="24"/>
      <c r="V1342" s="24" t="s">
        <v>17</v>
      </c>
      <c r="W1342" s="24">
        <v>7997</v>
      </c>
      <c r="X1342" s="24"/>
    </row>
    <row r="1343" ht="24.95" customHeight="1" spans="1:24">
      <c r="A1343" s="24">
        <v>1338</v>
      </c>
      <c r="B1343" s="51" t="s">
        <v>2169</v>
      </c>
      <c r="C1343" s="24" t="s">
        <v>45</v>
      </c>
      <c r="D1343" s="24" t="s">
        <v>142</v>
      </c>
      <c r="E1343" s="24" t="s">
        <v>1915</v>
      </c>
      <c r="F1343" s="24" t="s">
        <v>37</v>
      </c>
      <c r="G1343" s="24">
        <v>2019</v>
      </c>
      <c r="H1343" s="24" t="s">
        <v>2053</v>
      </c>
      <c r="I1343" s="55">
        <v>1</v>
      </c>
      <c r="J1343" s="51" t="s">
        <v>2170</v>
      </c>
      <c r="K1343" s="50">
        <f t="shared" si="102"/>
        <v>85</v>
      </c>
      <c r="L1343" s="50">
        <f t="shared" si="103"/>
        <v>85</v>
      </c>
      <c r="M1343" s="74"/>
      <c r="N1343" s="74">
        <v>85</v>
      </c>
      <c r="O1343" s="74"/>
      <c r="P1343" s="24" t="s">
        <v>1240</v>
      </c>
      <c r="Q1343" s="24" t="s">
        <v>110</v>
      </c>
      <c r="R1343" s="24">
        <v>4</v>
      </c>
      <c r="S1343" s="24">
        <v>14</v>
      </c>
      <c r="T1343" s="74"/>
      <c r="U1343" s="24"/>
      <c r="V1343" s="24" t="s">
        <v>17</v>
      </c>
      <c r="W1343" s="24">
        <v>7998</v>
      </c>
      <c r="X1343" s="24"/>
    </row>
    <row r="1344" ht="24.95" customHeight="1" spans="1:24">
      <c r="A1344" s="24">
        <v>1339</v>
      </c>
      <c r="B1344" s="51" t="s">
        <v>2171</v>
      </c>
      <c r="C1344" s="24" t="s">
        <v>45</v>
      </c>
      <c r="D1344" s="24" t="s">
        <v>142</v>
      </c>
      <c r="E1344" s="24" t="s">
        <v>2172</v>
      </c>
      <c r="F1344" s="24" t="s">
        <v>37</v>
      </c>
      <c r="G1344" s="24">
        <v>2019</v>
      </c>
      <c r="H1344" s="24" t="s">
        <v>2053</v>
      </c>
      <c r="I1344" s="55">
        <v>1</v>
      </c>
      <c r="J1344" s="51" t="s">
        <v>2173</v>
      </c>
      <c r="K1344" s="50">
        <f t="shared" si="102"/>
        <v>80</v>
      </c>
      <c r="L1344" s="50">
        <f t="shared" si="103"/>
        <v>80</v>
      </c>
      <c r="M1344" s="74"/>
      <c r="N1344" s="74">
        <v>80</v>
      </c>
      <c r="O1344" s="74"/>
      <c r="P1344" s="24" t="s">
        <v>1240</v>
      </c>
      <c r="Q1344" s="24" t="s">
        <v>110</v>
      </c>
      <c r="R1344" s="24">
        <v>10</v>
      </c>
      <c r="S1344" s="24">
        <v>37</v>
      </c>
      <c r="T1344" s="74"/>
      <c r="U1344" s="24"/>
      <c r="V1344" s="24" t="s">
        <v>17</v>
      </c>
      <c r="W1344" s="24">
        <v>7999</v>
      </c>
      <c r="X1344" s="24"/>
    </row>
    <row r="1345" ht="24.95" customHeight="1" spans="1:24">
      <c r="A1345" s="24">
        <v>1340</v>
      </c>
      <c r="B1345" s="51" t="s">
        <v>2174</v>
      </c>
      <c r="C1345" s="24" t="s">
        <v>45</v>
      </c>
      <c r="D1345" s="24" t="s">
        <v>142</v>
      </c>
      <c r="E1345" s="24" t="s">
        <v>1025</v>
      </c>
      <c r="F1345" s="24" t="s">
        <v>37</v>
      </c>
      <c r="G1345" s="24">
        <v>2019</v>
      </c>
      <c r="H1345" s="24" t="s">
        <v>2053</v>
      </c>
      <c r="I1345" s="55">
        <v>1</v>
      </c>
      <c r="J1345" s="51" t="s">
        <v>2175</v>
      </c>
      <c r="K1345" s="50">
        <f t="shared" si="102"/>
        <v>50</v>
      </c>
      <c r="L1345" s="50">
        <f t="shared" si="103"/>
        <v>50</v>
      </c>
      <c r="M1345" s="74"/>
      <c r="N1345" s="74">
        <v>50</v>
      </c>
      <c r="O1345" s="74"/>
      <c r="P1345" s="24" t="s">
        <v>1240</v>
      </c>
      <c r="Q1345" s="24" t="s">
        <v>110</v>
      </c>
      <c r="R1345" s="24">
        <v>11</v>
      </c>
      <c r="S1345" s="24">
        <v>46</v>
      </c>
      <c r="T1345" s="74"/>
      <c r="U1345" s="24"/>
      <c r="V1345" s="24" t="s">
        <v>17</v>
      </c>
      <c r="W1345" s="24">
        <v>8000</v>
      </c>
      <c r="X1345" s="24"/>
    </row>
    <row r="1346" ht="24.95" customHeight="1" spans="1:24">
      <c r="A1346" s="24">
        <v>1341</v>
      </c>
      <c r="B1346" s="51" t="s">
        <v>2176</v>
      </c>
      <c r="C1346" s="24" t="s">
        <v>45</v>
      </c>
      <c r="D1346" s="24" t="s">
        <v>142</v>
      </c>
      <c r="E1346" s="24" t="s">
        <v>2177</v>
      </c>
      <c r="F1346" s="24" t="s">
        <v>37</v>
      </c>
      <c r="G1346" s="24">
        <v>2019</v>
      </c>
      <c r="H1346" s="24" t="s">
        <v>2053</v>
      </c>
      <c r="I1346" s="55">
        <v>1</v>
      </c>
      <c r="J1346" s="51" t="s">
        <v>2178</v>
      </c>
      <c r="K1346" s="50">
        <f t="shared" si="102"/>
        <v>45</v>
      </c>
      <c r="L1346" s="50">
        <f t="shared" si="103"/>
        <v>45</v>
      </c>
      <c r="M1346" s="74"/>
      <c r="N1346" s="74">
        <v>45</v>
      </c>
      <c r="O1346" s="74"/>
      <c r="P1346" s="24" t="s">
        <v>1240</v>
      </c>
      <c r="Q1346" s="24" t="s">
        <v>110</v>
      </c>
      <c r="R1346" s="24">
        <v>14</v>
      </c>
      <c r="S1346" s="24">
        <v>54</v>
      </c>
      <c r="T1346" s="74"/>
      <c r="U1346" s="24"/>
      <c r="V1346" s="24" t="s">
        <v>17</v>
      </c>
      <c r="W1346" s="24">
        <v>8001</v>
      </c>
      <c r="X1346" s="24"/>
    </row>
    <row r="1347" ht="24.95" customHeight="1" spans="1:24">
      <c r="A1347" s="24">
        <v>1342</v>
      </c>
      <c r="B1347" s="51" t="s">
        <v>2179</v>
      </c>
      <c r="C1347" s="24" t="s">
        <v>45</v>
      </c>
      <c r="D1347" s="24" t="s">
        <v>142</v>
      </c>
      <c r="E1347" s="24" t="s">
        <v>2027</v>
      </c>
      <c r="F1347" s="24" t="s">
        <v>37</v>
      </c>
      <c r="G1347" s="24">
        <v>2019</v>
      </c>
      <c r="H1347" s="24" t="s">
        <v>2053</v>
      </c>
      <c r="I1347" s="55">
        <v>1</v>
      </c>
      <c r="J1347" s="51" t="s">
        <v>2180</v>
      </c>
      <c r="K1347" s="50">
        <f t="shared" si="102"/>
        <v>30</v>
      </c>
      <c r="L1347" s="50">
        <f t="shared" si="103"/>
        <v>30</v>
      </c>
      <c r="M1347" s="74"/>
      <c r="N1347" s="74">
        <v>30</v>
      </c>
      <c r="O1347" s="74"/>
      <c r="P1347" s="24" t="s">
        <v>1240</v>
      </c>
      <c r="Q1347" s="24" t="s">
        <v>110</v>
      </c>
      <c r="R1347" s="24">
        <v>14</v>
      </c>
      <c r="S1347" s="24">
        <v>54</v>
      </c>
      <c r="T1347" s="74"/>
      <c r="U1347" s="24"/>
      <c r="V1347" s="24" t="s">
        <v>17</v>
      </c>
      <c r="W1347" s="24">
        <v>8002</v>
      </c>
      <c r="X1347" s="24"/>
    </row>
    <row r="1348" ht="24.95" customHeight="1" spans="1:24">
      <c r="A1348" s="24">
        <v>1343</v>
      </c>
      <c r="B1348" s="51" t="s">
        <v>2181</v>
      </c>
      <c r="C1348" s="24" t="s">
        <v>45</v>
      </c>
      <c r="D1348" s="24" t="s">
        <v>142</v>
      </c>
      <c r="E1348" s="24" t="s">
        <v>807</v>
      </c>
      <c r="F1348" s="24" t="s">
        <v>37</v>
      </c>
      <c r="G1348" s="24">
        <v>2019</v>
      </c>
      <c r="H1348" s="24" t="s">
        <v>2053</v>
      </c>
      <c r="I1348" s="55">
        <v>1</v>
      </c>
      <c r="J1348" s="51" t="s">
        <v>2170</v>
      </c>
      <c r="K1348" s="50">
        <f t="shared" si="102"/>
        <v>100</v>
      </c>
      <c r="L1348" s="50">
        <f t="shared" si="103"/>
        <v>100</v>
      </c>
      <c r="M1348" s="74"/>
      <c r="N1348" s="74">
        <v>100</v>
      </c>
      <c r="O1348" s="74"/>
      <c r="P1348" s="24" t="s">
        <v>1240</v>
      </c>
      <c r="Q1348" s="24" t="s">
        <v>110</v>
      </c>
      <c r="R1348" s="24">
        <v>17</v>
      </c>
      <c r="S1348" s="24">
        <v>78</v>
      </c>
      <c r="T1348" s="74"/>
      <c r="U1348" s="24"/>
      <c r="V1348" s="24" t="s">
        <v>17</v>
      </c>
      <c r="W1348" s="24">
        <v>8003</v>
      </c>
      <c r="X1348" s="24"/>
    </row>
    <row r="1349" ht="24.95" customHeight="1" spans="1:24">
      <c r="A1349" s="24">
        <v>1344</v>
      </c>
      <c r="B1349" s="51" t="s">
        <v>2182</v>
      </c>
      <c r="C1349" s="24" t="s">
        <v>45</v>
      </c>
      <c r="D1349" s="24" t="s">
        <v>56</v>
      </c>
      <c r="E1349" s="24" t="s">
        <v>1719</v>
      </c>
      <c r="F1349" s="24" t="s">
        <v>37</v>
      </c>
      <c r="G1349" s="24">
        <v>2019</v>
      </c>
      <c r="H1349" s="24" t="s">
        <v>2053</v>
      </c>
      <c r="I1349" s="55">
        <v>1</v>
      </c>
      <c r="J1349" s="51" t="s">
        <v>2183</v>
      </c>
      <c r="K1349" s="50">
        <f t="shared" si="102"/>
        <v>150</v>
      </c>
      <c r="L1349" s="50">
        <f t="shared" si="103"/>
        <v>150</v>
      </c>
      <c r="M1349" s="74"/>
      <c r="N1349" s="74">
        <v>150</v>
      </c>
      <c r="O1349" s="74"/>
      <c r="P1349" s="24" t="s">
        <v>1240</v>
      </c>
      <c r="Q1349" s="24" t="s">
        <v>110</v>
      </c>
      <c r="R1349" s="24">
        <v>12</v>
      </c>
      <c r="S1349" s="24">
        <v>52</v>
      </c>
      <c r="T1349" s="74"/>
      <c r="U1349" s="24"/>
      <c r="V1349" s="24" t="s">
        <v>17</v>
      </c>
      <c r="W1349" s="24">
        <v>8004</v>
      </c>
      <c r="X1349" s="24"/>
    </row>
    <row r="1350" ht="24.95" customHeight="1" spans="1:24">
      <c r="A1350" s="24">
        <v>1345</v>
      </c>
      <c r="B1350" s="51" t="s">
        <v>2184</v>
      </c>
      <c r="C1350" s="24" t="s">
        <v>45</v>
      </c>
      <c r="D1350" s="24" t="s">
        <v>46</v>
      </c>
      <c r="E1350" s="24" t="s">
        <v>795</v>
      </c>
      <c r="F1350" s="24" t="s">
        <v>37</v>
      </c>
      <c r="G1350" s="24">
        <v>2019</v>
      </c>
      <c r="H1350" s="24" t="s">
        <v>2053</v>
      </c>
      <c r="I1350" s="55">
        <v>1</v>
      </c>
      <c r="J1350" s="51" t="s">
        <v>2185</v>
      </c>
      <c r="K1350" s="50">
        <f t="shared" si="102"/>
        <v>100</v>
      </c>
      <c r="L1350" s="50">
        <f t="shared" si="103"/>
        <v>100</v>
      </c>
      <c r="M1350" s="74"/>
      <c r="N1350" s="74">
        <v>100</v>
      </c>
      <c r="O1350" s="74"/>
      <c r="P1350" s="24" t="s">
        <v>1240</v>
      </c>
      <c r="Q1350" s="24" t="s">
        <v>110</v>
      </c>
      <c r="R1350" s="24">
        <v>11</v>
      </c>
      <c r="S1350" s="24">
        <v>46</v>
      </c>
      <c r="T1350" s="74"/>
      <c r="U1350" s="24"/>
      <c r="V1350" s="24" t="s">
        <v>17</v>
      </c>
      <c r="W1350" s="24">
        <v>8005</v>
      </c>
      <c r="X1350" s="24"/>
    </row>
    <row r="1351" ht="24.95" customHeight="1" spans="1:24">
      <c r="A1351" s="24">
        <v>1346</v>
      </c>
      <c r="B1351" s="51" t="s">
        <v>2186</v>
      </c>
      <c r="C1351" s="24" t="s">
        <v>45</v>
      </c>
      <c r="D1351" s="24" t="s">
        <v>117</v>
      </c>
      <c r="E1351" s="24" t="s">
        <v>1856</v>
      </c>
      <c r="F1351" s="24" t="s">
        <v>37</v>
      </c>
      <c r="G1351" s="24">
        <v>2019</v>
      </c>
      <c r="H1351" s="24" t="s">
        <v>2053</v>
      </c>
      <c r="I1351" s="55">
        <v>1</v>
      </c>
      <c r="J1351" s="51" t="s">
        <v>2187</v>
      </c>
      <c r="K1351" s="50">
        <f t="shared" si="102"/>
        <v>17</v>
      </c>
      <c r="L1351" s="50">
        <f t="shared" si="103"/>
        <v>17</v>
      </c>
      <c r="M1351" s="74"/>
      <c r="N1351" s="74">
        <v>17</v>
      </c>
      <c r="O1351" s="74"/>
      <c r="P1351" s="24" t="s">
        <v>1240</v>
      </c>
      <c r="Q1351" s="24" t="s">
        <v>110</v>
      </c>
      <c r="R1351" s="24">
        <v>9</v>
      </c>
      <c r="S1351" s="24">
        <v>45</v>
      </c>
      <c r="T1351" s="74"/>
      <c r="U1351" s="24"/>
      <c r="V1351" s="24" t="s">
        <v>17</v>
      </c>
      <c r="W1351" s="24">
        <v>8006</v>
      </c>
      <c r="X1351" s="24"/>
    </row>
    <row r="1352" ht="24.95" customHeight="1" spans="1:24">
      <c r="A1352" s="24">
        <v>1347</v>
      </c>
      <c r="B1352" s="51" t="s">
        <v>2188</v>
      </c>
      <c r="C1352" s="24" t="s">
        <v>45</v>
      </c>
      <c r="D1352" s="24" t="s">
        <v>117</v>
      </c>
      <c r="E1352" s="24" t="s">
        <v>2189</v>
      </c>
      <c r="F1352" s="24" t="s">
        <v>37</v>
      </c>
      <c r="G1352" s="24">
        <v>2019</v>
      </c>
      <c r="H1352" s="24" t="s">
        <v>2053</v>
      </c>
      <c r="I1352" s="55">
        <v>1</v>
      </c>
      <c r="J1352" s="51" t="s">
        <v>2190</v>
      </c>
      <c r="K1352" s="50">
        <f t="shared" si="102"/>
        <v>5</v>
      </c>
      <c r="L1352" s="50">
        <f t="shared" si="103"/>
        <v>5</v>
      </c>
      <c r="M1352" s="74"/>
      <c r="N1352" s="74">
        <v>5</v>
      </c>
      <c r="O1352" s="74"/>
      <c r="P1352" s="24" t="s">
        <v>1240</v>
      </c>
      <c r="Q1352" s="24" t="s">
        <v>110</v>
      </c>
      <c r="R1352" s="24">
        <v>4</v>
      </c>
      <c r="S1352" s="24">
        <v>12</v>
      </c>
      <c r="T1352" s="74"/>
      <c r="U1352" s="24"/>
      <c r="V1352" s="24" t="s">
        <v>17</v>
      </c>
      <c r="W1352" s="24">
        <v>8007</v>
      </c>
      <c r="X1352" s="24"/>
    </row>
    <row r="1353" ht="24.95" customHeight="1" spans="1:24">
      <c r="A1353" s="24">
        <v>1348</v>
      </c>
      <c r="B1353" s="51" t="s">
        <v>2191</v>
      </c>
      <c r="C1353" s="24" t="s">
        <v>45</v>
      </c>
      <c r="D1353" s="24" t="s">
        <v>51</v>
      </c>
      <c r="E1353" s="24" t="s">
        <v>2192</v>
      </c>
      <c r="F1353" s="24" t="s">
        <v>37</v>
      </c>
      <c r="G1353" s="24">
        <v>2019</v>
      </c>
      <c r="H1353" s="24" t="s">
        <v>2053</v>
      </c>
      <c r="I1353" s="55">
        <v>1</v>
      </c>
      <c r="J1353" s="51" t="s">
        <v>2193</v>
      </c>
      <c r="K1353" s="50">
        <f t="shared" si="102"/>
        <v>15</v>
      </c>
      <c r="L1353" s="50">
        <f t="shared" si="103"/>
        <v>15</v>
      </c>
      <c r="M1353" s="74"/>
      <c r="N1353" s="74">
        <v>15</v>
      </c>
      <c r="O1353" s="74"/>
      <c r="P1353" s="24" t="s">
        <v>1240</v>
      </c>
      <c r="Q1353" s="24" t="s">
        <v>110</v>
      </c>
      <c r="R1353" s="24">
        <v>2</v>
      </c>
      <c r="S1353" s="24">
        <v>5</v>
      </c>
      <c r="T1353" s="74"/>
      <c r="U1353" s="24"/>
      <c r="V1353" s="24" t="s">
        <v>17</v>
      </c>
      <c r="W1353" s="24">
        <v>8008</v>
      </c>
      <c r="X1353" s="24"/>
    </row>
    <row r="1354" ht="24.95" customHeight="1" spans="1:24">
      <c r="A1354" s="24">
        <v>1349</v>
      </c>
      <c r="B1354" s="51" t="s">
        <v>2194</v>
      </c>
      <c r="C1354" s="24" t="s">
        <v>45</v>
      </c>
      <c r="D1354" s="24" t="s">
        <v>46</v>
      </c>
      <c r="E1354" s="24" t="s">
        <v>2195</v>
      </c>
      <c r="F1354" s="24" t="s">
        <v>37</v>
      </c>
      <c r="G1354" s="24">
        <v>2019</v>
      </c>
      <c r="H1354" s="24" t="s">
        <v>2053</v>
      </c>
      <c r="I1354" s="55">
        <v>1</v>
      </c>
      <c r="J1354" s="51" t="s">
        <v>2196</v>
      </c>
      <c r="K1354" s="50">
        <f t="shared" si="102"/>
        <v>22</v>
      </c>
      <c r="L1354" s="50">
        <f t="shared" si="103"/>
        <v>22</v>
      </c>
      <c r="M1354" s="74"/>
      <c r="N1354" s="74">
        <v>22</v>
      </c>
      <c r="O1354" s="74"/>
      <c r="P1354" s="24" t="s">
        <v>1240</v>
      </c>
      <c r="Q1354" s="24" t="s">
        <v>110</v>
      </c>
      <c r="R1354" s="24">
        <v>3</v>
      </c>
      <c r="S1354" s="24">
        <v>11</v>
      </c>
      <c r="T1354" s="74"/>
      <c r="U1354" s="24"/>
      <c r="V1354" s="24" t="s">
        <v>17</v>
      </c>
      <c r="W1354" s="24">
        <v>8009</v>
      </c>
      <c r="X1354" s="24"/>
    </row>
    <row r="1355" ht="24.95" customHeight="1" spans="1:24">
      <c r="A1355" s="24">
        <v>1350</v>
      </c>
      <c r="B1355" s="51" t="s">
        <v>2197</v>
      </c>
      <c r="C1355" s="24" t="s">
        <v>45</v>
      </c>
      <c r="D1355" s="24" t="s">
        <v>53</v>
      </c>
      <c r="E1355" s="24" t="s">
        <v>1854</v>
      </c>
      <c r="F1355" s="24" t="s">
        <v>37</v>
      </c>
      <c r="G1355" s="24">
        <v>2019</v>
      </c>
      <c r="H1355" s="24" t="s">
        <v>2053</v>
      </c>
      <c r="I1355" s="55">
        <v>1</v>
      </c>
      <c r="J1355" s="51" t="s">
        <v>2198</v>
      </c>
      <c r="K1355" s="50">
        <f t="shared" si="102"/>
        <v>20</v>
      </c>
      <c r="L1355" s="50">
        <f t="shared" si="103"/>
        <v>20</v>
      </c>
      <c r="M1355" s="74"/>
      <c r="N1355" s="74">
        <v>20</v>
      </c>
      <c r="O1355" s="74"/>
      <c r="P1355" s="24" t="s">
        <v>1240</v>
      </c>
      <c r="Q1355" s="24" t="s">
        <v>110</v>
      </c>
      <c r="R1355" s="24">
        <v>13</v>
      </c>
      <c r="S1355" s="24">
        <v>59</v>
      </c>
      <c r="T1355" s="74"/>
      <c r="U1355" s="24"/>
      <c r="V1355" s="24" t="s">
        <v>17</v>
      </c>
      <c r="W1355" s="24">
        <v>8010</v>
      </c>
      <c r="X1355" s="24"/>
    </row>
    <row r="1356" ht="24.95" customHeight="1" spans="1:24">
      <c r="A1356" s="24">
        <v>1351</v>
      </c>
      <c r="B1356" s="51" t="s">
        <v>2199</v>
      </c>
      <c r="C1356" s="24" t="s">
        <v>45</v>
      </c>
      <c r="D1356" s="24" t="s">
        <v>326</v>
      </c>
      <c r="E1356" s="24" t="s">
        <v>2200</v>
      </c>
      <c r="F1356" s="24" t="s">
        <v>37</v>
      </c>
      <c r="G1356" s="24">
        <v>2019</v>
      </c>
      <c r="H1356" s="24" t="s">
        <v>2053</v>
      </c>
      <c r="I1356" s="55">
        <v>1</v>
      </c>
      <c r="J1356" s="51" t="s">
        <v>2201</v>
      </c>
      <c r="K1356" s="50">
        <f t="shared" si="102"/>
        <v>100</v>
      </c>
      <c r="L1356" s="50">
        <f t="shared" si="103"/>
        <v>100</v>
      </c>
      <c r="M1356" s="74"/>
      <c r="N1356" s="74">
        <v>100</v>
      </c>
      <c r="O1356" s="74"/>
      <c r="P1356" s="24" t="s">
        <v>2202</v>
      </c>
      <c r="Q1356" s="24" t="s">
        <v>110</v>
      </c>
      <c r="R1356" s="24">
        <v>95</v>
      </c>
      <c r="S1356" s="24">
        <v>381</v>
      </c>
      <c r="T1356" s="74"/>
      <c r="U1356" s="24"/>
      <c r="V1356" s="24" t="s">
        <v>17</v>
      </c>
      <c r="W1356" s="24">
        <v>8015</v>
      </c>
      <c r="X1356" s="24"/>
    </row>
    <row r="1357" ht="24.95" customHeight="1" spans="1:24">
      <c r="A1357" s="24">
        <v>1352</v>
      </c>
      <c r="B1357" s="51" t="s">
        <v>2203</v>
      </c>
      <c r="C1357" s="24" t="s">
        <v>45</v>
      </c>
      <c r="D1357" s="24" t="s">
        <v>112</v>
      </c>
      <c r="E1357" s="24" t="s">
        <v>2204</v>
      </c>
      <c r="F1357" s="24" t="s">
        <v>37</v>
      </c>
      <c r="G1357" s="24">
        <v>2019</v>
      </c>
      <c r="H1357" s="24" t="s">
        <v>2053</v>
      </c>
      <c r="I1357" s="55">
        <v>1</v>
      </c>
      <c r="J1357" s="51" t="s">
        <v>2085</v>
      </c>
      <c r="K1357" s="50">
        <f t="shared" ref="K1357:K1364" si="104">L1357</f>
        <v>60</v>
      </c>
      <c r="L1357" s="50">
        <f t="shared" ref="L1357:L1364" si="105">SUM(M1357:O1357)</f>
        <v>60</v>
      </c>
      <c r="M1357" s="74"/>
      <c r="N1357" s="74">
        <v>60</v>
      </c>
      <c r="O1357" s="74"/>
      <c r="P1357" s="24" t="s">
        <v>2075</v>
      </c>
      <c r="Q1357" s="24" t="s">
        <v>110</v>
      </c>
      <c r="R1357" s="24">
        <v>36</v>
      </c>
      <c r="S1357" s="24">
        <v>98</v>
      </c>
      <c r="T1357" s="74"/>
      <c r="U1357" s="24"/>
      <c r="V1357" s="24" t="s">
        <v>17</v>
      </c>
      <c r="W1357" s="24">
        <v>8049</v>
      </c>
      <c r="X1357" s="24"/>
    </row>
    <row r="1358" ht="24.95" customHeight="1" spans="1:24">
      <c r="A1358" s="24">
        <v>1353</v>
      </c>
      <c r="B1358" s="51" t="s">
        <v>2205</v>
      </c>
      <c r="C1358" s="24" t="s">
        <v>45</v>
      </c>
      <c r="D1358" s="24" t="s">
        <v>142</v>
      </c>
      <c r="E1358" s="24" t="s">
        <v>351</v>
      </c>
      <c r="F1358" s="24" t="s">
        <v>37</v>
      </c>
      <c r="G1358" s="24">
        <v>2019</v>
      </c>
      <c r="H1358" s="24" t="s">
        <v>2053</v>
      </c>
      <c r="I1358" s="55">
        <v>1</v>
      </c>
      <c r="J1358" s="51" t="s">
        <v>2085</v>
      </c>
      <c r="K1358" s="50">
        <f t="shared" si="104"/>
        <v>90.86</v>
      </c>
      <c r="L1358" s="50">
        <f t="shared" si="105"/>
        <v>90.86</v>
      </c>
      <c r="M1358" s="74"/>
      <c r="N1358" s="74">
        <v>90.86</v>
      </c>
      <c r="O1358" s="74"/>
      <c r="P1358" s="24" t="s">
        <v>2075</v>
      </c>
      <c r="Q1358" s="24" t="s">
        <v>110</v>
      </c>
      <c r="R1358" s="24">
        <v>15</v>
      </c>
      <c r="S1358" s="24">
        <v>74</v>
      </c>
      <c r="T1358" s="74"/>
      <c r="U1358" s="24"/>
      <c r="V1358" s="24" t="s">
        <v>17</v>
      </c>
      <c r="W1358" s="24">
        <v>8050</v>
      </c>
      <c r="X1358" s="24"/>
    </row>
    <row r="1359" ht="24.95" customHeight="1" spans="1:24">
      <c r="A1359" s="24">
        <v>1354</v>
      </c>
      <c r="B1359" s="51" t="s">
        <v>2206</v>
      </c>
      <c r="C1359" s="24" t="s">
        <v>45</v>
      </c>
      <c r="D1359" s="24" t="s">
        <v>120</v>
      </c>
      <c r="E1359" s="24" t="s">
        <v>1067</v>
      </c>
      <c r="F1359" s="24" t="s">
        <v>37</v>
      </c>
      <c r="G1359" s="24">
        <v>2019</v>
      </c>
      <c r="H1359" s="24" t="s">
        <v>2053</v>
      </c>
      <c r="I1359" s="55">
        <v>1</v>
      </c>
      <c r="J1359" s="51" t="s">
        <v>2085</v>
      </c>
      <c r="K1359" s="50">
        <f t="shared" si="104"/>
        <v>48</v>
      </c>
      <c r="L1359" s="50">
        <f t="shared" si="105"/>
        <v>48</v>
      </c>
      <c r="M1359" s="74"/>
      <c r="N1359" s="74">
        <v>48</v>
      </c>
      <c r="O1359" s="74"/>
      <c r="P1359" s="24" t="s">
        <v>2075</v>
      </c>
      <c r="Q1359" s="24" t="s">
        <v>110</v>
      </c>
      <c r="R1359" s="24">
        <v>1</v>
      </c>
      <c r="S1359" s="24">
        <v>5</v>
      </c>
      <c r="T1359" s="74"/>
      <c r="U1359" s="24"/>
      <c r="V1359" s="24" t="s">
        <v>17</v>
      </c>
      <c r="W1359" s="24">
        <v>8051</v>
      </c>
      <c r="X1359" s="24"/>
    </row>
    <row r="1360" ht="24.95" customHeight="1" spans="1:24">
      <c r="A1360" s="24">
        <v>1355</v>
      </c>
      <c r="B1360" s="51" t="s">
        <v>2207</v>
      </c>
      <c r="C1360" s="24" t="s">
        <v>45</v>
      </c>
      <c r="D1360" s="24" t="s">
        <v>120</v>
      </c>
      <c r="E1360" s="24" t="s">
        <v>160</v>
      </c>
      <c r="F1360" s="24" t="s">
        <v>37</v>
      </c>
      <c r="G1360" s="24">
        <v>2019</v>
      </c>
      <c r="H1360" s="24" t="s">
        <v>2053</v>
      </c>
      <c r="I1360" s="55">
        <v>1</v>
      </c>
      <c r="J1360" s="51" t="s">
        <v>2085</v>
      </c>
      <c r="K1360" s="50">
        <f t="shared" si="104"/>
        <v>100</v>
      </c>
      <c r="L1360" s="50">
        <f t="shared" si="105"/>
        <v>100</v>
      </c>
      <c r="M1360" s="74"/>
      <c r="N1360" s="74">
        <v>100</v>
      </c>
      <c r="O1360" s="74"/>
      <c r="P1360" s="24" t="s">
        <v>135</v>
      </c>
      <c r="Q1360" s="24" t="s">
        <v>110</v>
      </c>
      <c r="R1360" s="24">
        <v>3</v>
      </c>
      <c r="S1360" s="24">
        <v>11</v>
      </c>
      <c r="T1360" s="74"/>
      <c r="U1360" s="24"/>
      <c r="V1360" s="24" t="s">
        <v>2100</v>
      </c>
      <c r="W1360" s="24">
        <v>8052</v>
      </c>
      <c r="X1360" s="24"/>
    </row>
    <row r="1361" ht="24.95" customHeight="1" spans="1:24">
      <c r="A1361" s="24">
        <v>1356</v>
      </c>
      <c r="B1361" s="51" t="s">
        <v>2208</v>
      </c>
      <c r="C1361" s="24" t="s">
        <v>45</v>
      </c>
      <c r="D1361" s="24" t="s">
        <v>117</v>
      </c>
      <c r="E1361" s="24" t="s">
        <v>2209</v>
      </c>
      <c r="F1361" s="24" t="s">
        <v>37</v>
      </c>
      <c r="G1361" s="24">
        <v>2019</v>
      </c>
      <c r="H1361" s="24" t="s">
        <v>2053</v>
      </c>
      <c r="I1361" s="55">
        <v>1</v>
      </c>
      <c r="J1361" s="51" t="s">
        <v>2085</v>
      </c>
      <c r="K1361" s="50">
        <f t="shared" si="104"/>
        <v>28</v>
      </c>
      <c r="L1361" s="50">
        <f t="shared" si="105"/>
        <v>28</v>
      </c>
      <c r="M1361" s="74"/>
      <c r="N1361" s="74">
        <v>28</v>
      </c>
      <c r="O1361" s="74"/>
      <c r="P1361" s="24" t="s">
        <v>2075</v>
      </c>
      <c r="Q1361" s="24" t="s">
        <v>110</v>
      </c>
      <c r="R1361" s="24">
        <v>18</v>
      </c>
      <c r="S1361" s="24">
        <v>73</v>
      </c>
      <c r="T1361" s="74"/>
      <c r="U1361" s="24"/>
      <c r="V1361" s="24" t="s">
        <v>17</v>
      </c>
      <c r="W1361" s="24">
        <v>8053</v>
      </c>
      <c r="X1361" s="24"/>
    </row>
    <row r="1362" s="77" customFormat="1" ht="24.95" customHeight="1" spans="1:24">
      <c r="A1362" s="24">
        <v>1357</v>
      </c>
      <c r="B1362" s="88" t="s">
        <v>2210</v>
      </c>
      <c r="C1362" s="89" t="s">
        <v>45</v>
      </c>
      <c r="D1362" s="89" t="s">
        <v>117</v>
      </c>
      <c r="E1362" s="89" t="s">
        <v>2211</v>
      </c>
      <c r="F1362" s="89" t="s">
        <v>37</v>
      </c>
      <c r="G1362" s="89">
        <v>2019</v>
      </c>
      <c r="H1362" s="89" t="s">
        <v>2053</v>
      </c>
      <c r="I1362" s="90">
        <v>1</v>
      </c>
      <c r="J1362" s="88" t="s">
        <v>2085</v>
      </c>
      <c r="K1362" s="74">
        <f t="shared" si="104"/>
        <v>56</v>
      </c>
      <c r="L1362" s="74">
        <f t="shared" si="105"/>
        <v>56</v>
      </c>
      <c r="M1362" s="74"/>
      <c r="N1362" s="74">
        <v>56</v>
      </c>
      <c r="O1362" s="74"/>
      <c r="P1362" s="24" t="s">
        <v>2075</v>
      </c>
      <c r="Q1362" s="89" t="s">
        <v>110</v>
      </c>
      <c r="R1362" s="89">
        <v>19</v>
      </c>
      <c r="S1362" s="89">
        <v>67</v>
      </c>
      <c r="T1362" s="74"/>
      <c r="U1362" s="89"/>
      <c r="V1362" s="89" t="s">
        <v>17</v>
      </c>
      <c r="W1362" s="89">
        <v>8054</v>
      </c>
      <c r="X1362" s="89"/>
    </row>
    <row r="1363" s="77" customFormat="1" ht="24.95" customHeight="1" spans="1:24">
      <c r="A1363" s="24">
        <v>1358</v>
      </c>
      <c r="B1363" s="88" t="s">
        <v>2212</v>
      </c>
      <c r="C1363" s="89" t="s">
        <v>45</v>
      </c>
      <c r="D1363" s="89" t="s">
        <v>117</v>
      </c>
      <c r="E1363" s="89" t="s">
        <v>1857</v>
      </c>
      <c r="F1363" s="89" t="s">
        <v>37</v>
      </c>
      <c r="G1363" s="89">
        <v>2019</v>
      </c>
      <c r="H1363" s="89" t="s">
        <v>2053</v>
      </c>
      <c r="I1363" s="90">
        <v>1</v>
      </c>
      <c r="J1363" s="88" t="s">
        <v>2085</v>
      </c>
      <c r="K1363" s="74">
        <f t="shared" si="104"/>
        <v>100</v>
      </c>
      <c r="L1363" s="74">
        <f t="shared" si="105"/>
        <v>100</v>
      </c>
      <c r="M1363" s="74"/>
      <c r="N1363" s="74">
        <v>100</v>
      </c>
      <c r="O1363" s="74"/>
      <c r="P1363" s="24" t="s">
        <v>135</v>
      </c>
      <c r="Q1363" s="89" t="s">
        <v>110</v>
      </c>
      <c r="R1363" s="89">
        <v>22</v>
      </c>
      <c r="S1363" s="89">
        <v>116</v>
      </c>
      <c r="T1363" s="74"/>
      <c r="U1363" s="89"/>
      <c r="V1363" s="89" t="s">
        <v>2100</v>
      </c>
      <c r="W1363" s="89">
        <v>8055</v>
      </c>
      <c r="X1363" s="89"/>
    </row>
    <row r="1364" ht="24.95" customHeight="1" spans="1:24">
      <c r="A1364" s="24">
        <v>1359</v>
      </c>
      <c r="B1364" s="51" t="s">
        <v>2213</v>
      </c>
      <c r="C1364" s="24" t="s">
        <v>45</v>
      </c>
      <c r="D1364" s="24" t="s">
        <v>117</v>
      </c>
      <c r="E1364" s="24" t="s">
        <v>2214</v>
      </c>
      <c r="F1364" s="24" t="s">
        <v>37</v>
      </c>
      <c r="G1364" s="24">
        <v>2019</v>
      </c>
      <c r="H1364" s="24" t="s">
        <v>2053</v>
      </c>
      <c r="I1364" s="55">
        <v>1</v>
      </c>
      <c r="J1364" s="51" t="s">
        <v>2085</v>
      </c>
      <c r="K1364" s="50">
        <f t="shared" si="104"/>
        <v>64</v>
      </c>
      <c r="L1364" s="50">
        <f t="shared" si="105"/>
        <v>64</v>
      </c>
      <c r="M1364" s="74"/>
      <c r="N1364" s="74">
        <v>64</v>
      </c>
      <c r="O1364" s="74"/>
      <c r="P1364" s="24" t="s">
        <v>2075</v>
      </c>
      <c r="Q1364" s="24" t="s">
        <v>110</v>
      </c>
      <c r="R1364" s="24">
        <v>13</v>
      </c>
      <c r="S1364" s="24">
        <v>73</v>
      </c>
      <c r="T1364" s="74"/>
      <c r="U1364" s="24"/>
      <c r="V1364" s="24" t="s">
        <v>17</v>
      </c>
      <c r="W1364" s="24">
        <v>8056</v>
      </c>
      <c r="X1364" s="24"/>
    </row>
    <row r="1365" ht="24.95" customHeight="1" spans="1:24">
      <c r="A1365" s="24">
        <v>1360</v>
      </c>
      <c r="B1365" s="88" t="s">
        <v>2215</v>
      </c>
      <c r="C1365" s="89" t="s">
        <v>45</v>
      </c>
      <c r="D1365" s="89" t="s">
        <v>326</v>
      </c>
      <c r="E1365" s="89" t="s">
        <v>2216</v>
      </c>
      <c r="F1365" s="89" t="s">
        <v>37</v>
      </c>
      <c r="G1365" s="89">
        <v>2019</v>
      </c>
      <c r="H1365" s="89" t="s">
        <v>2053</v>
      </c>
      <c r="I1365" s="90">
        <v>1</v>
      </c>
      <c r="J1365" s="88" t="s">
        <v>2085</v>
      </c>
      <c r="K1365" s="74">
        <v>100</v>
      </c>
      <c r="L1365" s="74">
        <v>100</v>
      </c>
      <c r="M1365" s="74"/>
      <c r="N1365" s="74">
        <v>100</v>
      </c>
      <c r="O1365" s="74"/>
      <c r="P1365" s="89" t="s">
        <v>135</v>
      </c>
      <c r="Q1365" s="89" t="s">
        <v>110</v>
      </c>
      <c r="R1365" s="89">
        <v>18</v>
      </c>
      <c r="S1365" s="89">
        <v>56</v>
      </c>
      <c r="T1365" s="74"/>
      <c r="U1365" s="89"/>
      <c r="V1365" s="89" t="s">
        <v>2100</v>
      </c>
      <c r="W1365" s="89">
        <v>8057</v>
      </c>
      <c r="X1365" s="89"/>
    </row>
    <row r="1366" s="77" customFormat="1" ht="24.95" customHeight="1" spans="1:24">
      <c r="A1366" s="24">
        <v>1361</v>
      </c>
      <c r="B1366" s="88" t="s">
        <v>2217</v>
      </c>
      <c r="C1366" s="89" t="s">
        <v>45</v>
      </c>
      <c r="D1366" s="89" t="s">
        <v>164</v>
      </c>
      <c r="E1366" s="89" t="s">
        <v>2218</v>
      </c>
      <c r="F1366" s="89" t="s">
        <v>37</v>
      </c>
      <c r="G1366" s="89">
        <v>2019</v>
      </c>
      <c r="H1366" s="89" t="s">
        <v>2053</v>
      </c>
      <c r="I1366" s="90">
        <v>1</v>
      </c>
      <c r="J1366" s="88" t="s">
        <v>2085</v>
      </c>
      <c r="K1366" s="74">
        <v>100</v>
      </c>
      <c r="L1366" s="74">
        <v>100</v>
      </c>
      <c r="M1366" s="74"/>
      <c r="N1366" s="74">
        <v>100</v>
      </c>
      <c r="O1366" s="74"/>
      <c r="P1366" s="89" t="s">
        <v>135</v>
      </c>
      <c r="Q1366" s="89" t="s">
        <v>110</v>
      </c>
      <c r="R1366" s="89">
        <v>16</v>
      </c>
      <c r="S1366" s="89">
        <v>49</v>
      </c>
      <c r="T1366" s="74"/>
      <c r="U1366" s="89"/>
      <c r="V1366" s="89" t="s">
        <v>2100</v>
      </c>
      <c r="W1366" s="89">
        <v>8058</v>
      </c>
      <c r="X1366" s="89"/>
    </row>
    <row r="1367" ht="24.95" customHeight="1" spans="1:24">
      <c r="A1367" s="24">
        <v>1362</v>
      </c>
      <c r="B1367" s="25" t="s">
        <v>2219</v>
      </c>
      <c r="C1367" s="26" t="s">
        <v>45</v>
      </c>
      <c r="D1367" s="26" t="s">
        <v>173</v>
      </c>
      <c r="E1367" s="26" t="s">
        <v>174</v>
      </c>
      <c r="F1367" s="26" t="s">
        <v>37</v>
      </c>
      <c r="G1367" s="26">
        <v>2020</v>
      </c>
      <c r="H1367" s="26" t="s">
        <v>2053</v>
      </c>
      <c r="I1367" s="45">
        <v>1</v>
      </c>
      <c r="J1367" s="46" t="s">
        <v>2220</v>
      </c>
      <c r="K1367" s="54">
        <f t="shared" ref="K1367:K1376" si="106">L1367</f>
        <v>18</v>
      </c>
      <c r="L1367" s="54">
        <f t="shared" ref="L1367:L1376" si="107">SUM(M1367:O1367)</f>
        <v>18</v>
      </c>
      <c r="M1367" s="74"/>
      <c r="N1367" s="74"/>
      <c r="O1367" s="74">
        <v>18</v>
      </c>
      <c r="P1367" s="24" t="s">
        <v>2075</v>
      </c>
      <c r="Q1367" s="26" t="s">
        <v>110</v>
      </c>
      <c r="R1367" s="60">
        <v>5</v>
      </c>
      <c r="S1367" s="60">
        <v>13</v>
      </c>
      <c r="T1367" s="74"/>
      <c r="U1367" s="60"/>
      <c r="V1367" s="26" t="s">
        <v>17</v>
      </c>
      <c r="W1367" s="26"/>
      <c r="X1367" s="26" t="s">
        <v>2221</v>
      </c>
    </row>
    <row r="1368" ht="24.95" customHeight="1" spans="1:24">
      <c r="A1368" s="24">
        <v>1363</v>
      </c>
      <c r="B1368" s="25" t="s">
        <v>2222</v>
      </c>
      <c r="C1368" s="26" t="s">
        <v>45</v>
      </c>
      <c r="D1368" s="26" t="s">
        <v>173</v>
      </c>
      <c r="E1368" s="26" t="s">
        <v>687</v>
      </c>
      <c r="F1368" s="26" t="s">
        <v>37</v>
      </c>
      <c r="G1368" s="26">
        <v>2020</v>
      </c>
      <c r="H1368" s="26" t="s">
        <v>2053</v>
      </c>
      <c r="I1368" s="45">
        <v>1</v>
      </c>
      <c r="J1368" s="46" t="s">
        <v>2223</v>
      </c>
      <c r="K1368" s="54">
        <f t="shared" si="106"/>
        <v>30</v>
      </c>
      <c r="L1368" s="54">
        <f t="shared" si="107"/>
        <v>30</v>
      </c>
      <c r="M1368" s="74"/>
      <c r="N1368" s="74"/>
      <c r="O1368" s="74">
        <v>30</v>
      </c>
      <c r="P1368" s="24" t="s">
        <v>2075</v>
      </c>
      <c r="Q1368" s="26" t="s">
        <v>110</v>
      </c>
      <c r="R1368" s="60">
        <v>9</v>
      </c>
      <c r="S1368" s="60">
        <v>37</v>
      </c>
      <c r="T1368" s="74"/>
      <c r="U1368" s="60"/>
      <c r="V1368" s="26" t="s">
        <v>17</v>
      </c>
      <c r="W1368" s="26"/>
      <c r="X1368" s="26" t="s">
        <v>2224</v>
      </c>
    </row>
    <row r="1369" ht="24.95" customHeight="1" spans="1:24">
      <c r="A1369" s="24">
        <v>1364</v>
      </c>
      <c r="B1369" s="25" t="s">
        <v>2225</v>
      </c>
      <c r="C1369" s="26" t="s">
        <v>45</v>
      </c>
      <c r="D1369" s="26" t="s">
        <v>173</v>
      </c>
      <c r="E1369" s="26" t="s">
        <v>701</v>
      </c>
      <c r="F1369" s="26" t="s">
        <v>37</v>
      </c>
      <c r="G1369" s="26">
        <v>2020</v>
      </c>
      <c r="H1369" s="26" t="s">
        <v>2053</v>
      </c>
      <c r="I1369" s="45">
        <v>1</v>
      </c>
      <c r="J1369" s="46" t="s">
        <v>2226</v>
      </c>
      <c r="K1369" s="54">
        <f t="shared" si="106"/>
        <v>55</v>
      </c>
      <c r="L1369" s="54">
        <f t="shared" si="107"/>
        <v>55</v>
      </c>
      <c r="M1369" s="74"/>
      <c r="N1369" s="74"/>
      <c r="O1369" s="74">
        <v>55</v>
      </c>
      <c r="P1369" s="24" t="s">
        <v>2075</v>
      </c>
      <c r="Q1369" s="26" t="s">
        <v>110</v>
      </c>
      <c r="R1369" s="60">
        <v>7</v>
      </c>
      <c r="S1369" s="60">
        <v>23</v>
      </c>
      <c r="T1369" s="74"/>
      <c r="U1369" s="60"/>
      <c r="V1369" s="26" t="s">
        <v>17</v>
      </c>
      <c r="W1369" s="26"/>
      <c r="X1369" s="26" t="s">
        <v>2227</v>
      </c>
    </row>
    <row r="1370" ht="24.95" customHeight="1" spans="1:24">
      <c r="A1370" s="24">
        <v>1365</v>
      </c>
      <c r="B1370" s="25" t="s">
        <v>2228</v>
      </c>
      <c r="C1370" s="26" t="s">
        <v>45</v>
      </c>
      <c r="D1370" s="26" t="s">
        <v>173</v>
      </c>
      <c r="E1370" s="26" t="s">
        <v>2229</v>
      </c>
      <c r="F1370" s="26" t="s">
        <v>37</v>
      </c>
      <c r="G1370" s="26">
        <v>2020</v>
      </c>
      <c r="H1370" s="26" t="s">
        <v>2053</v>
      </c>
      <c r="I1370" s="45">
        <v>1</v>
      </c>
      <c r="J1370" s="46" t="s">
        <v>2230</v>
      </c>
      <c r="K1370" s="54">
        <f t="shared" si="106"/>
        <v>20</v>
      </c>
      <c r="L1370" s="54">
        <f t="shared" si="107"/>
        <v>20</v>
      </c>
      <c r="M1370" s="74"/>
      <c r="N1370" s="74"/>
      <c r="O1370" s="74">
        <v>20</v>
      </c>
      <c r="P1370" s="24" t="s">
        <v>2075</v>
      </c>
      <c r="Q1370" s="26" t="s">
        <v>110</v>
      </c>
      <c r="R1370" s="60">
        <v>2</v>
      </c>
      <c r="S1370" s="60">
        <v>8</v>
      </c>
      <c r="T1370" s="74"/>
      <c r="U1370" s="60"/>
      <c r="V1370" s="26" t="s">
        <v>17</v>
      </c>
      <c r="W1370" s="26"/>
      <c r="X1370" s="26" t="s">
        <v>2231</v>
      </c>
    </row>
    <row r="1371" ht="24.95" customHeight="1" spans="1:24">
      <c r="A1371" s="24">
        <v>1366</v>
      </c>
      <c r="B1371" s="25" t="s">
        <v>2232</v>
      </c>
      <c r="C1371" s="26" t="s">
        <v>45</v>
      </c>
      <c r="D1371" s="26" t="s">
        <v>173</v>
      </c>
      <c r="E1371" s="26" t="s">
        <v>580</v>
      </c>
      <c r="F1371" s="26" t="s">
        <v>37</v>
      </c>
      <c r="G1371" s="26">
        <v>2020</v>
      </c>
      <c r="H1371" s="26" t="s">
        <v>2053</v>
      </c>
      <c r="I1371" s="45">
        <v>1</v>
      </c>
      <c r="J1371" s="46" t="s">
        <v>2233</v>
      </c>
      <c r="K1371" s="54">
        <f t="shared" si="106"/>
        <v>80</v>
      </c>
      <c r="L1371" s="54">
        <f t="shared" si="107"/>
        <v>80</v>
      </c>
      <c r="M1371" s="74"/>
      <c r="N1371" s="74"/>
      <c r="O1371" s="74">
        <v>80</v>
      </c>
      <c r="P1371" s="24" t="s">
        <v>2075</v>
      </c>
      <c r="Q1371" s="26" t="s">
        <v>110</v>
      </c>
      <c r="R1371" s="60">
        <v>4</v>
      </c>
      <c r="S1371" s="60">
        <v>12</v>
      </c>
      <c r="T1371" s="74"/>
      <c r="U1371" s="60"/>
      <c r="V1371" s="26" t="s">
        <v>17</v>
      </c>
      <c r="W1371" s="26"/>
      <c r="X1371" s="26" t="s">
        <v>2234</v>
      </c>
    </row>
    <row r="1372" ht="24.95" customHeight="1" spans="1:24">
      <c r="A1372" s="24">
        <v>1367</v>
      </c>
      <c r="B1372" s="25" t="s">
        <v>2235</v>
      </c>
      <c r="C1372" s="26" t="s">
        <v>45</v>
      </c>
      <c r="D1372" s="26" t="s">
        <v>173</v>
      </c>
      <c r="E1372" s="26" t="s">
        <v>691</v>
      </c>
      <c r="F1372" s="26" t="s">
        <v>37</v>
      </c>
      <c r="G1372" s="26">
        <v>2020</v>
      </c>
      <c r="H1372" s="26" t="s">
        <v>2053</v>
      </c>
      <c r="I1372" s="45">
        <v>1</v>
      </c>
      <c r="J1372" s="46" t="s">
        <v>2233</v>
      </c>
      <c r="K1372" s="54">
        <f t="shared" si="106"/>
        <v>60</v>
      </c>
      <c r="L1372" s="54">
        <f t="shared" si="107"/>
        <v>60</v>
      </c>
      <c r="M1372" s="74"/>
      <c r="N1372" s="74"/>
      <c r="O1372" s="74">
        <v>60</v>
      </c>
      <c r="P1372" s="24" t="s">
        <v>2075</v>
      </c>
      <c r="Q1372" s="26" t="s">
        <v>110</v>
      </c>
      <c r="R1372" s="60">
        <v>2</v>
      </c>
      <c r="S1372" s="60">
        <v>5</v>
      </c>
      <c r="T1372" s="74"/>
      <c r="U1372" s="60"/>
      <c r="V1372" s="26" t="s">
        <v>17</v>
      </c>
      <c r="W1372" s="26"/>
      <c r="X1372" s="26" t="s">
        <v>2236</v>
      </c>
    </row>
    <row r="1373" ht="24.95" customHeight="1" spans="1:24">
      <c r="A1373" s="24">
        <v>1368</v>
      </c>
      <c r="B1373" s="25" t="s">
        <v>2237</v>
      </c>
      <c r="C1373" s="26" t="s">
        <v>45</v>
      </c>
      <c r="D1373" s="26" t="s">
        <v>173</v>
      </c>
      <c r="E1373" s="26" t="s">
        <v>572</v>
      </c>
      <c r="F1373" s="26" t="s">
        <v>37</v>
      </c>
      <c r="G1373" s="26">
        <v>2020</v>
      </c>
      <c r="H1373" s="26" t="s">
        <v>2053</v>
      </c>
      <c r="I1373" s="45">
        <v>1</v>
      </c>
      <c r="J1373" s="46" t="s">
        <v>2238</v>
      </c>
      <c r="K1373" s="54">
        <f t="shared" si="106"/>
        <v>40</v>
      </c>
      <c r="L1373" s="54">
        <f t="shared" si="107"/>
        <v>40</v>
      </c>
      <c r="M1373" s="74"/>
      <c r="N1373" s="74"/>
      <c r="O1373" s="74">
        <v>40</v>
      </c>
      <c r="P1373" s="24" t="s">
        <v>2075</v>
      </c>
      <c r="Q1373" s="26" t="s">
        <v>110</v>
      </c>
      <c r="R1373" s="60">
        <v>4</v>
      </c>
      <c r="S1373" s="60">
        <v>13</v>
      </c>
      <c r="T1373" s="74"/>
      <c r="U1373" s="60"/>
      <c r="V1373" s="26" t="s">
        <v>17</v>
      </c>
      <c r="W1373" s="26"/>
      <c r="X1373" s="26" t="s">
        <v>2239</v>
      </c>
    </row>
    <row r="1374" ht="24.95" customHeight="1" spans="1:24">
      <c r="A1374" s="24">
        <v>1369</v>
      </c>
      <c r="B1374" s="25" t="s">
        <v>2240</v>
      </c>
      <c r="C1374" s="26" t="s">
        <v>45</v>
      </c>
      <c r="D1374" s="26" t="s">
        <v>173</v>
      </c>
      <c r="E1374" s="26" t="s">
        <v>578</v>
      </c>
      <c r="F1374" s="26" t="s">
        <v>37</v>
      </c>
      <c r="G1374" s="26">
        <v>2020</v>
      </c>
      <c r="H1374" s="26" t="s">
        <v>2053</v>
      </c>
      <c r="I1374" s="45">
        <v>1</v>
      </c>
      <c r="J1374" s="46" t="s">
        <v>2238</v>
      </c>
      <c r="K1374" s="54">
        <f t="shared" si="106"/>
        <v>30</v>
      </c>
      <c r="L1374" s="54">
        <f t="shared" si="107"/>
        <v>30</v>
      </c>
      <c r="M1374" s="74"/>
      <c r="N1374" s="74"/>
      <c r="O1374" s="74">
        <v>30</v>
      </c>
      <c r="P1374" s="24" t="s">
        <v>2075</v>
      </c>
      <c r="Q1374" s="26" t="s">
        <v>110</v>
      </c>
      <c r="R1374" s="60"/>
      <c r="S1374" s="60"/>
      <c r="T1374" s="74"/>
      <c r="U1374" s="60"/>
      <c r="V1374" s="26" t="s">
        <v>17</v>
      </c>
      <c r="W1374" s="26"/>
      <c r="X1374" s="26" t="s">
        <v>2241</v>
      </c>
    </row>
    <row r="1375" ht="24.95" customHeight="1" spans="1:24">
      <c r="A1375" s="24">
        <v>1370</v>
      </c>
      <c r="B1375" s="25" t="s">
        <v>2242</v>
      </c>
      <c r="C1375" s="26" t="s">
        <v>45</v>
      </c>
      <c r="D1375" s="26" t="s">
        <v>173</v>
      </c>
      <c r="E1375" s="26" t="s">
        <v>410</v>
      </c>
      <c r="F1375" s="26" t="s">
        <v>37</v>
      </c>
      <c r="G1375" s="26">
        <v>2020</v>
      </c>
      <c r="H1375" s="26" t="s">
        <v>2053</v>
      </c>
      <c r="I1375" s="45">
        <v>1</v>
      </c>
      <c r="J1375" s="46" t="s">
        <v>2238</v>
      </c>
      <c r="K1375" s="54">
        <f t="shared" si="106"/>
        <v>30</v>
      </c>
      <c r="L1375" s="54">
        <f t="shared" si="107"/>
        <v>30</v>
      </c>
      <c r="M1375" s="74"/>
      <c r="N1375" s="74"/>
      <c r="O1375" s="74">
        <v>30</v>
      </c>
      <c r="P1375" s="24" t="s">
        <v>2075</v>
      </c>
      <c r="Q1375" s="26" t="s">
        <v>110</v>
      </c>
      <c r="R1375" s="60"/>
      <c r="S1375" s="60"/>
      <c r="T1375" s="74"/>
      <c r="U1375" s="60"/>
      <c r="V1375" s="26" t="s">
        <v>17</v>
      </c>
      <c r="W1375" s="26"/>
      <c r="X1375" s="26" t="s">
        <v>2243</v>
      </c>
    </row>
    <row r="1376" ht="24.95" customHeight="1" spans="1:24">
      <c r="A1376" s="24">
        <v>1371</v>
      </c>
      <c r="B1376" s="25" t="s">
        <v>2244</v>
      </c>
      <c r="C1376" s="26" t="s">
        <v>45</v>
      </c>
      <c r="D1376" s="26" t="s">
        <v>64</v>
      </c>
      <c r="E1376" s="26" t="s">
        <v>790</v>
      </c>
      <c r="F1376" s="26" t="s">
        <v>37</v>
      </c>
      <c r="G1376" s="26">
        <v>2020</v>
      </c>
      <c r="H1376" s="26" t="s">
        <v>2053</v>
      </c>
      <c r="I1376" s="45">
        <v>1</v>
      </c>
      <c r="J1376" s="46" t="s">
        <v>2245</v>
      </c>
      <c r="K1376" s="54">
        <f t="shared" si="106"/>
        <v>120</v>
      </c>
      <c r="L1376" s="54">
        <f t="shared" si="107"/>
        <v>120</v>
      </c>
      <c r="M1376" s="74"/>
      <c r="N1376" s="74"/>
      <c r="O1376" s="74">
        <v>120</v>
      </c>
      <c r="P1376" s="24" t="s">
        <v>2075</v>
      </c>
      <c r="Q1376" s="26" t="s">
        <v>110</v>
      </c>
      <c r="R1376" s="60">
        <v>4</v>
      </c>
      <c r="S1376" s="60">
        <v>20</v>
      </c>
      <c r="T1376" s="74"/>
      <c r="U1376" s="60"/>
      <c r="V1376" s="26" t="s">
        <v>17</v>
      </c>
      <c r="W1376" s="26"/>
      <c r="X1376" s="26" t="s">
        <v>2246</v>
      </c>
    </row>
    <row r="1377" s="10" customFormat="1" ht="24.95" customHeight="1" spans="1:24">
      <c r="A1377" s="24">
        <v>1372</v>
      </c>
      <c r="B1377" s="25" t="s">
        <v>2247</v>
      </c>
      <c r="C1377" s="26" t="s">
        <v>45</v>
      </c>
      <c r="D1377" s="26" t="s">
        <v>56</v>
      </c>
      <c r="E1377" s="26" t="s">
        <v>2248</v>
      </c>
      <c r="F1377" s="26" t="s">
        <v>37</v>
      </c>
      <c r="G1377" s="26">
        <v>2020</v>
      </c>
      <c r="H1377" s="26" t="s">
        <v>2053</v>
      </c>
      <c r="I1377" s="45">
        <v>1</v>
      </c>
      <c r="J1377" s="46" t="s">
        <v>2249</v>
      </c>
      <c r="K1377" s="54">
        <f t="shared" ref="K1377:K1387" si="108">L1377</f>
        <v>120</v>
      </c>
      <c r="L1377" s="54">
        <f t="shared" ref="L1377:L1387" si="109">SUM(M1377:O1377)</f>
        <v>120</v>
      </c>
      <c r="M1377" s="74"/>
      <c r="N1377" s="74"/>
      <c r="O1377" s="74">
        <v>120</v>
      </c>
      <c r="P1377" s="24" t="s">
        <v>2075</v>
      </c>
      <c r="Q1377" s="26" t="s">
        <v>110</v>
      </c>
      <c r="R1377" s="60">
        <v>15</v>
      </c>
      <c r="S1377" s="60">
        <v>62</v>
      </c>
      <c r="T1377" s="74"/>
      <c r="U1377" s="60"/>
      <c r="V1377" s="26" t="s">
        <v>17</v>
      </c>
      <c r="W1377" s="26"/>
      <c r="X1377" s="26" t="s">
        <v>2250</v>
      </c>
    </row>
    <row r="1378" s="10" customFormat="1" ht="24.95" customHeight="1" spans="1:24">
      <c r="A1378" s="24">
        <v>1373</v>
      </c>
      <c r="B1378" s="25" t="s">
        <v>2251</v>
      </c>
      <c r="C1378" s="26" t="s">
        <v>45</v>
      </c>
      <c r="D1378" s="26" t="s">
        <v>56</v>
      </c>
      <c r="E1378" s="26" t="s">
        <v>1714</v>
      </c>
      <c r="F1378" s="26" t="s">
        <v>37</v>
      </c>
      <c r="G1378" s="26">
        <v>2020</v>
      </c>
      <c r="H1378" s="26" t="s">
        <v>2053</v>
      </c>
      <c r="I1378" s="45">
        <v>1</v>
      </c>
      <c r="J1378" s="46" t="s">
        <v>2252</v>
      </c>
      <c r="K1378" s="54">
        <f t="shared" si="108"/>
        <v>80</v>
      </c>
      <c r="L1378" s="54">
        <f t="shared" si="109"/>
        <v>80</v>
      </c>
      <c r="M1378" s="74"/>
      <c r="N1378" s="74"/>
      <c r="O1378" s="74">
        <v>80</v>
      </c>
      <c r="P1378" s="24" t="s">
        <v>2075</v>
      </c>
      <c r="Q1378" s="26" t="s">
        <v>110</v>
      </c>
      <c r="R1378" s="60">
        <v>7</v>
      </c>
      <c r="S1378" s="60">
        <v>29</v>
      </c>
      <c r="T1378" s="74"/>
      <c r="U1378" s="60"/>
      <c r="V1378" s="26" t="s">
        <v>17</v>
      </c>
      <c r="W1378" s="26"/>
      <c r="X1378" s="26" t="s">
        <v>2253</v>
      </c>
    </row>
    <row r="1379" s="10" customFormat="1" ht="24.95" customHeight="1" spans="1:24">
      <c r="A1379" s="24">
        <v>1374</v>
      </c>
      <c r="B1379" s="25" t="s">
        <v>2251</v>
      </c>
      <c r="C1379" s="26" t="s">
        <v>45</v>
      </c>
      <c r="D1379" s="26" t="s">
        <v>56</v>
      </c>
      <c r="E1379" s="26" t="s">
        <v>1714</v>
      </c>
      <c r="F1379" s="26" t="s">
        <v>37</v>
      </c>
      <c r="G1379" s="26">
        <v>2020</v>
      </c>
      <c r="H1379" s="26" t="s">
        <v>2053</v>
      </c>
      <c r="I1379" s="45">
        <v>1</v>
      </c>
      <c r="J1379" s="46" t="s">
        <v>2254</v>
      </c>
      <c r="K1379" s="54">
        <f t="shared" si="108"/>
        <v>100</v>
      </c>
      <c r="L1379" s="54">
        <f t="shared" si="109"/>
        <v>100</v>
      </c>
      <c r="M1379" s="74"/>
      <c r="N1379" s="74"/>
      <c r="O1379" s="74">
        <v>100</v>
      </c>
      <c r="P1379" s="24" t="s">
        <v>2075</v>
      </c>
      <c r="Q1379" s="26" t="s">
        <v>110</v>
      </c>
      <c r="R1379" s="60">
        <v>7</v>
      </c>
      <c r="S1379" s="60">
        <v>29</v>
      </c>
      <c r="T1379" s="74"/>
      <c r="U1379" s="60"/>
      <c r="V1379" s="26" t="s">
        <v>17</v>
      </c>
      <c r="W1379" s="26"/>
      <c r="X1379" s="26" t="s">
        <v>2255</v>
      </c>
    </row>
    <row r="1380" s="10" customFormat="1" ht="24.95" customHeight="1" spans="1:24">
      <c r="A1380" s="24">
        <v>1375</v>
      </c>
      <c r="B1380" s="25" t="s">
        <v>2256</v>
      </c>
      <c r="C1380" s="26" t="s">
        <v>45</v>
      </c>
      <c r="D1380" s="26" t="s">
        <v>56</v>
      </c>
      <c r="E1380" s="26" t="s">
        <v>2257</v>
      </c>
      <c r="F1380" s="26" t="s">
        <v>37</v>
      </c>
      <c r="G1380" s="26">
        <v>2020</v>
      </c>
      <c r="H1380" s="26" t="s">
        <v>2053</v>
      </c>
      <c r="I1380" s="45">
        <v>1</v>
      </c>
      <c r="J1380" s="46" t="s">
        <v>2258</v>
      </c>
      <c r="K1380" s="54">
        <f t="shared" si="108"/>
        <v>90</v>
      </c>
      <c r="L1380" s="54">
        <f t="shared" si="109"/>
        <v>90</v>
      </c>
      <c r="M1380" s="74"/>
      <c r="N1380" s="74"/>
      <c r="O1380" s="74">
        <v>90</v>
      </c>
      <c r="P1380" s="24" t="s">
        <v>2075</v>
      </c>
      <c r="Q1380" s="26" t="s">
        <v>110</v>
      </c>
      <c r="R1380" s="60">
        <v>3</v>
      </c>
      <c r="S1380" s="60">
        <v>9</v>
      </c>
      <c r="T1380" s="74"/>
      <c r="U1380" s="60"/>
      <c r="V1380" s="26" t="s">
        <v>17</v>
      </c>
      <c r="W1380" s="26"/>
      <c r="X1380" s="26" t="s">
        <v>2259</v>
      </c>
    </row>
    <row r="1381" s="10" customFormat="1" ht="24.95" customHeight="1" spans="1:24">
      <c r="A1381" s="24">
        <v>1376</v>
      </c>
      <c r="B1381" s="25" t="s">
        <v>2260</v>
      </c>
      <c r="C1381" s="26" t="s">
        <v>45</v>
      </c>
      <c r="D1381" s="26" t="s">
        <v>56</v>
      </c>
      <c r="E1381" s="26" t="s">
        <v>2261</v>
      </c>
      <c r="F1381" s="26" t="s">
        <v>37</v>
      </c>
      <c r="G1381" s="26">
        <v>2020</v>
      </c>
      <c r="H1381" s="26" t="s">
        <v>2053</v>
      </c>
      <c r="I1381" s="45">
        <v>1</v>
      </c>
      <c r="J1381" s="46" t="s">
        <v>2262</v>
      </c>
      <c r="K1381" s="54">
        <f t="shared" si="108"/>
        <v>50</v>
      </c>
      <c r="L1381" s="54">
        <f t="shared" si="109"/>
        <v>50</v>
      </c>
      <c r="M1381" s="74"/>
      <c r="N1381" s="74"/>
      <c r="O1381" s="74">
        <v>50</v>
      </c>
      <c r="P1381" s="24" t="s">
        <v>2075</v>
      </c>
      <c r="Q1381" s="26" t="s">
        <v>110</v>
      </c>
      <c r="R1381" s="60">
        <v>2</v>
      </c>
      <c r="S1381" s="60">
        <v>10</v>
      </c>
      <c r="T1381" s="74"/>
      <c r="U1381" s="60"/>
      <c r="V1381" s="26" t="s">
        <v>17</v>
      </c>
      <c r="W1381" s="26"/>
      <c r="X1381" s="26" t="s">
        <v>2263</v>
      </c>
    </row>
    <row r="1382" s="10" customFormat="1" ht="24.95" customHeight="1" spans="1:24">
      <c r="A1382" s="24">
        <v>1377</v>
      </c>
      <c r="B1382" s="25" t="s">
        <v>2264</v>
      </c>
      <c r="C1382" s="26" t="s">
        <v>45</v>
      </c>
      <c r="D1382" s="26" t="s">
        <v>56</v>
      </c>
      <c r="E1382" s="26" t="s">
        <v>56</v>
      </c>
      <c r="F1382" s="26" t="s">
        <v>37</v>
      </c>
      <c r="G1382" s="26">
        <v>2020</v>
      </c>
      <c r="H1382" s="26" t="s">
        <v>2053</v>
      </c>
      <c r="I1382" s="45">
        <v>1</v>
      </c>
      <c r="J1382" s="46" t="s">
        <v>2265</v>
      </c>
      <c r="K1382" s="54">
        <f t="shared" si="108"/>
        <v>70</v>
      </c>
      <c r="L1382" s="54">
        <f t="shared" si="109"/>
        <v>70</v>
      </c>
      <c r="M1382" s="74"/>
      <c r="N1382" s="74"/>
      <c r="O1382" s="74">
        <v>70</v>
      </c>
      <c r="P1382" s="24" t="s">
        <v>2075</v>
      </c>
      <c r="Q1382" s="26" t="s">
        <v>110</v>
      </c>
      <c r="R1382" s="60">
        <v>15</v>
      </c>
      <c r="S1382" s="60">
        <v>62</v>
      </c>
      <c r="T1382" s="74"/>
      <c r="U1382" s="60"/>
      <c r="V1382" s="26" t="s">
        <v>17</v>
      </c>
      <c r="W1382" s="26"/>
      <c r="X1382" s="26" t="s">
        <v>2266</v>
      </c>
    </row>
    <row r="1383" s="10" customFormat="1" ht="24.95" customHeight="1" spans="1:24">
      <c r="A1383" s="24">
        <v>1378</v>
      </c>
      <c r="B1383" s="25" t="s">
        <v>2267</v>
      </c>
      <c r="C1383" s="26" t="s">
        <v>45</v>
      </c>
      <c r="D1383" s="26" t="s">
        <v>56</v>
      </c>
      <c r="E1383" s="26" t="s">
        <v>2268</v>
      </c>
      <c r="F1383" s="26" t="s">
        <v>37</v>
      </c>
      <c r="G1383" s="26">
        <v>2020</v>
      </c>
      <c r="H1383" s="26" t="s">
        <v>2053</v>
      </c>
      <c r="I1383" s="45">
        <v>1</v>
      </c>
      <c r="J1383" s="46" t="s">
        <v>2269</v>
      </c>
      <c r="K1383" s="54">
        <f t="shared" si="108"/>
        <v>70</v>
      </c>
      <c r="L1383" s="54">
        <f t="shared" si="109"/>
        <v>70</v>
      </c>
      <c r="M1383" s="74"/>
      <c r="N1383" s="74"/>
      <c r="O1383" s="74">
        <v>70</v>
      </c>
      <c r="P1383" s="24" t="s">
        <v>2075</v>
      </c>
      <c r="Q1383" s="26" t="s">
        <v>110</v>
      </c>
      <c r="R1383" s="60">
        <v>6</v>
      </c>
      <c r="S1383" s="60">
        <v>30</v>
      </c>
      <c r="T1383" s="74"/>
      <c r="U1383" s="60"/>
      <c r="V1383" s="26" t="s">
        <v>17</v>
      </c>
      <c r="W1383" s="26"/>
      <c r="X1383" s="26" t="s">
        <v>2270</v>
      </c>
    </row>
    <row r="1384" s="10" customFormat="1" ht="24.95" customHeight="1" spans="1:24">
      <c r="A1384" s="24">
        <v>1379</v>
      </c>
      <c r="B1384" s="25" t="s">
        <v>2271</v>
      </c>
      <c r="C1384" s="26" t="s">
        <v>45</v>
      </c>
      <c r="D1384" s="26" t="s">
        <v>56</v>
      </c>
      <c r="E1384" s="26" t="s">
        <v>2272</v>
      </c>
      <c r="F1384" s="26" t="s">
        <v>37</v>
      </c>
      <c r="G1384" s="26">
        <v>2020</v>
      </c>
      <c r="H1384" s="26" t="s">
        <v>2053</v>
      </c>
      <c r="I1384" s="45">
        <v>1</v>
      </c>
      <c r="J1384" s="46" t="s">
        <v>2254</v>
      </c>
      <c r="K1384" s="54">
        <f t="shared" si="108"/>
        <v>100</v>
      </c>
      <c r="L1384" s="54">
        <f t="shared" si="109"/>
        <v>100</v>
      </c>
      <c r="M1384" s="74"/>
      <c r="N1384" s="74"/>
      <c r="O1384" s="74">
        <v>100</v>
      </c>
      <c r="P1384" s="24" t="s">
        <v>2075</v>
      </c>
      <c r="Q1384" s="26" t="s">
        <v>110</v>
      </c>
      <c r="R1384" s="60">
        <v>6</v>
      </c>
      <c r="S1384" s="60">
        <v>30</v>
      </c>
      <c r="T1384" s="74"/>
      <c r="U1384" s="60"/>
      <c r="V1384" s="26" t="s">
        <v>17</v>
      </c>
      <c r="W1384" s="26"/>
      <c r="X1384" s="26" t="s">
        <v>2273</v>
      </c>
    </row>
    <row r="1385" s="10" customFormat="1" ht="24.95" customHeight="1" spans="1:24">
      <c r="A1385" s="24">
        <v>1380</v>
      </c>
      <c r="B1385" s="25" t="s">
        <v>2264</v>
      </c>
      <c r="C1385" s="26" t="s">
        <v>45</v>
      </c>
      <c r="D1385" s="26" t="s">
        <v>56</v>
      </c>
      <c r="E1385" s="26" t="s">
        <v>56</v>
      </c>
      <c r="F1385" s="26" t="s">
        <v>37</v>
      </c>
      <c r="G1385" s="26">
        <v>2020</v>
      </c>
      <c r="H1385" s="26" t="s">
        <v>2053</v>
      </c>
      <c r="I1385" s="45">
        <v>1</v>
      </c>
      <c r="J1385" s="46" t="s">
        <v>2274</v>
      </c>
      <c r="K1385" s="54">
        <f t="shared" si="108"/>
        <v>120</v>
      </c>
      <c r="L1385" s="54">
        <f t="shared" si="109"/>
        <v>120</v>
      </c>
      <c r="M1385" s="74"/>
      <c r="N1385" s="74"/>
      <c r="O1385" s="74">
        <v>120</v>
      </c>
      <c r="P1385" s="24" t="s">
        <v>2075</v>
      </c>
      <c r="Q1385" s="26" t="s">
        <v>110</v>
      </c>
      <c r="R1385" s="60">
        <v>32</v>
      </c>
      <c r="S1385" s="60">
        <v>132</v>
      </c>
      <c r="T1385" s="74"/>
      <c r="U1385" s="60"/>
      <c r="V1385" s="26" t="s">
        <v>17</v>
      </c>
      <c r="W1385" s="26"/>
      <c r="X1385" s="26" t="s">
        <v>2275</v>
      </c>
    </row>
    <row r="1386" s="10" customFormat="1" ht="24.95" customHeight="1" spans="1:24">
      <c r="A1386" s="24">
        <v>1381</v>
      </c>
      <c r="B1386" s="25" t="s">
        <v>2264</v>
      </c>
      <c r="C1386" s="26" t="s">
        <v>45</v>
      </c>
      <c r="D1386" s="26" t="s">
        <v>56</v>
      </c>
      <c r="E1386" s="26" t="s">
        <v>56</v>
      </c>
      <c r="F1386" s="26" t="s">
        <v>37</v>
      </c>
      <c r="G1386" s="26">
        <v>2020</v>
      </c>
      <c r="H1386" s="26" t="s">
        <v>2053</v>
      </c>
      <c r="I1386" s="45">
        <v>1</v>
      </c>
      <c r="J1386" s="46" t="s">
        <v>2276</v>
      </c>
      <c r="K1386" s="54">
        <f t="shared" si="108"/>
        <v>60</v>
      </c>
      <c r="L1386" s="54">
        <f t="shared" si="109"/>
        <v>60</v>
      </c>
      <c r="M1386" s="74"/>
      <c r="N1386" s="74"/>
      <c r="O1386" s="74">
        <v>60</v>
      </c>
      <c r="P1386" s="24" t="s">
        <v>2075</v>
      </c>
      <c r="Q1386" s="26" t="s">
        <v>110</v>
      </c>
      <c r="R1386" s="60">
        <v>32</v>
      </c>
      <c r="S1386" s="60">
        <v>132</v>
      </c>
      <c r="T1386" s="74"/>
      <c r="U1386" s="60"/>
      <c r="V1386" s="26" t="s">
        <v>17</v>
      </c>
      <c r="W1386" s="26"/>
      <c r="X1386" s="26" t="s">
        <v>2277</v>
      </c>
    </row>
    <row r="1387" s="10" customFormat="1" ht="24.95" customHeight="1" spans="1:24">
      <c r="A1387" s="24">
        <v>1382</v>
      </c>
      <c r="B1387" s="25" t="s">
        <v>2278</v>
      </c>
      <c r="C1387" s="26" t="s">
        <v>45</v>
      </c>
      <c r="D1387" s="26" t="s">
        <v>56</v>
      </c>
      <c r="E1387" s="26" t="s">
        <v>56</v>
      </c>
      <c r="F1387" s="26" t="s">
        <v>37</v>
      </c>
      <c r="G1387" s="26">
        <v>2020</v>
      </c>
      <c r="H1387" s="26" t="s">
        <v>2053</v>
      </c>
      <c r="I1387" s="45">
        <v>1</v>
      </c>
      <c r="J1387" s="46" t="s">
        <v>2276</v>
      </c>
      <c r="K1387" s="54">
        <f t="shared" si="108"/>
        <v>60</v>
      </c>
      <c r="L1387" s="54">
        <f t="shared" si="109"/>
        <v>60</v>
      </c>
      <c r="M1387" s="74"/>
      <c r="N1387" s="74"/>
      <c r="O1387" s="74">
        <v>60</v>
      </c>
      <c r="P1387" s="24" t="s">
        <v>2075</v>
      </c>
      <c r="Q1387" s="26" t="s">
        <v>110</v>
      </c>
      <c r="R1387" s="60">
        <v>2</v>
      </c>
      <c r="S1387" s="60">
        <v>10</v>
      </c>
      <c r="T1387" s="74"/>
      <c r="U1387" s="60"/>
      <c r="V1387" s="26" t="s">
        <v>17</v>
      </c>
      <c r="W1387" s="26"/>
      <c r="X1387" s="26"/>
    </row>
    <row r="1388" s="10" customFormat="1" ht="24.95" customHeight="1" spans="1:24">
      <c r="A1388" s="24">
        <v>1382</v>
      </c>
      <c r="B1388" s="25" t="s">
        <v>2279</v>
      </c>
      <c r="C1388" s="26" t="s">
        <v>45</v>
      </c>
      <c r="D1388" s="26" t="s">
        <v>271</v>
      </c>
      <c r="E1388" s="26" t="s">
        <v>444</v>
      </c>
      <c r="F1388" s="26" t="s">
        <v>37</v>
      </c>
      <c r="G1388" s="26">
        <v>2020</v>
      </c>
      <c r="H1388" s="26" t="s">
        <v>2053</v>
      </c>
      <c r="I1388" s="45">
        <v>1</v>
      </c>
      <c r="J1388" s="46" t="s">
        <v>2276</v>
      </c>
      <c r="K1388" s="54">
        <f t="shared" ref="K1388:K1406" si="110">L1388</f>
        <v>60</v>
      </c>
      <c r="L1388" s="54">
        <f t="shared" ref="L1388:L1406" si="111">SUM(M1388:O1388)</f>
        <v>60</v>
      </c>
      <c r="M1388" s="74"/>
      <c r="N1388" s="74"/>
      <c r="O1388" s="74">
        <v>60</v>
      </c>
      <c r="P1388" s="24" t="s">
        <v>2075</v>
      </c>
      <c r="Q1388" s="26" t="s">
        <v>110</v>
      </c>
      <c r="R1388" s="60"/>
      <c r="S1388" s="60"/>
      <c r="T1388" s="74"/>
      <c r="U1388" s="60"/>
      <c r="V1388" s="26" t="s">
        <v>17</v>
      </c>
      <c r="W1388" s="26"/>
      <c r="X1388" s="26" t="s">
        <v>2280</v>
      </c>
    </row>
    <row r="1389" ht="24.95" customHeight="1" spans="1:24">
      <c r="A1389" s="24">
        <v>1383</v>
      </c>
      <c r="B1389" s="25" t="s">
        <v>2281</v>
      </c>
      <c r="C1389" s="26" t="s">
        <v>45</v>
      </c>
      <c r="D1389" s="26" t="s">
        <v>271</v>
      </c>
      <c r="E1389" s="26" t="s">
        <v>2140</v>
      </c>
      <c r="F1389" s="26" t="s">
        <v>37</v>
      </c>
      <c r="G1389" s="26">
        <v>2020</v>
      </c>
      <c r="H1389" s="26" t="s">
        <v>2053</v>
      </c>
      <c r="I1389" s="45">
        <v>1</v>
      </c>
      <c r="J1389" s="46" t="s">
        <v>2282</v>
      </c>
      <c r="K1389" s="54">
        <f t="shared" si="110"/>
        <v>100</v>
      </c>
      <c r="L1389" s="54">
        <f t="shared" si="111"/>
        <v>100</v>
      </c>
      <c r="M1389" s="74"/>
      <c r="N1389" s="74"/>
      <c r="O1389" s="74">
        <v>100</v>
      </c>
      <c r="P1389" s="24" t="s">
        <v>2075</v>
      </c>
      <c r="Q1389" s="26" t="s">
        <v>110</v>
      </c>
      <c r="R1389" s="60"/>
      <c r="S1389" s="60"/>
      <c r="T1389" s="74"/>
      <c r="U1389" s="60"/>
      <c r="V1389" s="26" t="s">
        <v>17</v>
      </c>
      <c r="W1389" s="26"/>
      <c r="X1389" s="26" t="s">
        <v>2283</v>
      </c>
    </row>
    <row r="1390" ht="24.95" customHeight="1" spans="1:24">
      <c r="A1390" s="24">
        <v>1384</v>
      </c>
      <c r="B1390" s="25" t="s">
        <v>2284</v>
      </c>
      <c r="C1390" s="26" t="s">
        <v>45</v>
      </c>
      <c r="D1390" s="26" t="s">
        <v>120</v>
      </c>
      <c r="E1390" s="26" t="s">
        <v>158</v>
      </c>
      <c r="F1390" s="26" t="s">
        <v>37</v>
      </c>
      <c r="G1390" s="26">
        <v>2020</v>
      </c>
      <c r="H1390" s="26" t="s">
        <v>2053</v>
      </c>
      <c r="I1390" s="45">
        <v>1</v>
      </c>
      <c r="J1390" s="46" t="s">
        <v>2285</v>
      </c>
      <c r="K1390" s="54">
        <f t="shared" si="110"/>
        <v>192</v>
      </c>
      <c r="L1390" s="54">
        <f t="shared" si="111"/>
        <v>192</v>
      </c>
      <c r="M1390" s="74"/>
      <c r="N1390" s="74"/>
      <c r="O1390" s="74">
        <v>192</v>
      </c>
      <c r="P1390" s="24" t="s">
        <v>2075</v>
      </c>
      <c r="Q1390" s="26" t="s">
        <v>110</v>
      </c>
      <c r="R1390" s="60">
        <v>5</v>
      </c>
      <c r="S1390" s="60">
        <v>16</v>
      </c>
      <c r="T1390" s="74"/>
      <c r="U1390" s="60"/>
      <c r="V1390" s="26" t="s">
        <v>17</v>
      </c>
      <c r="W1390" s="26"/>
      <c r="X1390" s="26" t="s">
        <v>2286</v>
      </c>
    </row>
    <row r="1391" s="10" customFormat="1" ht="24.95" customHeight="1" spans="1:24">
      <c r="A1391" s="24">
        <v>1385</v>
      </c>
      <c r="B1391" s="25" t="s">
        <v>2287</v>
      </c>
      <c r="C1391" s="26" t="s">
        <v>45</v>
      </c>
      <c r="D1391" s="26" t="s">
        <v>120</v>
      </c>
      <c r="E1391" s="26" t="s">
        <v>1069</v>
      </c>
      <c r="F1391" s="26" t="s">
        <v>37</v>
      </c>
      <c r="G1391" s="26">
        <v>2020</v>
      </c>
      <c r="H1391" s="26" t="s">
        <v>2053</v>
      </c>
      <c r="I1391" s="45">
        <v>1</v>
      </c>
      <c r="J1391" s="46" t="s">
        <v>2276</v>
      </c>
      <c r="K1391" s="54">
        <f t="shared" si="110"/>
        <v>60</v>
      </c>
      <c r="L1391" s="54">
        <f t="shared" si="111"/>
        <v>60</v>
      </c>
      <c r="M1391" s="74"/>
      <c r="N1391" s="74"/>
      <c r="O1391" s="74">
        <v>60</v>
      </c>
      <c r="P1391" s="24" t="s">
        <v>2075</v>
      </c>
      <c r="Q1391" s="26" t="s">
        <v>110</v>
      </c>
      <c r="R1391" s="60">
        <v>5</v>
      </c>
      <c r="S1391" s="60">
        <v>16</v>
      </c>
      <c r="T1391" s="74"/>
      <c r="U1391" s="60"/>
      <c r="V1391" s="26" t="s">
        <v>17</v>
      </c>
      <c r="W1391" s="26"/>
      <c r="X1391" s="26" t="s">
        <v>2288</v>
      </c>
    </row>
    <row r="1392" ht="24.95" customHeight="1" spans="1:24">
      <c r="A1392" s="24">
        <v>1386</v>
      </c>
      <c r="B1392" s="25" t="s">
        <v>2289</v>
      </c>
      <c r="C1392" s="26" t="s">
        <v>45</v>
      </c>
      <c r="D1392" s="26" t="s">
        <v>120</v>
      </c>
      <c r="E1392" s="26" t="s">
        <v>162</v>
      </c>
      <c r="F1392" s="26" t="s">
        <v>37</v>
      </c>
      <c r="G1392" s="26">
        <v>2020</v>
      </c>
      <c r="H1392" s="26" t="s">
        <v>2053</v>
      </c>
      <c r="I1392" s="45">
        <v>1</v>
      </c>
      <c r="J1392" s="46" t="s">
        <v>2290</v>
      </c>
      <c r="K1392" s="54">
        <f t="shared" si="110"/>
        <v>128</v>
      </c>
      <c r="L1392" s="54">
        <f t="shared" si="111"/>
        <v>128</v>
      </c>
      <c r="M1392" s="74"/>
      <c r="N1392" s="74"/>
      <c r="O1392" s="74">
        <v>128</v>
      </c>
      <c r="P1392" s="24" t="s">
        <v>2075</v>
      </c>
      <c r="Q1392" s="26" t="s">
        <v>110</v>
      </c>
      <c r="R1392" s="60">
        <v>4</v>
      </c>
      <c r="S1392" s="60">
        <v>11</v>
      </c>
      <c r="T1392" s="74"/>
      <c r="U1392" s="60"/>
      <c r="V1392" s="26" t="s">
        <v>17</v>
      </c>
      <c r="W1392" s="26"/>
      <c r="X1392" s="26" t="s">
        <v>2291</v>
      </c>
    </row>
    <row r="1393" s="10" customFormat="1" ht="24.95" customHeight="1" spans="1:24">
      <c r="A1393" s="24">
        <v>1387</v>
      </c>
      <c r="B1393" s="25" t="s">
        <v>2289</v>
      </c>
      <c r="C1393" s="26" t="s">
        <v>45</v>
      </c>
      <c r="D1393" s="26" t="s">
        <v>120</v>
      </c>
      <c r="E1393" s="26" t="s">
        <v>162</v>
      </c>
      <c r="F1393" s="26" t="s">
        <v>37</v>
      </c>
      <c r="G1393" s="26">
        <v>2020</v>
      </c>
      <c r="H1393" s="26" t="s">
        <v>2053</v>
      </c>
      <c r="I1393" s="45">
        <v>1</v>
      </c>
      <c r="J1393" s="46" t="s">
        <v>2292</v>
      </c>
      <c r="K1393" s="54">
        <f t="shared" si="110"/>
        <v>60</v>
      </c>
      <c r="L1393" s="54">
        <f t="shared" si="111"/>
        <v>60</v>
      </c>
      <c r="M1393" s="74"/>
      <c r="N1393" s="74"/>
      <c r="O1393" s="74">
        <v>60</v>
      </c>
      <c r="P1393" s="24" t="s">
        <v>2075</v>
      </c>
      <c r="Q1393" s="26" t="s">
        <v>110</v>
      </c>
      <c r="R1393" s="60">
        <v>4</v>
      </c>
      <c r="S1393" s="60">
        <v>11</v>
      </c>
      <c r="T1393" s="74"/>
      <c r="U1393" s="60"/>
      <c r="V1393" s="26" t="s">
        <v>17</v>
      </c>
      <c r="W1393" s="26"/>
      <c r="X1393" s="26" t="s">
        <v>2293</v>
      </c>
    </row>
    <row r="1394" ht="24.95" customHeight="1" spans="1:24">
      <c r="A1394" s="24">
        <v>1388</v>
      </c>
      <c r="B1394" s="25" t="s">
        <v>2294</v>
      </c>
      <c r="C1394" s="26" t="s">
        <v>45</v>
      </c>
      <c r="D1394" s="26" t="s">
        <v>120</v>
      </c>
      <c r="E1394" s="26" t="s">
        <v>200</v>
      </c>
      <c r="F1394" s="26" t="s">
        <v>37</v>
      </c>
      <c r="G1394" s="26">
        <v>2020</v>
      </c>
      <c r="H1394" s="26" t="s">
        <v>2053</v>
      </c>
      <c r="I1394" s="45">
        <v>1</v>
      </c>
      <c r="J1394" s="46" t="s">
        <v>2295</v>
      </c>
      <c r="K1394" s="54">
        <f t="shared" si="110"/>
        <v>60</v>
      </c>
      <c r="L1394" s="54">
        <f t="shared" si="111"/>
        <v>60</v>
      </c>
      <c r="M1394" s="74"/>
      <c r="N1394" s="74"/>
      <c r="O1394" s="74">
        <v>60</v>
      </c>
      <c r="P1394" s="24" t="s">
        <v>2075</v>
      </c>
      <c r="Q1394" s="26" t="s">
        <v>110</v>
      </c>
      <c r="R1394" s="60">
        <v>1</v>
      </c>
      <c r="S1394" s="60">
        <v>5</v>
      </c>
      <c r="T1394" s="74"/>
      <c r="U1394" s="60"/>
      <c r="V1394" s="26" t="s">
        <v>17</v>
      </c>
      <c r="W1394" s="26"/>
      <c r="X1394" s="26" t="s">
        <v>2296</v>
      </c>
    </row>
    <row r="1395" s="10" customFormat="1" ht="24.95" customHeight="1" spans="1:24">
      <c r="A1395" s="24">
        <v>1389</v>
      </c>
      <c r="B1395" s="25" t="s">
        <v>2297</v>
      </c>
      <c r="C1395" s="26" t="s">
        <v>45</v>
      </c>
      <c r="D1395" s="26" t="s">
        <v>120</v>
      </c>
      <c r="E1395" s="26" t="s">
        <v>1441</v>
      </c>
      <c r="F1395" s="26" t="s">
        <v>37</v>
      </c>
      <c r="G1395" s="26">
        <v>2020</v>
      </c>
      <c r="H1395" s="26" t="s">
        <v>2053</v>
      </c>
      <c r="I1395" s="45">
        <v>1</v>
      </c>
      <c r="J1395" s="46" t="s">
        <v>2298</v>
      </c>
      <c r="K1395" s="54">
        <f t="shared" si="110"/>
        <v>40</v>
      </c>
      <c r="L1395" s="54">
        <f t="shared" si="111"/>
        <v>40</v>
      </c>
      <c r="M1395" s="74"/>
      <c r="N1395" s="74"/>
      <c r="O1395" s="74">
        <v>40</v>
      </c>
      <c r="P1395" s="24" t="s">
        <v>2075</v>
      </c>
      <c r="Q1395" s="26" t="s">
        <v>110</v>
      </c>
      <c r="R1395" s="60">
        <v>1</v>
      </c>
      <c r="S1395" s="60">
        <v>5</v>
      </c>
      <c r="T1395" s="74"/>
      <c r="U1395" s="60"/>
      <c r="V1395" s="26" t="s">
        <v>17</v>
      </c>
      <c r="W1395" s="26"/>
      <c r="X1395" s="26" t="s">
        <v>2299</v>
      </c>
    </row>
    <row r="1396" ht="24.95" customHeight="1" spans="1:24">
      <c r="A1396" s="24">
        <v>1390</v>
      </c>
      <c r="B1396" s="25" t="s">
        <v>2300</v>
      </c>
      <c r="C1396" s="26" t="s">
        <v>45</v>
      </c>
      <c r="D1396" s="26" t="s">
        <v>120</v>
      </c>
      <c r="E1396" s="26" t="s">
        <v>609</v>
      </c>
      <c r="F1396" s="26" t="s">
        <v>37</v>
      </c>
      <c r="G1396" s="26">
        <v>2020</v>
      </c>
      <c r="H1396" s="26" t="s">
        <v>2053</v>
      </c>
      <c r="I1396" s="45">
        <v>1</v>
      </c>
      <c r="J1396" s="46" t="s">
        <v>2282</v>
      </c>
      <c r="K1396" s="54">
        <f t="shared" si="110"/>
        <v>100</v>
      </c>
      <c r="L1396" s="54">
        <f t="shared" si="111"/>
        <v>100</v>
      </c>
      <c r="M1396" s="74"/>
      <c r="N1396" s="74"/>
      <c r="O1396" s="74">
        <v>100</v>
      </c>
      <c r="P1396" s="24" t="s">
        <v>2075</v>
      </c>
      <c r="Q1396" s="26" t="s">
        <v>110</v>
      </c>
      <c r="R1396" s="60">
        <v>2</v>
      </c>
      <c r="S1396" s="60">
        <v>9</v>
      </c>
      <c r="T1396" s="74"/>
      <c r="U1396" s="60"/>
      <c r="V1396" s="26" t="s">
        <v>17</v>
      </c>
      <c r="W1396" s="26"/>
      <c r="X1396" s="26" t="s">
        <v>2301</v>
      </c>
    </row>
    <row r="1397" ht="24.95" customHeight="1" spans="1:24">
      <c r="A1397" s="24">
        <v>1391</v>
      </c>
      <c r="B1397" s="25" t="s">
        <v>2302</v>
      </c>
      <c r="C1397" s="26" t="s">
        <v>45</v>
      </c>
      <c r="D1397" s="26" t="s">
        <v>120</v>
      </c>
      <c r="E1397" s="26" t="s">
        <v>209</v>
      </c>
      <c r="F1397" s="26" t="s">
        <v>37</v>
      </c>
      <c r="G1397" s="26">
        <v>2020</v>
      </c>
      <c r="H1397" s="26" t="s">
        <v>2053</v>
      </c>
      <c r="I1397" s="45">
        <v>1</v>
      </c>
      <c r="J1397" s="46" t="s">
        <v>2303</v>
      </c>
      <c r="K1397" s="54">
        <f t="shared" si="110"/>
        <v>50</v>
      </c>
      <c r="L1397" s="54">
        <f t="shared" si="111"/>
        <v>50</v>
      </c>
      <c r="M1397" s="74"/>
      <c r="N1397" s="74"/>
      <c r="O1397" s="74">
        <v>50</v>
      </c>
      <c r="P1397" s="24" t="s">
        <v>2075</v>
      </c>
      <c r="Q1397" s="26" t="s">
        <v>110</v>
      </c>
      <c r="R1397" s="60">
        <v>2</v>
      </c>
      <c r="S1397" s="60">
        <v>7</v>
      </c>
      <c r="T1397" s="74"/>
      <c r="U1397" s="60"/>
      <c r="V1397" s="26" t="s">
        <v>17</v>
      </c>
      <c r="W1397" s="26"/>
      <c r="X1397" s="26" t="s">
        <v>2304</v>
      </c>
    </row>
    <row r="1398" ht="24.95" customHeight="1" spans="1:24">
      <c r="A1398" s="24">
        <v>1392</v>
      </c>
      <c r="B1398" s="25" t="s">
        <v>2305</v>
      </c>
      <c r="C1398" s="26" t="s">
        <v>45</v>
      </c>
      <c r="D1398" s="26" t="s">
        <v>117</v>
      </c>
      <c r="E1398" s="26" t="s">
        <v>2138</v>
      </c>
      <c r="F1398" s="26" t="s">
        <v>37</v>
      </c>
      <c r="G1398" s="26">
        <v>2020</v>
      </c>
      <c r="H1398" s="26" t="s">
        <v>2053</v>
      </c>
      <c r="I1398" s="45">
        <v>1</v>
      </c>
      <c r="J1398" s="46" t="s">
        <v>2306</v>
      </c>
      <c r="K1398" s="54">
        <f t="shared" si="110"/>
        <v>34</v>
      </c>
      <c r="L1398" s="54">
        <f t="shared" si="111"/>
        <v>34</v>
      </c>
      <c r="M1398" s="74"/>
      <c r="N1398" s="74"/>
      <c r="O1398" s="74">
        <v>34</v>
      </c>
      <c r="P1398" s="24" t="s">
        <v>2075</v>
      </c>
      <c r="Q1398" s="26" t="s">
        <v>110</v>
      </c>
      <c r="R1398" s="60">
        <v>15</v>
      </c>
      <c r="S1398" s="60">
        <v>63</v>
      </c>
      <c r="T1398" s="74"/>
      <c r="U1398" s="60"/>
      <c r="V1398" s="26" t="s">
        <v>17</v>
      </c>
      <c r="W1398" s="26"/>
      <c r="X1398" s="26" t="s">
        <v>2307</v>
      </c>
    </row>
    <row r="1399" ht="24.95" customHeight="1" spans="1:24">
      <c r="A1399" s="24">
        <v>1393</v>
      </c>
      <c r="B1399" s="25" t="s">
        <v>2308</v>
      </c>
      <c r="C1399" s="26" t="s">
        <v>45</v>
      </c>
      <c r="D1399" s="26" t="s">
        <v>117</v>
      </c>
      <c r="E1399" s="26" t="s">
        <v>1856</v>
      </c>
      <c r="F1399" s="26" t="s">
        <v>37</v>
      </c>
      <c r="G1399" s="26">
        <v>2020</v>
      </c>
      <c r="H1399" s="26" t="s">
        <v>2053</v>
      </c>
      <c r="I1399" s="45">
        <v>1</v>
      </c>
      <c r="J1399" s="46" t="s">
        <v>2309</v>
      </c>
      <c r="K1399" s="54">
        <f t="shared" si="110"/>
        <v>20</v>
      </c>
      <c r="L1399" s="54">
        <f t="shared" si="111"/>
        <v>20</v>
      </c>
      <c r="M1399" s="74"/>
      <c r="N1399" s="74"/>
      <c r="O1399" s="74">
        <v>20</v>
      </c>
      <c r="P1399" s="24" t="s">
        <v>2075</v>
      </c>
      <c r="Q1399" s="26" t="s">
        <v>110</v>
      </c>
      <c r="R1399" s="60"/>
      <c r="S1399" s="60"/>
      <c r="T1399" s="74"/>
      <c r="U1399" s="60"/>
      <c r="V1399" s="26" t="s">
        <v>17</v>
      </c>
      <c r="W1399" s="26"/>
      <c r="X1399" s="26" t="s">
        <v>2310</v>
      </c>
    </row>
    <row r="1400" ht="24.95" customHeight="1" spans="1:24">
      <c r="A1400" s="24">
        <v>1394</v>
      </c>
      <c r="B1400" s="25" t="s">
        <v>2311</v>
      </c>
      <c r="C1400" s="26" t="s">
        <v>45</v>
      </c>
      <c r="D1400" s="26" t="s">
        <v>46</v>
      </c>
      <c r="E1400" s="26" t="s">
        <v>2312</v>
      </c>
      <c r="F1400" s="26" t="s">
        <v>37</v>
      </c>
      <c r="G1400" s="26">
        <v>2020</v>
      </c>
      <c r="H1400" s="26" t="s">
        <v>2053</v>
      </c>
      <c r="I1400" s="45">
        <v>1</v>
      </c>
      <c r="J1400" s="46" t="s">
        <v>2295</v>
      </c>
      <c r="K1400" s="54">
        <f t="shared" si="110"/>
        <v>50</v>
      </c>
      <c r="L1400" s="54">
        <f t="shared" si="111"/>
        <v>50</v>
      </c>
      <c r="M1400" s="74"/>
      <c r="N1400" s="74"/>
      <c r="O1400" s="74">
        <v>50</v>
      </c>
      <c r="P1400" s="24" t="s">
        <v>2075</v>
      </c>
      <c r="Q1400" s="26" t="s">
        <v>110</v>
      </c>
      <c r="R1400" s="60">
        <v>8</v>
      </c>
      <c r="S1400" s="60">
        <v>42</v>
      </c>
      <c r="T1400" s="74"/>
      <c r="U1400" s="60"/>
      <c r="V1400" s="26" t="s">
        <v>17</v>
      </c>
      <c r="W1400" s="26"/>
      <c r="X1400" s="26" t="s">
        <v>2313</v>
      </c>
    </row>
    <row r="1401" ht="24.95" customHeight="1" spans="1:24">
      <c r="A1401" s="24">
        <v>1395</v>
      </c>
      <c r="B1401" s="25" t="s">
        <v>2314</v>
      </c>
      <c r="C1401" s="26" t="s">
        <v>45</v>
      </c>
      <c r="D1401" s="26" t="s">
        <v>46</v>
      </c>
      <c r="E1401" s="26" t="s">
        <v>795</v>
      </c>
      <c r="F1401" s="26" t="s">
        <v>37</v>
      </c>
      <c r="G1401" s="26">
        <v>2020</v>
      </c>
      <c r="H1401" s="26" t="s">
        <v>2053</v>
      </c>
      <c r="I1401" s="45">
        <v>1</v>
      </c>
      <c r="J1401" s="46" t="s">
        <v>2282</v>
      </c>
      <c r="K1401" s="54">
        <f t="shared" si="110"/>
        <v>120</v>
      </c>
      <c r="L1401" s="54">
        <f t="shared" si="111"/>
        <v>120</v>
      </c>
      <c r="M1401" s="74"/>
      <c r="N1401" s="74"/>
      <c r="O1401" s="74">
        <v>120</v>
      </c>
      <c r="P1401" s="24" t="s">
        <v>2075</v>
      </c>
      <c r="Q1401" s="26" t="s">
        <v>110</v>
      </c>
      <c r="R1401" s="60">
        <v>9</v>
      </c>
      <c r="S1401" s="60">
        <v>29</v>
      </c>
      <c r="T1401" s="74"/>
      <c r="U1401" s="60"/>
      <c r="V1401" s="26" t="s">
        <v>17</v>
      </c>
      <c r="W1401" s="26"/>
      <c r="X1401" s="26" t="s">
        <v>2315</v>
      </c>
    </row>
    <row r="1402" s="10" customFormat="1" ht="24.95" customHeight="1" spans="1:24">
      <c r="A1402" s="24">
        <v>1396</v>
      </c>
      <c r="B1402" s="25" t="s">
        <v>2316</v>
      </c>
      <c r="C1402" s="26" t="s">
        <v>45</v>
      </c>
      <c r="D1402" s="26" t="s">
        <v>46</v>
      </c>
      <c r="E1402" s="26" t="s">
        <v>2317</v>
      </c>
      <c r="F1402" s="26" t="s">
        <v>37</v>
      </c>
      <c r="G1402" s="26">
        <v>2020</v>
      </c>
      <c r="H1402" s="26" t="s">
        <v>2053</v>
      </c>
      <c r="I1402" s="45">
        <v>1</v>
      </c>
      <c r="J1402" s="46" t="s">
        <v>2318</v>
      </c>
      <c r="K1402" s="54">
        <f t="shared" si="110"/>
        <v>60</v>
      </c>
      <c r="L1402" s="54">
        <f t="shared" si="111"/>
        <v>60</v>
      </c>
      <c r="M1402" s="74"/>
      <c r="N1402" s="74"/>
      <c r="O1402" s="74">
        <v>60</v>
      </c>
      <c r="P1402" s="24" t="s">
        <v>2075</v>
      </c>
      <c r="Q1402" s="26" t="s">
        <v>110</v>
      </c>
      <c r="R1402" s="60"/>
      <c r="S1402" s="60"/>
      <c r="T1402" s="74"/>
      <c r="U1402" s="60"/>
      <c r="V1402" s="26" t="s">
        <v>17</v>
      </c>
      <c r="W1402" s="26"/>
      <c r="X1402" s="26" t="s">
        <v>2319</v>
      </c>
    </row>
    <row r="1403" ht="24.95" customHeight="1" spans="1:24">
      <c r="A1403" s="24">
        <v>1397</v>
      </c>
      <c r="B1403" s="25" t="s">
        <v>2320</v>
      </c>
      <c r="C1403" s="26" t="s">
        <v>45</v>
      </c>
      <c r="D1403" s="26" t="s">
        <v>46</v>
      </c>
      <c r="E1403" s="26" t="s">
        <v>2321</v>
      </c>
      <c r="F1403" s="26" t="s">
        <v>37</v>
      </c>
      <c r="G1403" s="26">
        <v>2020</v>
      </c>
      <c r="H1403" s="26" t="s">
        <v>2053</v>
      </c>
      <c r="I1403" s="45">
        <v>1</v>
      </c>
      <c r="J1403" s="46" t="s">
        <v>2322</v>
      </c>
      <c r="K1403" s="54">
        <f t="shared" si="110"/>
        <v>200</v>
      </c>
      <c r="L1403" s="54">
        <f t="shared" si="111"/>
        <v>200</v>
      </c>
      <c r="M1403" s="74"/>
      <c r="N1403" s="74"/>
      <c r="O1403" s="74">
        <v>200</v>
      </c>
      <c r="P1403" s="24" t="s">
        <v>2075</v>
      </c>
      <c r="Q1403" s="26" t="s">
        <v>110</v>
      </c>
      <c r="R1403" s="60">
        <v>20</v>
      </c>
      <c r="S1403" s="60">
        <v>95</v>
      </c>
      <c r="T1403" s="74"/>
      <c r="U1403" s="60"/>
      <c r="V1403" s="26" t="s">
        <v>17</v>
      </c>
      <c r="W1403" s="26"/>
      <c r="X1403" s="26" t="s">
        <v>2323</v>
      </c>
    </row>
    <row r="1404" ht="24.95" customHeight="1" spans="1:24">
      <c r="A1404" s="24">
        <v>1398</v>
      </c>
      <c r="B1404" s="25" t="s">
        <v>2324</v>
      </c>
      <c r="C1404" s="26" t="s">
        <v>45</v>
      </c>
      <c r="D1404" s="26" t="s">
        <v>46</v>
      </c>
      <c r="E1404" s="26" t="s">
        <v>2325</v>
      </c>
      <c r="F1404" s="26" t="s">
        <v>37</v>
      </c>
      <c r="G1404" s="26">
        <v>2020</v>
      </c>
      <c r="H1404" s="26" t="s">
        <v>2053</v>
      </c>
      <c r="I1404" s="45">
        <v>1</v>
      </c>
      <c r="J1404" s="46" t="s">
        <v>2245</v>
      </c>
      <c r="K1404" s="54">
        <f t="shared" si="110"/>
        <v>60</v>
      </c>
      <c r="L1404" s="54">
        <f t="shared" si="111"/>
        <v>60</v>
      </c>
      <c r="M1404" s="74"/>
      <c r="N1404" s="74"/>
      <c r="O1404" s="74">
        <v>60</v>
      </c>
      <c r="P1404" s="24" t="s">
        <v>2075</v>
      </c>
      <c r="Q1404" s="26" t="s">
        <v>110</v>
      </c>
      <c r="R1404" s="60">
        <v>6</v>
      </c>
      <c r="S1404" s="60">
        <v>19</v>
      </c>
      <c r="T1404" s="74"/>
      <c r="U1404" s="60"/>
      <c r="V1404" s="26" t="s">
        <v>17</v>
      </c>
      <c r="W1404" s="26"/>
      <c r="X1404" s="26" t="s">
        <v>2326</v>
      </c>
    </row>
    <row r="1405" ht="24.95" customHeight="1" spans="1:24">
      <c r="A1405" s="24">
        <v>1399</v>
      </c>
      <c r="B1405" s="25" t="s">
        <v>2327</v>
      </c>
      <c r="C1405" s="26" t="s">
        <v>45</v>
      </c>
      <c r="D1405" s="26" t="s">
        <v>46</v>
      </c>
      <c r="E1405" s="26" t="s">
        <v>2328</v>
      </c>
      <c r="F1405" s="26" t="s">
        <v>37</v>
      </c>
      <c r="G1405" s="26">
        <v>2020</v>
      </c>
      <c r="H1405" s="26" t="s">
        <v>2053</v>
      </c>
      <c r="I1405" s="45">
        <v>1</v>
      </c>
      <c r="J1405" s="46" t="s">
        <v>2322</v>
      </c>
      <c r="K1405" s="54">
        <f t="shared" si="110"/>
        <v>200</v>
      </c>
      <c r="L1405" s="54">
        <f t="shared" si="111"/>
        <v>200</v>
      </c>
      <c r="M1405" s="74"/>
      <c r="N1405" s="74"/>
      <c r="O1405" s="74">
        <v>200</v>
      </c>
      <c r="P1405" s="24" t="s">
        <v>2075</v>
      </c>
      <c r="Q1405" s="26" t="s">
        <v>110</v>
      </c>
      <c r="R1405" s="60">
        <v>14</v>
      </c>
      <c r="S1405" s="60">
        <v>32</v>
      </c>
      <c r="T1405" s="74"/>
      <c r="U1405" s="60"/>
      <c r="V1405" s="26" t="s">
        <v>17</v>
      </c>
      <c r="W1405" s="26"/>
      <c r="X1405" s="26" t="s">
        <v>2329</v>
      </c>
    </row>
    <row r="1406" ht="24.95" customHeight="1" spans="1:24">
      <c r="A1406" s="24">
        <v>1400</v>
      </c>
      <c r="B1406" s="25" t="s">
        <v>2316</v>
      </c>
      <c r="C1406" s="26" t="s">
        <v>45</v>
      </c>
      <c r="D1406" s="26" t="s">
        <v>46</v>
      </c>
      <c r="E1406" s="26" t="s">
        <v>2317</v>
      </c>
      <c r="F1406" s="26" t="s">
        <v>37</v>
      </c>
      <c r="G1406" s="26">
        <v>2020</v>
      </c>
      <c r="H1406" s="26" t="s">
        <v>2053</v>
      </c>
      <c r="I1406" s="45">
        <v>1</v>
      </c>
      <c r="J1406" s="46" t="s">
        <v>2309</v>
      </c>
      <c r="K1406" s="54">
        <f t="shared" si="110"/>
        <v>20</v>
      </c>
      <c r="L1406" s="54">
        <f t="shared" si="111"/>
        <v>20</v>
      </c>
      <c r="M1406" s="74"/>
      <c r="N1406" s="74"/>
      <c r="O1406" s="74">
        <v>20</v>
      </c>
      <c r="P1406" s="24" t="s">
        <v>2075</v>
      </c>
      <c r="Q1406" s="26" t="s">
        <v>110</v>
      </c>
      <c r="R1406" s="60">
        <v>1</v>
      </c>
      <c r="S1406" s="60">
        <v>3</v>
      </c>
      <c r="T1406" s="74"/>
      <c r="U1406" s="60"/>
      <c r="V1406" s="26" t="s">
        <v>17</v>
      </c>
      <c r="W1406" s="26"/>
      <c r="X1406" s="26" t="s">
        <v>2330</v>
      </c>
    </row>
    <row r="1407" ht="24.95" customHeight="1" spans="1:24">
      <c r="A1407" s="24">
        <v>1401</v>
      </c>
      <c r="B1407" s="97" t="s">
        <v>2331</v>
      </c>
      <c r="C1407" s="89" t="s">
        <v>45</v>
      </c>
      <c r="D1407" s="89" t="s">
        <v>164</v>
      </c>
      <c r="E1407" s="89" t="s">
        <v>2018</v>
      </c>
      <c r="F1407" s="89" t="s">
        <v>37</v>
      </c>
      <c r="G1407" s="89">
        <v>2020</v>
      </c>
      <c r="H1407" s="89" t="s">
        <v>2053</v>
      </c>
      <c r="I1407" s="90">
        <v>1</v>
      </c>
      <c r="J1407" s="88" t="s">
        <v>2332</v>
      </c>
      <c r="K1407" s="74">
        <v>165</v>
      </c>
      <c r="L1407" s="74">
        <v>165</v>
      </c>
      <c r="M1407" s="74"/>
      <c r="N1407" s="74" t="s">
        <v>2333</v>
      </c>
      <c r="O1407" s="74">
        <v>165</v>
      </c>
      <c r="P1407" s="89" t="s">
        <v>135</v>
      </c>
      <c r="Q1407" s="89" t="s">
        <v>110</v>
      </c>
      <c r="R1407" s="98">
        <v>42</v>
      </c>
      <c r="S1407" s="98">
        <v>184</v>
      </c>
      <c r="T1407" s="74"/>
      <c r="U1407" s="98"/>
      <c r="V1407" s="89" t="s">
        <v>17</v>
      </c>
      <c r="W1407" s="89"/>
      <c r="X1407" s="26" t="s">
        <v>2334</v>
      </c>
    </row>
    <row r="1408" ht="24.95" customHeight="1" spans="1:24">
      <c r="A1408" s="24">
        <v>1402</v>
      </c>
      <c r="B1408" s="97" t="s">
        <v>2335</v>
      </c>
      <c r="C1408" s="89" t="s">
        <v>45</v>
      </c>
      <c r="D1408" s="89" t="s">
        <v>164</v>
      </c>
      <c r="E1408" s="89" t="s">
        <v>394</v>
      </c>
      <c r="F1408" s="89" t="s">
        <v>37</v>
      </c>
      <c r="G1408" s="89">
        <v>2020</v>
      </c>
      <c r="H1408" s="89" t="s">
        <v>2053</v>
      </c>
      <c r="I1408" s="90">
        <v>1</v>
      </c>
      <c r="J1408" s="88" t="s">
        <v>2336</v>
      </c>
      <c r="K1408" s="74">
        <v>15</v>
      </c>
      <c r="L1408" s="74">
        <v>15</v>
      </c>
      <c r="M1408" s="74"/>
      <c r="N1408" s="74"/>
      <c r="O1408" s="74">
        <v>15</v>
      </c>
      <c r="P1408" s="89" t="s">
        <v>2075</v>
      </c>
      <c r="Q1408" s="89" t="s">
        <v>110</v>
      </c>
      <c r="R1408" s="98">
        <v>6</v>
      </c>
      <c r="S1408" s="98">
        <v>21</v>
      </c>
      <c r="T1408" s="74"/>
      <c r="U1408" s="98"/>
      <c r="V1408" s="89" t="s">
        <v>17</v>
      </c>
      <c r="W1408" s="89"/>
      <c r="X1408" s="26" t="s">
        <v>2337</v>
      </c>
    </row>
    <row r="1409" ht="24.95" customHeight="1" spans="1:24">
      <c r="A1409" s="24">
        <v>1403</v>
      </c>
      <c r="B1409" s="97" t="s">
        <v>2338</v>
      </c>
      <c r="C1409" s="89" t="s">
        <v>45</v>
      </c>
      <c r="D1409" s="89" t="s">
        <v>164</v>
      </c>
      <c r="E1409" s="89" t="s">
        <v>2151</v>
      </c>
      <c r="F1409" s="89" t="s">
        <v>37</v>
      </c>
      <c r="G1409" s="89">
        <v>2020</v>
      </c>
      <c r="H1409" s="89" t="s">
        <v>2053</v>
      </c>
      <c r="I1409" s="90">
        <v>1</v>
      </c>
      <c r="J1409" s="88" t="s">
        <v>2339</v>
      </c>
      <c r="K1409" s="74">
        <v>50</v>
      </c>
      <c r="L1409" s="74">
        <v>50</v>
      </c>
      <c r="M1409" s="74"/>
      <c r="N1409" s="74"/>
      <c r="O1409" s="74">
        <v>50</v>
      </c>
      <c r="P1409" s="89" t="s">
        <v>2075</v>
      </c>
      <c r="Q1409" s="89" t="s">
        <v>110</v>
      </c>
      <c r="R1409" s="98">
        <v>8</v>
      </c>
      <c r="S1409" s="98">
        <v>33</v>
      </c>
      <c r="T1409" s="74"/>
      <c r="U1409" s="98"/>
      <c r="V1409" s="89" t="s">
        <v>17</v>
      </c>
      <c r="W1409" s="89"/>
      <c r="X1409" s="26" t="s">
        <v>2340</v>
      </c>
    </row>
    <row r="1410" ht="24.95" customHeight="1" spans="1:24">
      <c r="A1410" s="24">
        <v>1404</v>
      </c>
      <c r="B1410" s="97" t="s">
        <v>2341</v>
      </c>
      <c r="C1410" s="89" t="s">
        <v>45</v>
      </c>
      <c r="D1410" s="89" t="s">
        <v>164</v>
      </c>
      <c r="E1410" s="89" t="s">
        <v>987</v>
      </c>
      <c r="F1410" s="89" t="s">
        <v>37</v>
      </c>
      <c r="G1410" s="89">
        <v>2020</v>
      </c>
      <c r="H1410" s="89" t="s">
        <v>2053</v>
      </c>
      <c r="I1410" s="90">
        <v>1</v>
      </c>
      <c r="J1410" s="88" t="s">
        <v>2342</v>
      </c>
      <c r="K1410" s="74">
        <v>15</v>
      </c>
      <c r="L1410" s="74">
        <v>15</v>
      </c>
      <c r="M1410" s="74"/>
      <c r="N1410" s="74"/>
      <c r="O1410" s="74">
        <v>15</v>
      </c>
      <c r="P1410" s="89" t="s">
        <v>2075</v>
      </c>
      <c r="Q1410" s="89" t="s">
        <v>110</v>
      </c>
      <c r="R1410" s="98">
        <v>4</v>
      </c>
      <c r="S1410" s="98">
        <v>23</v>
      </c>
      <c r="T1410" s="74"/>
      <c r="U1410" s="98"/>
      <c r="V1410" s="89" t="s">
        <v>17</v>
      </c>
      <c r="W1410" s="89"/>
      <c r="X1410" s="26" t="s">
        <v>2343</v>
      </c>
    </row>
    <row r="1411" ht="24.95" customHeight="1" spans="1:24">
      <c r="A1411" s="24">
        <v>1405</v>
      </c>
      <c r="B1411" s="25" t="s">
        <v>2344</v>
      </c>
      <c r="C1411" s="26" t="s">
        <v>45</v>
      </c>
      <c r="D1411" s="26" t="s">
        <v>164</v>
      </c>
      <c r="E1411" s="26" t="s">
        <v>1718</v>
      </c>
      <c r="F1411" s="26" t="s">
        <v>37</v>
      </c>
      <c r="G1411" s="26">
        <v>2020</v>
      </c>
      <c r="H1411" s="26" t="s">
        <v>2053</v>
      </c>
      <c r="I1411" s="45">
        <v>1</v>
      </c>
      <c r="J1411" s="46" t="s">
        <v>2345</v>
      </c>
      <c r="K1411" s="54">
        <f t="shared" ref="K1411:K1414" si="112">L1411</f>
        <v>20</v>
      </c>
      <c r="L1411" s="54">
        <f t="shared" ref="L1411:L1414" si="113">SUM(M1411:O1411)</f>
        <v>20</v>
      </c>
      <c r="M1411" s="74"/>
      <c r="N1411" s="74"/>
      <c r="O1411" s="74">
        <v>20</v>
      </c>
      <c r="P1411" s="24" t="s">
        <v>2075</v>
      </c>
      <c r="Q1411" s="26" t="s">
        <v>110</v>
      </c>
      <c r="R1411" s="60">
        <v>7</v>
      </c>
      <c r="S1411" s="60">
        <v>25</v>
      </c>
      <c r="T1411" s="74"/>
      <c r="U1411" s="60"/>
      <c r="V1411" s="26" t="s">
        <v>17</v>
      </c>
      <c r="W1411" s="26"/>
      <c r="X1411" s="26" t="s">
        <v>2346</v>
      </c>
    </row>
    <row r="1412" ht="24.95" customHeight="1" spans="1:24">
      <c r="A1412" s="24">
        <v>1406</v>
      </c>
      <c r="B1412" s="25" t="s">
        <v>2347</v>
      </c>
      <c r="C1412" s="26" t="s">
        <v>45</v>
      </c>
      <c r="D1412" s="26" t="s">
        <v>64</v>
      </c>
      <c r="E1412" s="26" t="s">
        <v>1717</v>
      </c>
      <c r="F1412" s="26" t="s">
        <v>37</v>
      </c>
      <c r="G1412" s="26">
        <v>2020</v>
      </c>
      <c r="H1412" s="26" t="s">
        <v>2053</v>
      </c>
      <c r="I1412" s="45">
        <v>1</v>
      </c>
      <c r="J1412" s="46" t="s">
        <v>2348</v>
      </c>
      <c r="K1412" s="54">
        <f t="shared" si="112"/>
        <v>20</v>
      </c>
      <c r="L1412" s="54">
        <f t="shared" si="113"/>
        <v>20</v>
      </c>
      <c r="M1412" s="74"/>
      <c r="N1412" s="74"/>
      <c r="O1412" s="74">
        <v>20</v>
      </c>
      <c r="P1412" s="24" t="s">
        <v>2075</v>
      </c>
      <c r="Q1412" s="26" t="s">
        <v>110</v>
      </c>
      <c r="R1412" s="60">
        <v>8</v>
      </c>
      <c r="S1412" s="60">
        <v>33</v>
      </c>
      <c r="T1412" s="74"/>
      <c r="U1412" s="60"/>
      <c r="V1412" s="26" t="s">
        <v>17</v>
      </c>
      <c r="W1412" s="26"/>
      <c r="X1412" s="26" t="s">
        <v>2349</v>
      </c>
    </row>
    <row r="1413" ht="24.95" customHeight="1" spans="1:24">
      <c r="A1413" s="24">
        <v>1407</v>
      </c>
      <c r="B1413" s="25" t="s">
        <v>2350</v>
      </c>
      <c r="C1413" s="26" t="s">
        <v>45</v>
      </c>
      <c r="D1413" s="26" t="s">
        <v>64</v>
      </c>
      <c r="E1413" s="26" t="s">
        <v>2351</v>
      </c>
      <c r="F1413" s="26" t="s">
        <v>37</v>
      </c>
      <c r="G1413" s="26">
        <v>2020</v>
      </c>
      <c r="H1413" s="26" t="s">
        <v>2053</v>
      </c>
      <c r="I1413" s="45">
        <v>1</v>
      </c>
      <c r="J1413" s="46" t="s">
        <v>2352</v>
      </c>
      <c r="K1413" s="54">
        <f t="shared" si="112"/>
        <v>30</v>
      </c>
      <c r="L1413" s="54">
        <f t="shared" si="113"/>
        <v>30</v>
      </c>
      <c r="M1413" s="74"/>
      <c r="N1413" s="74"/>
      <c r="O1413" s="74">
        <v>30</v>
      </c>
      <c r="P1413" s="24" t="s">
        <v>2075</v>
      </c>
      <c r="Q1413" s="26" t="s">
        <v>110</v>
      </c>
      <c r="R1413" s="60">
        <v>4</v>
      </c>
      <c r="S1413" s="60">
        <v>17</v>
      </c>
      <c r="T1413" s="74"/>
      <c r="U1413" s="60"/>
      <c r="V1413" s="26" t="s">
        <v>17</v>
      </c>
      <c r="W1413" s="26"/>
      <c r="X1413" s="26" t="s">
        <v>2353</v>
      </c>
    </row>
    <row r="1414" ht="24.95" customHeight="1" spans="1:24">
      <c r="A1414" s="24">
        <v>1408</v>
      </c>
      <c r="B1414" s="25" t="s">
        <v>2354</v>
      </c>
      <c r="C1414" s="26" t="s">
        <v>45</v>
      </c>
      <c r="D1414" s="26" t="s">
        <v>142</v>
      </c>
      <c r="E1414" s="26" t="s">
        <v>1720</v>
      </c>
      <c r="F1414" s="26" t="s">
        <v>37</v>
      </c>
      <c r="G1414" s="26">
        <v>2020</v>
      </c>
      <c r="H1414" s="26" t="s">
        <v>2053</v>
      </c>
      <c r="I1414" s="45">
        <v>1</v>
      </c>
      <c r="J1414" s="46" t="s">
        <v>2355</v>
      </c>
      <c r="K1414" s="54">
        <f t="shared" si="112"/>
        <v>50</v>
      </c>
      <c r="L1414" s="54">
        <f t="shared" si="113"/>
        <v>50</v>
      </c>
      <c r="M1414" s="74"/>
      <c r="N1414" s="74"/>
      <c r="O1414" s="74">
        <v>50</v>
      </c>
      <c r="P1414" s="24" t="s">
        <v>2075</v>
      </c>
      <c r="Q1414" s="26" t="s">
        <v>110</v>
      </c>
      <c r="R1414" s="60">
        <v>16</v>
      </c>
      <c r="S1414" s="60">
        <v>67</v>
      </c>
      <c r="T1414" s="74"/>
      <c r="U1414" s="60"/>
      <c r="V1414" s="26" t="s">
        <v>17</v>
      </c>
      <c r="W1414" s="26"/>
      <c r="X1414" s="26" t="s">
        <v>2356</v>
      </c>
    </row>
    <row r="1415" ht="24.95" customHeight="1" spans="1:24">
      <c r="A1415" s="24">
        <v>1409</v>
      </c>
      <c r="B1415" s="97" t="s">
        <v>2357</v>
      </c>
      <c r="C1415" s="89" t="s">
        <v>45</v>
      </c>
      <c r="D1415" s="89" t="s">
        <v>326</v>
      </c>
      <c r="E1415" s="89" t="s">
        <v>1106</v>
      </c>
      <c r="F1415" s="89" t="s">
        <v>37</v>
      </c>
      <c r="G1415" s="89">
        <v>2020</v>
      </c>
      <c r="H1415" s="89" t="s">
        <v>2053</v>
      </c>
      <c r="I1415" s="90">
        <v>1</v>
      </c>
      <c r="J1415" s="88" t="s">
        <v>2358</v>
      </c>
      <c r="K1415" s="74">
        <v>90</v>
      </c>
      <c r="L1415" s="74">
        <v>90</v>
      </c>
      <c r="M1415" s="74"/>
      <c r="N1415" s="74"/>
      <c r="O1415" s="74">
        <v>90</v>
      </c>
      <c r="P1415" s="89" t="s">
        <v>135</v>
      </c>
      <c r="Q1415" s="89" t="s">
        <v>110</v>
      </c>
      <c r="R1415" s="98">
        <v>14</v>
      </c>
      <c r="S1415" s="98">
        <v>57</v>
      </c>
      <c r="T1415" s="74"/>
      <c r="U1415" s="98"/>
      <c r="V1415" s="89" t="s">
        <v>17</v>
      </c>
      <c r="W1415" s="89"/>
      <c r="X1415" s="26" t="s">
        <v>2359</v>
      </c>
    </row>
    <row r="1416" ht="24.95" customHeight="1" spans="1:24">
      <c r="A1416" s="24">
        <v>1410</v>
      </c>
      <c r="B1416" s="97" t="s">
        <v>2360</v>
      </c>
      <c r="C1416" s="89" t="s">
        <v>45</v>
      </c>
      <c r="D1416" s="89" t="s">
        <v>326</v>
      </c>
      <c r="E1416" s="89" t="s">
        <v>1102</v>
      </c>
      <c r="F1416" s="89" t="s">
        <v>37</v>
      </c>
      <c r="G1416" s="89">
        <v>2020</v>
      </c>
      <c r="H1416" s="89" t="s">
        <v>2053</v>
      </c>
      <c r="I1416" s="90">
        <v>1</v>
      </c>
      <c r="J1416" s="88" t="s">
        <v>2361</v>
      </c>
      <c r="K1416" s="74">
        <v>32</v>
      </c>
      <c r="L1416" s="74">
        <v>32</v>
      </c>
      <c r="M1416" s="74"/>
      <c r="N1416" s="74"/>
      <c r="O1416" s="74">
        <v>32</v>
      </c>
      <c r="P1416" s="89" t="s">
        <v>135</v>
      </c>
      <c r="Q1416" s="89" t="s">
        <v>110</v>
      </c>
      <c r="R1416" s="98">
        <v>12</v>
      </c>
      <c r="S1416" s="98">
        <v>49</v>
      </c>
      <c r="T1416" s="74"/>
      <c r="U1416" s="98"/>
      <c r="V1416" s="89" t="s">
        <v>17</v>
      </c>
      <c r="W1416" s="89"/>
      <c r="X1416" s="26" t="s">
        <v>2362</v>
      </c>
    </row>
    <row r="1417" ht="24.95" customHeight="1" spans="1:24">
      <c r="A1417" s="24">
        <v>1411</v>
      </c>
      <c r="B1417" s="97" t="s">
        <v>2363</v>
      </c>
      <c r="C1417" s="89" t="s">
        <v>45</v>
      </c>
      <c r="D1417" s="89" t="s">
        <v>326</v>
      </c>
      <c r="E1417" s="89" t="s">
        <v>1109</v>
      </c>
      <c r="F1417" s="89" t="s">
        <v>37</v>
      </c>
      <c r="G1417" s="89">
        <v>2020</v>
      </c>
      <c r="H1417" s="89" t="s">
        <v>2053</v>
      </c>
      <c r="I1417" s="90">
        <v>1</v>
      </c>
      <c r="J1417" s="88" t="s">
        <v>2364</v>
      </c>
      <c r="K1417" s="74">
        <v>22</v>
      </c>
      <c r="L1417" s="74">
        <v>22</v>
      </c>
      <c r="M1417" s="74"/>
      <c r="N1417" s="74"/>
      <c r="O1417" s="74">
        <v>22</v>
      </c>
      <c r="P1417" s="89" t="s">
        <v>135</v>
      </c>
      <c r="Q1417" s="89" t="s">
        <v>110</v>
      </c>
      <c r="R1417" s="98">
        <v>3</v>
      </c>
      <c r="S1417" s="98">
        <v>12</v>
      </c>
      <c r="T1417" s="74"/>
      <c r="U1417" s="98"/>
      <c r="V1417" s="89" t="s">
        <v>17</v>
      </c>
      <c r="W1417" s="89"/>
      <c r="X1417" s="26" t="s">
        <v>2365</v>
      </c>
    </row>
    <row r="1418" ht="24.95" customHeight="1" spans="1:24">
      <c r="A1418" s="24">
        <v>1412</v>
      </c>
      <c r="B1418" s="97" t="s">
        <v>2366</v>
      </c>
      <c r="C1418" s="89" t="s">
        <v>45</v>
      </c>
      <c r="D1418" s="89" t="s">
        <v>112</v>
      </c>
      <c r="E1418" s="89" t="s">
        <v>2013</v>
      </c>
      <c r="F1418" s="89" t="s">
        <v>37</v>
      </c>
      <c r="G1418" s="89">
        <v>2020</v>
      </c>
      <c r="H1418" s="89" t="s">
        <v>2053</v>
      </c>
      <c r="I1418" s="90">
        <v>1</v>
      </c>
      <c r="J1418" s="88" t="s">
        <v>2367</v>
      </c>
      <c r="K1418" s="74">
        <v>5</v>
      </c>
      <c r="L1418" s="74">
        <v>5</v>
      </c>
      <c r="M1418" s="74"/>
      <c r="N1418" s="74"/>
      <c r="O1418" s="74">
        <v>5</v>
      </c>
      <c r="P1418" s="89" t="s">
        <v>135</v>
      </c>
      <c r="Q1418" s="89" t="s">
        <v>110</v>
      </c>
      <c r="R1418" s="98">
        <v>9</v>
      </c>
      <c r="S1418" s="98">
        <v>47</v>
      </c>
      <c r="T1418" s="74"/>
      <c r="U1418" s="98"/>
      <c r="V1418" s="89" t="s">
        <v>17</v>
      </c>
      <c r="W1418" s="89"/>
      <c r="X1418" s="26" t="s">
        <v>2368</v>
      </c>
    </row>
    <row r="1419" ht="24.95" customHeight="1" spans="1:24">
      <c r="A1419" s="24">
        <v>1413</v>
      </c>
      <c r="B1419" s="97" t="s">
        <v>2369</v>
      </c>
      <c r="C1419" s="89" t="s">
        <v>45</v>
      </c>
      <c r="D1419" s="89" t="s">
        <v>112</v>
      </c>
      <c r="E1419" s="89" t="s">
        <v>598</v>
      </c>
      <c r="F1419" s="89" t="s">
        <v>37</v>
      </c>
      <c r="G1419" s="89">
        <v>2020</v>
      </c>
      <c r="H1419" s="89" t="s">
        <v>2053</v>
      </c>
      <c r="I1419" s="90">
        <v>1</v>
      </c>
      <c r="J1419" s="88" t="s">
        <v>2370</v>
      </c>
      <c r="K1419" s="74">
        <v>10</v>
      </c>
      <c r="L1419" s="74">
        <v>10</v>
      </c>
      <c r="M1419" s="74"/>
      <c r="N1419" s="74"/>
      <c r="O1419" s="74">
        <v>10</v>
      </c>
      <c r="P1419" s="89" t="s">
        <v>135</v>
      </c>
      <c r="Q1419" s="89" t="s">
        <v>110</v>
      </c>
      <c r="R1419" s="98">
        <v>8</v>
      </c>
      <c r="S1419" s="98">
        <v>35</v>
      </c>
      <c r="T1419" s="74"/>
      <c r="U1419" s="98"/>
      <c r="V1419" s="89" t="s">
        <v>17</v>
      </c>
      <c r="W1419" s="89"/>
      <c r="X1419" s="26" t="s">
        <v>2371</v>
      </c>
    </row>
    <row r="1420" ht="24.95" customHeight="1" spans="1:24">
      <c r="A1420" s="24">
        <v>1414</v>
      </c>
      <c r="B1420" s="97" t="s">
        <v>2372</v>
      </c>
      <c r="C1420" s="89" t="s">
        <v>45</v>
      </c>
      <c r="D1420" s="89" t="s">
        <v>326</v>
      </c>
      <c r="E1420" s="89" t="s">
        <v>2373</v>
      </c>
      <c r="F1420" s="89" t="s">
        <v>37</v>
      </c>
      <c r="G1420" s="89">
        <v>2020</v>
      </c>
      <c r="H1420" s="89" t="s">
        <v>2053</v>
      </c>
      <c r="I1420" s="90">
        <v>1</v>
      </c>
      <c r="J1420" s="88" t="s">
        <v>2374</v>
      </c>
      <c r="K1420" s="74">
        <v>34</v>
      </c>
      <c r="L1420" s="74">
        <v>34</v>
      </c>
      <c r="M1420" s="74"/>
      <c r="N1420" s="74"/>
      <c r="O1420" s="74">
        <v>34</v>
      </c>
      <c r="P1420" s="89" t="s">
        <v>135</v>
      </c>
      <c r="Q1420" s="89" t="s">
        <v>110</v>
      </c>
      <c r="R1420" s="98">
        <v>28</v>
      </c>
      <c r="S1420" s="98">
        <v>120</v>
      </c>
      <c r="T1420" s="74"/>
      <c r="U1420" s="98"/>
      <c r="V1420" s="89" t="s">
        <v>17</v>
      </c>
      <c r="W1420" s="89"/>
      <c r="X1420" s="26" t="s">
        <v>2375</v>
      </c>
    </row>
    <row r="1421" ht="24.95" customHeight="1" spans="1:24">
      <c r="A1421" s="24">
        <v>1415</v>
      </c>
      <c r="B1421" s="97" t="s">
        <v>2376</v>
      </c>
      <c r="C1421" s="89" t="s">
        <v>45</v>
      </c>
      <c r="D1421" s="89" t="s">
        <v>326</v>
      </c>
      <c r="E1421" s="89" t="s">
        <v>799</v>
      </c>
      <c r="F1421" s="89" t="s">
        <v>37</v>
      </c>
      <c r="G1421" s="89">
        <v>2020</v>
      </c>
      <c r="H1421" s="89" t="s">
        <v>2053</v>
      </c>
      <c r="I1421" s="90">
        <v>1</v>
      </c>
      <c r="J1421" s="88" t="s">
        <v>2377</v>
      </c>
      <c r="K1421" s="74">
        <v>23</v>
      </c>
      <c r="L1421" s="74">
        <v>23</v>
      </c>
      <c r="M1421" s="74"/>
      <c r="N1421" s="74"/>
      <c r="O1421" s="74">
        <v>23</v>
      </c>
      <c r="P1421" s="89" t="s">
        <v>135</v>
      </c>
      <c r="Q1421" s="89" t="s">
        <v>110</v>
      </c>
      <c r="R1421" s="98">
        <v>16</v>
      </c>
      <c r="S1421" s="98">
        <v>66</v>
      </c>
      <c r="T1421" s="74"/>
      <c r="U1421" s="98"/>
      <c r="V1421" s="89" t="s">
        <v>17</v>
      </c>
      <c r="W1421" s="89"/>
      <c r="X1421" s="26" t="s">
        <v>2378</v>
      </c>
    </row>
    <row r="1422" ht="24.95" customHeight="1" spans="1:24">
      <c r="A1422" s="24">
        <v>1416</v>
      </c>
      <c r="B1422" s="97" t="s">
        <v>2379</v>
      </c>
      <c r="C1422" s="89" t="s">
        <v>45</v>
      </c>
      <c r="D1422" s="89" t="s">
        <v>326</v>
      </c>
      <c r="E1422" s="89" t="s">
        <v>1099</v>
      </c>
      <c r="F1422" s="89" t="s">
        <v>37</v>
      </c>
      <c r="G1422" s="89">
        <v>2020</v>
      </c>
      <c r="H1422" s="89" t="s">
        <v>2053</v>
      </c>
      <c r="I1422" s="90">
        <v>1</v>
      </c>
      <c r="J1422" s="88" t="s">
        <v>2380</v>
      </c>
      <c r="K1422" s="74">
        <v>5</v>
      </c>
      <c r="L1422" s="74">
        <v>5</v>
      </c>
      <c r="M1422" s="74"/>
      <c r="N1422" s="74"/>
      <c r="O1422" s="74">
        <v>5</v>
      </c>
      <c r="P1422" s="89" t="s">
        <v>135</v>
      </c>
      <c r="Q1422" s="89" t="s">
        <v>110</v>
      </c>
      <c r="R1422" s="98">
        <v>8</v>
      </c>
      <c r="S1422" s="98">
        <v>30</v>
      </c>
      <c r="T1422" s="74"/>
      <c r="U1422" s="98"/>
      <c r="V1422" s="89" t="s">
        <v>17</v>
      </c>
      <c r="W1422" s="89"/>
      <c r="X1422" s="26" t="s">
        <v>2381</v>
      </c>
    </row>
    <row r="1423" s="6" customFormat="1" ht="24.95" customHeight="1" spans="1:24">
      <c r="A1423" s="22">
        <v>1417</v>
      </c>
      <c r="B1423" s="23" t="s">
        <v>2382</v>
      </c>
      <c r="C1423" s="22"/>
      <c r="D1423" s="22"/>
      <c r="E1423" s="22"/>
      <c r="F1423" s="22" t="s">
        <v>37</v>
      </c>
      <c r="G1423" s="22" t="s">
        <v>34</v>
      </c>
      <c r="H1423" s="22" t="s">
        <v>2053</v>
      </c>
      <c r="I1423" s="43">
        <f>SUM(0)</f>
        <v>0</v>
      </c>
      <c r="J1423" s="69" t="s">
        <v>2383</v>
      </c>
      <c r="K1423" s="22"/>
      <c r="L1423" s="49">
        <f>SUM(0)</f>
        <v>0</v>
      </c>
      <c r="M1423" s="49">
        <f>SUM(0)</f>
        <v>0</v>
      </c>
      <c r="N1423" s="49">
        <f>SUM(0)</f>
        <v>0</v>
      </c>
      <c r="O1423" s="49">
        <f>SUM(0)</f>
        <v>0</v>
      </c>
      <c r="P1423" s="22"/>
      <c r="Q1423" s="22" t="s">
        <v>110</v>
      </c>
      <c r="R1423" s="58">
        <f>SUM(0)</f>
        <v>0</v>
      </c>
      <c r="S1423" s="58">
        <f>SUM(0)</f>
        <v>0</v>
      </c>
      <c r="T1423" s="58"/>
      <c r="U1423" s="58"/>
      <c r="V1423" s="22" t="s">
        <v>34</v>
      </c>
      <c r="W1423" s="22">
        <v>8123</v>
      </c>
      <c r="X1423" s="22"/>
    </row>
    <row r="1424" s="6" customFormat="1" ht="24.95" customHeight="1" spans="1:24">
      <c r="A1424" s="22">
        <v>1418</v>
      </c>
      <c r="B1424" s="23" t="s">
        <v>2384</v>
      </c>
      <c r="C1424" s="22"/>
      <c r="D1424" s="22"/>
      <c r="E1424" s="22"/>
      <c r="F1424" s="22" t="s">
        <v>37</v>
      </c>
      <c r="G1424" s="22" t="s">
        <v>34</v>
      </c>
      <c r="H1424" s="22" t="s">
        <v>2053</v>
      </c>
      <c r="I1424" s="58">
        <f>SUM(0)</f>
        <v>0</v>
      </c>
      <c r="J1424" s="23" t="s">
        <v>2385</v>
      </c>
      <c r="K1424" s="22"/>
      <c r="L1424" s="49">
        <f>SUM(0)</f>
        <v>0</v>
      </c>
      <c r="M1424" s="49">
        <f>SUM(0)</f>
        <v>0</v>
      </c>
      <c r="N1424" s="49">
        <f>SUM(0)</f>
        <v>0</v>
      </c>
      <c r="O1424" s="49">
        <f>SUM(0)</f>
        <v>0</v>
      </c>
      <c r="P1424" s="22"/>
      <c r="Q1424" s="22" t="s">
        <v>110</v>
      </c>
      <c r="R1424" s="58">
        <f>SUM(0)</f>
        <v>0</v>
      </c>
      <c r="S1424" s="58">
        <f>SUM(0)</f>
        <v>0</v>
      </c>
      <c r="T1424" s="58"/>
      <c r="U1424" s="58"/>
      <c r="V1424" s="22" t="s">
        <v>34</v>
      </c>
      <c r="W1424" s="22">
        <v>8193</v>
      </c>
      <c r="X1424" s="22"/>
    </row>
    <row r="1425" s="6" customFormat="1" ht="24.95" customHeight="1" spans="1:24">
      <c r="A1425" s="22">
        <v>1419</v>
      </c>
      <c r="B1425" s="23" t="s">
        <v>2386</v>
      </c>
      <c r="C1425" s="22"/>
      <c r="D1425" s="22"/>
      <c r="E1425" s="22"/>
      <c r="F1425" s="22" t="s">
        <v>37</v>
      </c>
      <c r="G1425" s="22" t="s">
        <v>34</v>
      </c>
      <c r="H1425" s="22" t="s">
        <v>1232</v>
      </c>
      <c r="I1425" s="43">
        <f>SUM(I1426:I1429)</f>
        <v>4</v>
      </c>
      <c r="J1425" s="69" t="s">
        <v>2387</v>
      </c>
      <c r="K1425" s="22"/>
      <c r="L1425" s="49">
        <f>SUM(L1426:L1429)</f>
        <v>48.6</v>
      </c>
      <c r="M1425" s="49">
        <f>SUM(M1426:M1429)</f>
        <v>8.6</v>
      </c>
      <c r="N1425" s="49">
        <f>SUM(N1426:N1429)</f>
        <v>30</v>
      </c>
      <c r="O1425" s="49">
        <f>SUM(O1426:O1429)</f>
        <v>10</v>
      </c>
      <c r="P1425" s="22"/>
      <c r="Q1425" s="22" t="s">
        <v>110</v>
      </c>
      <c r="R1425" s="58">
        <f>SUM(R1426:R1429)</f>
        <v>21</v>
      </c>
      <c r="S1425" s="58">
        <f>SUM(S1426:S1429)</f>
        <v>84</v>
      </c>
      <c r="T1425" s="58"/>
      <c r="U1425" s="58"/>
      <c r="V1425" s="22" t="s">
        <v>34</v>
      </c>
      <c r="W1425" s="22">
        <v>8255</v>
      </c>
      <c r="X1425" s="22"/>
    </row>
    <row r="1426" ht="24.95" customHeight="1" spans="1:24">
      <c r="A1426" s="24">
        <v>1420</v>
      </c>
      <c r="B1426" s="25" t="s">
        <v>2388</v>
      </c>
      <c r="C1426" s="26" t="s">
        <v>45</v>
      </c>
      <c r="D1426" s="26" t="s">
        <v>164</v>
      </c>
      <c r="E1426" s="26" t="s">
        <v>2389</v>
      </c>
      <c r="F1426" s="26" t="s">
        <v>37</v>
      </c>
      <c r="G1426" s="26">
        <v>2018</v>
      </c>
      <c r="H1426" s="26" t="s">
        <v>1232</v>
      </c>
      <c r="I1426" s="45">
        <v>1</v>
      </c>
      <c r="J1426" s="46" t="s">
        <v>2390</v>
      </c>
      <c r="K1426" s="54">
        <v>8.6</v>
      </c>
      <c r="L1426" s="54">
        <f>M1426+N1426+O1426</f>
        <v>8.6</v>
      </c>
      <c r="M1426" s="54">
        <v>8.6</v>
      </c>
      <c r="N1426" s="54"/>
      <c r="O1426" s="54"/>
      <c r="P1426" s="26" t="s">
        <v>1240</v>
      </c>
      <c r="Q1426" s="26" t="s">
        <v>110</v>
      </c>
      <c r="R1426" s="65"/>
      <c r="S1426" s="65"/>
      <c r="T1426" s="65"/>
      <c r="U1426" s="65"/>
      <c r="V1426" s="26" t="s">
        <v>17</v>
      </c>
      <c r="W1426" s="24">
        <v>8258</v>
      </c>
      <c r="X1426" s="24"/>
    </row>
    <row r="1427" ht="24.95" customHeight="1" spans="1:24">
      <c r="A1427" s="24">
        <v>1421</v>
      </c>
      <c r="B1427" s="25" t="s">
        <v>2391</v>
      </c>
      <c r="C1427" s="26" t="s">
        <v>45</v>
      </c>
      <c r="D1427" s="26" t="s">
        <v>53</v>
      </c>
      <c r="E1427" s="26" t="s">
        <v>2392</v>
      </c>
      <c r="F1427" s="26" t="s">
        <v>37</v>
      </c>
      <c r="G1427" s="26">
        <v>2019</v>
      </c>
      <c r="H1427" s="26" t="s">
        <v>1232</v>
      </c>
      <c r="I1427" s="45">
        <v>1</v>
      </c>
      <c r="J1427" s="46" t="s">
        <v>2393</v>
      </c>
      <c r="K1427" s="54">
        <v>15</v>
      </c>
      <c r="L1427" s="54">
        <v>15</v>
      </c>
      <c r="M1427" s="54"/>
      <c r="N1427" s="54">
        <v>15</v>
      </c>
      <c r="O1427" s="54"/>
      <c r="P1427" s="26" t="s">
        <v>1240</v>
      </c>
      <c r="Q1427" s="26" t="s">
        <v>110</v>
      </c>
      <c r="R1427" s="65">
        <v>13</v>
      </c>
      <c r="S1427" s="65">
        <v>52</v>
      </c>
      <c r="T1427" s="65"/>
      <c r="U1427" s="65"/>
      <c r="V1427" s="26" t="s">
        <v>17</v>
      </c>
      <c r="W1427" s="24">
        <v>8259</v>
      </c>
      <c r="X1427" s="24"/>
    </row>
    <row r="1428" ht="24.95" customHeight="1" spans="1:24">
      <c r="A1428" s="24">
        <v>1422</v>
      </c>
      <c r="B1428" s="25" t="s">
        <v>2394</v>
      </c>
      <c r="C1428" s="26" t="s">
        <v>45</v>
      </c>
      <c r="D1428" s="26" t="s">
        <v>53</v>
      </c>
      <c r="E1428" s="26" t="s">
        <v>54</v>
      </c>
      <c r="F1428" s="26" t="s">
        <v>37</v>
      </c>
      <c r="G1428" s="26">
        <v>2019</v>
      </c>
      <c r="H1428" s="26" t="s">
        <v>1232</v>
      </c>
      <c r="I1428" s="45">
        <v>1</v>
      </c>
      <c r="J1428" s="46" t="s">
        <v>2393</v>
      </c>
      <c r="K1428" s="54">
        <v>15</v>
      </c>
      <c r="L1428" s="54">
        <v>15</v>
      </c>
      <c r="M1428" s="54"/>
      <c r="N1428" s="54">
        <v>15</v>
      </c>
      <c r="O1428" s="54"/>
      <c r="P1428" s="26" t="s">
        <v>1240</v>
      </c>
      <c r="Q1428" s="26" t="s">
        <v>110</v>
      </c>
      <c r="R1428" s="65">
        <v>8</v>
      </c>
      <c r="S1428" s="65">
        <v>32</v>
      </c>
      <c r="T1428" s="65"/>
      <c r="U1428" s="65"/>
      <c r="V1428" s="26" t="s">
        <v>17</v>
      </c>
      <c r="W1428" s="24">
        <v>8260</v>
      </c>
      <c r="X1428" s="24"/>
    </row>
    <row r="1429" ht="24.95" customHeight="1" spans="1:24">
      <c r="A1429" s="24">
        <v>1423</v>
      </c>
      <c r="B1429" s="25" t="s">
        <v>2395</v>
      </c>
      <c r="C1429" s="26" t="s">
        <v>45</v>
      </c>
      <c r="D1429" s="26" t="s">
        <v>173</v>
      </c>
      <c r="E1429" s="26" t="s">
        <v>701</v>
      </c>
      <c r="F1429" s="26" t="s">
        <v>37</v>
      </c>
      <c r="G1429" s="26">
        <v>2020</v>
      </c>
      <c r="H1429" s="26" t="s">
        <v>1232</v>
      </c>
      <c r="I1429" s="45">
        <v>1</v>
      </c>
      <c r="J1429" s="46" t="s">
        <v>2396</v>
      </c>
      <c r="K1429" s="54">
        <v>10</v>
      </c>
      <c r="L1429" s="54">
        <f>M1429+N1429+O1429</f>
        <v>10</v>
      </c>
      <c r="M1429" s="54"/>
      <c r="N1429" s="54"/>
      <c r="O1429" s="54">
        <v>10</v>
      </c>
      <c r="P1429" s="26" t="s">
        <v>49</v>
      </c>
      <c r="Q1429" s="26" t="s">
        <v>110</v>
      </c>
      <c r="R1429" s="60"/>
      <c r="S1429" s="60"/>
      <c r="T1429" s="60"/>
      <c r="U1429" s="60"/>
      <c r="V1429" s="26" t="s">
        <v>17</v>
      </c>
      <c r="W1429" s="26"/>
      <c r="X1429" s="89" t="s">
        <v>2397</v>
      </c>
    </row>
    <row r="1430" s="6" customFormat="1" ht="24.95" customHeight="1" spans="1:24">
      <c r="A1430" s="22">
        <v>1424</v>
      </c>
      <c r="B1430" s="23" t="s">
        <v>2398</v>
      </c>
      <c r="C1430" s="22"/>
      <c r="D1430" s="22"/>
      <c r="E1430" s="22"/>
      <c r="F1430" s="22" t="s">
        <v>37</v>
      </c>
      <c r="G1430" s="22" t="s">
        <v>34</v>
      </c>
      <c r="H1430" s="22" t="s">
        <v>2399</v>
      </c>
      <c r="I1430" s="43">
        <f>SUM(0)</f>
        <v>0</v>
      </c>
      <c r="J1430" s="23" t="s">
        <v>2400</v>
      </c>
      <c r="K1430" s="44"/>
      <c r="L1430" s="44">
        <f>SUM(0)</f>
        <v>0</v>
      </c>
      <c r="M1430" s="44">
        <f>SUM(0)</f>
        <v>0</v>
      </c>
      <c r="N1430" s="44">
        <f>SUM(0)</f>
        <v>0</v>
      </c>
      <c r="O1430" s="44">
        <f>SUM(0)</f>
        <v>0</v>
      </c>
      <c r="P1430" s="22"/>
      <c r="Q1430" s="22" t="s">
        <v>110</v>
      </c>
      <c r="R1430" s="58">
        <f>SUM(0)</f>
        <v>0</v>
      </c>
      <c r="S1430" s="58">
        <f>SUM(0)</f>
        <v>0</v>
      </c>
      <c r="T1430" s="58"/>
      <c r="U1430" s="58"/>
      <c r="V1430" s="22" t="s">
        <v>34</v>
      </c>
      <c r="W1430" s="22">
        <v>8283</v>
      </c>
      <c r="X1430" s="22"/>
    </row>
    <row r="1431" s="6" customFormat="1" ht="24.95" customHeight="1" spans="1:24">
      <c r="A1431" s="22">
        <v>1425</v>
      </c>
      <c r="B1431" s="23" t="s">
        <v>2401</v>
      </c>
      <c r="C1431" s="22"/>
      <c r="D1431" s="22"/>
      <c r="E1431" s="22"/>
      <c r="F1431" s="22" t="s">
        <v>125</v>
      </c>
      <c r="G1431" s="22" t="s">
        <v>34</v>
      </c>
      <c r="H1431" s="22" t="s">
        <v>106</v>
      </c>
      <c r="I1431" s="43">
        <f>SUM(I1432:I1531)</f>
        <v>417</v>
      </c>
      <c r="J1431" s="23" t="s">
        <v>1632</v>
      </c>
      <c r="K1431" s="22"/>
      <c r="L1431" s="49">
        <f>SUM(L1432:L1531)</f>
        <v>208.996153</v>
      </c>
      <c r="M1431" s="49">
        <f>SUM(M1432:M1531)</f>
        <v>0</v>
      </c>
      <c r="N1431" s="49">
        <f>SUM(N1432:N1531)</f>
        <v>208.996153</v>
      </c>
      <c r="O1431" s="49">
        <f>SUM(O1432:O1531)</f>
        <v>0</v>
      </c>
      <c r="P1431" s="22"/>
      <c r="Q1431" s="22" t="s">
        <v>11</v>
      </c>
      <c r="R1431" s="58">
        <f>SUM(R1432:R1531)</f>
        <v>417</v>
      </c>
      <c r="S1431" s="58">
        <f>SUM(S1432:S1531)</f>
        <v>1248</v>
      </c>
      <c r="T1431" s="58"/>
      <c r="U1431" s="58"/>
      <c r="V1431" s="22" t="s">
        <v>34</v>
      </c>
      <c r="W1431" s="22">
        <v>8294</v>
      </c>
      <c r="X1431" s="22"/>
    </row>
    <row r="1432" ht="24.95" customHeight="1" spans="1:24">
      <c r="A1432" s="24">
        <v>1426</v>
      </c>
      <c r="B1432" s="25" t="s">
        <v>2402</v>
      </c>
      <c r="C1432" s="26" t="s">
        <v>45</v>
      </c>
      <c r="D1432" s="26" t="s">
        <v>142</v>
      </c>
      <c r="E1432" s="26" t="s">
        <v>2172</v>
      </c>
      <c r="F1432" s="26" t="s">
        <v>363</v>
      </c>
      <c r="G1432" s="26">
        <v>2019</v>
      </c>
      <c r="H1432" s="26" t="s">
        <v>106</v>
      </c>
      <c r="I1432" s="45">
        <v>18</v>
      </c>
      <c r="J1432" s="46" t="s">
        <v>2403</v>
      </c>
      <c r="K1432" s="26" t="s">
        <v>1635</v>
      </c>
      <c r="L1432" s="47">
        <f t="shared" ref="L1432:L1495" si="114">M1432+N1432+O1432</f>
        <v>9.9651</v>
      </c>
      <c r="M1432" s="47"/>
      <c r="N1432" s="47">
        <v>9.9651</v>
      </c>
      <c r="O1432" s="47"/>
      <c r="P1432" s="26" t="s">
        <v>2075</v>
      </c>
      <c r="Q1432" s="26" t="s">
        <v>39</v>
      </c>
      <c r="R1432" s="60">
        <v>18</v>
      </c>
      <c r="S1432" s="60">
        <v>54</v>
      </c>
      <c r="T1432" s="60"/>
      <c r="U1432" s="60"/>
      <c r="V1432" s="26" t="s">
        <v>17</v>
      </c>
      <c r="W1432" s="26"/>
      <c r="X1432" s="26" t="s">
        <v>2404</v>
      </c>
    </row>
    <row r="1433" ht="24.95" customHeight="1" spans="1:24">
      <c r="A1433" s="24">
        <v>1427</v>
      </c>
      <c r="B1433" s="25" t="s">
        <v>2405</v>
      </c>
      <c r="C1433" s="26" t="s">
        <v>45</v>
      </c>
      <c r="D1433" s="26" t="s">
        <v>142</v>
      </c>
      <c r="E1433" s="26" t="s">
        <v>2027</v>
      </c>
      <c r="F1433" s="26" t="s">
        <v>363</v>
      </c>
      <c r="G1433" s="26">
        <v>2019</v>
      </c>
      <c r="H1433" s="26" t="s">
        <v>106</v>
      </c>
      <c r="I1433" s="45">
        <v>20</v>
      </c>
      <c r="J1433" s="46" t="s">
        <v>2403</v>
      </c>
      <c r="K1433" s="26" t="s">
        <v>1635</v>
      </c>
      <c r="L1433" s="47">
        <f t="shared" si="114"/>
        <v>9.9276</v>
      </c>
      <c r="M1433" s="47"/>
      <c r="N1433" s="47">
        <v>9.9276</v>
      </c>
      <c r="O1433" s="47"/>
      <c r="P1433" s="26" t="s">
        <v>2075</v>
      </c>
      <c r="Q1433" s="26" t="s">
        <v>39</v>
      </c>
      <c r="R1433" s="60">
        <v>20</v>
      </c>
      <c r="S1433" s="60">
        <v>60</v>
      </c>
      <c r="T1433" s="60"/>
      <c r="U1433" s="60"/>
      <c r="V1433" s="26" t="s">
        <v>17</v>
      </c>
      <c r="W1433" s="26"/>
      <c r="X1433" s="26" t="s">
        <v>2406</v>
      </c>
    </row>
    <row r="1434" ht="24.95" customHeight="1" spans="1:24">
      <c r="A1434" s="24">
        <v>1428</v>
      </c>
      <c r="B1434" s="25" t="s">
        <v>2407</v>
      </c>
      <c r="C1434" s="26" t="s">
        <v>45</v>
      </c>
      <c r="D1434" s="26" t="s">
        <v>142</v>
      </c>
      <c r="E1434" s="26" t="s">
        <v>1915</v>
      </c>
      <c r="F1434" s="26" t="s">
        <v>363</v>
      </c>
      <c r="G1434" s="26">
        <v>2019</v>
      </c>
      <c r="H1434" s="26" t="s">
        <v>106</v>
      </c>
      <c r="I1434" s="45">
        <v>16</v>
      </c>
      <c r="J1434" s="46" t="s">
        <v>2403</v>
      </c>
      <c r="K1434" s="26" t="s">
        <v>1635</v>
      </c>
      <c r="L1434" s="47">
        <f t="shared" si="114"/>
        <v>5.8002</v>
      </c>
      <c r="M1434" s="47"/>
      <c r="N1434" s="47">
        <v>5.8002</v>
      </c>
      <c r="O1434" s="47"/>
      <c r="P1434" s="26" t="s">
        <v>2075</v>
      </c>
      <c r="Q1434" s="26" t="s">
        <v>39</v>
      </c>
      <c r="R1434" s="60">
        <v>16</v>
      </c>
      <c r="S1434" s="60">
        <v>48</v>
      </c>
      <c r="T1434" s="60"/>
      <c r="U1434" s="60"/>
      <c r="V1434" s="26" t="s">
        <v>17</v>
      </c>
      <c r="W1434" s="26"/>
      <c r="X1434" s="26" t="s">
        <v>2408</v>
      </c>
    </row>
    <row r="1435" ht="24.95" customHeight="1" spans="1:24">
      <c r="A1435" s="24">
        <v>1429</v>
      </c>
      <c r="B1435" s="25" t="s">
        <v>2409</v>
      </c>
      <c r="C1435" s="26" t="s">
        <v>45</v>
      </c>
      <c r="D1435" s="26" t="s">
        <v>142</v>
      </c>
      <c r="E1435" s="26" t="s">
        <v>2177</v>
      </c>
      <c r="F1435" s="26" t="s">
        <v>363</v>
      </c>
      <c r="G1435" s="26">
        <v>2019</v>
      </c>
      <c r="H1435" s="26" t="s">
        <v>106</v>
      </c>
      <c r="I1435" s="45">
        <v>10</v>
      </c>
      <c r="J1435" s="46" t="s">
        <v>2403</v>
      </c>
      <c r="K1435" s="26" t="s">
        <v>1635</v>
      </c>
      <c r="L1435" s="47">
        <f t="shared" si="114"/>
        <v>6.0084</v>
      </c>
      <c r="M1435" s="47"/>
      <c r="N1435" s="47">
        <v>6.0084</v>
      </c>
      <c r="O1435" s="47"/>
      <c r="P1435" s="26" t="s">
        <v>2075</v>
      </c>
      <c r="Q1435" s="26" t="s">
        <v>39</v>
      </c>
      <c r="R1435" s="60">
        <v>10</v>
      </c>
      <c r="S1435" s="60">
        <v>30</v>
      </c>
      <c r="T1435" s="60"/>
      <c r="U1435" s="60"/>
      <c r="V1435" s="26" t="s">
        <v>17</v>
      </c>
      <c r="W1435" s="26"/>
      <c r="X1435" s="26" t="s">
        <v>2410</v>
      </c>
    </row>
    <row r="1436" ht="24.95" customHeight="1" spans="1:24">
      <c r="A1436" s="24">
        <v>1430</v>
      </c>
      <c r="B1436" s="25" t="s">
        <v>2411</v>
      </c>
      <c r="C1436" s="26" t="s">
        <v>45</v>
      </c>
      <c r="D1436" s="26" t="s">
        <v>142</v>
      </c>
      <c r="E1436" s="26" t="s">
        <v>1025</v>
      </c>
      <c r="F1436" s="26" t="s">
        <v>363</v>
      </c>
      <c r="G1436" s="26">
        <v>2019</v>
      </c>
      <c r="H1436" s="26" t="s">
        <v>106</v>
      </c>
      <c r="I1436" s="45">
        <v>7</v>
      </c>
      <c r="J1436" s="46" t="s">
        <v>2403</v>
      </c>
      <c r="K1436" s="26" t="s">
        <v>1635</v>
      </c>
      <c r="L1436" s="47">
        <f t="shared" si="114"/>
        <v>4.413</v>
      </c>
      <c r="M1436" s="47"/>
      <c r="N1436" s="47">
        <v>4.413</v>
      </c>
      <c r="O1436" s="47"/>
      <c r="P1436" s="26" t="s">
        <v>2075</v>
      </c>
      <c r="Q1436" s="26" t="s">
        <v>39</v>
      </c>
      <c r="R1436" s="60">
        <v>7</v>
      </c>
      <c r="S1436" s="60">
        <v>21</v>
      </c>
      <c r="T1436" s="60"/>
      <c r="U1436" s="60"/>
      <c r="V1436" s="26" t="s">
        <v>17</v>
      </c>
      <c r="W1436" s="26"/>
      <c r="X1436" s="26" t="s">
        <v>2412</v>
      </c>
    </row>
    <row r="1437" ht="24.95" customHeight="1" spans="1:24">
      <c r="A1437" s="24">
        <v>1431</v>
      </c>
      <c r="B1437" s="25" t="s">
        <v>2413</v>
      </c>
      <c r="C1437" s="26" t="s">
        <v>45</v>
      </c>
      <c r="D1437" s="26" t="s">
        <v>142</v>
      </c>
      <c r="E1437" s="26" t="s">
        <v>807</v>
      </c>
      <c r="F1437" s="26" t="s">
        <v>363</v>
      </c>
      <c r="G1437" s="26">
        <v>2019</v>
      </c>
      <c r="H1437" s="26" t="s">
        <v>106</v>
      </c>
      <c r="I1437" s="45">
        <v>6</v>
      </c>
      <c r="J1437" s="46" t="s">
        <v>2403</v>
      </c>
      <c r="K1437" s="26" t="s">
        <v>1635</v>
      </c>
      <c r="L1437" s="47">
        <f t="shared" si="114"/>
        <v>2.3702</v>
      </c>
      <c r="M1437" s="47"/>
      <c r="N1437" s="47">
        <v>2.3702</v>
      </c>
      <c r="O1437" s="47"/>
      <c r="P1437" s="26" t="s">
        <v>2075</v>
      </c>
      <c r="Q1437" s="26" t="s">
        <v>39</v>
      </c>
      <c r="R1437" s="60">
        <v>6</v>
      </c>
      <c r="S1437" s="60">
        <v>18</v>
      </c>
      <c r="T1437" s="60"/>
      <c r="U1437" s="60"/>
      <c r="V1437" s="26" t="s">
        <v>17</v>
      </c>
      <c r="W1437" s="26"/>
      <c r="X1437" s="26" t="s">
        <v>2414</v>
      </c>
    </row>
    <row r="1438" ht="24.95" customHeight="1" spans="1:24">
      <c r="A1438" s="24">
        <v>1432</v>
      </c>
      <c r="B1438" s="25" t="s">
        <v>2415</v>
      </c>
      <c r="C1438" s="26" t="s">
        <v>45</v>
      </c>
      <c r="D1438" s="26" t="s">
        <v>142</v>
      </c>
      <c r="E1438" s="26" t="s">
        <v>156</v>
      </c>
      <c r="F1438" s="26" t="s">
        <v>363</v>
      </c>
      <c r="G1438" s="26">
        <v>2019</v>
      </c>
      <c r="H1438" s="26" t="s">
        <v>106</v>
      </c>
      <c r="I1438" s="45">
        <v>4</v>
      </c>
      <c r="J1438" s="46" t="s">
        <v>2403</v>
      </c>
      <c r="K1438" s="26" t="s">
        <v>1635</v>
      </c>
      <c r="L1438" s="47">
        <f t="shared" si="114"/>
        <v>1.9303</v>
      </c>
      <c r="M1438" s="47"/>
      <c r="N1438" s="47">
        <v>1.9303</v>
      </c>
      <c r="O1438" s="47"/>
      <c r="P1438" s="26" t="s">
        <v>2075</v>
      </c>
      <c r="Q1438" s="26" t="s">
        <v>39</v>
      </c>
      <c r="R1438" s="60">
        <v>4</v>
      </c>
      <c r="S1438" s="60">
        <v>12</v>
      </c>
      <c r="T1438" s="60"/>
      <c r="U1438" s="60"/>
      <c r="V1438" s="26" t="s">
        <v>17</v>
      </c>
      <c r="W1438" s="26"/>
      <c r="X1438" s="26" t="s">
        <v>2416</v>
      </c>
    </row>
    <row r="1439" ht="24.95" customHeight="1" spans="1:24">
      <c r="A1439" s="24">
        <v>1433</v>
      </c>
      <c r="B1439" s="25" t="s">
        <v>2417</v>
      </c>
      <c r="C1439" s="26" t="s">
        <v>45</v>
      </c>
      <c r="D1439" s="26" t="s">
        <v>142</v>
      </c>
      <c r="E1439" s="26" t="s">
        <v>1720</v>
      </c>
      <c r="F1439" s="26" t="s">
        <v>363</v>
      </c>
      <c r="G1439" s="26">
        <v>2019</v>
      </c>
      <c r="H1439" s="26" t="s">
        <v>106</v>
      </c>
      <c r="I1439" s="45">
        <v>10</v>
      </c>
      <c r="J1439" s="46" t="s">
        <v>2403</v>
      </c>
      <c r="K1439" s="26" t="s">
        <v>1635</v>
      </c>
      <c r="L1439" s="47">
        <f t="shared" si="114"/>
        <v>5.3785</v>
      </c>
      <c r="M1439" s="47"/>
      <c r="N1439" s="47">
        <v>5.3785</v>
      </c>
      <c r="O1439" s="47"/>
      <c r="P1439" s="26" t="s">
        <v>2075</v>
      </c>
      <c r="Q1439" s="26" t="s">
        <v>39</v>
      </c>
      <c r="R1439" s="60">
        <v>10</v>
      </c>
      <c r="S1439" s="60">
        <v>30</v>
      </c>
      <c r="T1439" s="60"/>
      <c r="U1439" s="60"/>
      <c r="V1439" s="26" t="s">
        <v>17</v>
      </c>
      <c r="W1439" s="26"/>
      <c r="X1439" s="26" t="s">
        <v>2418</v>
      </c>
    </row>
    <row r="1440" ht="24.95" customHeight="1" spans="1:24">
      <c r="A1440" s="24">
        <v>1434</v>
      </c>
      <c r="B1440" s="25" t="s">
        <v>2419</v>
      </c>
      <c r="C1440" s="26" t="s">
        <v>45</v>
      </c>
      <c r="D1440" s="26" t="s">
        <v>142</v>
      </c>
      <c r="E1440" s="26" t="s">
        <v>1904</v>
      </c>
      <c r="F1440" s="26" t="s">
        <v>363</v>
      </c>
      <c r="G1440" s="26">
        <v>2019</v>
      </c>
      <c r="H1440" s="26" t="s">
        <v>106</v>
      </c>
      <c r="I1440" s="45">
        <v>2</v>
      </c>
      <c r="J1440" s="46" t="s">
        <v>2403</v>
      </c>
      <c r="K1440" s="26" t="s">
        <v>1635</v>
      </c>
      <c r="L1440" s="47">
        <f t="shared" si="114"/>
        <v>0.85</v>
      </c>
      <c r="M1440" s="47"/>
      <c r="N1440" s="47">
        <v>0.85</v>
      </c>
      <c r="O1440" s="47"/>
      <c r="P1440" s="26" t="s">
        <v>2075</v>
      </c>
      <c r="Q1440" s="26" t="s">
        <v>39</v>
      </c>
      <c r="R1440" s="60">
        <v>2</v>
      </c>
      <c r="S1440" s="60">
        <v>6</v>
      </c>
      <c r="T1440" s="60"/>
      <c r="U1440" s="60"/>
      <c r="V1440" s="26" t="s">
        <v>17</v>
      </c>
      <c r="W1440" s="26"/>
      <c r="X1440" s="26" t="s">
        <v>2420</v>
      </c>
    </row>
    <row r="1441" ht="24.95" customHeight="1" spans="1:24">
      <c r="A1441" s="24">
        <v>1435</v>
      </c>
      <c r="B1441" s="25" t="s">
        <v>2421</v>
      </c>
      <c r="C1441" s="26" t="s">
        <v>45</v>
      </c>
      <c r="D1441" s="26" t="s">
        <v>164</v>
      </c>
      <c r="E1441" s="26" t="s">
        <v>169</v>
      </c>
      <c r="F1441" s="26" t="s">
        <v>363</v>
      </c>
      <c r="G1441" s="26">
        <v>2019</v>
      </c>
      <c r="H1441" s="26" t="s">
        <v>106</v>
      </c>
      <c r="I1441" s="45">
        <v>4</v>
      </c>
      <c r="J1441" s="46" t="s">
        <v>2403</v>
      </c>
      <c r="K1441" s="26" t="s">
        <v>1635</v>
      </c>
      <c r="L1441" s="47">
        <f t="shared" si="114"/>
        <v>1.18</v>
      </c>
      <c r="M1441" s="47"/>
      <c r="N1441" s="47">
        <v>1.18</v>
      </c>
      <c r="O1441" s="47"/>
      <c r="P1441" s="26" t="s">
        <v>2075</v>
      </c>
      <c r="Q1441" s="26" t="s">
        <v>39</v>
      </c>
      <c r="R1441" s="60">
        <v>4</v>
      </c>
      <c r="S1441" s="60">
        <v>12</v>
      </c>
      <c r="T1441" s="60"/>
      <c r="U1441" s="60"/>
      <c r="V1441" s="26" t="s">
        <v>17</v>
      </c>
      <c r="W1441" s="26"/>
      <c r="X1441" s="26" t="s">
        <v>2422</v>
      </c>
    </row>
    <row r="1442" ht="24.95" customHeight="1" spans="1:24">
      <c r="A1442" s="24">
        <v>1436</v>
      </c>
      <c r="B1442" s="25" t="s">
        <v>2423</v>
      </c>
      <c r="C1442" s="26" t="s">
        <v>45</v>
      </c>
      <c r="D1442" s="26" t="s">
        <v>164</v>
      </c>
      <c r="E1442" s="26" t="s">
        <v>167</v>
      </c>
      <c r="F1442" s="26" t="s">
        <v>363</v>
      </c>
      <c r="G1442" s="26">
        <v>2019</v>
      </c>
      <c r="H1442" s="26" t="s">
        <v>106</v>
      </c>
      <c r="I1442" s="45">
        <v>2</v>
      </c>
      <c r="J1442" s="46" t="s">
        <v>2403</v>
      </c>
      <c r="K1442" s="26" t="s">
        <v>1635</v>
      </c>
      <c r="L1442" s="47">
        <f t="shared" si="114"/>
        <v>0.872</v>
      </c>
      <c r="M1442" s="47"/>
      <c r="N1442" s="47">
        <v>0.872</v>
      </c>
      <c r="O1442" s="47"/>
      <c r="P1442" s="26" t="s">
        <v>2075</v>
      </c>
      <c r="Q1442" s="26" t="s">
        <v>39</v>
      </c>
      <c r="R1442" s="60">
        <v>2</v>
      </c>
      <c r="S1442" s="60">
        <v>6</v>
      </c>
      <c r="T1442" s="60"/>
      <c r="U1442" s="60"/>
      <c r="V1442" s="26" t="s">
        <v>17</v>
      </c>
      <c r="W1442" s="26"/>
      <c r="X1442" s="26" t="s">
        <v>2424</v>
      </c>
    </row>
    <row r="1443" ht="24.95" customHeight="1" spans="1:24">
      <c r="A1443" s="24">
        <v>1437</v>
      </c>
      <c r="B1443" s="25" t="s">
        <v>2425</v>
      </c>
      <c r="C1443" s="26" t="s">
        <v>45</v>
      </c>
      <c r="D1443" s="26" t="s">
        <v>164</v>
      </c>
      <c r="E1443" s="26" t="s">
        <v>631</v>
      </c>
      <c r="F1443" s="26" t="s">
        <v>363</v>
      </c>
      <c r="G1443" s="26">
        <v>2019</v>
      </c>
      <c r="H1443" s="26" t="s">
        <v>106</v>
      </c>
      <c r="I1443" s="45">
        <v>1</v>
      </c>
      <c r="J1443" s="46" t="s">
        <v>2403</v>
      </c>
      <c r="K1443" s="26" t="s">
        <v>1635</v>
      </c>
      <c r="L1443" s="47">
        <f t="shared" si="114"/>
        <v>0.72</v>
      </c>
      <c r="M1443" s="47"/>
      <c r="N1443" s="47">
        <v>0.72</v>
      </c>
      <c r="O1443" s="47"/>
      <c r="P1443" s="26" t="s">
        <v>2075</v>
      </c>
      <c r="Q1443" s="26" t="s">
        <v>39</v>
      </c>
      <c r="R1443" s="60">
        <v>1</v>
      </c>
      <c r="S1443" s="60">
        <v>3</v>
      </c>
      <c r="T1443" s="60"/>
      <c r="U1443" s="60"/>
      <c r="V1443" s="26" t="s">
        <v>17</v>
      </c>
      <c r="W1443" s="26"/>
      <c r="X1443" s="26" t="s">
        <v>2426</v>
      </c>
    </row>
    <row r="1444" ht="24.95" customHeight="1" spans="1:24">
      <c r="A1444" s="24">
        <v>1438</v>
      </c>
      <c r="B1444" s="25" t="s">
        <v>2427</v>
      </c>
      <c r="C1444" s="26" t="s">
        <v>45</v>
      </c>
      <c r="D1444" s="26" t="s">
        <v>164</v>
      </c>
      <c r="E1444" s="26" t="s">
        <v>634</v>
      </c>
      <c r="F1444" s="26" t="s">
        <v>363</v>
      </c>
      <c r="G1444" s="26">
        <v>2019</v>
      </c>
      <c r="H1444" s="26" t="s">
        <v>106</v>
      </c>
      <c r="I1444" s="45">
        <v>1</v>
      </c>
      <c r="J1444" s="46" t="s">
        <v>2403</v>
      </c>
      <c r="K1444" s="26" t="s">
        <v>1635</v>
      </c>
      <c r="L1444" s="47">
        <f t="shared" si="114"/>
        <v>0.72</v>
      </c>
      <c r="M1444" s="47"/>
      <c r="N1444" s="47">
        <v>0.72</v>
      </c>
      <c r="O1444" s="47"/>
      <c r="P1444" s="26" t="s">
        <v>2075</v>
      </c>
      <c r="Q1444" s="26" t="s">
        <v>39</v>
      </c>
      <c r="R1444" s="60">
        <v>1</v>
      </c>
      <c r="S1444" s="60">
        <v>3</v>
      </c>
      <c r="T1444" s="60"/>
      <c r="U1444" s="60"/>
      <c r="V1444" s="26" t="s">
        <v>17</v>
      </c>
      <c r="W1444" s="26"/>
      <c r="X1444" s="26" t="s">
        <v>2428</v>
      </c>
    </row>
    <row r="1445" ht="24.95" customHeight="1" spans="1:24">
      <c r="A1445" s="24">
        <v>1439</v>
      </c>
      <c r="B1445" s="25" t="s">
        <v>2429</v>
      </c>
      <c r="C1445" s="26" t="s">
        <v>45</v>
      </c>
      <c r="D1445" s="26" t="s">
        <v>164</v>
      </c>
      <c r="E1445" s="26" t="s">
        <v>553</v>
      </c>
      <c r="F1445" s="26" t="s">
        <v>363</v>
      </c>
      <c r="G1445" s="26">
        <v>2019</v>
      </c>
      <c r="H1445" s="26" t="s">
        <v>106</v>
      </c>
      <c r="I1445" s="45">
        <v>1</v>
      </c>
      <c r="J1445" s="46" t="s">
        <v>2403</v>
      </c>
      <c r="K1445" s="26" t="s">
        <v>1635</v>
      </c>
      <c r="L1445" s="47">
        <f t="shared" si="114"/>
        <v>0.24</v>
      </c>
      <c r="M1445" s="47"/>
      <c r="N1445" s="47">
        <v>0.24</v>
      </c>
      <c r="O1445" s="47"/>
      <c r="P1445" s="26" t="s">
        <v>2075</v>
      </c>
      <c r="Q1445" s="26" t="s">
        <v>39</v>
      </c>
      <c r="R1445" s="60">
        <v>1</v>
      </c>
      <c r="S1445" s="60">
        <v>3</v>
      </c>
      <c r="T1445" s="60"/>
      <c r="U1445" s="60"/>
      <c r="V1445" s="26" t="s">
        <v>17</v>
      </c>
      <c r="W1445" s="26"/>
      <c r="X1445" s="26" t="s">
        <v>2430</v>
      </c>
    </row>
    <row r="1446" ht="24.95" customHeight="1" spans="1:24">
      <c r="A1446" s="24">
        <v>1440</v>
      </c>
      <c r="B1446" s="25" t="s">
        <v>2431</v>
      </c>
      <c r="C1446" s="26" t="s">
        <v>45</v>
      </c>
      <c r="D1446" s="26" t="s">
        <v>164</v>
      </c>
      <c r="E1446" s="26" t="s">
        <v>813</v>
      </c>
      <c r="F1446" s="26" t="s">
        <v>363</v>
      </c>
      <c r="G1446" s="26">
        <v>2019</v>
      </c>
      <c r="H1446" s="26" t="s">
        <v>106</v>
      </c>
      <c r="I1446" s="45">
        <v>2</v>
      </c>
      <c r="J1446" s="46" t="s">
        <v>2403</v>
      </c>
      <c r="K1446" s="26" t="s">
        <v>1635</v>
      </c>
      <c r="L1446" s="47">
        <f t="shared" si="114"/>
        <v>0.672</v>
      </c>
      <c r="M1446" s="47"/>
      <c r="N1446" s="47">
        <v>0.672</v>
      </c>
      <c r="O1446" s="47"/>
      <c r="P1446" s="26" t="s">
        <v>2075</v>
      </c>
      <c r="Q1446" s="26" t="s">
        <v>39</v>
      </c>
      <c r="R1446" s="60">
        <v>2</v>
      </c>
      <c r="S1446" s="60">
        <v>6</v>
      </c>
      <c r="T1446" s="60"/>
      <c r="U1446" s="60"/>
      <c r="V1446" s="26" t="s">
        <v>17</v>
      </c>
      <c r="W1446" s="26"/>
      <c r="X1446" s="26" t="s">
        <v>2432</v>
      </c>
    </row>
    <row r="1447" ht="24.95" customHeight="1" spans="1:24">
      <c r="A1447" s="24">
        <v>1441</v>
      </c>
      <c r="B1447" s="25" t="s">
        <v>2433</v>
      </c>
      <c r="C1447" s="26" t="s">
        <v>45</v>
      </c>
      <c r="D1447" s="26" t="s">
        <v>164</v>
      </c>
      <c r="E1447" s="26" t="s">
        <v>225</v>
      </c>
      <c r="F1447" s="26" t="s">
        <v>363</v>
      </c>
      <c r="G1447" s="26">
        <v>2019</v>
      </c>
      <c r="H1447" s="26" t="s">
        <v>106</v>
      </c>
      <c r="I1447" s="45">
        <v>1</v>
      </c>
      <c r="J1447" s="46" t="s">
        <v>2403</v>
      </c>
      <c r="K1447" s="26" t="s">
        <v>1635</v>
      </c>
      <c r="L1447" s="47">
        <f t="shared" si="114"/>
        <v>0.8</v>
      </c>
      <c r="M1447" s="47"/>
      <c r="N1447" s="47">
        <v>0.8</v>
      </c>
      <c r="O1447" s="47"/>
      <c r="P1447" s="26" t="s">
        <v>2075</v>
      </c>
      <c r="Q1447" s="26" t="s">
        <v>39</v>
      </c>
      <c r="R1447" s="60">
        <v>1</v>
      </c>
      <c r="S1447" s="60">
        <v>3</v>
      </c>
      <c r="T1447" s="60"/>
      <c r="U1447" s="60"/>
      <c r="V1447" s="26" t="s">
        <v>17</v>
      </c>
      <c r="W1447" s="26"/>
      <c r="X1447" s="26" t="s">
        <v>2434</v>
      </c>
    </row>
    <row r="1448" ht="24.95" customHeight="1" spans="1:24">
      <c r="A1448" s="24">
        <v>1442</v>
      </c>
      <c r="B1448" s="25" t="s">
        <v>2435</v>
      </c>
      <c r="C1448" s="26" t="s">
        <v>45</v>
      </c>
      <c r="D1448" s="26" t="s">
        <v>164</v>
      </c>
      <c r="E1448" s="26" t="s">
        <v>549</v>
      </c>
      <c r="F1448" s="26" t="s">
        <v>363</v>
      </c>
      <c r="G1448" s="26">
        <v>2019</v>
      </c>
      <c r="H1448" s="26" t="s">
        <v>106</v>
      </c>
      <c r="I1448" s="45">
        <v>2</v>
      </c>
      <c r="J1448" s="46" t="s">
        <v>2403</v>
      </c>
      <c r="K1448" s="26" t="s">
        <v>1635</v>
      </c>
      <c r="L1448" s="47">
        <f t="shared" si="114"/>
        <v>1.08</v>
      </c>
      <c r="M1448" s="47"/>
      <c r="N1448" s="47">
        <v>1.08</v>
      </c>
      <c r="O1448" s="47"/>
      <c r="P1448" s="26" t="s">
        <v>2075</v>
      </c>
      <c r="Q1448" s="26" t="s">
        <v>39</v>
      </c>
      <c r="R1448" s="60">
        <v>2</v>
      </c>
      <c r="S1448" s="60">
        <v>6</v>
      </c>
      <c r="T1448" s="60"/>
      <c r="U1448" s="60"/>
      <c r="V1448" s="26" t="s">
        <v>17</v>
      </c>
      <c r="W1448" s="26"/>
      <c r="X1448" s="26" t="s">
        <v>2436</v>
      </c>
    </row>
    <row r="1449" ht="24.95" customHeight="1" spans="1:24">
      <c r="A1449" s="24">
        <v>1443</v>
      </c>
      <c r="B1449" s="25" t="s">
        <v>2437</v>
      </c>
      <c r="C1449" s="26" t="s">
        <v>45</v>
      </c>
      <c r="D1449" s="26" t="s">
        <v>164</v>
      </c>
      <c r="E1449" s="26" t="s">
        <v>394</v>
      </c>
      <c r="F1449" s="26" t="s">
        <v>363</v>
      </c>
      <c r="G1449" s="26">
        <v>2019</v>
      </c>
      <c r="H1449" s="26" t="s">
        <v>106</v>
      </c>
      <c r="I1449" s="45">
        <v>1</v>
      </c>
      <c r="J1449" s="46" t="s">
        <v>2403</v>
      </c>
      <c r="K1449" s="26" t="s">
        <v>1635</v>
      </c>
      <c r="L1449" s="47">
        <f t="shared" si="114"/>
        <v>0.664</v>
      </c>
      <c r="M1449" s="47"/>
      <c r="N1449" s="47">
        <v>0.664</v>
      </c>
      <c r="O1449" s="47"/>
      <c r="P1449" s="26" t="s">
        <v>2075</v>
      </c>
      <c r="Q1449" s="26" t="s">
        <v>39</v>
      </c>
      <c r="R1449" s="60">
        <v>1</v>
      </c>
      <c r="S1449" s="60">
        <v>3</v>
      </c>
      <c r="T1449" s="60"/>
      <c r="U1449" s="60"/>
      <c r="V1449" s="26" t="s">
        <v>17</v>
      </c>
      <c r="W1449" s="26"/>
      <c r="X1449" s="26" t="s">
        <v>2438</v>
      </c>
    </row>
    <row r="1450" ht="24.95" customHeight="1" spans="1:24">
      <c r="A1450" s="24">
        <v>1444</v>
      </c>
      <c r="B1450" s="25" t="s">
        <v>2439</v>
      </c>
      <c r="C1450" s="26" t="s">
        <v>45</v>
      </c>
      <c r="D1450" s="26" t="s">
        <v>164</v>
      </c>
      <c r="E1450" s="26" t="s">
        <v>1931</v>
      </c>
      <c r="F1450" s="26" t="s">
        <v>363</v>
      </c>
      <c r="G1450" s="26">
        <v>2019</v>
      </c>
      <c r="H1450" s="26" t="s">
        <v>106</v>
      </c>
      <c r="I1450" s="45">
        <v>2</v>
      </c>
      <c r="J1450" s="46" t="s">
        <v>2403</v>
      </c>
      <c r="K1450" s="26" t="s">
        <v>1635</v>
      </c>
      <c r="L1450" s="47">
        <f t="shared" si="114"/>
        <v>1.12</v>
      </c>
      <c r="M1450" s="47"/>
      <c r="N1450" s="47">
        <v>1.12</v>
      </c>
      <c r="O1450" s="47"/>
      <c r="P1450" s="26" t="s">
        <v>2075</v>
      </c>
      <c r="Q1450" s="26" t="s">
        <v>39</v>
      </c>
      <c r="R1450" s="60">
        <v>2</v>
      </c>
      <c r="S1450" s="60">
        <v>6</v>
      </c>
      <c r="T1450" s="60"/>
      <c r="U1450" s="60"/>
      <c r="V1450" s="26" t="s">
        <v>17</v>
      </c>
      <c r="W1450" s="26"/>
      <c r="X1450" s="26" t="s">
        <v>2440</v>
      </c>
    </row>
    <row r="1451" ht="24.95" customHeight="1" spans="1:24">
      <c r="A1451" s="24">
        <v>1445</v>
      </c>
      <c r="B1451" s="25" t="s">
        <v>2441</v>
      </c>
      <c r="C1451" s="26" t="s">
        <v>45</v>
      </c>
      <c r="D1451" s="26" t="s">
        <v>164</v>
      </c>
      <c r="E1451" s="26" t="s">
        <v>557</v>
      </c>
      <c r="F1451" s="26" t="s">
        <v>363</v>
      </c>
      <c r="G1451" s="26">
        <v>2019</v>
      </c>
      <c r="H1451" s="26" t="s">
        <v>106</v>
      </c>
      <c r="I1451" s="45">
        <v>3</v>
      </c>
      <c r="J1451" s="46" t="s">
        <v>2403</v>
      </c>
      <c r="K1451" s="26" t="s">
        <v>1635</v>
      </c>
      <c r="L1451" s="47">
        <f t="shared" si="114"/>
        <v>1.742</v>
      </c>
      <c r="M1451" s="47"/>
      <c r="N1451" s="47">
        <v>1.742</v>
      </c>
      <c r="O1451" s="47"/>
      <c r="P1451" s="26" t="s">
        <v>2075</v>
      </c>
      <c r="Q1451" s="26" t="s">
        <v>39</v>
      </c>
      <c r="R1451" s="60">
        <v>3</v>
      </c>
      <c r="S1451" s="60">
        <v>9</v>
      </c>
      <c r="T1451" s="60"/>
      <c r="U1451" s="60"/>
      <c r="V1451" s="26" t="s">
        <v>17</v>
      </c>
      <c r="W1451" s="26"/>
      <c r="X1451" s="26" t="s">
        <v>2442</v>
      </c>
    </row>
    <row r="1452" ht="24.95" customHeight="1" spans="1:24">
      <c r="A1452" s="24">
        <v>1446</v>
      </c>
      <c r="B1452" s="25" t="s">
        <v>2443</v>
      </c>
      <c r="C1452" s="26" t="s">
        <v>45</v>
      </c>
      <c r="D1452" s="26" t="s">
        <v>164</v>
      </c>
      <c r="E1452" s="26" t="s">
        <v>228</v>
      </c>
      <c r="F1452" s="26" t="s">
        <v>363</v>
      </c>
      <c r="G1452" s="26">
        <v>2019</v>
      </c>
      <c r="H1452" s="26" t="s">
        <v>106</v>
      </c>
      <c r="I1452" s="45">
        <v>3</v>
      </c>
      <c r="J1452" s="46" t="s">
        <v>2403</v>
      </c>
      <c r="K1452" s="26" t="s">
        <v>1635</v>
      </c>
      <c r="L1452" s="47">
        <f t="shared" si="114"/>
        <v>2.08</v>
      </c>
      <c r="M1452" s="47"/>
      <c r="N1452" s="47">
        <v>2.08</v>
      </c>
      <c r="O1452" s="47"/>
      <c r="P1452" s="26" t="s">
        <v>2075</v>
      </c>
      <c r="Q1452" s="26" t="s">
        <v>39</v>
      </c>
      <c r="R1452" s="60">
        <v>3</v>
      </c>
      <c r="S1452" s="60">
        <v>9</v>
      </c>
      <c r="T1452" s="60"/>
      <c r="U1452" s="60"/>
      <c r="V1452" s="26" t="s">
        <v>17</v>
      </c>
      <c r="W1452" s="26"/>
      <c r="X1452" s="26" t="s">
        <v>2444</v>
      </c>
    </row>
    <row r="1453" ht="24.95" customHeight="1" spans="1:24">
      <c r="A1453" s="24">
        <v>1447</v>
      </c>
      <c r="B1453" s="25" t="s">
        <v>2445</v>
      </c>
      <c r="C1453" s="26" t="s">
        <v>45</v>
      </c>
      <c r="D1453" s="26" t="s">
        <v>164</v>
      </c>
      <c r="E1453" s="26" t="s">
        <v>212</v>
      </c>
      <c r="F1453" s="26" t="s">
        <v>363</v>
      </c>
      <c r="G1453" s="26">
        <v>2019</v>
      </c>
      <c r="H1453" s="26" t="s">
        <v>106</v>
      </c>
      <c r="I1453" s="45">
        <v>3</v>
      </c>
      <c r="J1453" s="46" t="s">
        <v>2403</v>
      </c>
      <c r="K1453" s="26" t="s">
        <v>1635</v>
      </c>
      <c r="L1453" s="47">
        <f t="shared" si="114"/>
        <v>1.07472</v>
      </c>
      <c r="M1453" s="47"/>
      <c r="N1453" s="47">
        <v>1.07472</v>
      </c>
      <c r="O1453" s="47"/>
      <c r="P1453" s="26" t="s">
        <v>2075</v>
      </c>
      <c r="Q1453" s="26" t="s">
        <v>39</v>
      </c>
      <c r="R1453" s="60">
        <v>3</v>
      </c>
      <c r="S1453" s="60">
        <v>9</v>
      </c>
      <c r="T1453" s="60"/>
      <c r="U1453" s="60"/>
      <c r="V1453" s="26" t="s">
        <v>17</v>
      </c>
      <c r="W1453" s="26"/>
      <c r="X1453" s="26" t="s">
        <v>2446</v>
      </c>
    </row>
    <row r="1454" ht="24.95" customHeight="1" spans="1:24">
      <c r="A1454" s="24">
        <v>1448</v>
      </c>
      <c r="B1454" s="25" t="s">
        <v>2447</v>
      </c>
      <c r="C1454" s="26" t="s">
        <v>45</v>
      </c>
      <c r="D1454" s="26" t="s">
        <v>117</v>
      </c>
      <c r="E1454" s="26" t="s">
        <v>2138</v>
      </c>
      <c r="F1454" s="26" t="s">
        <v>363</v>
      </c>
      <c r="G1454" s="26">
        <v>2019</v>
      </c>
      <c r="H1454" s="26" t="s">
        <v>106</v>
      </c>
      <c r="I1454" s="45">
        <v>7</v>
      </c>
      <c r="J1454" s="46" t="s">
        <v>2403</v>
      </c>
      <c r="K1454" s="26" t="s">
        <v>1635</v>
      </c>
      <c r="L1454" s="47">
        <f t="shared" si="114"/>
        <v>3.8408</v>
      </c>
      <c r="M1454" s="47"/>
      <c r="N1454" s="47">
        <v>3.8408</v>
      </c>
      <c r="O1454" s="47"/>
      <c r="P1454" s="26" t="s">
        <v>2075</v>
      </c>
      <c r="Q1454" s="26" t="s">
        <v>39</v>
      </c>
      <c r="R1454" s="60">
        <v>7</v>
      </c>
      <c r="S1454" s="60">
        <v>21</v>
      </c>
      <c r="T1454" s="60"/>
      <c r="U1454" s="60"/>
      <c r="V1454" s="26" t="s">
        <v>17</v>
      </c>
      <c r="W1454" s="26"/>
      <c r="X1454" s="26" t="s">
        <v>2448</v>
      </c>
    </row>
    <row r="1455" ht="24.95" customHeight="1" spans="1:24">
      <c r="A1455" s="24">
        <v>1449</v>
      </c>
      <c r="B1455" s="25" t="s">
        <v>2449</v>
      </c>
      <c r="C1455" s="26" t="s">
        <v>45</v>
      </c>
      <c r="D1455" s="26" t="s">
        <v>117</v>
      </c>
      <c r="E1455" s="26" t="s">
        <v>231</v>
      </c>
      <c r="F1455" s="26" t="s">
        <v>363</v>
      </c>
      <c r="G1455" s="26">
        <v>2019</v>
      </c>
      <c r="H1455" s="26" t="s">
        <v>106</v>
      </c>
      <c r="I1455" s="45">
        <v>2</v>
      </c>
      <c r="J1455" s="46" t="s">
        <v>2403</v>
      </c>
      <c r="K1455" s="26" t="s">
        <v>1635</v>
      </c>
      <c r="L1455" s="47">
        <f t="shared" si="114"/>
        <v>0.982</v>
      </c>
      <c r="M1455" s="47"/>
      <c r="N1455" s="47">
        <v>0.982</v>
      </c>
      <c r="O1455" s="47"/>
      <c r="P1455" s="26" t="s">
        <v>2075</v>
      </c>
      <c r="Q1455" s="26" t="s">
        <v>39</v>
      </c>
      <c r="R1455" s="60">
        <v>2</v>
      </c>
      <c r="S1455" s="60">
        <v>6</v>
      </c>
      <c r="T1455" s="60"/>
      <c r="U1455" s="60"/>
      <c r="V1455" s="26" t="s">
        <v>17</v>
      </c>
      <c r="W1455" s="26"/>
      <c r="X1455" s="26" t="s">
        <v>2450</v>
      </c>
    </row>
    <row r="1456" ht="24.95" customHeight="1" spans="1:24">
      <c r="A1456" s="24">
        <v>1450</v>
      </c>
      <c r="B1456" s="25" t="s">
        <v>2451</v>
      </c>
      <c r="C1456" s="26" t="s">
        <v>45</v>
      </c>
      <c r="D1456" s="26" t="s">
        <v>117</v>
      </c>
      <c r="E1456" s="26" t="s">
        <v>234</v>
      </c>
      <c r="F1456" s="26" t="s">
        <v>363</v>
      </c>
      <c r="G1456" s="26">
        <v>2019</v>
      </c>
      <c r="H1456" s="26" t="s">
        <v>106</v>
      </c>
      <c r="I1456" s="45">
        <v>6</v>
      </c>
      <c r="J1456" s="46" t="s">
        <v>2403</v>
      </c>
      <c r="K1456" s="26" t="s">
        <v>1635</v>
      </c>
      <c r="L1456" s="47">
        <f t="shared" si="114"/>
        <v>3.49433</v>
      </c>
      <c r="M1456" s="47"/>
      <c r="N1456" s="47">
        <v>3.49433</v>
      </c>
      <c r="O1456" s="47"/>
      <c r="P1456" s="26" t="s">
        <v>2075</v>
      </c>
      <c r="Q1456" s="26" t="s">
        <v>39</v>
      </c>
      <c r="R1456" s="60">
        <v>6</v>
      </c>
      <c r="S1456" s="60">
        <v>18</v>
      </c>
      <c r="T1456" s="60"/>
      <c r="U1456" s="60"/>
      <c r="V1456" s="26" t="s">
        <v>17</v>
      </c>
      <c r="W1456" s="26"/>
      <c r="X1456" s="26" t="s">
        <v>2452</v>
      </c>
    </row>
    <row r="1457" ht="24.95" customHeight="1" spans="1:24">
      <c r="A1457" s="24">
        <v>1451</v>
      </c>
      <c r="B1457" s="25" t="s">
        <v>2453</v>
      </c>
      <c r="C1457" s="26" t="s">
        <v>45</v>
      </c>
      <c r="D1457" s="26" t="s">
        <v>117</v>
      </c>
      <c r="E1457" s="26" t="s">
        <v>2214</v>
      </c>
      <c r="F1457" s="26" t="s">
        <v>363</v>
      </c>
      <c r="G1457" s="26">
        <v>2019</v>
      </c>
      <c r="H1457" s="26" t="s">
        <v>106</v>
      </c>
      <c r="I1457" s="45">
        <v>6</v>
      </c>
      <c r="J1457" s="46" t="s">
        <v>2403</v>
      </c>
      <c r="K1457" s="26" t="s">
        <v>1635</v>
      </c>
      <c r="L1457" s="47">
        <f t="shared" si="114"/>
        <v>3.578</v>
      </c>
      <c r="M1457" s="47"/>
      <c r="N1457" s="47">
        <v>3.578</v>
      </c>
      <c r="O1457" s="47"/>
      <c r="P1457" s="26" t="s">
        <v>2075</v>
      </c>
      <c r="Q1457" s="26" t="s">
        <v>39</v>
      </c>
      <c r="R1457" s="60">
        <v>6</v>
      </c>
      <c r="S1457" s="60">
        <v>18</v>
      </c>
      <c r="T1457" s="60"/>
      <c r="U1457" s="60"/>
      <c r="V1457" s="26" t="s">
        <v>17</v>
      </c>
      <c r="W1457" s="26"/>
      <c r="X1457" s="26" t="s">
        <v>2454</v>
      </c>
    </row>
    <row r="1458" ht="24.95" customHeight="1" spans="1:24">
      <c r="A1458" s="24">
        <v>1452</v>
      </c>
      <c r="B1458" s="25" t="s">
        <v>2455</v>
      </c>
      <c r="C1458" s="26" t="s">
        <v>45</v>
      </c>
      <c r="D1458" s="26" t="s">
        <v>117</v>
      </c>
      <c r="E1458" s="26" t="s">
        <v>237</v>
      </c>
      <c r="F1458" s="26" t="s">
        <v>363</v>
      </c>
      <c r="G1458" s="26">
        <v>2019</v>
      </c>
      <c r="H1458" s="26" t="s">
        <v>106</v>
      </c>
      <c r="I1458" s="45">
        <v>1</v>
      </c>
      <c r="J1458" s="46" t="s">
        <v>2403</v>
      </c>
      <c r="K1458" s="26" t="s">
        <v>1635</v>
      </c>
      <c r="L1458" s="47">
        <f t="shared" si="114"/>
        <v>0.464</v>
      </c>
      <c r="M1458" s="47"/>
      <c r="N1458" s="47">
        <v>0.464</v>
      </c>
      <c r="O1458" s="47"/>
      <c r="P1458" s="26" t="s">
        <v>2075</v>
      </c>
      <c r="Q1458" s="26" t="s">
        <v>39</v>
      </c>
      <c r="R1458" s="60">
        <v>1</v>
      </c>
      <c r="S1458" s="60">
        <v>3</v>
      </c>
      <c r="T1458" s="60"/>
      <c r="U1458" s="60"/>
      <c r="V1458" s="26" t="s">
        <v>17</v>
      </c>
      <c r="W1458" s="26"/>
      <c r="X1458" s="26" t="s">
        <v>2456</v>
      </c>
    </row>
    <row r="1459" ht="24.95" customHeight="1" spans="1:24">
      <c r="A1459" s="24">
        <v>1453</v>
      </c>
      <c r="B1459" s="25" t="s">
        <v>2457</v>
      </c>
      <c r="C1459" s="26" t="s">
        <v>45</v>
      </c>
      <c r="D1459" s="26" t="s">
        <v>117</v>
      </c>
      <c r="E1459" s="26" t="s">
        <v>400</v>
      </c>
      <c r="F1459" s="26" t="s">
        <v>363</v>
      </c>
      <c r="G1459" s="26">
        <v>2019</v>
      </c>
      <c r="H1459" s="26" t="s">
        <v>106</v>
      </c>
      <c r="I1459" s="45">
        <v>4</v>
      </c>
      <c r="J1459" s="46" t="s">
        <v>2403</v>
      </c>
      <c r="K1459" s="26" t="s">
        <v>1635</v>
      </c>
      <c r="L1459" s="47">
        <f t="shared" si="114"/>
        <v>0.8892</v>
      </c>
      <c r="M1459" s="47"/>
      <c r="N1459" s="47">
        <v>0.8892</v>
      </c>
      <c r="O1459" s="47"/>
      <c r="P1459" s="26" t="s">
        <v>2075</v>
      </c>
      <c r="Q1459" s="26" t="s">
        <v>39</v>
      </c>
      <c r="R1459" s="60">
        <v>4</v>
      </c>
      <c r="S1459" s="60">
        <v>12</v>
      </c>
      <c r="T1459" s="60"/>
      <c r="U1459" s="60"/>
      <c r="V1459" s="26" t="s">
        <v>17</v>
      </c>
      <c r="W1459" s="26"/>
      <c r="X1459" s="26" t="s">
        <v>2458</v>
      </c>
    </row>
    <row r="1460" ht="24.95" customHeight="1" spans="1:24">
      <c r="A1460" s="24">
        <v>1454</v>
      </c>
      <c r="B1460" s="25" t="s">
        <v>2459</v>
      </c>
      <c r="C1460" s="26" t="s">
        <v>45</v>
      </c>
      <c r="D1460" s="26" t="s">
        <v>117</v>
      </c>
      <c r="E1460" s="26" t="s">
        <v>2460</v>
      </c>
      <c r="F1460" s="26" t="s">
        <v>363</v>
      </c>
      <c r="G1460" s="26">
        <v>2019</v>
      </c>
      <c r="H1460" s="26" t="s">
        <v>106</v>
      </c>
      <c r="I1460" s="45">
        <v>2</v>
      </c>
      <c r="J1460" s="46" t="s">
        <v>2403</v>
      </c>
      <c r="K1460" s="26" t="s">
        <v>1635</v>
      </c>
      <c r="L1460" s="47">
        <f t="shared" si="114"/>
        <v>1.288</v>
      </c>
      <c r="M1460" s="47"/>
      <c r="N1460" s="47">
        <v>1.288</v>
      </c>
      <c r="O1460" s="47"/>
      <c r="P1460" s="26" t="s">
        <v>2075</v>
      </c>
      <c r="Q1460" s="26" t="s">
        <v>39</v>
      </c>
      <c r="R1460" s="60">
        <v>2</v>
      </c>
      <c r="S1460" s="60">
        <v>6</v>
      </c>
      <c r="T1460" s="60"/>
      <c r="U1460" s="60"/>
      <c r="V1460" s="26" t="s">
        <v>17</v>
      </c>
      <c r="W1460" s="26"/>
      <c r="X1460" s="26" t="s">
        <v>2461</v>
      </c>
    </row>
    <row r="1461" ht="24.95" customHeight="1" spans="1:24">
      <c r="A1461" s="24">
        <v>1455</v>
      </c>
      <c r="B1461" s="25" t="s">
        <v>2462</v>
      </c>
      <c r="C1461" s="26" t="s">
        <v>45</v>
      </c>
      <c r="D1461" s="26" t="s">
        <v>117</v>
      </c>
      <c r="E1461" s="26" t="s">
        <v>240</v>
      </c>
      <c r="F1461" s="26" t="s">
        <v>363</v>
      </c>
      <c r="G1461" s="26">
        <v>2019</v>
      </c>
      <c r="H1461" s="26" t="s">
        <v>106</v>
      </c>
      <c r="I1461" s="45">
        <v>3</v>
      </c>
      <c r="J1461" s="46" t="s">
        <v>2403</v>
      </c>
      <c r="K1461" s="26" t="s">
        <v>1635</v>
      </c>
      <c r="L1461" s="47">
        <f t="shared" si="114"/>
        <v>0.9774</v>
      </c>
      <c r="M1461" s="47"/>
      <c r="N1461" s="47">
        <v>0.9774</v>
      </c>
      <c r="O1461" s="47"/>
      <c r="P1461" s="26" t="s">
        <v>2075</v>
      </c>
      <c r="Q1461" s="26" t="s">
        <v>39</v>
      </c>
      <c r="R1461" s="60">
        <v>3</v>
      </c>
      <c r="S1461" s="60">
        <v>9</v>
      </c>
      <c r="T1461" s="60"/>
      <c r="U1461" s="60"/>
      <c r="V1461" s="26" t="s">
        <v>17</v>
      </c>
      <c r="W1461" s="26"/>
      <c r="X1461" s="26" t="s">
        <v>2463</v>
      </c>
    </row>
    <row r="1462" ht="24.95" customHeight="1" spans="1:24">
      <c r="A1462" s="24">
        <v>1456</v>
      </c>
      <c r="B1462" s="25" t="s">
        <v>2464</v>
      </c>
      <c r="C1462" s="26" t="s">
        <v>45</v>
      </c>
      <c r="D1462" s="26" t="s">
        <v>117</v>
      </c>
      <c r="E1462" s="26" t="s">
        <v>405</v>
      </c>
      <c r="F1462" s="26" t="s">
        <v>363</v>
      </c>
      <c r="G1462" s="26">
        <v>2019</v>
      </c>
      <c r="H1462" s="26" t="s">
        <v>106</v>
      </c>
      <c r="I1462" s="45">
        <v>4</v>
      </c>
      <c r="J1462" s="46" t="s">
        <v>2403</v>
      </c>
      <c r="K1462" s="26" t="s">
        <v>1635</v>
      </c>
      <c r="L1462" s="47">
        <f t="shared" si="114"/>
        <v>1.52</v>
      </c>
      <c r="M1462" s="47"/>
      <c r="N1462" s="47">
        <v>1.52</v>
      </c>
      <c r="O1462" s="47"/>
      <c r="P1462" s="26" t="s">
        <v>2075</v>
      </c>
      <c r="Q1462" s="26" t="s">
        <v>39</v>
      </c>
      <c r="R1462" s="60">
        <v>4</v>
      </c>
      <c r="S1462" s="60">
        <v>12</v>
      </c>
      <c r="T1462" s="60"/>
      <c r="U1462" s="60"/>
      <c r="V1462" s="26" t="s">
        <v>17</v>
      </c>
      <c r="W1462" s="26"/>
      <c r="X1462" s="26" t="s">
        <v>2465</v>
      </c>
    </row>
    <row r="1463" ht="24.95" customHeight="1" spans="1:24">
      <c r="A1463" s="24">
        <v>1457</v>
      </c>
      <c r="B1463" s="25" t="s">
        <v>2466</v>
      </c>
      <c r="C1463" s="26" t="s">
        <v>45</v>
      </c>
      <c r="D1463" s="26" t="s">
        <v>117</v>
      </c>
      <c r="E1463" s="26" t="s">
        <v>243</v>
      </c>
      <c r="F1463" s="26" t="s">
        <v>363</v>
      </c>
      <c r="G1463" s="26">
        <v>2019</v>
      </c>
      <c r="H1463" s="26" t="s">
        <v>106</v>
      </c>
      <c r="I1463" s="45">
        <v>2</v>
      </c>
      <c r="J1463" s="46" t="s">
        <v>2403</v>
      </c>
      <c r="K1463" s="26" t="s">
        <v>1635</v>
      </c>
      <c r="L1463" s="47">
        <f t="shared" si="114"/>
        <v>0.872</v>
      </c>
      <c r="M1463" s="47"/>
      <c r="N1463" s="47">
        <v>0.872</v>
      </c>
      <c r="O1463" s="47"/>
      <c r="P1463" s="26" t="s">
        <v>2075</v>
      </c>
      <c r="Q1463" s="26" t="s">
        <v>39</v>
      </c>
      <c r="R1463" s="60">
        <v>2</v>
      </c>
      <c r="S1463" s="60">
        <v>6</v>
      </c>
      <c r="T1463" s="60"/>
      <c r="U1463" s="60"/>
      <c r="V1463" s="26" t="s">
        <v>17</v>
      </c>
      <c r="W1463" s="26"/>
      <c r="X1463" s="26" t="s">
        <v>2467</v>
      </c>
    </row>
    <row r="1464" ht="24.95" customHeight="1" spans="1:24">
      <c r="A1464" s="24">
        <v>1458</v>
      </c>
      <c r="B1464" s="25" t="s">
        <v>2468</v>
      </c>
      <c r="C1464" s="26" t="s">
        <v>45</v>
      </c>
      <c r="D1464" s="26" t="s">
        <v>117</v>
      </c>
      <c r="E1464" s="26" t="s">
        <v>171</v>
      </c>
      <c r="F1464" s="26" t="s">
        <v>363</v>
      </c>
      <c r="G1464" s="26">
        <v>2019</v>
      </c>
      <c r="H1464" s="26" t="s">
        <v>106</v>
      </c>
      <c r="I1464" s="45">
        <v>6</v>
      </c>
      <c r="J1464" s="46" t="s">
        <v>2403</v>
      </c>
      <c r="K1464" s="26" t="s">
        <v>1635</v>
      </c>
      <c r="L1464" s="47">
        <f t="shared" si="114"/>
        <v>3.03184</v>
      </c>
      <c r="M1464" s="47"/>
      <c r="N1464" s="47">
        <v>3.03184</v>
      </c>
      <c r="O1464" s="47"/>
      <c r="P1464" s="26" t="s">
        <v>2075</v>
      </c>
      <c r="Q1464" s="26" t="s">
        <v>39</v>
      </c>
      <c r="R1464" s="60">
        <v>6</v>
      </c>
      <c r="S1464" s="60">
        <v>18</v>
      </c>
      <c r="T1464" s="60"/>
      <c r="U1464" s="60"/>
      <c r="V1464" s="26" t="s">
        <v>17</v>
      </c>
      <c r="W1464" s="26"/>
      <c r="X1464" s="26" t="s">
        <v>2469</v>
      </c>
    </row>
    <row r="1465" ht="24.95" customHeight="1" spans="1:24">
      <c r="A1465" s="24">
        <v>1459</v>
      </c>
      <c r="B1465" s="25" t="s">
        <v>2470</v>
      </c>
      <c r="C1465" s="26" t="s">
        <v>45</v>
      </c>
      <c r="D1465" s="26" t="s">
        <v>117</v>
      </c>
      <c r="E1465" s="26" t="s">
        <v>246</v>
      </c>
      <c r="F1465" s="26" t="s">
        <v>363</v>
      </c>
      <c r="G1465" s="26">
        <v>2019</v>
      </c>
      <c r="H1465" s="26" t="s">
        <v>106</v>
      </c>
      <c r="I1465" s="45">
        <v>4</v>
      </c>
      <c r="J1465" s="46" t="s">
        <v>2403</v>
      </c>
      <c r="K1465" s="26" t="s">
        <v>1635</v>
      </c>
      <c r="L1465" s="47">
        <f t="shared" si="114"/>
        <v>1.978</v>
      </c>
      <c r="M1465" s="47"/>
      <c r="N1465" s="47">
        <v>1.978</v>
      </c>
      <c r="O1465" s="47"/>
      <c r="P1465" s="26" t="s">
        <v>2075</v>
      </c>
      <c r="Q1465" s="26" t="s">
        <v>39</v>
      </c>
      <c r="R1465" s="60">
        <v>4</v>
      </c>
      <c r="S1465" s="60">
        <v>12</v>
      </c>
      <c r="T1465" s="60"/>
      <c r="U1465" s="60"/>
      <c r="V1465" s="26" t="s">
        <v>17</v>
      </c>
      <c r="W1465" s="26"/>
      <c r="X1465" s="26" t="s">
        <v>2471</v>
      </c>
    </row>
    <row r="1466" ht="24.95" customHeight="1" spans="1:24">
      <c r="A1466" s="24">
        <v>1460</v>
      </c>
      <c r="B1466" s="25" t="s">
        <v>2472</v>
      </c>
      <c r="C1466" s="26" t="s">
        <v>45</v>
      </c>
      <c r="D1466" s="26" t="s">
        <v>117</v>
      </c>
      <c r="E1466" s="26" t="s">
        <v>2473</v>
      </c>
      <c r="F1466" s="26" t="s">
        <v>363</v>
      </c>
      <c r="G1466" s="26">
        <v>2019</v>
      </c>
      <c r="H1466" s="26" t="s">
        <v>106</v>
      </c>
      <c r="I1466" s="45">
        <v>4</v>
      </c>
      <c r="J1466" s="46" t="s">
        <v>2403</v>
      </c>
      <c r="K1466" s="26" t="s">
        <v>1635</v>
      </c>
      <c r="L1466" s="47">
        <f t="shared" si="114"/>
        <v>2.2011</v>
      </c>
      <c r="M1466" s="47"/>
      <c r="N1466" s="47">
        <v>2.2011</v>
      </c>
      <c r="O1466" s="47"/>
      <c r="P1466" s="26" t="s">
        <v>2075</v>
      </c>
      <c r="Q1466" s="26" t="s">
        <v>39</v>
      </c>
      <c r="R1466" s="60">
        <v>4</v>
      </c>
      <c r="S1466" s="60">
        <v>12</v>
      </c>
      <c r="T1466" s="60"/>
      <c r="U1466" s="60"/>
      <c r="V1466" s="26" t="s">
        <v>17</v>
      </c>
      <c r="W1466" s="26"/>
      <c r="X1466" s="26" t="s">
        <v>2474</v>
      </c>
    </row>
    <row r="1467" ht="24.95" customHeight="1" spans="1:24">
      <c r="A1467" s="24">
        <v>1461</v>
      </c>
      <c r="B1467" s="25" t="s">
        <v>2475</v>
      </c>
      <c r="C1467" s="26" t="s">
        <v>45</v>
      </c>
      <c r="D1467" s="26" t="s">
        <v>117</v>
      </c>
      <c r="E1467" s="26" t="s">
        <v>252</v>
      </c>
      <c r="F1467" s="26" t="s">
        <v>363</v>
      </c>
      <c r="G1467" s="26">
        <v>2019</v>
      </c>
      <c r="H1467" s="26" t="s">
        <v>106</v>
      </c>
      <c r="I1467" s="45">
        <v>5</v>
      </c>
      <c r="J1467" s="46" t="s">
        <v>2403</v>
      </c>
      <c r="K1467" s="26" t="s">
        <v>1635</v>
      </c>
      <c r="L1467" s="47">
        <f t="shared" si="114"/>
        <v>3.0429</v>
      </c>
      <c r="M1467" s="47"/>
      <c r="N1467" s="47">
        <v>3.0429</v>
      </c>
      <c r="O1467" s="47"/>
      <c r="P1467" s="26" t="s">
        <v>2075</v>
      </c>
      <c r="Q1467" s="26" t="s">
        <v>39</v>
      </c>
      <c r="R1467" s="60">
        <v>5</v>
      </c>
      <c r="S1467" s="60">
        <v>15</v>
      </c>
      <c r="T1467" s="60"/>
      <c r="U1467" s="60"/>
      <c r="V1467" s="26" t="s">
        <v>17</v>
      </c>
      <c r="W1467" s="26"/>
      <c r="X1467" s="26" t="s">
        <v>2476</v>
      </c>
    </row>
    <row r="1468" ht="24.95" customHeight="1" spans="1:24">
      <c r="A1468" s="24">
        <v>1462</v>
      </c>
      <c r="B1468" s="25" t="s">
        <v>2477</v>
      </c>
      <c r="C1468" s="26" t="s">
        <v>45</v>
      </c>
      <c r="D1468" s="26" t="s">
        <v>117</v>
      </c>
      <c r="E1468" s="26" t="s">
        <v>255</v>
      </c>
      <c r="F1468" s="26" t="s">
        <v>363</v>
      </c>
      <c r="G1468" s="26">
        <v>2019</v>
      </c>
      <c r="H1468" s="26" t="s">
        <v>106</v>
      </c>
      <c r="I1468" s="45">
        <v>5</v>
      </c>
      <c r="J1468" s="46" t="s">
        <v>2403</v>
      </c>
      <c r="K1468" s="26" t="s">
        <v>1635</v>
      </c>
      <c r="L1468" s="47">
        <f t="shared" si="114"/>
        <v>2.17344</v>
      </c>
      <c r="M1468" s="47"/>
      <c r="N1468" s="47">
        <v>2.17344</v>
      </c>
      <c r="O1468" s="47"/>
      <c r="P1468" s="26" t="s">
        <v>2075</v>
      </c>
      <c r="Q1468" s="26" t="s">
        <v>39</v>
      </c>
      <c r="R1468" s="60">
        <v>5</v>
      </c>
      <c r="S1468" s="60">
        <v>15</v>
      </c>
      <c r="T1468" s="60"/>
      <c r="U1468" s="60"/>
      <c r="V1468" s="26" t="s">
        <v>17</v>
      </c>
      <c r="W1468" s="26"/>
      <c r="X1468" s="26" t="s">
        <v>2478</v>
      </c>
    </row>
    <row r="1469" ht="24.95" customHeight="1" spans="1:24">
      <c r="A1469" s="24">
        <v>1463</v>
      </c>
      <c r="B1469" s="25" t="s">
        <v>2479</v>
      </c>
      <c r="C1469" s="26" t="s">
        <v>45</v>
      </c>
      <c r="D1469" s="26" t="s">
        <v>117</v>
      </c>
      <c r="E1469" s="26" t="s">
        <v>2480</v>
      </c>
      <c r="F1469" s="26" t="s">
        <v>363</v>
      </c>
      <c r="G1469" s="26">
        <v>2019</v>
      </c>
      <c r="H1469" s="26" t="s">
        <v>106</v>
      </c>
      <c r="I1469" s="45">
        <v>2</v>
      </c>
      <c r="J1469" s="46" t="s">
        <v>2403</v>
      </c>
      <c r="K1469" s="26" t="s">
        <v>1635</v>
      </c>
      <c r="L1469" s="47">
        <f t="shared" si="114"/>
        <v>0.7922</v>
      </c>
      <c r="M1469" s="47"/>
      <c r="N1469" s="47">
        <v>0.7922</v>
      </c>
      <c r="O1469" s="47"/>
      <c r="P1469" s="26" t="s">
        <v>2075</v>
      </c>
      <c r="Q1469" s="26" t="s">
        <v>39</v>
      </c>
      <c r="R1469" s="60">
        <v>2</v>
      </c>
      <c r="S1469" s="60">
        <v>6</v>
      </c>
      <c r="T1469" s="60"/>
      <c r="U1469" s="60"/>
      <c r="V1469" s="26" t="s">
        <v>17</v>
      </c>
      <c r="W1469" s="26"/>
      <c r="X1469" s="26" t="s">
        <v>2481</v>
      </c>
    </row>
    <row r="1470" ht="24.95" customHeight="1" spans="1:24">
      <c r="A1470" s="24">
        <v>1464</v>
      </c>
      <c r="B1470" s="25" t="s">
        <v>2482</v>
      </c>
      <c r="C1470" s="26" t="s">
        <v>45</v>
      </c>
      <c r="D1470" s="26" t="s">
        <v>117</v>
      </c>
      <c r="E1470" s="26" t="s">
        <v>2483</v>
      </c>
      <c r="F1470" s="26" t="s">
        <v>363</v>
      </c>
      <c r="G1470" s="26">
        <v>2019</v>
      </c>
      <c r="H1470" s="26" t="s">
        <v>106</v>
      </c>
      <c r="I1470" s="45">
        <v>3</v>
      </c>
      <c r="J1470" s="46" t="s">
        <v>2403</v>
      </c>
      <c r="K1470" s="26" t="s">
        <v>1635</v>
      </c>
      <c r="L1470" s="47">
        <f t="shared" si="114"/>
        <v>1.85684</v>
      </c>
      <c r="M1470" s="47"/>
      <c r="N1470" s="47">
        <v>1.85684</v>
      </c>
      <c r="O1470" s="47"/>
      <c r="P1470" s="26" t="s">
        <v>2075</v>
      </c>
      <c r="Q1470" s="26" t="s">
        <v>39</v>
      </c>
      <c r="R1470" s="60">
        <v>3</v>
      </c>
      <c r="S1470" s="60">
        <v>9</v>
      </c>
      <c r="T1470" s="60"/>
      <c r="U1470" s="60"/>
      <c r="V1470" s="26" t="s">
        <v>17</v>
      </c>
      <c r="W1470" s="26"/>
      <c r="X1470" s="26" t="s">
        <v>2484</v>
      </c>
    </row>
    <row r="1471" ht="24.95" customHeight="1" spans="1:24">
      <c r="A1471" s="24">
        <v>1465</v>
      </c>
      <c r="B1471" s="25" t="s">
        <v>2485</v>
      </c>
      <c r="C1471" s="26" t="s">
        <v>45</v>
      </c>
      <c r="D1471" s="26" t="s">
        <v>53</v>
      </c>
      <c r="E1471" s="26" t="s">
        <v>2257</v>
      </c>
      <c r="F1471" s="26" t="s">
        <v>363</v>
      </c>
      <c r="G1471" s="26">
        <v>2019</v>
      </c>
      <c r="H1471" s="26" t="s">
        <v>106</v>
      </c>
      <c r="I1471" s="45">
        <v>2</v>
      </c>
      <c r="J1471" s="46" t="s">
        <v>2403</v>
      </c>
      <c r="K1471" s="26" t="s">
        <v>1635</v>
      </c>
      <c r="L1471" s="47">
        <f t="shared" si="114"/>
        <v>1.187</v>
      </c>
      <c r="M1471" s="47"/>
      <c r="N1471" s="47">
        <v>1.187</v>
      </c>
      <c r="O1471" s="47"/>
      <c r="P1471" s="26" t="s">
        <v>2075</v>
      </c>
      <c r="Q1471" s="26" t="s">
        <v>39</v>
      </c>
      <c r="R1471" s="60">
        <v>2</v>
      </c>
      <c r="S1471" s="60">
        <v>6</v>
      </c>
      <c r="T1471" s="60"/>
      <c r="U1471" s="60"/>
      <c r="V1471" s="26" t="s">
        <v>17</v>
      </c>
      <c r="W1471" s="26"/>
      <c r="X1471" s="26" t="s">
        <v>2486</v>
      </c>
    </row>
    <row r="1472" ht="24.95" customHeight="1" spans="1:24">
      <c r="A1472" s="24">
        <v>1466</v>
      </c>
      <c r="B1472" s="25" t="s">
        <v>2487</v>
      </c>
      <c r="C1472" s="26" t="s">
        <v>45</v>
      </c>
      <c r="D1472" s="26" t="s">
        <v>53</v>
      </c>
      <c r="E1472" s="26" t="s">
        <v>94</v>
      </c>
      <c r="F1472" s="26" t="s">
        <v>363</v>
      </c>
      <c r="G1472" s="26">
        <v>2019</v>
      </c>
      <c r="H1472" s="26" t="s">
        <v>106</v>
      </c>
      <c r="I1472" s="45">
        <v>5</v>
      </c>
      <c r="J1472" s="46" t="s">
        <v>2403</v>
      </c>
      <c r="K1472" s="26" t="s">
        <v>1635</v>
      </c>
      <c r="L1472" s="47">
        <f t="shared" si="114"/>
        <v>2.056</v>
      </c>
      <c r="M1472" s="47"/>
      <c r="N1472" s="47">
        <v>2.056</v>
      </c>
      <c r="O1472" s="47"/>
      <c r="P1472" s="26" t="s">
        <v>2075</v>
      </c>
      <c r="Q1472" s="26" t="s">
        <v>39</v>
      </c>
      <c r="R1472" s="60">
        <v>5</v>
      </c>
      <c r="S1472" s="60">
        <v>15</v>
      </c>
      <c r="T1472" s="60"/>
      <c r="U1472" s="60"/>
      <c r="V1472" s="26" t="s">
        <v>17</v>
      </c>
      <c r="W1472" s="26"/>
      <c r="X1472" s="26" t="s">
        <v>2488</v>
      </c>
    </row>
    <row r="1473" ht="24.95" customHeight="1" spans="1:24">
      <c r="A1473" s="24">
        <v>1467</v>
      </c>
      <c r="B1473" s="25" t="s">
        <v>2489</v>
      </c>
      <c r="C1473" s="26" t="s">
        <v>45</v>
      </c>
      <c r="D1473" s="26" t="s">
        <v>53</v>
      </c>
      <c r="E1473" s="26" t="s">
        <v>55</v>
      </c>
      <c r="F1473" s="26" t="s">
        <v>363</v>
      </c>
      <c r="G1473" s="26">
        <v>2019</v>
      </c>
      <c r="H1473" s="26" t="s">
        <v>106</v>
      </c>
      <c r="I1473" s="45">
        <v>3</v>
      </c>
      <c r="J1473" s="46" t="s">
        <v>2403</v>
      </c>
      <c r="K1473" s="26" t="s">
        <v>1635</v>
      </c>
      <c r="L1473" s="47">
        <f t="shared" si="114"/>
        <v>1.76</v>
      </c>
      <c r="M1473" s="47"/>
      <c r="N1473" s="47">
        <v>1.76</v>
      </c>
      <c r="O1473" s="47"/>
      <c r="P1473" s="26" t="s">
        <v>2075</v>
      </c>
      <c r="Q1473" s="26" t="s">
        <v>39</v>
      </c>
      <c r="R1473" s="60">
        <v>3</v>
      </c>
      <c r="S1473" s="60">
        <v>9</v>
      </c>
      <c r="T1473" s="60"/>
      <c r="U1473" s="60"/>
      <c r="V1473" s="26" t="s">
        <v>17</v>
      </c>
      <c r="W1473" s="26"/>
      <c r="X1473" s="26" t="s">
        <v>2490</v>
      </c>
    </row>
    <row r="1474" ht="24.95" customHeight="1" spans="1:24">
      <c r="A1474" s="24">
        <v>1468</v>
      </c>
      <c r="B1474" s="25" t="s">
        <v>2491</v>
      </c>
      <c r="C1474" s="26" t="s">
        <v>45</v>
      </c>
      <c r="D1474" s="26" t="s">
        <v>53</v>
      </c>
      <c r="E1474" s="26" t="s">
        <v>268</v>
      </c>
      <c r="F1474" s="26" t="s">
        <v>363</v>
      </c>
      <c r="G1474" s="26">
        <v>2019</v>
      </c>
      <c r="H1474" s="26" t="s">
        <v>106</v>
      </c>
      <c r="I1474" s="45">
        <v>2</v>
      </c>
      <c r="J1474" s="46" t="s">
        <v>2403</v>
      </c>
      <c r="K1474" s="26" t="s">
        <v>1635</v>
      </c>
      <c r="L1474" s="47">
        <f t="shared" si="114"/>
        <v>1.28</v>
      </c>
      <c r="M1474" s="47"/>
      <c r="N1474" s="47">
        <v>1.28</v>
      </c>
      <c r="O1474" s="47"/>
      <c r="P1474" s="26" t="s">
        <v>2075</v>
      </c>
      <c r="Q1474" s="26" t="s">
        <v>39</v>
      </c>
      <c r="R1474" s="60">
        <v>2</v>
      </c>
      <c r="S1474" s="60">
        <v>6</v>
      </c>
      <c r="T1474" s="60"/>
      <c r="U1474" s="60"/>
      <c r="V1474" s="26" t="s">
        <v>17</v>
      </c>
      <c r="W1474" s="26"/>
      <c r="X1474" s="26" t="s">
        <v>2492</v>
      </c>
    </row>
    <row r="1475" ht="24.95" customHeight="1" spans="1:24">
      <c r="A1475" s="24">
        <v>1469</v>
      </c>
      <c r="B1475" s="25" t="s">
        <v>2493</v>
      </c>
      <c r="C1475" s="26" t="s">
        <v>45</v>
      </c>
      <c r="D1475" s="26" t="s">
        <v>271</v>
      </c>
      <c r="E1475" s="26" t="s">
        <v>272</v>
      </c>
      <c r="F1475" s="26" t="s">
        <v>363</v>
      </c>
      <c r="G1475" s="26">
        <v>2019</v>
      </c>
      <c r="H1475" s="26" t="s">
        <v>106</v>
      </c>
      <c r="I1475" s="45">
        <v>2</v>
      </c>
      <c r="J1475" s="46" t="s">
        <v>2403</v>
      </c>
      <c r="K1475" s="26" t="s">
        <v>1635</v>
      </c>
      <c r="L1475" s="47">
        <f t="shared" si="114"/>
        <v>1.3385</v>
      </c>
      <c r="M1475" s="47"/>
      <c r="N1475" s="47">
        <v>1.3385</v>
      </c>
      <c r="O1475" s="47"/>
      <c r="P1475" s="26" t="s">
        <v>2075</v>
      </c>
      <c r="Q1475" s="26" t="s">
        <v>39</v>
      </c>
      <c r="R1475" s="60">
        <v>2</v>
      </c>
      <c r="S1475" s="60">
        <v>6</v>
      </c>
      <c r="T1475" s="60"/>
      <c r="U1475" s="60"/>
      <c r="V1475" s="26" t="s">
        <v>17</v>
      </c>
      <c r="W1475" s="26"/>
      <c r="X1475" s="26" t="s">
        <v>2494</v>
      </c>
    </row>
    <row r="1476" ht="24.95" customHeight="1" spans="1:24">
      <c r="A1476" s="24">
        <v>1470</v>
      </c>
      <c r="B1476" s="25" t="s">
        <v>2495</v>
      </c>
      <c r="C1476" s="26" t="s">
        <v>45</v>
      </c>
      <c r="D1476" s="26" t="s">
        <v>271</v>
      </c>
      <c r="E1476" s="26" t="s">
        <v>275</v>
      </c>
      <c r="F1476" s="26" t="s">
        <v>363</v>
      </c>
      <c r="G1476" s="26">
        <v>2019</v>
      </c>
      <c r="H1476" s="26" t="s">
        <v>106</v>
      </c>
      <c r="I1476" s="45">
        <v>4</v>
      </c>
      <c r="J1476" s="46" t="s">
        <v>2403</v>
      </c>
      <c r="K1476" s="26" t="s">
        <v>1635</v>
      </c>
      <c r="L1476" s="47">
        <f t="shared" si="114"/>
        <v>3.302963</v>
      </c>
      <c r="M1476" s="47"/>
      <c r="N1476" s="47">
        <v>3.302963</v>
      </c>
      <c r="O1476" s="47"/>
      <c r="P1476" s="26" t="s">
        <v>2075</v>
      </c>
      <c r="Q1476" s="26" t="s">
        <v>39</v>
      </c>
      <c r="R1476" s="60">
        <v>4</v>
      </c>
      <c r="S1476" s="60">
        <v>12</v>
      </c>
      <c r="T1476" s="60"/>
      <c r="U1476" s="60"/>
      <c r="V1476" s="26" t="s">
        <v>17</v>
      </c>
      <c r="W1476" s="26"/>
      <c r="X1476" s="26" t="s">
        <v>2496</v>
      </c>
    </row>
    <row r="1477" ht="24.95" customHeight="1" spans="1:24">
      <c r="A1477" s="24">
        <v>1471</v>
      </c>
      <c r="B1477" s="25" t="s">
        <v>2497</v>
      </c>
      <c r="C1477" s="26" t="s">
        <v>45</v>
      </c>
      <c r="D1477" s="26" t="s">
        <v>271</v>
      </c>
      <c r="E1477" s="26" t="s">
        <v>281</v>
      </c>
      <c r="F1477" s="26" t="s">
        <v>363</v>
      </c>
      <c r="G1477" s="26">
        <v>2019</v>
      </c>
      <c r="H1477" s="26" t="s">
        <v>106</v>
      </c>
      <c r="I1477" s="45">
        <v>1</v>
      </c>
      <c r="J1477" s="46" t="s">
        <v>2403</v>
      </c>
      <c r="K1477" s="26" t="s">
        <v>1635</v>
      </c>
      <c r="L1477" s="47">
        <f t="shared" si="114"/>
        <v>0.67138</v>
      </c>
      <c r="M1477" s="47"/>
      <c r="N1477" s="47">
        <v>0.67138</v>
      </c>
      <c r="O1477" s="47"/>
      <c r="P1477" s="26" t="s">
        <v>2075</v>
      </c>
      <c r="Q1477" s="26" t="s">
        <v>39</v>
      </c>
      <c r="R1477" s="60">
        <v>1</v>
      </c>
      <c r="S1477" s="60">
        <v>3</v>
      </c>
      <c r="T1477" s="60"/>
      <c r="U1477" s="60"/>
      <c r="V1477" s="26" t="s">
        <v>17</v>
      </c>
      <c r="W1477" s="26"/>
      <c r="X1477" s="26" t="s">
        <v>2498</v>
      </c>
    </row>
    <row r="1478" ht="24.95" customHeight="1" spans="1:24">
      <c r="A1478" s="24">
        <v>1472</v>
      </c>
      <c r="B1478" s="25" t="s">
        <v>2499</v>
      </c>
      <c r="C1478" s="26" t="s">
        <v>45</v>
      </c>
      <c r="D1478" s="26" t="s">
        <v>271</v>
      </c>
      <c r="E1478" s="26" t="s">
        <v>430</v>
      </c>
      <c r="F1478" s="26" t="s">
        <v>363</v>
      </c>
      <c r="G1478" s="26">
        <v>2019</v>
      </c>
      <c r="H1478" s="26" t="s">
        <v>106</v>
      </c>
      <c r="I1478" s="45">
        <v>6</v>
      </c>
      <c r="J1478" s="46" t="s">
        <v>2403</v>
      </c>
      <c r="K1478" s="26" t="s">
        <v>1635</v>
      </c>
      <c r="L1478" s="47">
        <f t="shared" si="114"/>
        <v>4.03143</v>
      </c>
      <c r="M1478" s="47"/>
      <c r="N1478" s="47">
        <v>4.03143</v>
      </c>
      <c r="O1478" s="47"/>
      <c r="P1478" s="26" t="s">
        <v>2075</v>
      </c>
      <c r="Q1478" s="26" t="s">
        <v>39</v>
      </c>
      <c r="R1478" s="60">
        <v>6</v>
      </c>
      <c r="S1478" s="60">
        <v>18</v>
      </c>
      <c r="T1478" s="60"/>
      <c r="U1478" s="60"/>
      <c r="V1478" s="26" t="s">
        <v>17</v>
      </c>
      <c r="W1478" s="26"/>
      <c r="X1478" s="26" t="s">
        <v>2500</v>
      </c>
    </row>
    <row r="1479" ht="24.95" customHeight="1" spans="1:24">
      <c r="A1479" s="24">
        <v>1473</v>
      </c>
      <c r="B1479" s="25" t="s">
        <v>2501</v>
      </c>
      <c r="C1479" s="26" t="s">
        <v>45</v>
      </c>
      <c r="D1479" s="26" t="s">
        <v>271</v>
      </c>
      <c r="E1479" s="26" t="s">
        <v>952</v>
      </c>
      <c r="F1479" s="26" t="s">
        <v>363</v>
      </c>
      <c r="G1479" s="26">
        <v>2019</v>
      </c>
      <c r="H1479" s="26" t="s">
        <v>106</v>
      </c>
      <c r="I1479" s="45">
        <v>2</v>
      </c>
      <c r="J1479" s="46" t="s">
        <v>2403</v>
      </c>
      <c r="K1479" s="26" t="s">
        <v>1635</v>
      </c>
      <c r="L1479" s="47">
        <f t="shared" si="114"/>
        <v>1.06728</v>
      </c>
      <c r="M1479" s="47"/>
      <c r="N1479" s="47">
        <v>1.06728</v>
      </c>
      <c r="O1479" s="47"/>
      <c r="P1479" s="26" t="s">
        <v>2075</v>
      </c>
      <c r="Q1479" s="26" t="s">
        <v>39</v>
      </c>
      <c r="R1479" s="60">
        <v>2</v>
      </c>
      <c r="S1479" s="60">
        <v>6</v>
      </c>
      <c r="T1479" s="60"/>
      <c r="U1479" s="60"/>
      <c r="V1479" s="26" t="s">
        <v>17</v>
      </c>
      <c r="W1479" s="26"/>
      <c r="X1479" s="26" t="s">
        <v>2502</v>
      </c>
    </row>
    <row r="1480" ht="24.95" customHeight="1" spans="1:24">
      <c r="A1480" s="24">
        <v>1474</v>
      </c>
      <c r="B1480" s="25" t="s">
        <v>2503</v>
      </c>
      <c r="C1480" s="26" t="s">
        <v>45</v>
      </c>
      <c r="D1480" s="26" t="s">
        <v>271</v>
      </c>
      <c r="E1480" s="26" t="s">
        <v>434</v>
      </c>
      <c r="F1480" s="26" t="s">
        <v>363</v>
      </c>
      <c r="G1480" s="26">
        <v>2019</v>
      </c>
      <c r="H1480" s="26" t="s">
        <v>106</v>
      </c>
      <c r="I1480" s="45">
        <v>1</v>
      </c>
      <c r="J1480" s="46" t="s">
        <v>2403</v>
      </c>
      <c r="K1480" s="26" t="s">
        <v>1635</v>
      </c>
      <c r="L1480" s="47">
        <f t="shared" si="114"/>
        <v>0.5112</v>
      </c>
      <c r="M1480" s="47"/>
      <c r="N1480" s="47">
        <v>0.5112</v>
      </c>
      <c r="O1480" s="47"/>
      <c r="P1480" s="26" t="s">
        <v>2075</v>
      </c>
      <c r="Q1480" s="26" t="s">
        <v>39</v>
      </c>
      <c r="R1480" s="60">
        <v>1</v>
      </c>
      <c r="S1480" s="60">
        <v>3</v>
      </c>
      <c r="T1480" s="60"/>
      <c r="U1480" s="60"/>
      <c r="V1480" s="26" t="s">
        <v>17</v>
      </c>
      <c r="W1480" s="26"/>
      <c r="X1480" s="26" t="s">
        <v>2504</v>
      </c>
    </row>
    <row r="1481" ht="24.95" customHeight="1" spans="1:24">
      <c r="A1481" s="24">
        <v>1475</v>
      </c>
      <c r="B1481" s="25" t="s">
        <v>2505</v>
      </c>
      <c r="C1481" s="26" t="s">
        <v>45</v>
      </c>
      <c r="D1481" s="26" t="s">
        <v>271</v>
      </c>
      <c r="E1481" s="26" t="s">
        <v>437</v>
      </c>
      <c r="F1481" s="26" t="s">
        <v>363</v>
      </c>
      <c r="G1481" s="26">
        <v>2019</v>
      </c>
      <c r="H1481" s="26" t="s">
        <v>106</v>
      </c>
      <c r="I1481" s="45">
        <v>2</v>
      </c>
      <c r="J1481" s="46" t="s">
        <v>2403</v>
      </c>
      <c r="K1481" s="26" t="s">
        <v>1635</v>
      </c>
      <c r="L1481" s="47">
        <f t="shared" si="114"/>
        <v>1.207</v>
      </c>
      <c r="M1481" s="47"/>
      <c r="N1481" s="47">
        <v>1.207</v>
      </c>
      <c r="O1481" s="47"/>
      <c r="P1481" s="26" t="s">
        <v>2075</v>
      </c>
      <c r="Q1481" s="26" t="s">
        <v>39</v>
      </c>
      <c r="R1481" s="60">
        <v>2</v>
      </c>
      <c r="S1481" s="60">
        <v>6</v>
      </c>
      <c r="T1481" s="60"/>
      <c r="U1481" s="60"/>
      <c r="V1481" s="26" t="s">
        <v>17</v>
      </c>
      <c r="W1481" s="26"/>
      <c r="X1481" s="26" t="s">
        <v>2506</v>
      </c>
    </row>
    <row r="1482" ht="24.95" customHeight="1" spans="1:24">
      <c r="A1482" s="24">
        <v>1476</v>
      </c>
      <c r="B1482" s="25" t="s">
        <v>2507</v>
      </c>
      <c r="C1482" s="26" t="s">
        <v>45</v>
      </c>
      <c r="D1482" s="26" t="s">
        <v>271</v>
      </c>
      <c r="E1482" s="26" t="s">
        <v>284</v>
      </c>
      <c r="F1482" s="26" t="s">
        <v>363</v>
      </c>
      <c r="G1482" s="26">
        <v>2019</v>
      </c>
      <c r="H1482" s="26" t="s">
        <v>106</v>
      </c>
      <c r="I1482" s="45">
        <v>2</v>
      </c>
      <c r="J1482" s="46" t="s">
        <v>2403</v>
      </c>
      <c r="K1482" s="26" t="s">
        <v>1635</v>
      </c>
      <c r="L1482" s="47">
        <f t="shared" si="114"/>
        <v>1.232</v>
      </c>
      <c r="M1482" s="47"/>
      <c r="N1482" s="47">
        <v>1.232</v>
      </c>
      <c r="O1482" s="47"/>
      <c r="P1482" s="26" t="s">
        <v>2075</v>
      </c>
      <c r="Q1482" s="26" t="s">
        <v>39</v>
      </c>
      <c r="R1482" s="60">
        <v>2</v>
      </c>
      <c r="S1482" s="60">
        <v>6</v>
      </c>
      <c r="T1482" s="60"/>
      <c r="U1482" s="60"/>
      <c r="V1482" s="26" t="s">
        <v>17</v>
      </c>
      <c r="W1482" s="26"/>
      <c r="X1482" s="26" t="s">
        <v>2508</v>
      </c>
    </row>
    <row r="1483" ht="24.95" customHeight="1" spans="1:24">
      <c r="A1483" s="24">
        <v>1477</v>
      </c>
      <c r="B1483" s="25" t="s">
        <v>2509</v>
      </c>
      <c r="C1483" s="26" t="s">
        <v>45</v>
      </c>
      <c r="D1483" s="26" t="s">
        <v>271</v>
      </c>
      <c r="E1483" s="26" t="s">
        <v>287</v>
      </c>
      <c r="F1483" s="26" t="s">
        <v>363</v>
      </c>
      <c r="G1483" s="26">
        <v>2019</v>
      </c>
      <c r="H1483" s="26" t="s">
        <v>106</v>
      </c>
      <c r="I1483" s="45">
        <v>1</v>
      </c>
      <c r="J1483" s="46" t="s">
        <v>2403</v>
      </c>
      <c r="K1483" s="26" t="s">
        <v>1635</v>
      </c>
      <c r="L1483" s="47">
        <f t="shared" si="114"/>
        <v>0.567</v>
      </c>
      <c r="M1483" s="47"/>
      <c r="N1483" s="47">
        <v>0.567</v>
      </c>
      <c r="O1483" s="47"/>
      <c r="P1483" s="26" t="s">
        <v>2075</v>
      </c>
      <c r="Q1483" s="26" t="s">
        <v>39</v>
      </c>
      <c r="R1483" s="60">
        <v>1</v>
      </c>
      <c r="S1483" s="60">
        <v>3</v>
      </c>
      <c r="T1483" s="60"/>
      <c r="U1483" s="60"/>
      <c r="V1483" s="26" t="s">
        <v>17</v>
      </c>
      <c r="W1483" s="26"/>
      <c r="X1483" s="26" t="s">
        <v>2510</v>
      </c>
    </row>
    <row r="1484" ht="24.95" customHeight="1" spans="1:24">
      <c r="A1484" s="24">
        <v>1478</v>
      </c>
      <c r="B1484" s="25" t="s">
        <v>2511</v>
      </c>
      <c r="C1484" s="26" t="s">
        <v>45</v>
      </c>
      <c r="D1484" s="26" t="s">
        <v>271</v>
      </c>
      <c r="E1484" s="26" t="s">
        <v>444</v>
      </c>
      <c r="F1484" s="26" t="s">
        <v>363</v>
      </c>
      <c r="G1484" s="26">
        <v>2019</v>
      </c>
      <c r="H1484" s="26" t="s">
        <v>106</v>
      </c>
      <c r="I1484" s="45">
        <v>5</v>
      </c>
      <c r="J1484" s="46" t="s">
        <v>2403</v>
      </c>
      <c r="K1484" s="26" t="s">
        <v>1635</v>
      </c>
      <c r="L1484" s="47">
        <f t="shared" si="114"/>
        <v>3.1815</v>
      </c>
      <c r="M1484" s="47"/>
      <c r="N1484" s="47">
        <v>3.1815</v>
      </c>
      <c r="O1484" s="47"/>
      <c r="P1484" s="26" t="s">
        <v>2075</v>
      </c>
      <c r="Q1484" s="26" t="s">
        <v>39</v>
      </c>
      <c r="R1484" s="60">
        <v>5</v>
      </c>
      <c r="S1484" s="60">
        <v>15</v>
      </c>
      <c r="T1484" s="60"/>
      <c r="U1484" s="60"/>
      <c r="V1484" s="26" t="s">
        <v>17</v>
      </c>
      <c r="W1484" s="26"/>
      <c r="X1484" s="26" t="s">
        <v>2512</v>
      </c>
    </row>
    <row r="1485" ht="24.95" customHeight="1" spans="1:24">
      <c r="A1485" s="24">
        <v>1479</v>
      </c>
      <c r="B1485" s="25" t="s">
        <v>2513</v>
      </c>
      <c r="C1485" s="26" t="s">
        <v>45</v>
      </c>
      <c r="D1485" s="26" t="s">
        <v>271</v>
      </c>
      <c r="E1485" s="26" t="s">
        <v>950</v>
      </c>
      <c r="F1485" s="26" t="s">
        <v>363</v>
      </c>
      <c r="G1485" s="26">
        <v>2019</v>
      </c>
      <c r="H1485" s="26" t="s">
        <v>106</v>
      </c>
      <c r="I1485" s="45">
        <v>4</v>
      </c>
      <c r="J1485" s="46" t="s">
        <v>2403</v>
      </c>
      <c r="K1485" s="26" t="s">
        <v>1635</v>
      </c>
      <c r="L1485" s="47">
        <f t="shared" si="114"/>
        <v>1.9906</v>
      </c>
      <c r="M1485" s="47"/>
      <c r="N1485" s="47">
        <v>1.9906</v>
      </c>
      <c r="O1485" s="47"/>
      <c r="P1485" s="26" t="s">
        <v>2075</v>
      </c>
      <c r="Q1485" s="26" t="s">
        <v>39</v>
      </c>
      <c r="R1485" s="60">
        <v>4</v>
      </c>
      <c r="S1485" s="60">
        <v>12</v>
      </c>
      <c r="T1485" s="60"/>
      <c r="U1485" s="60"/>
      <c r="V1485" s="26" t="s">
        <v>17</v>
      </c>
      <c r="W1485" s="26"/>
      <c r="X1485" s="26" t="s">
        <v>2514</v>
      </c>
    </row>
    <row r="1486" ht="24.95" customHeight="1" spans="1:24">
      <c r="A1486" s="24">
        <v>1480</v>
      </c>
      <c r="B1486" s="25" t="s">
        <v>2515</v>
      </c>
      <c r="C1486" s="26" t="s">
        <v>45</v>
      </c>
      <c r="D1486" s="26" t="s">
        <v>271</v>
      </c>
      <c r="E1486" s="26" t="s">
        <v>764</v>
      </c>
      <c r="F1486" s="26" t="s">
        <v>363</v>
      </c>
      <c r="G1486" s="26">
        <v>2019</v>
      </c>
      <c r="H1486" s="26" t="s">
        <v>106</v>
      </c>
      <c r="I1486" s="45">
        <v>2</v>
      </c>
      <c r="J1486" s="46" t="s">
        <v>2403</v>
      </c>
      <c r="K1486" s="26" t="s">
        <v>1635</v>
      </c>
      <c r="L1486" s="47">
        <f t="shared" si="114"/>
        <v>1.151</v>
      </c>
      <c r="M1486" s="47"/>
      <c r="N1486" s="47">
        <v>1.151</v>
      </c>
      <c r="O1486" s="47"/>
      <c r="P1486" s="26" t="s">
        <v>2075</v>
      </c>
      <c r="Q1486" s="26" t="s">
        <v>39</v>
      </c>
      <c r="R1486" s="60">
        <v>2</v>
      </c>
      <c r="S1486" s="60">
        <v>6</v>
      </c>
      <c r="T1486" s="60"/>
      <c r="U1486" s="60"/>
      <c r="V1486" s="26" t="s">
        <v>17</v>
      </c>
      <c r="W1486" s="26"/>
      <c r="X1486" s="26" t="s">
        <v>2516</v>
      </c>
    </row>
    <row r="1487" ht="24.95" customHeight="1" spans="1:24">
      <c r="A1487" s="24">
        <v>1481</v>
      </c>
      <c r="B1487" s="25" t="s">
        <v>2517</v>
      </c>
      <c r="C1487" s="26" t="s">
        <v>45</v>
      </c>
      <c r="D1487" s="26" t="s">
        <v>56</v>
      </c>
      <c r="E1487" s="26" t="s">
        <v>62</v>
      </c>
      <c r="F1487" s="26" t="s">
        <v>363</v>
      </c>
      <c r="G1487" s="26">
        <v>2019</v>
      </c>
      <c r="H1487" s="26" t="s">
        <v>106</v>
      </c>
      <c r="I1487" s="45">
        <v>6</v>
      </c>
      <c r="J1487" s="46" t="s">
        <v>2403</v>
      </c>
      <c r="K1487" s="26" t="s">
        <v>1635</v>
      </c>
      <c r="L1487" s="47">
        <f t="shared" si="114"/>
        <v>4.1617</v>
      </c>
      <c r="M1487" s="47"/>
      <c r="N1487" s="47">
        <v>4.1617</v>
      </c>
      <c r="O1487" s="47"/>
      <c r="P1487" s="26" t="s">
        <v>2075</v>
      </c>
      <c r="Q1487" s="26" t="s">
        <v>39</v>
      </c>
      <c r="R1487" s="60">
        <v>6</v>
      </c>
      <c r="S1487" s="60">
        <v>18</v>
      </c>
      <c r="T1487" s="60"/>
      <c r="U1487" s="60"/>
      <c r="V1487" s="26" t="s">
        <v>17</v>
      </c>
      <c r="W1487" s="26"/>
      <c r="X1487" s="26" t="s">
        <v>2518</v>
      </c>
    </row>
    <row r="1488" ht="24.95" customHeight="1" spans="1:24">
      <c r="A1488" s="24">
        <v>1482</v>
      </c>
      <c r="B1488" s="25" t="s">
        <v>2519</v>
      </c>
      <c r="C1488" s="26" t="s">
        <v>45</v>
      </c>
      <c r="D1488" s="26" t="s">
        <v>56</v>
      </c>
      <c r="E1488" s="26" t="s">
        <v>66</v>
      </c>
      <c r="F1488" s="26" t="s">
        <v>363</v>
      </c>
      <c r="G1488" s="26">
        <v>2019</v>
      </c>
      <c r="H1488" s="26" t="s">
        <v>106</v>
      </c>
      <c r="I1488" s="45">
        <v>7</v>
      </c>
      <c r="J1488" s="46" t="s">
        <v>2403</v>
      </c>
      <c r="K1488" s="26" t="s">
        <v>1635</v>
      </c>
      <c r="L1488" s="47">
        <f t="shared" si="114"/>
        <v>4.7737</v>
      </c>
      <c r="M1488" s="47"/>
      <c r="N1488" s="47">
        <v>4.7737</v>
      </c>
      <c r="O1488" s="47"/>
      <c r="P1488" s="26" t="s">
        <v>2075</v>
      </c>
      <c r="Q1488" s="26" t="s">
        <v>39</v>
      </c>
      <c r="R1488" s="60">
        <v>7</v>
      </c>
      <c r="S1488" s="60">
        <v>21</v>
      </c>
      <c r="T1488" s="60"/>
      <c r="U1488" s="60"/>
      <c r="V1488" s="26" t="s">
        <v>17</v>
      </c>
      <c r="W1488" s="26"/>
      <c r="X1488" s="26" t="s">
        <v>2520</v>
      </c>
    </row>
    <row r="1489" ht="24.95" customHeight="1" spans="1:24">
      <c r="A1489" s="24">
        <v>1483</v>
      </c>
      <c r="B1489" s="25" t="s">
        <v>2521</v>
      </c>
      <c r="C1489" s="26" t="s">
        <v>45</v>
      </c>
      <c r="D1489" s="26" t="s">
        <v>56</v>
      </c>
      <c r="E1489" s="26" t="s">
        <v>63</v>
      </c>
      <c r="F1489" s="26" t="s">
        <v>363</v>
      </c>
      <c r="G1489" s="26">
        <v>2019</v>
      </c>
      <c r="H1489" s="26" t="s">
        <v>106</v>
      </c>
      <c r="I1489" s="45">
        <v>2</v>
      </c>
      <c r="J1489" s="46" t="s">
        <v>2403</v>
      </c>
      <c r="K1489" s="26" t="s">
        <v>1635</v>
      </c>
      <c r="L1489" s="47">
        <f t="shared" si="114"/>
        <v>1.3505</v>
      </c>
      <c r="M1489" s="47"/>
      <c r="N1489" s="47">
        <v>1.3505</v>
      </c>
      <c r="O1489" s="47"/>
      <c r="P1489" s="26" t="s">
        <v>2075</v>
      </c>
      <c r="Q1489" s="26" t="s">
        <v>39</v>
      </c>
      <c r="R1489" s="60">
        <v>2</v>
      </c>
      <c r="S1489" s="60">
        <v>6</v>
      </c>
      <c r="T1489" s="60"/>
      <c r="U1489" s="60"/>
      <c r="V1489" s="26" t="s">
        <v>17</v>
      </c>
      <c r="W1489" s="26"/>
      <c r="X1489" s="26" t="s">
        <v>2522</v>
      </c>
    </row>
    <row r="1490" ht="24.95" customHeight="1" spans="1:24">
      <c r="A1490" s="24">
        <v>1484</v>
      </c>
      <c r="B1490" s="25" t="s">
        <v>2523</v>
      </c>
      <c r="C1490" s="26" t="s">
        <v>45</v>
      </c>
      <c r="D1490" s="26" t="s">
        <v>56</v>
      </c>
      <c r="E1490" s="26" t="s">
        <v>58</v>
      </c>
      <c r="F1490" s="26" t="s">
        <v>363</v>
      </c>
      <c r="G1490" s="26">
        <v>2019</v>
      </c>
      <c r="H1490" s="26" t="s">
        <v>106</v>
      </c>
      <c r="I1490" s="45">
        <v>2</v>
      </c>
      <c r="J1490" s="46" t="s">
        <v>2403</v>
      </c>
      <c r="K1490" s="26" t="s">
        <v>1635</v>
      </c>
      <c r="L1490" s="47">
        <f t="shared" si="114"/>
        <v>0.922</v>
      </c>
      <c r="M1490" s="47"/>
      <c r="N1490" s="47">
        <v>0.922</v>
      </c>
      <c r="O1490" s="47"/>
      <c r="P1490" s="26" t="s">
        <v>2075</v>
      </c>
      <c r="Q1490" s="26" t="s">
        <v>39</v>
      </c>
      <c r="R1490" s="60">
        <v>2</v>
      </c>
      <c r="S1490" s="60">
        <v>3</v>
      </c>
      <c r="T1490" s="60"/>
      <c r="U1490" s="60"/>
      <c r="V1490" s="26" t="s">
        <v>17</v>
      </c>
      <c r="W1490" s="26"/>
      <c r="X1490" s="26" t="s">
        <v>2524</v>
      </c>
    </row>
    <row r="1491" ht="24.95" customHeight="1" spans="1:24">
      <c r="A1491" s="24">
        <v>1485</v>
      </c>
      <c r="B1491" s="25" t="s">
        <v>2525</v>
      </c>
      <c r="C1491" s="26" t="s">
        <v>45</v>
      </c>
      <c r="D1491" s="26" t="s">
        <v>56</v>
      </c>
      <c r="E1491" s="26" t="s">
        <v>61</v>
      </c>
      <c r="F1491" s="26" t="s">
        <v>363</v>
      </c>
      <c r="G1491" s="26">
        <v>2019</v>
      </c>
      <c r="H1491" s="26" t="s">
        <v>106</v>
      </c>
      <c r="I1491" s="45">
        <v>1</v>
      </c>
      <c r="J1491" s="46" t="s">
        <v>2403</v>
      </c>
      <c r="K1491" s="26" t="s">
        <v>1635</v>
      </c>
      <c r="L1491" s="47">
        <f t="shared" si="114"/>
        <v>0.64</v>
      </c>
      <c r="M1491" s="47"/>
      <c r="N1491" s="47">
        <v>0.64</v>
      </c>
      <c r="O1491" s="47"/>
      <c r="P1491" s="26" t="s">
        <v>2075</v>
      </c>
      <c r="Q1491" s="26" t="s">
        <v>39</v>
      </c>
      <c r="R1491" s="60">
        <v>1</v>
      </c>
      <c r="S1491" s="60">
        <v>3</v>
      </c>
      <c r="T1491" s="60"/>
      <c r="U1491" s="60"/>
      <c r="V1491" s="26" t="s">
        <v>17</v>
      </c>
      <c r="W1491" s="26"/>
      <c r="X1491" s="26" t="s">
        <v>2526</v>
      </c>
    </row>
    <row r="1492" ht="24.95" customHeight="1" spans="1:24">
      <c r="A1492" s="24">
        <v>1486</v>
      </c>
      <c r="B1492" s="25" t="s">
        <v>2527</v>
      </c>
      <c r="C1492" s="26" t="s">
        <v>45</v>
      </c>
      <c r="D1492" s="26" t="s">
        <v>56</v>
      </c>
      <c r="E1492" s="26" t="s">
        <v>57</v>
      </c>
      <c r="F1492" s="26" t="s">
        <v>363</v>
      </c>
      <c r="G1492" s="26">
        <v>2019</v>
      </c>
      <c r="H1492" s="26" t="s">
        <v>106</v>
      </c>
      <c r="I1492" s="45">
        <v>1</v>
      </c>
      <c r="J1492" s="46" t="s">
        <v>2403</v>
      </c>
      <c r="K1492" s="26" t="s">
        <v>1635</v>
      </c>
      <c r="L1492" s="47">
        <f t="shared" si="114"/>
        <v>0.6415</v>
      </c>
      <c r="M1492" s="47"/>
      <c r="N1492" s="47">
        <v>0.6415</v>
      </c>
      <c r="O1492" s="47"/>
      <c r="P1492" s="26" t="s">
        <v>2075</v>
      </c>
      <c r="Q1492" s="26" t="s">
        <v>39</v>
      </c>
      <c r="R1492" s="60">
        <v>1</v>
      </c>
      <c r="S1492" s="60">
        <v>3</v>
      </c>
      <c r="T1492" s="60"/>
      <c r="U1492" s="60"/>
      <c r="V1492" s="26" t="s">
        <v>17</v>
      </c>
      <c r="W1492" s="26"/>
      <c r="X1492" s="26" t="s">
        <v>2528</v>
      </c>
    </row>
    <row r="1493" ht="24.95" customHeight="1" spans="1:24">
      <c r="A1493" s="24">
        <v>1487</v>
      </c>
      <c r="B1493" s="25" t="s">
        <v>2529</v>
      </c>
      <c r="C1493" s="26" t="s">
        <v>45</v>
      </c>
      <c r="D1493" s="26" t="s">
        <v>56</v>
      </c>
      <c r="E1493" s="26" t="s">
        <v>69</v>
      </c>
      <c r="F1493" s="26" t="s">
        <v>363</v>
      </c>
      <c r="G1493" s="26">
        <v>2019</v>
      </c>
      <c r="H1493" s="26" t="s">
        <v>106</v>
      </c>
      <c r="I1493" s="45">
        <v>2</v>
      </c>
      <c r="J1493" s="46" t="s">
        <v>2403</v>
      </c>
      <c r="K1493" s="26" t="s">
        <v>1635</v>
      </c>
      <c r="L1493" s="47">
        <f t="shared" si="114"/>
        <v>1.081</v>
      </c>
      <c r="M1493" s="47"/>
      <c r="N1493" s="47">
        <v>1.081</v>
      </c>
      <c r="O1493" s="47"/>
      <c r="P1493" s="26" t="s">
        <v>2075</v>
      </c>
      <c r="Q1493" s="26" t="s">
        <v>39</v>
      </c>
      <c r="R1493" s="60">
        <v>2</v>
      </c>
      <c r="S1493" s="60">
        <v>6</v>
      </c>
      <c r="T1493" s="60"/>
      <c r="U1493" s="60"/>
      <c r="V1493" s="26" t="s">
        <v>17</v>
      </c>
      <c r="W1493" s="26"/>
      <c r="X1493" s="26" t="s">
        <v>2530</v>
      </c>
    </row>
    <row r="1494" ht="24.95" customHeight="1" spans="1:24">
      <c r="A1494" s="24">
        <v>1488</v>
      </c>
      <c r="B1494" s="25" t="s">
        <v>2531</v>
      </c>
      <c r="C1494" s="26" t="s">
        <v>45</v>
      </c>
      <c r="D1494" s="26" t="s">
        <v>56</v>
      </c>
      <c r="E1494" s="26" t="s">
        <v>59</v>
      </c>
      <c r="F1494" s="26" t="s">
        <v>363</v>
      </c>
      <c r="G1494" s="26">
        <v>2019</v>
      </c>
      <c r="H1494" s="26" t="s">
        <v>106</v>
      </c>
      <c r="I1494" s="45">
        <v>3</v>
      </c>
      <c r="J1494" s="46" t="s">
        <v>2403</v>
      </c>
      <c r="K1494" s="26" t="s">
        <v>1635</v>
      </c>
      <c r="L1494" s="47">
        <f t="shared" si="114"/>
        <v>1.657</v>
      </c>
      <c r="M1494" s="47"/>
      <c r="N1494" s="47">
        <v>1.657</v>
      </c>
      <c r="O1494" s="47"/>
      <c r="P1494" s="26" t="s">
        <v>2075</v>
      </c>
      <c r="Q1494" s="26" t="s">
        <v>39</v>
      </c>
      <c r="R1494" s="60">
        <v>3</v>
      </c>
      <c r="S1494" s="60">
        <v>9</v>
      </c>
      <c r="T1494" s="60"/>
      <c r="U1494" s="60"/>
      <c r="V1494" s="26" t="s">
        <v>17</v>
      </c>
      <c r="W1494" s="26"/>
      <c r="X1494" s="26" t="s">
        <v>2532</v>
      </c>
    </row>
    <row r="1495" ht="24.95" customHeight="1" spans="1:24">
      <c r="A1495" s="24">
        <v>1489</v>
      </c>
      <c r="B1495" s="25" t="s">
        <v>2533</v>
      </c>
      <c r="C1495" s="26" t="s">
        <v>45</v>
      </c>
      <c r="D1495" s="26" t="s">
        <v>56</v>
      </c>
      <c r="E1495" s="26" t="s">
        <v>97</v>
      </c>
      <c r="F1495" s="26" t="s">
        <v>363</v>
      </c>
      <c r="G1495" s="26">
        <v>2019</v>
      </c>
      <c r="H1495" s="26" t="s">
        <v>106</v>
      </c>
      <c r="I1495" s="45">
        <v>2</v>
      </c>
      <c r="J1495" s="46" t="s">
        <v>2403</v>
      </c>
      <c r="K1495" s="26" t="s">
        <v>1635</v>
      </c>
      <c r="L1495" s="47">
        <f t="shared" si="114"/>
        <v>1.018</v>
      </c>
      <c r="M1495" s="47"/>
      <c r="N1495" s="47">
        <v>1.018</v>
      </c>
      <c r="O1495" s="47"/>
      <c r="P1495" s="26" t="s">
        <v>2075</v>
      </c>
      <c r="Q1495" s="26" t="s">
        <v>39</v>
      </c>
      <c r="R1495" s="60">
        <v>2</v>
      </c>
      <c r="S1495" s="60">
        <v>6</v>
      </c>
      <c r="T1495" s="60"/>
      <c r="U1495" s="60"/>
      <c r="V1495" s="26" t="s">
        <v>17</v>
      </c>
      <c r="W1495" s="26"/>
      <c r="X1495" s="26" t="s">
        <v>2534</v>
      </c>
    </row>
    <row r="1496" ht="24.95" customHeight="1" spans="1:24">
      <c r="A1496" s="24">
        <v>1490</v>
      </c>
      <c r="B1496" s="25" t="s">
        <v>2535</v>
      </c>
      <c r="C1496" s="26" t="s">
        <v>45</v>
      </c>
      <c r="D1496" s="26" t="s">
        <v>46</v>
      </c>
      <c r="E1496" s="26" t="s">
        <v>103</v>
      </c>
      <c r="F1496" s="26" t="s">
        <v>363</v>
      </c>
      <c r="G1496" s="26">
        <v>2019</v>
      </c>
      <c r="H1496" s="26" t="s">
        <v>106</v>
      </c>
      <c r="I1496" s="45">
        <v>7</v>
      </c>
      <c r="J1496" s="46" t="s">
        <v>2403</v>
      </c>
      <c r="K1496" s="26" t="s">
        <v>1635</v>
      </c>
      <c r="L1496" s="47">
        <f t="shared" ref="L1496:L1531" si="115">M1496+N1496+O1496</f>
        <v>4.595</v>
      </c>
      <c r="M1496" s="47"/>
      <c r="N1496" s="47">
        <v>4.595</v>
      </c>
      <c r="O1496" s="47"/>
      <c r="P1496" s="26" t="s">
        <v>2075</v>
      </c>
      <c r="Q1496" s="26" t="s">
        <v>39</v>
      </c>
      <c r="R1496" s="60">
        <v>7</v>
      </c>
      <c r="S1496" s="60">
        <v>21</v>
      </c>
      <c r="T1496" s="60"/>
      <c r="U1496" s="60"/>
      <c r="V1496" s="26" t="s">
        <v>17</v>
      </c>
      <c r="W1496" s="26"/>
      <c r="X1496" s="26" t="s">
        <v>2536</v>
      </c>
    </row>
    <row r="1497" ht="24.95" customHeight="1" spans="1:24">
      <c r="A1497" s="24">
        <v>1491</v>
      </c>
      <c r="B1497" s="25" t="s">
        <v>2537</v>
      </c>
      <c r="C1497" s="26" t="s">
        <v>45</v>
      </c>
      <c r="D1497" s="26" t="s">
        <v>46</v>
      </c>
      <c r="E1497" s="26" t="s">
        <v>47</v>
      </c>
      <c r="F1497" s="26" t="s">
        <v>363</v>
      </c>
      <c r="G1497" s="26">
        <v>2019</v>
      </c>
      <c r="H1497" s="26" t="s">
        <v>106</v>
      </c>
      <c r="I1497" s="45">
        <v>1</v>
      </c>
      <c r="J1497" s="46" t="s">
        <v>2403</v>
      </c>
      <c r="K1497" s="26" t="s">
        <v>1635</v>
      </c>
      <c r="L1497" s="47">
        <f t="shared" si="115"/>
        <v>0.773</v>
      </c>
      <c r="M1497" s="47"/>
      <c r="N1497" s="47">
        <v>0.773</v>
      </c>
      <c r="O1497" s="47"/>
      <c r="P1497" s="26" t="s">
        <v>2075</v>
      </c>
      <c r="Q1497" s="26" t="s">
        <v>39</v>
      </c>
      <c r="R1497" s="60">
        <v>1</v>
      </c>
      <c r="S1497" s="60">
        <v>3</v>
      </c>
      <c r="T1497" s="60"/>
      <c r="U1497" s="60"/>
      <c r="V1497" s="26" t="s">
        <v>17</v>
      </c>
      <c r="W1497" s="26"/>
      <c r="X1497" s="26" t="s">
        <v>2538</v>
      </c>
    </row>
    <row r="1498" ht="24.95" customHeight="1" spans="1:24">
      <c r="A1498" s="24">
        <v>1492</v>
      </c>
      <c r="B1498" s="25" t="s">
        <v>2539</v>
      </c>
      <c r="C1498" s="26" t="s">
        <v>45</v>
      </c>
      <c r="D1498" s="26" t="s">
        <v>46</v>
      </c>
      <c r="E1498" s="26" t="s">
        <v>71</v>
      </c>
      <c r="F1498" s="26" t="s">
        <v>363</v>
      </c>
      <c r="G1498" s="26">
        <v>2019</v>
      </c>
      <c r="H1498" s="26" t="s">
        <v>106</v>
      </c>
      <c r="I1498" s="45">
        <v>4</v>
      </c>
      <c r="J1498" s="46" t="s">
        <v>2403</v>
      </c>
      <c r="K1498" s="26" t="s">
        <v>1635</v>
      </c>
      <c r="L1498" s="47">
        <f t="shared" si="115"/>
        <v>3.1925</v>
      </c>
      <c r="M1498" s="47"/>
      <c r="N1498" s="47">
        <v>3.1925</v>
      </c>
      <c r="O1498" s="47"/>
      <c r="P1498" s="26" t="s">
        <v>2075</v>
      </c>
      <c r="Q1498" s="26" t="s">
        <v>39</v>
      </c>
      <c r="R1498" s="60">
        <v>4</v>
      </c>
      <c r="S1498" s="60">
        <v>12</v>
      </c>
      <c r="T1498" s="60"/>
      <c r="U1498" s="60"/>
      <c r="V1498" s="26" t="s">
        <v>17</v>
      </c>
      <c r="W1498" s="26"/>
      <c r="X1498" s="26" t="s">
        <v>2540</v>
      </c>
    </row>
    <row r="1499" ht="24.95" customHeight="1" spans="1:24">
      <c r="A1499" s="24">
        <v>1493</v>
      </c>
      <c r="B1499" s="25" t="s">
        <v>2541</v>
      </c>
      <c r="C1499" s="26" t="s">
        <v>45</v>
      </c>
      <c r="D1499" s="26" t="s">
        <v>46</v>
      </c>
      <c r="E1499" s="26" t="s">
        <v>67</v>
      </c>
      <c r="F1499" s="26" t="s">
        <v>363</v>
      </c>
      <c r="G1499" s="26">
        <v>2019</v>
      </c>
      <c r="H1499" s="26" t="s">
        <v>106</v>
      </c>
      <c r="I1499" s="45">
        <v>2</v>
      </c>
      <c r="J1499" s="46" t="s">
        <v>2403</v>
      </c>
      <c r="K1499" s="26" t="s">
        <v>1635</v>
      </c>
      <c r="L1499" s="47">
        <f t="shared" si="115"/>
        <v>1.216</v>
      </c>
      <c r="M1499" s="47"/>
      <c r="N1499" s="47">
        <v>1.216</v>
      </c>
      <c r="O1499" s="47"/>
      <c r="P1499" s="26" t="s">
        <v>2075</v>
      </c>
      <c r="Q1499" s="26" t="s">
        <v>39</v>
      </c>
      <c r="R1499" s="60">
        <v>2</v>
      </c>
      <c r="S1499" s="60">
        <v>6</v>
      </c>
      <c r="T1499" s="60"/>
      <c r="U1499" s="60"/>
      <c r="V1499" s="26" t="s">
        <v>17</v>
      </c>
      <c r="W1499" s="26"/>
      <c r="X1499" s="26" t="s">
        <v>2542</v>
      </c>
    </row>
    <row r="1500" ht="24.95" customHeight="1" spans="1:24">
      <c r="A1500" s="24">
        <v>1494</v>
      </c>
      <c r="B1500" s="25" t="s">
        <v>2543</v>
      </c>
      <c r="C1500" s="26" t="s">
        <v>45</v>
      </c>
      <c r="D1500" s="26" t="s">
        <v>46</v>
      </c>
      <c r="E1500" s="26" t="s">
        <v>70</v>
      </c>
      <c r="F1500" s="26" t="s">
        <v>363</v>
      </c>
      <c r="G1500" s="26">
        <v>2019</v>
      </c>
      <c r="H1500" s="26" t="s">
        <v>106</v>
      </c>
      <c r="I1500" s="45">
        <v>3</v>
      </c>
      <c r="J1500" s="46" t="s">
        <v>2403</v>
      </c>
      <c r="K1500" s="26" t="s">
        <v>1635</v>
      </c>
      <c r="L1500" s="47">
        <f t="shared" si="115"/>
        <v>1.776</v>
      </c>
      <c r="M1500" s="47"/>
      <c r="N1500" s="47">
        <v>1.776</v>
      </c>
      <c r="O1500" s="47"/>
      <c r="P1500" s="26" t="s">
        <v>2075</v>
      </c>
      <c r="Q1500" s="26" t="s">
        <v>39</v>
      </c>
      <c r="R1500" s="60">
        <v>3</v>
      </c>
      <c r="S1500" s="60">
        <v>9</v>
      </c>
      <c r="T1500" s="60"/>
      <c r="U1500" s="60"/>
      <c r="V1500" s="26" t="s">
        <v>17</v>
      </c>
      <c r="W1500" s="26"/>
      <c r="X1500" s="26" t="s">
        <v>2544</v>
      </c>
    </row>
    <row r="1501" ht="24.95" customHeight="1" spans="1:24">
      <c r="A1501" s="24">
        <v>1495</v>
      </c>
      <c r="B1501" s="25" t="s">
        <v>2545</v>
      </c>
      <c r="C1501" s="26" t="s">
        <v>45</v>
      </c>
      <c r="D1501" s="26" t="s">
        <v>51</v>
      </c>
      <c r="E1501" s="26" t="s">
        <v>74</v>
      </c>
      <c r="F1501" s="26" t="s">
        <v>363</v>
      </c>
      <c r="G1501" s="26">
        <v>2019</v>
      </c>
      <c r="H1501" s="26" t="s">
        <v>106</v>
      </c>
      <c r="I1501" s="45">
        <v>12</v>
      </c>
      <c r="J1501" s="46" t="s">
        <v>2403</v>
      </c>
      <c r="K1501" s="26" t="s">
        <v>1635</v>
      </c>
      <c r="L1501" s="47">
        <f t="shared" si="115"/>
        <v>5.8929</v>
      </c>
      <c r="M1501" s="47"/>
      <c r="N1501" s="47">
        <v>5.8929</v>
      </c>
      <c r="O1501" s="47"/>
      <c r="P1501" s="26" t="s">
        <v>2075</v>
      </c>
      <c r="Q1501" s="26" t="s">
        <v>39</v>
      </c>
      <c r="R1501" s="60">
        <v>12</v>
      </c>
      <c r="S1501" s="60">
        <v>36</v>
      </c>
      <c r="T1501" s="60"/>
      <c r="U1501" s="60"/>
      <c r="V1501" s="26" t="s">
        <v>17</v>
      </c>
      <c r="W1501" s="26"/>
      <c r="X1501" s="26" t="s">
        <v>2546</v>
      </c>
    </row>
    <row r="1502" ht="24.95" customHeight="1" spans="1:24">
      <c r="A1502" s="24">
        <v>1496</v>
      </c>
      <c r="B1502" s="25" t="s">
        <v>2547</v>
      </c>
      <c r="C1502" s="26" t="s">
        <v>45</v>
      </c>
      <c r="D1502" s="26" t="s">
        <v>51</v>
      </c>
      <c r="E1502" s="26" t="s">
        <v>90</v>
      </c>
      <c r="F1502" s="26" t="s">
        <v>363</v>
      </c>
      <c r="G1502" s="26">
        <v>2019</v>
      </c>
      <c r="H1502" s="26" t="s">
        <v>106</v>
      </c>
      <c r="I1502" s="45">
        <v>2</v>
      </c>
      <c r="J1502" s="46" t="s">
        <v>2403</v>
      </c>
      <c r="K1502" s="26" t="s">
        <v>1635</v>
      </c>
      <c r="L1502" s="47">
        <f t="shared" si="115"/>
        <v>1.37</v>
      </c>
      <c r="M1502" s="47"/>
      <c r="N1502" s="47">
        <v>1.37</v>
      </c>
      <c r="O1502" s="47"/>
      <c r="P1502" s="26" t="s">
        <v>2075</v>
      </c>
      <c r="Q1502" s="26" t="s">
        <v>39</v>
      </c>
      <c r="R1502" s="60">
        <v>2</v>
      </c>
      <c r="S1502" s="60">
        <v>6</v>
      </c>
      <c r="T1502" s="60"/>
      <c r="U1502" s="60"/>
      <c r="V1502" s="26" t="s">
        <v>17</v>
      </c>
      <c r="W1502" s="26"/>
      <c r="X1502" s="26" t="s">
        <v>2548</v>
      </c>
    </row>
    <row r="1503" ht="24.95" customHeight="1" spans="1:24">
      <c r="A1503" s="24">
        <v>1497</v>
      </c>
      <c r="B1503" s="25" t="s">
        <v>2549</v>
      </c>
      <c r="C1503" s="26" t="s">
        <v>45</v>
      </c>
      <c r="D1503" s="26" t="s">
        <v>326</v>
      </c>
      <c r="E1503" s="26" t="s">
        <v>488</v>
      </c>
      <c r="F1503" s="26" t="s">
        <v>363</v>
      </c>
      <c r="G1503" s="26">
        <v>2019</v>
      </c>
      <c r="H1503" s="26" t="s">
        <v>106</v>
      </c>
      <c r="I1503" s="45">
        <v>3</v>
      </c>
      <c r="J1503" s="46" t="s">
        <v>2403</v>
      </c>
      <c r="K1503" s="26" t="s">
        <v>1635</v>
      </c>
      <c r="L1503" s="47">
        <f t="shared" si="115"/>
        <v>0.82335</v>
      </c>
      <c r="M1503" s="47"/>
      <c r="N1503" s="47">
        <v>0.82335</v>
      </c>
      <c r="O1503" s="47"/>
      <c r="P1503" s="26" t="s">
        <v>2075</v>
      </c>
      <c r="Q1503" s="26" t="s">
        <v>39</v>
      </c>
      <c r="R1503" s="60">
        <v>3</v>
      </c>
      <c r="S1503" s="60">
        <v>9</v>
      </c>
      <c r="T1503" s="60"/>
      <c r="U1503" s="60"/>
      <c r="V1503" s="26" t="s">
        <v>17</v>
      </c>
      <c r="W1503" s="26"/>
      <c r="X1503" s="26" t="s">
        <v>2550</v>
      </c>
    </row>
    <row r="1504" ht="24.95" customHeight="1" spans="1:24">
      <c r="A1504" s="24">
        <v>1498</v>
      </c>
      <c r="B1504" s="25" t="s">
        <v>2551</v>
      </c>
      <c r="C1504" s="26" t="s">
        <v>45</v>
      </c>
      <c r="D1504" s="26" t="s">
        <v>326</v>
      </c>
      <c r="E1504" s="26" t="s">
        <v>336</v>
      </c>
      <c r="F1504" s="26" t="s">
        <v>363</v>
      </c>
      <c r="G1504" s="26">
        <v>2019</v>
      </c>
      <c r="H1504" s="26" t="s">
        <v>106</v>
      </c>
      <c r="I1504" s="45">
        <v>13</v>
      </c>
      <c r="J1504" s="46" t="s">
        <v>2403</v>
      </c>
      <c r="K1504" s="26" t="s">
        <v>1635</v>
      </c>
      <c r="L1504" s="47">
        <f t="shared" si="115"/>
        <v>5.7272</v>
      </c>
      <c r="M1504" s="47"/>
      <c r="N1504" s="47">
        <v>5.7272</v>
      </c>
      <c r="O1504" s="47"/>
      <c r="P1504" s="26" t="s">
        <v>2075</v>
      </c>
      <c r="Q1504" s="26" t="s">
        <v>39</v>
      </c>
      <c r="R1504" s="60">
        <v>13</v>
      </c>
      <c r="S1504" s="60">
        <v>39</v>
      </c>
      <c r="T1504" s="60"/>
      <c r="U1504" s="60"/>
      <c r="V1504" s="26" t="s">
        <v>17</v>
      </c>
      <c r="W1504" s="26"/>
      <c r="X1504" s="26" t="s">
        <v>2552</v>
      </c>
    </row>
    <row r="1505" ht="24.95" customHeight="1" spans="1:24">
      <c r="A1505" s="24">
        <v>1499</v>
      </c>
      <c r="B1505" s="25" t="s">
        <v>2553</v>
      </c>
      <c r="C1505" s="26" t="s">
        <v>45</v>
      </c>
      <c r="D1505" s="26" t="s">
        <v>326</v>
      </c>
      <c r="E1505" s="26" t="s">
        <v>494</v>
      </c>
      <c r="F1505" s="26" t="s">
        <v>363</v>
      </c>
      <c r="G1505" s="26">
        <v>2019</v>
      </c>
      <c r="H1505" s="26" t="s">
        <v>106</v>
      </c>
      <c r="I1505" s="45">
        <v>12</v>
      </c>
      <c r="J1505" s="46" t="s">
        <v>2403</v>
      </c>
      <c r="K1505" s="26" t="s">
        <v>1635</v>
      </c>
      <c r="L1505" s="47">
        <f t="shared" si="115"/>
        <v>2.2858</v>
      </c>
      <c r="M1505" s="47"/>
      <c r="N1505" s="47">
        <v>2.2858</v>
      </c>
      <c r="O1505" s="47"/>
      <c r="P1505" s="26" t="s">
        <v>2075</v>
      </c>
      <c r="Q1505" s="26" t="s">
        <v>39</v>
      </c>
      <c r="R1505" s="60">
        <v>12</v>
      </c>
      <c r="S1505" s="60">
        <v>36</v>
      </c>
      <c r="T1505" s="60"/>
      <c r="U1505" s="60"/>
      <c r="V1505" s="26" t="s">
        <v>17</v>
      </c>
      <c r="W1505" s="26"/>
      <c r="X1505" s="26" t="s">
        <v>2554</v>
      </c>
    </row>
    <row r="1506" ht="24.95" customHeight="1" spans="1:24">
      <c r="A1506" s="24">
        <v>1500</v>
      </c>
      <c r="B1506" s="25" t="s">
        <v>2555</v>
      </c>
      <c r="C1506" s="26" t="s">
        <v>45</v>
      </c>
      <c r="D1506" s="26" t="s">
        <v>326</v>
      </c>
      <c r="E1506" s="26" t="s">
        <v>333</v>
      </c>
      <c r="F1506" s="26" t="s">
        <v>363</v>
      </c>
      <c r="G1506" s="26">
        <v>2019</v>
      </c>
      <c r="H1506" s="26" t="s">
        <v>106</v>
      </c>
      <c r="I1506" s="45">
        <v>14</v>
      </c>
      <c r="J1506" s="46" t="s">
        <v>2403</v>
      </c>
      <c r="K1506" s="26" t="s">
        <v>1635</v>
      </c>
      <c r="L1506" s="47">
        <f t="shared" si="115"/>
        <v>7.09398</v>
      </c>
      <c r="M1506" s="47"/>
      <c r="N1506" s="47">
        <v>7.09398</v>
      </c>
      <c r="O1506" s="47"/>
      <c r="P1506" s="26" t="s">
        <v>2075</v>
      </c>
      <c r="Q1506" s="26" t="s">
        <v>39</v>
      </c>
      <c r="R1506" s="60">
        <v>14</v>
      </c>
      <c r="S1506" s="60">
        <v>42</v>
      </c>
      <c r="T1506" s="60"/>
      <c r="U1506" s="60"/>
      <c r="V1506" s="26" t="s">
        <v>17</v>
      </c>
      <c r="W1506" s="26"/>
      <c r="X1506" s="26" t="s">
        <v>2556</v>
      </c>
    </row>
    <row r="1507" ht="24.95" customHeight="1" spans="1:24">
      <c r="A1507" s="24">
        <v>1501</v>
      </c>
      <c r="B1507" s="25" t="s">
        <v>2557</v>
      </c>
      <c r="C1507" s="26" t="s">
        <v>45</v>
      </c>
      <c r="D1507" s="26" t="s">
        <v>326</v>
      </c>
      <c r="E1507" s="26" t="s">
        <v>330</v>
      </c>
      <c r="F1507" s="26" t="s">
        <v>363</v>
      </c>
      <c r="G1507" s="26">
        <v>2019</v>
      </c>
      <c r="H1507" s="26" t="s">
        <v>106</v>
      </c>
      <c r="I1507" s="45">
        <v>14</v>
      </c>
      <c r="J1507" s="46" t="s">
        <v>2403</v>
      </c>
      <c r="K1507" s="26" t="s">
        <v>1635</v>
      </c>
      <c r="L1507" s="47">
        <f t="shared" si="115"/>
        <v>4.8631</v>
      </c>
      <c r="M1507" s="47"/>
      <c r="N1507" s="47">
        <v>4.8631</v>
      </c>
      <c r="O1507" s="47"/>
      <c r="P1507" s="26" t="s">
        <v>2075</v>
      </c>
      <c r="Q1507" s="26" t="s">
        <v>39</v>
      </c>
      <c r="R1507" s="60">
        <v>14</v>
      </c>
      <c r="S1507" s="60">
        <v>42</v>
      </c>
      <c r="T1507" s="60"/>
      <c r="U1507" s="60"/>
      <c r="V1507" s="26" t="s">
        <v>17</v>
      </c>
      <c r="W1507" s="26"/>
      <c r="X1507" s="26" t="s">
        <v>2558</v>
      </c>
    </row>
    <row r="1508" ht="24.95" customHeight="1" spans="1:24">
      <c r="A1508" s="24">
        <v>1502</v>
      </c>
      <c r="B1508" s="25" t="s">
        <v>2559</v>
      </c>
      <c r="C1508" s="26" t="s">
        <v>45</v>
      </c>
      <c r="D1508" s="26" t="s">
        <v>326</v>
      </c>
      <c r="E1508" s="26" t="s">
        <v>499</v>
      </c>
      <c r="F1508" s="26" t="s">
        <v>363</v>
      </c>
      <c r="G1508" s="26">
        <v>2019</v>
      </c>
      <c r="H1508" s="26" t="s">
        <v>106</v>
      </c>
      <c r="I1508" s="45">
        <v>12</v>
      </c>
      <c r="J1508" s="46" t="s">
        <v>2403</v>
      </c>
      <c r="K1508" s="26" t="s">
        <v>1635</v>
      </c>
      <c r="L1508" s="47">
        <f t="shared" si="115"/>
        <v>3.87695</v>
      </c>
      <c r="M1508" s="47"/>
      <c r="N1508" s="47">
        <v>3.87695</v>
      </c>
      <c r="O1508" s="47"/>
      <c r="P1508" s="26" t="s">
        <v>2075</v>
      </c>
      <c r="Q1508" s="26" t="s">
        <v>39</v>
      </c>
      <c r="R1508" s="60">
        <v>12</v>
      </c>
      <c r="S1508" s="60">
        <v>36</v>
      </c>
      <c r="T1508" s="60"/>
      <c r="U1508" s="60"/>
      <c r="V1508" s="26" t="s">
        <v>17</v>
      </c>
      <c r="W1508" s="26"/>
      <c r="X1508" s="26" t="s">
        <v>2560</v>
      </c>
    </row>
    <row r="1509" ht="24.95" customHeight="1" spans="1:24">
      <c r="A1509" s="24">
        <v>1503</v>
      </c>
      <c r="B1509" s="25" t="s">
        <v>2561</v>
      </c>
      <c r="C1509" s="26" t="s">
        <v>45</v>
      </c>
      <c r="D1509" s="26" t="s">
        <v>326</v>
      </c>
      <c r="E1509" s="26" t="s">
        <v>327</v>
      </c>
      <c r="F1509" s="26" t="s">
        <v>363</v>
      </c>
      <c r="G1509" s="26">
        <v>2019</v>
      </c>
      <c r="H1509" s="26" t="s">
        <v>106</v>
      </c>
      <c r="I1509" s="45">
        <v>14</v>
      </c>
      <c r="J1509" s="46" t="s">
        <v>2403</v>
      </c>
      <c r="K1509" s="26" t="s">
        <v>1635</v>
      </c>
      <c r="L1509" s="47">
        <f t="shared" si="115"/>
        <v>3.11325</v>
      </c>
      <c r="M1509" s="47"/>
      <c r="N1509" s="47">
        <v>3.11325</v>
      </c>
      <c r="O1509" s="47"/>
      <c r="P1509" s="26" t="s">
        <v>2075</v>
      </c>
      <c r="Q1509" s="26" t="s">
        <v>39</v>
      </c>
      <c r="R1509" s="60">
        <v>14</v>
      </c>
      <c r="S1509" s="60">
        <v>42</v>
      </c>
      <c r="T1509" s="60"/>
      <c r="U1509" s="60"/>
      <c r="V1509" s="26" t="s">
        <v>17</v>
      </c>
      <c r="W1509" s="26"/>
      <c r="X1509" s="26" t="s">
        <v>2562</v>
      </c>
    </row>
    <row r="1510" ht="24.95" customHeight="1" spans="1:24">
      <c r="A1510" s="24">
        <v>1504</v>
      </c>
      <c r="B1510" s="25" t="s">
        <v>2563</v>
      </c>
      <c r="C1510" s="26" t="s">
        <v>45</v>
      </c>
      <c r="D1510" s="26" t="s">
        <v>326</v>
      </c>
      <c r="E1510" s="26" t="s">
        <v>504</v>
      </c>
      <c r="F1510" s="26" t="s">
        <v>363</v>
      </c>
      <c r="G1510" s="26">
        <v>2019</v>
      </c>
      <c r="H1510" s="26" t="s">
        <v>106</v>
      </c>
      <c r="I1510" s="45">
        <v>2</v>
      </c>
      <c r="J1510" s="46" t="s">
        <v>2403</v>
      </c>
      <c r="K1510" s="26" t="s">
        <v>1635</v>
      </c>
      <c r="L1510" s="47">
        <f t="shared" si="115"/>
        <v>0.14</v>
      </c>
      <c r="M1510" s="47"/>
      <c r="N1510" s="47">
        <v>0.14</v>
      </c>
      <c r="O1510" s="47"/>
      <c r="P1510" s="26" t="s">
        <v>2075</v>
      </c>
      <c r="Q1510" s="26" t="s">
        <v>39</v>
      </c>
      <c r="R1510" s="60">
        <v>2</v>
      </c>
      <c r="S1510" s="60">
        <v>6</v>
      </c>
      <c r="T1510" s="60"/>
      <c r="U1510" s="60"/>
      <c r="V1510" s="26" t="s">
        <v>17</v>
      </c>
      <c r="W1510" s="26"/>
      <c r="X1510" s="26" t="s">
        <v>2564</v>
      </c>
    </row>
    <row r="1511" ht="24.95" customHeight="1" spans="1:24">
      <c r="A1511" s="24">
        <v>1505</v>
      </c>
      <c r="B1511" s="25" t="s">
        <v>2565</v>
      </c>
      <c r="C1511" s="26" t="s">
        <v>45</v>
      </c>
      <c r="D1511" s="26" t="s">
        <v>64</v>
      </c>
      <c r="E1511" s="26" t="s">
        <v>2257</v>
      </c>
      <c r="F1511" s="26" t="s">
        <v>363</v>
      </c>
      <c r="G1511" s="26">
        <v>2019</v>
      </c>
      <c r="H1511" s="26" t="s">
        <v>106</v>
      </c>
      <c r="I1511" s="45">
        <v>3</v>
      </c>
      <c r="J1511" s="46" t="s">
        <v>2403</v>
      </c>
      <c r="K1511" s="26" t="s">
        <v>1635</v>
      </c>
      <c r="L1511" s="47">
        <f t="shared" si="115"/>
        <v>1.73565</v>
      </c>
      <c r="M1511" s="47"/>
      <c r="N1511" s="47">
        <v>1.73565</v>
      </c>
      <c r="O1511" s="47"/>
      <c r="P1511" s="26" t="s">
        <v>2075</v>
      </c>
      <c r="Q1511" s="26" t="s">
        <v>39</v>
      </c>
      <c r="R1511" s="60">
        <v>3</v>
      </c>
      <c r="S1511" s="60">
        <v>9</v>
      </c>
      <c r="T1511" s="60"/>
      <c r="U1511" s="60"/>
      <c r="V1511" s="26" t="s">
        <v>17</v>
      </c>
      <c r="W1511" s="26"/>
      <c r="X1511" s="26" t="s">
        <v>2566</v>
      </c>
    </row>
    <row r="1512" ht="24.95" customHeight="1" spans="1:24">
      <c r="A1512" s="24">
        <v>1506</v>
      </c>
      <c r="B1512" s="25" t="s">
        <v>2567</v>
      </c>
      <c r="C1512" s="26" t="s">
        <v>45</v>
      </c>
      <c r="D1512" s="26" t="s">
        <v>64</v>
      </c>
      <c r="E1512" s="26" t="s">
        <v>2351</v>
      </c>
      <c r="F1512" s="26" t="s">
        <v>363</v>
      </c>
      <c r="G1512" s="26">
        <v>2019</v>
      </c>
      <c r="H1512" s="26" t="s">
        <v>106</v>
      </c>
      <c r="I1512" s="45">
        <v>2</v>
      </c>
      <c r="J1512" s="46" t="s">
        <v>2403</v>
      </c>
      <c r="K1512" s="26" t="s">
        <v>1635</v>
      </c>
      <c r="L1512" s="47">
        <f t="shared" si="115"/>
        <v>1.4315</v>
      </c>
      <c r="M1512" s="47"/>
      <c r="N1512" s="47">
        <v>1.4315</v>
      </c>
      <c r="O1512" s="47"/>
      <c r="P1512" s="26" t="s">
        <v>2075</v>
      </c>
      <c r="Q1512" s="26" t="s">
        <v>39</v>
      </c>
      <c r="R1512" s="60">
        <v>2</v>
      </c>
      <c r="S1512" s="60">
        <v>6</v>
      </c>
      <c r="T1512" s="60"/>
      <c r="U1512" s="60"/>
      <c r="V1512" s="26" t="s">
        <v>17</v>
      </c>
      <c r="W1512" s="26"/>
      <c r="X1512" s="26" t="s">
        <v>2568</v>
      </c>
    </row>
    <row r="1513" ht="24.95" customHeight="1" spans="1:24">
      <c r="A1513" s="24">
        <v>1507</v>
      </c>
      <c r="B1513" s="25" t="s">
        <v>2569</v>
      </c>
      <c r="C1513" s="26" t="s">
        <v>45</v>
      </c>
      <c r="D1513" s="26" t="s">
        <v>64</v>
      </c>
      <c r="E1513" s="26" t="s">
        <v>68</v>
      </c>
      <c r="F1513" s="26" t="s">
        <v>363</v>
      </c>
      <c r="G1513" s="26">
        <v>2019</v>
      </c>
      <c r="H1513" s="26" t="s">
        <v>106</v>
      </c>
      <c r="I1513" s="45">
        <v>1</v>
      </c>
      <c r="J1513" s="46" t="s">
        <v>2403</v>
      </c>
      <c r="K1513" s="26" t="s">
        <v>1635</v>
      </c>
      <c r="L1513" s="47">
        <f t="shared" si="115"/>
        <v>0.72125</v>
      </c>
      <c r="M1513" s="47"/>
      <c r="N1513" s="47">
        <v>0.72125</v>
      </c>
      <c r="O1513" s="47"/>
      <c r="P1513" s="26" t="s">
        <v>2075</v>
      </c>
      <c r="Q1513" s="26" t="s">
        <v>39</v>
      </c>
      <c r="R1513" s="60">
        <v>1</v>
      </c>
      <c r="S1513" s="60">
        <v>3</v>
      </c>
      <c r="T1513" s="60"/>
      <c r="U1513" s="60"/>
      <c r="V1513" s="26" t="s">
        <v>17</v>
      </c>
      <c r="W1513" s="26"/>
      <c r="X1513" s="26" t="s">
        <v>2570</v>
      </c>
    </row>
    <row r="1514" ht="24.95" customHeight="1" spans="1:24">
      <c r="A1514" s="24">
        <v>1508</v>
      </c>
      <c r="B1514" s="25" t="s">
        <v>2571</v>
      </c>
      <c r="C1514" s="26" t="s">
        <v>45</v>
      </c>
      <c r="D1514" s="26" t="s">
        <v>64</v>
      </c>
      <c r="E1514" s="26" t="s">
        <v>1717</v>
      </c>
      <c r="F1514" s="26" t="s">
        <v>363</v>
      </c>
      <c r="G1514" s="26">
        <v>2019</v>
      </c>
      <c r="H1514" s="26" t="s">
        <v>106</v>
      </c>
      <c r="I1514" s="45">
        <v>3</v>
      </c>
      <c r="J1514" s="46" t="s">
        <v>2403</v>
      </c>
      <c r="K1514" s="26" t="s">
        <v>1635</v>
      </c>
      <c r="L1514" s="47">
        <f t="shared" si="115"/>
        <v>1.5938</v>
      </c>
      <c r="M1514" s="47"/>
      <c r="N1514" s="47">
        <v>1.5938</v>
      </c>
      <c r="O1514" s="47"/>
      <c r="P1514" s="26" t="s">
        <v>2075</v>
      </c>
      <c r="Q1514" s="26" t="s">
        <v>39</v>
      </c>
      <c r="R1514" s="60">
        <v>3</v>
      </c>
      <c r="S1514" s="60">
        <v>9</v>
      </c>
      <c r="T1514" s="60"/>
      <c r="U1514" s="60"/>
      <c r="V1514" s="26" t="s">
        <v>17</v>
      </c>
      <c r="W1514" s="26"/>
      <c r="X1514" s="26" t="s">
        <v>2572</v>
      </c>
    </row>
    <row r="1515" ht="24.95" customHeight="1" spans="1:24">
      <c r="A1515" s="24">
        <v>1509</v>
      </c>
      <c r="B1515" s="25" t="s">
        <v>2573</v>
      </c>
      <c r="C1515" s="26" t="s">
        <v>45</v>
      </c>
      <c r="D1515" s="26" t="s">
        <v>120</v>
      </c>
      <c r="E1515" s="26" t="s">
        <v>162</v>
      </c>
      <c r="F1515" s="26" t="s">
        <v>363</v>
      </c>
      <c r="G1515" s="26">
        <v>2019</v>
      </c>
      <c r="H1515" s="26" t="s">
        <v>106</v>
      </c>
      <c r="I1515" s="45">
        <v>3</v>
      </c>
      <c r="J1515" s="46" t="s">
        <v>2403</v>
      </c>
      <c r="K1515" s="26" t="s">
        <v>1635</v>
      </c>
      <c r="L1515" s="47">
        <f t="shared" si="115"/>
        <v>1.66</v>
      </c>
      <c r="M1515" s="47"/>
      <c r="N1515" s="47">
        <v>1.66</v>
      </c>
      <c r="O1515" s="47"/>
      <c r="P1515" s="26" t="s">
        <v>2075</v>
      </c>
      <c r="Q1515" s="26" t="s">
        <v>39</v>
      </c>
      <c r="R1515" s="60">
        <v>3</v>
      </c>
      <c r="S1515" s="60">
        <v>9</v>
      </c>
      <c r="T1515" s="60"/>
      <c r="U1515" s="60"/>
      <c r="V1515" s="26" t="s">
        <v>17</v>
      </c>
      <c r="W1515" s="26"/>
      <c r="X1515" s="26" t="s">
        <v>2574</v>
      </c>
    </row>
    <row r="1516" ht="24.95" customHeight="1" spans="1:24">
      <c r="A1516" s="24">
        <v>1510</v>
      </c>
      <c r="B1516" s="25" t="s">
        <v>2575</v>
      </c>
      <c r="C1516" s="26" t="s">
        <v>45</v>
      </c>
      <c r="D1516" s="26" t="s">
        <v>120</v>
      </c>
      <c r="E1516" s="26" t="s">
        <v>1069</v>
      </c>
      <c r="F1516" s="26" t="s">
        <v>363</v>
      </c>
      <c r="G1516" s="26">
        <v>2019</v>
      </c>
      <c r="H1516" s="26" t="s">
        <v>106</v>
      </c>
      <c r="I1516" s="45">
        <v>2</v>
      </c>
      <c r="J1516" s="46" t="s">
        <v>2403</v>
      </c>
      <c r="K1516" s="26" t="s">
        <v>1635</v>
      </c>
      <c r="L1516" s="47">
        <f t="shared" si="115"/>
        <v>0.96</v>
      </c>
      <c r="M1516" s="47"/>
      <c r="N1516" s="47">
        <v>0.96</v>
      </c>
      <c r="O1516" s="47"/>
      <c r="P1516" s="26" t="s">
        <v>2075</v>
      </c>
      <c r="Q1516" s="26" t="s">
        <v>39</v>
      </c>
      <c r="R1516" s="60">
        <v>2</v>
      </c>
      <c r="S1516" s="60">
        <v>6</v>
      </c>
      <c r="T1516" s="60"/>
      <c r="U1516" s="60"/>
      <c r="V1516" s="26" t="s">
        <v>17</v>
      </c>
      <c r="W1516" s="26"/>
      <c r="X1516" s="26" t="s">
        <v>2576</v>
      </c>
    </row>
    <row r="1517" ht="24.95" customHeight="1" spans="1:24">
      <c r="A1517" s="24">
        <v>1511</v>
      </c>
      <c r="B1517" s="25" t="s">
        <v>2577</v>
      </c>
      <c r="C1517" s="26" t="s">
        <v>45</v>
      </c>
      <c r="D1517" s="26" t="s">
        <v>120</v>
      </c>
      <c r="E1517" s="26" t="s">
        <v>2578</v>
      </c>
      <c r="F1517" s="26" t="s">
        <v>363</v>
      </c>
      <c r="G1517" s="26">
        <v>2019</v>
      </c>
      <c r="H1517" s="26" t="s">
        <v>106</v>
      </c>
      <c r="I1517" s="45">
        <v>1</v>
      </c>
      <c r="J1517" s="46" t="s">
        <v>2403</v>
      </c>
      <c r="K1517" s="26" t="s">
        <v>1635</v>
      </c>
      <c r="L1517" s="47">
        <f t="shared" si="115"/>
        <v>0.56</v>
      </c>
      <c r="M1517" s="47"/>
      <c r="N1517" s="47">
        <v>0.56</v>
      </c>
      <c r="O1517" s="47"/>
      <c r="P1517" s="26" t="s">
        <v>2075</v>
      </c>
      <c r="Q1517" s="26" t="s">
        <v>39</v>
      </c>
      <c r="R1517" s="60">
        <v>1</v>
      </c>
      <c r="S1517" s="60">
        <v>3</v>
      </c>
      <c r="T1517" s="60"/>
      <c r="U1517" s="60"/>
      <c r="V1517" s="26" t="s">
        <v>17</v>
      </c>
      <c r="W1517" s="26"/>
      <c r="X1517" s="26" t="s">
        <v>2579</v>
      </c>
    </row>
    <row r="1518" ht="24.95" customHeight="1" spans="1:24">
      <c r="A1518" s="24">
        <v>1512</v>
      </c>
      <c r="B1518" s="25" t="s">
        <v>2580</v>
      </c>
      <c r="C1518" s="26" t="s">
        <v>45</v>
      </c>
      <c r="D1518" s="26" t="s">
        <v>120</v>
      </c>
      <c r="E1518" s="26" t="s">
        <v>209</v>
      </c>
      <c r="F1518" s="26" t="s">
        <v>363</v>
      </c>
      <c r="G1518" s="26">
        <v>2019</v>
      </c>
      <c r="H1518" s="26" t="s">
        <v>106</v>
      </c>
      <c r="I1518" s="45">
        <v>2</v>
      </c>
      <c r="J1518" s="46" t="s">
        <v>2403</v>
      </c>
      <c r="K1518" s="26" t="s">
        <v>1635</v>
      </c>
      <c r="L1518" s="47">
        <f t="shared" si="115"/>
        <v>1.22</v>
      </c>
      <c r="M1518" s="47"/>
      <c r="N1518" s="47">
        <v>1.22</v>
      </c>
      <c r="O1518" s="47"/>
      <c r="P1518" s="26" t="s">
        <v>2075</v>
      </c>
      <c r="Q1518" s="26" t="s">
        <v>39</v>
      </c>
      <c r="R1518" s="60">
        <v>2</v>
      </c>
      <c r="S1518" s="60">
        <v>6</v>
      </c>
      <c r="T1518" s="60"/>
      <c r="U1518" s="60"/>
      <c r="V1518" s="26" t="s">
        <v>17</v>
      </c>
      <c r="W1518" s="26"/>
      <c r="X1518" s="26" t="s">
        <v>2581</v>
      </c>
    </row>
    <row r="1519" ht="24.95" customHeight="1" spans="1:24">
      <c r="A1519" s="24">
        <v>1513</v>
      </c>
      <c r="B1519" s="25" t="s">
        <v>2582</v>
      </c>
      <c r="C1519" s="26" t="s">
        <v>45</v>
      </c>
      <c r="D1519" s="26" t="s">
        <v>120</v>
      </c>
      <c r="E1519" s="26" t="s">
        <v>612</v>
      </c>
      <c r="F1519" s="26" t="s">
        <v>363</v>
      </c>
      <c r="G1519" s="26">
        <v>2019</v>
      </c>
      <c r="H1519" s="26" t="s">
        <v>106</v>
      </c>
      <c r="I1519" s="45">
        <v>2</v>
      </c>
      <c r="J1519" s="46" t="s">
        <v>2403</v>
      </c>
      <c r="K1519" s="26" t="s">
        <v>1635</v>
      </c>
      <c r="L1519" s="47">
        <f t="shared" si="115"/>
        <v>0.56</v>
      </c>
      <c r="M1519" s="47"/>
      <c r="N1519" s="47">
        <v>0.56</v>
      </c>
      <c r="O1519" s="47"/>
      <c r="P1519" s="26" t="s">
        <v>2075</v>
      </c>
      <c r="Q1519" s="26" t="s">
        <v>39</v>
      </c>
      <c r="R1519" s="60">
        <v>2</v>
      </c>
      <c r="S1519" s="60">
        <v>6</v>
      </c>
      <c r="T1519" s="60"/>
      <c r="U1519" s="60"/>
      <c r="V1519" s="26" t="s">
        <v>17</v>
      </c>
      <c r="W1519" s="26"/>
      <c r="X1519" s="26" t="s">
        <v>2583</v>
      </c>
    </row>
    <row r="1520" ht="24.95" customHeight="1" spans="1:24">
      <c r="A1520" s="24">
        <v>1514</v>
      </c>
      <c r="B1520" s="25" t="s">
        <v>2584</v>
      </c>
      <c r="C1520" s="26" t="s">
        <v>45</v>
      </c>
      <c r="D1520" s="26" t="s">
        <v>120</v>
      </c>
      <c r="E1520" s="26" t="s">
        <v>1441</v>
      </c>
      <c r="F1520" s="26" t="s">
        <v>363</v>
      </c>
      <c r="G1520" s="26">
        <v>2019</v>
      </c>
      <c r="H1520" s="26" t="s">
        <v>106</v>
      </c>
      <c r="I1520" s="45">
        <v>1</v>
      </c>
      <c r="J1520" s="46" t="s">
        <v>2403</v>
      </c>
      <c r="K1520" s="26" t="s">
        <v>1635</v>
      </c>
      <c r="L1520" s="47">
        <f t="shared" si="115"/>
        <v>0.8</v>
      </c>
      <c r="M1520" s="47"/>
      <c r="N1520" s="47">
        <v>0.8</v>
      </c>
      <c r="O1520" s="47"/>
      <c r="P1520" s="26" t="s">
        <v>2075</v>
      </c>
      <c r="Q1520" s="26" t="s">
        <v>39</v>
      </c>
      <c r="R1520" s="60">
        <v>1</v>
      </c>
      <c r="S1520" s="60">
        <v>3</v>
      </c>
      <c r="T1520" s="60"/>
      <c r="U1520" s="60"/>
      <c r="V1520" s="26" t="s">
        <v>17</v>
      </c>
      <c r="W1520" s="26"/>
      <c r="X1520" s="26" t="s">
        <v>2585</v>
      </c>
    </row>
    <row r="1521" ht="24.95" customHeight="1" spans="1:24">
      <c r="A1521" s="24">
        <v>1515</v>
      </c>
      <c r="B1521" s="25" t="s">
        <v>2586</v>
      </c>
      <c r="C1521" s="26" t="s">
        <v>45</v>
      </c>
      <c r="D1521" s="26" t="s">
        <v>120</v>
      </c>
      <c r="E1521" s="26" t="s">
        <v>609</v>
      </c>
      <c r="F1521" s="26" t="s">
        <v>363</v>
      </c>
      <c r="G1521" s="26">
        <v>2019</v>
      </c>
      <c r="H1521" s="26" t="s">
        <v>106</v>
      </c>
      <c r="I1521" s="45">
        <v>1</v>
      </c>
      <c r="J1521" s="46" t="s">
        <v>2403</v>
      </c>
      <c r="K1521" s="26" t="s">
        <v>1635</v>
      </c>
      <c r="L1521" s="47">
        <f t="shared" si="115"/>
        <v>0.2</v>
      </c>
      <c r="M1521" s="47"/>
      <c r="N1521" s="47">
        <v>0.2</v>
      </c>
      <c r="O1521" s="47"/>
      <c r="P1521" s="26" t="s">
        <v>2075</v>
      </c>
      <c r="Q1521" s="26" t="s">
        <v>39</v>
      </c>
      <c r="R1521" s="60">
        <v>1</v>
      </c>
      <c r="S1521" s="60">
        <v>3</v>
      </c>
      <c r="T1521" s="60"/>
      <c r="U1521" s="60"/>
      <c r="V1521" s="26" t="s">
        <v>17</v>
      </c>
      <c r="W1521" s="26"/>
      <c r="X1521" s="26" t="s">
        <v>2587</v>
      </c>
    </row>
    <row r="1522" ht="24.95" customHeight="1" spans="1:24">
      <c r="A1522" s="24">
        <v>1516</v>
      </c>
      <c r="B1522" s="25" t="s">
        <v>2588</v>
      </c>
      <c r="C1522" s="26" t="s">
        <v>45</v>
      </c>
      <c r="D1522" s="26" t="s">
        <v>120</v>
      </c>
      <c r="E1522" s="26" t="s">
        <v>1067</v>
      </c>
      <c r="F1522" s="26" t="s">
        <v>363</v>
      </c>
      <c r="G1522" s="26">
        <v>2019</v>
      </c>
      <c r="H1522" s="26" t="s">
        <v>106</v>
      </c>
      <c r="I1522" s="45">
        <v>1</v>
      </c>
      <c r="J1522" s="46" t="s">
        <v>2403</v>
      </c>
      <c r="K1522" s="26" t="s">
        <v>1635</v>
      </c>
      <c r="L1522" s="47">
        <f t="shared" si="115"/>
        <v>0.224</v>
      </c>
      <c r="M1522" s="47"/>
      <c r="N1522" s="47">
        <v>0.224</v>
      </c>
      <c r="O1522" s="47"/>
      <c r="P1522" s="26" t="s">
        <v>2075</v>
      </c>
      <c r="Q1522" s="26" t="s">
        <v>39</v>
      </c>
      <c r="R1522" s="60">
        <v>1</v>
      </c>
      <c r="S1522" s="60">
        <v>3</v>
      </c>
      <c r="T1522" s="60"/>
      <c r="U1522" s="60"/>
      <c r="V1522" s="26" t="s">
        <v>17</v>
      </c>
      <c r="W1522" s="26"/>
      <c r="X1522" s="26" t="s">
        <v>2589</v>
      </c>
    </row>
    <row r="1523" ht="24.95" customHeight="1" spans="1:24">
      <c r="A1523" s="24">
        <v>1517</v>
      </c>
      <c r="B1523" s="25" t="s">
        <v>2590</v>
      </c>
      <c r="C1523" s="26" t="s">
        <v>45</v>
      </c>
      <c r="D1523" s="26" t="s">
        <v>173</v>
      </c>
      <c r="E1523" s="26" t="s">
        <v>1999</v>
      </c>
      <c r="F1523" s="26" t="s">
        <v>363</v>
      </c>
      <c r="G1523" s="26">
        <v>2019</v>
      </c>
      <c r="H1523" s="26" t="s">
        <v>106</v>
      </c>
      <c r="I1523" s="45">
        <v>2</v>
      </c>
      <c r="J1523" s="46" t="s">
        <v>2403</v>
      </c>
      <c r="K1523" s="26" t="s">
        <v>1635</v>
      </c>
      <c r="L1523" s="47">
        <f t="shared" si="115"/>
        <v>0.9376</v>
      </c>
      <c r="M1523" s="47"/>
      <c r="N1523" s="47">
        <v>0.9376</v>
      </c>
      <c r="O1523" s="47"/>
      <c r="P1523" s="26" t="s">
        <v>2075</v>
      </c>
      <c r="Q1523" s="26" t="s">
        <v>39</v>
      </c>
      <c r="R1523" s="60">
        <v>2</v>
      </c>
      <c r="S1523" s="60">
        <v>6</v>
      </c>
      <c r="T1523" s="60"/>
      <c r="U1523" s="60"/>
      <c r="V1523" s="26" t="s">
        <v>17</v>
      </c>
      <c r="W1523" s="26"/>
      <c r="X1523" s="26" t="s">
        <v>2591</v>
      </c>
    </row>
    <row r="1524" ht="24.95" customHeight="1" spans="1:24">
      <c r="A1524" s="24">
        <v>1518</v>
      </c>
      <c r="B1524" s="25" t="s">
        <v>2592</v>
      </c>
      <c r="C1524" s="26" t="s">
        <v>45</v>
      </c>
      <c r="D1524" s="26" t="s">
        <v>173</v>
      </c>
      <c r="E1524" s="26" t="s">
        <v>580</v>
      </c>
      <c r="F1524" s="26" t="s">
        <v>363</v>
      </c>
      <c r="G1524" s="26">
        <v>2019</v>
      </c>
      <c r="H1524" s="26" t="s">
        <v>106</v>
      </c>
      <c r="I1524" s="45">
        <v>4</v>
      </c>
      <c r="J1524" s="46" t="s">
        <v>2403</v>
      </c>
      <c r="K1524" s="26" t="s">
        <v>1635</v>
      </c>
      <c r="L1524" s="47">
        <f t="shared" si="115"/>
        <v>1.997</v>
      </c>
      <c r="M1524" s="47"/>
      <c r="N1524" s="47">
        <v>1.997</v>
      </c>
      <c r="O1524" s="47"/>
      <c r="P1524" s="26" t="s">
        <v>2075</v>
      </c>
      <c r="Q1524" s="26" t="s">
        <v>39</v>
      </c>
      <c r="R1524" s="60">
        <v>4</v>
      </c>
      <c r="S1524" s="60">
        <v>12</v>
      </c>
      <c r="T1524" s="60"/>
      <c r="U1524" s="60"/>
      <c r="V1524" s="26" t="s">
        <v>17</v>
      </c>
      <c r="W1524" s="26"/>
      <c r="X1524" s="26" t="s">
        <v>2593</v>
      </c>
    </row>
    <row r="1525" ht="24.95" customHeight="1" spans="1:24">
      <c r="A1525" s="24">
        <v>1519</v>
      </c>
      <c r="B1525" s="25" t="s">
        <v>2594</v>
      </c>
      <c r="C1525" s="26" t="s">
        <v>45</v>
      </c>
      <c r="D1525" s="26" t="s">
        <v>173</v>
      </c>
      <c r="E1525" s="26" t="s">
        <v>410</v>
      </c>
      <c r="F1525" s="26" t="s">
        <v>363</v>
      </c>
      <c r="G1525" s="26">
        <v>2019</v>
      </c>
      <c r="H1525" s="26" t="s">
        <v>106</v>
      </c>
      <c r="I1525" s="45">
        <v>2</v>
      </c>
      <c r="J1525" s="46" t="s">
        <v>2403</v>
      </c>
      <c r="K1525" s="26" t="s">
        <v>1635</v>
      </c>
      <c r="L1525" s="47">
        <f t="shared" si="115"/>
        <v>1.4</v>
      </c>
      <c r="M1525" s="47"/>
      <c r="N1525" s="47">
        <v>1.4</v>
      </c>
      <c r="O1525" s="47"/>
      <c r="P1525" s="26" t="s">
        <v>2075</v>
      </c>
      <c r="Q1525" s="26" t="s">
        <v>39</v>
      </c>
      <c r="R1525" s="60">
        <v>2</v>
      </c>
      <c r="S1525" s="60">
        <v>6</v>
      </c>
      <c r="T1525" s="60"/>
      <c r="U1525" s="60"/>
      <c r="V1525" s="26" t="s">
        <v>17</v>
      </c>
      <c r="W1525" s="26"/>
      <c r="X1525" s="26" t="s">
        <v>2595</v>
      </c>
    </row>
    <row r="1526" ht="24.95" customHeight="1" spans="1:24">
      <c r="A1526" s="24">
        <v>1520</v>
      </c>
      <c r="B1526" s="25" t="s">
        <v>2596</v>
      </c>
      <c r="C1526" s="26" t="s">
        <v>45</v>
      </c>
      <c r="D1526" s="26" t="s">
        <v>173</v>
      </c>
      <c r="E1526" s="26" t="s">
        <v>576</v>
      </c>
      <c r="F1526" s="26" t="s">
        <v>363</v>
      </c>
      <c r="G1526" s="26">
        <v>2019</v>
      </c>
      <c r="H1526" s="26" t="s">
        <v>106</v>
      </c>
      <c r="I1526" s="45">
        <v>3</v>
      </c>
      <c r="J1526" s="46" t="s">
        <v>2403</v>
      </c>
      <c r="K1526" s="26" t="s">
        <v>1635</v>
      </c>
      <c r="L1526" s="47">
        <f t="shared" si="115"/>
        <v>1.836</v>
      </c>
      <c r="M1526" s="47"/>
      <c r="N1526" s="47">
        <v>1.836</v>
      </c>
      <c r="O1526" s="47"/>
      <c r="P1526" s="26" t="s">
        <v>2075</v>
      </c>
      <c r="Q1526" s="26" t="s">
        <v>39</v>
      </c>
      <c r="R1526" s="60">
        <v>3</v>
      </c>
      <c r="S1526" s="60">
        <v>9</v>
      </c>
      <c r="T1526" s="60"/>
      <c r="U1526" s="60"/>
      <c r="V1526" s="26" t="s">
        <v>17</v>
      </c>
      <c r="W1526" s="26"/>
      <c r="X1526" s="26" t="s">
        <v>2597</v>
      </c>
    </row>
    <row r="1527" ht="24.95" customHeight="1" spans="1:24">
      <c r="A1527" s="24">
        <v>1521</v>
      </c>
      <c r="B1527" s="25" t="s">
        <v>2598</v>
      </c>
      <c r="C1527" s="26" t="s">
        <v>45</v>
      </c>
      <c r="D1527" s="26" t="s">
        <v>173</v>
      </c>
      <c r="E1527" s="26" t="s">
        <v>572</v>
      </c>
      <c r="F1527" s="26" t="s">
        <v>363</v>
      </c>
      <c r="G1527" s="26">
        <v>2019</v>
      </c>
      <c r="H1527" s="26" t="s">
        <v>106</v>
      </c>
      <c r="I1527" s="45">
        <v>1</v>
      </c>
      <c r="J1527" s="46" t="s">
        <v>2403</v>
      </c>
      <c r="K1527" s="26" t="s">
        <v>1635</v>
      </c>
      <c r="L1527" s="47">
        <f t="shared" si="115"/>
        <v>0.5</v>
      </c>
      <c r="M1527" s="47"/>
      <c r="N1527" s="47">
        <v>0.5</v>
      </c>
      <c r="O1527" s="47"/>
      <c r="P1527" s="26" t="s">
        <v>2075</v>
      </c>
      <c r="Q1527" s="26" t="s">
        <v>39</v>
      </c>
      <c r="R1527" s="60">
        <v>1</v>
      </c>
      <c r="S1527" s="60">
        <v>3</v>
      </c>
      <c r="T1527" s="60"/>
      <c r="U1527" s="60"/>
      <c r="V1527" s="26" t="s">
        <v>17</v>
      </c>
      <c r="W1527" s="26"/>
      <c r="X1527" s="26" t="s">
        <v>2599</v>
      </c>
    </row>
    <row r="1528" ht="24.95" customHeight="1" spans="1:24">
      <c r="A1528" s="24">
        <v>1522</v>
      </c>
      <c r="B1528" s="25" t="s">
        <v>2600</v>
      </c>
      <c r="C1528" s="26" t="s">
        <v>45</v>
      </c>
      <c r="D1528" s="26" t="s">
        <v>173</v>
      </c>
      <c r="E1528" s="26" t="s">
        <v>174</v>
      </c>
      <c r="F1528" s="26" t="s">
        <v>363</v>
      </c>
      <c r="G1528" s="26">
        <v>2019</v>
      </c>
      <c r="H1528" s="26" t="s">
        <v>106</v>
      </c>
      <c r="I1528" s="45">
        <v>3</v>
      </c>
      <c r="J1528" s="46" t="s">
        <v>2403</v>
      </c>
      <c r="K1528" s="26" t="s">
        <v>1635</v>
      </c>
      <c r="L1528" s="47">
        <f t="shared" si="115"/>
        <v>1.78</v>
      </c>
      <c r="M1528" s="47"/>
      <c r="N1528" s="47">
        <v>1.78</v>
      </c>
      <c r="O1528" s="47"/>
      <c r="P1528" s="26" t="s">
        <v>2075</v>
      </c>
      <c r="Q1528" s="26" t="s">
        <v>39</v>
      </c>
      <c r="R1528" s="60">
        <v>3</v>
      </c>
      <c r="S1528" s="60">
        <v>9</v>
      </c>
      <c r="T1528" s="60"/>
      <c r="U1528" s="60"/>
      <c r="V1528" s="26" t="s">
        <v>17</v>
      </c>
      <c r="W1528" s="26"/>
      <c r="X1528" s="26" t="s">
        <v>2601</v>
      </c>
    </row>
    <row r="1529" ht="24.95" customHeight="1" spans="1:24">
      <c r="A1529" s="24">
        <v>1523</v>
      </c>
      <c r="B1529" s="25" t="s">
        <v>2602</v>
      </c>
      <c r="C1529" s="26" t="s">
        <v>45</v>
      </c>
      <c r="D1529" s="26" t="s">
        <v>173</v>
      </c>
      <c r="E1529" s="26" t="s">
        <v>2603</v>
      </c>
      <c r="F1529" s="26" t="s">
        <v>363</v>
      </c>
      <c r="G1529" s="26">
        <v>2019</v>
      </c>
      <c r="H1529" s="26" t="s">
        <v>106</v>
      </c>
      <c r="I1529" s="45">
        <v>2</v>
      </c>
      <c r="J1529" s="46" t="s">
        <v>2403</v>
      </c>
      <c r="K1529" s="26" t="s">
        <v>1635</v>
      </c>
      <c r="L1529" s="47">
        <f t="shared" si="115"/>
        <v>1.6</v>
      </c>
      <c r="M1529" s="47"/>
      <c r="N1529" s="47">
        <v>1.6</v>
      </c>
      <c r="O1529" s="47"/>
      <c r="P1529" s="26" t="s">
        <v>2075</v>
      </c>
      <c r="Q1529" s="26" t="s">
        <v>39</v>
      </c>
      <c r="R1529" s="60">
        <v>2</v>
      </c>
      <c r="S1529" s="60">
        <v>6</v>
      </c>
      <c r="T1529" s="60"/>
      <c r="U1529" s="60"/>
      <c r="V1529" s="26" t="s">
        <v>17</v>
      </c>
      <c r="W1529" s="26"/>
      <c r="X1529" s="26" t="s">
        <v>2604</v>
      </c>
    </row>
    <row r="1530" ht="24.95" customHeight="1" spans="1:24">
      <c r="A1530" s="24">
        <v>1524</v>
      </c>
      <c r="B1530" s="25" t="s">
        <v>2605</v>
      </c>
      <c r="C1530" s="26" t="s">
        <v>45</v>
      </c>
      <c r="D1530" s="26" t="s">
        <v>173</v>
      </c>
      <c r="E1530" s="26" t="s">
        <v>578</v>
      </c>
      <c r="F1530" s="26" t="s">
        <v>363</v>
      </c>
      <c r="G1530" s="26">
        <v>2019</v>
      </c>
      <c r="H1530" s="26" t="s">
        <v>106</v>
      </c>
      <c r="I1530" s="45">
        <v>4</v>
      </c>
      <c r="J1530" s="46" t="s">
        <v>2403</v>
      </c>
      <c r="K1530" s="26" t="s">
        <v>1635</v>
      </c>
      <c r="L1530" s="47">
        <f t="shared" si="115"/>
        <v>2.6</v>
      </c>
      <c r="M1530" s="47"/>
      <c r="N1530" s="47">
        <v>2.6</v>
      </c>
      <c r="O1530" s="47"/>
      <c r="P1530" s="26" t="s">
        <v>2075</v>
      </c>
      <c r="Q1530" s="26" t="s">
        <v>39</v>
      </c>
      <c r="R1530" s="60">
        <v>4</v>
      </c>
      <c r="S1530" s="60">
        <v>12</v>
      </c>
      <c r="T1530" s="60"/>
      <c r="U1530" s="60"/>
      <c r="V1530" s="26" t="s">
        <v>17</v>
      </c>
      <c r="W1530" s="26"/>
      <c r="X1530" s="26" t="s">
        <v>2606</v>
      </c>
    </row>
    <row r="1531" ht="24.95" customHeight="1" spans="1:24">
      <c r="A1531" s="24">
        <v>1525</v>
      </c>
      <c r="B1531" s="25" t="s">
        <v>2607</v>
      </c>
      <c r="C1531" s="26" t="s">
        <v>45</v>
      </c>
      <c r="D1531" s="26" t="s">
        <v>173</v>
      </c>
      <c r="E1531" s="26" t="s">
        <v>701</v>
      </c>
      <c r="F1531" s="26" t="s">
        <v>363</v>
      </c>
      <c r="G1531" s="26">
        <v>2019</v>
      </c>
      <c r="H1531" s="26" t="s">
        <v>106</v>
      </c>
      <c r="I1531" s="45">
        <v>4</v>
      </c>
      <c r="J1531" s="46" t="s">
        <v>2403</v>
      </c>
      <c r="K1531" s="26" t="s">
        <v>1635</v>
      </c>
      <c r="L1531" s="47">
        <f t="shared" si="115"/>
        <v>2.57</v>
      </c>
      <c r="M1531" s="47"/>
      <c r="N1531" s="47">
        <v>2.57</v>
      </c>
      <c r="O1531" s="47"/>
      <c r="P1531" s="26" t="s">
        <v>2075</v>
      </c>
      <c r="Q1531" s="26" t="s">
        <v>39</v>
      </c>
      <c r="R1531" s="60">
        <v>4</v>
      </c>
      <c r="S1531" s="60">
        <v>12</v>
      </c>
      <c r="T1531" s="60"/>
      <c r="U1531" s="60"/>
      <c r="V1531" s="26" t="s">
        <v>17</v>
      </c>
      <c r="W1531" s="26"/>
      <c r="X1531" s="26" t="s">
        <v>2608</v>
      </c>
    </row>
    <row r="1532" s="5" customFormat="1" ht="24.95" customHeight="1" spans="1:24">
      <c r="A1532" s="20">
        <v>1526</v>
      </c>
      <c r="B1532" s="21" t="s">
        <v>2609</v>
      </c>
      <c r="C1532" s="20"/>
      <c r="D1532" s="20"/>
      <c r="E1532" s="20"/>
      <c r="F1532" s="20" t="s">
        <v>37</v>
      </c>
      <c r="G1532" s="20" t="s">
        <v>34</v>
      </c>
      <c r="H1532" s="20" t="s">
        <v>108</v>
      </c>
      <c r="I1532" s="41">
        <f>SUM(0)</f>
        <v>0</v>
      </c>
      <c r="J1532" s="21"/>
      <c r="K1532" s="20"/>
      <c r="L1532" s="48"/>
      <c r="M1532" s="48"/>
      <c r="N1532" s="48"/>
      <c r="O1532" s="48"/>
      <c r="P1532" s="20"/>
      <c r="Q1532" s="20"/>
      <c r="R1532" s="57">
        <f>SUM(0)</f>
        <v>0</v>
      </c>
      <c r="S1532" s="57">
        <f>SUM(0)</f>
        <v>0</v>
      </c>
      <c r="T1532" s="57"/>
      <c r="U1532" s="57"/>
      <c r="V1532" s="20"/>
      <c r="W1532" s="20">
        <v>9799</v>
      </c>
      <c r="X1532" s="20"/>
    </row>
    <row r="1533" s="5" customFormat="1" ht="24.95" customHeight="1" spans="1:24">
      <c r="A1533" s="20">
        <v>1527</v>
      </c>
      <c r="B1533" s="21" t="s">
        <v>2610</v>
      </c>
      <c r="C1533" s="20"/>
      <c r="D1533" s="20"/>
      <c r="E1533" s="20"/>
      <c r="F1533" s="20" t="s">
        <v>37</v>
      </c>
      <c r="G1533" s="20" t="s">
        <v>34</v>
      </c>
      <c r="H1533" s="20" t="s">
        <v>1232</v>
      </c>
      <c r="I1533" s="57">
        <f>SUM(I1534:I1537)</f>
        <v>4</v>
      </c>
      <c r="J1533" s="21"/>
      <c r="K1533" s="20"/>
      <c r="L1533" s="48">
        <f>SUM(L1534:L1537)</f>
        <v>223</v>
      </c>
      <c r="M1533" s="48">
        <f>SUM(M1534:M1537)</f>
        <v>0</v>
      </c>
      <c r="N1533" s="48">
        <f>SUM(N1534:N1537)</f>
        <v>223</v>
      </c>
      <c r="O1533" s="48">
        <f>SUM(O1534:O1537)</f>
        <v>0</v>
      </c>
      <c r="P1533" s="20"/>
      <c r="Q1533" s="20" t="s">
        <v>110</v>
      </c>
      <c r="R1533" s="57">
        <f>SUM(R1534:R1537)</f>
        <v>121</v>
      </c>
      <c r="S1533" s="57">
        <f>SUM(S1534:S1537)</f>
        <v>498</v>
      </c>
      <c r="T1533" s="57"/>
      <c r="U1533" s="57"/>
      <c r="V1533" s="20" t="s">
        <v>34</v>
      </c>
      <c r="W1533" s="20">
        <v>9800</v>
      </c>
      <c r="X1533" s="20"/>
    </row>
    <row r="1534" s="3" customFormat="1" ht="24.95" customHeight="1" spans="1:24">
      <c r="A1534" s="24">
        <v>1528</v>
      </c>
      <c r="B1534" s="46" t="s">
        <v>2611</v>
      </c>
      <c r="C1534" s="26" t="s">
        <v>45</v>
      </c>
      <c r="D1534" s="26" t="s">
        <v>53</v>
      </c>
      <c r="E1534" s="26" t="s">
        <v>2392</v>
      </c>
      <c r="F1534" s="26" t="s">
        <v>37</v>
      </c>
      <c r="G1534" s="26">
        <v>2019</v>
      </c>
      <c r="H1534" s="26" t="s">
        <v>1232</v>
      </c>
      <c r="I1534" s="60">
        <v>1</v>
      </c>
      <c r="J1534" s="46" t="s">
        <v>2612</v>
      </c>
      <c r="K1534" s="47">
        <v>50</v>
      </c>
      <c r="L1534" s="47">
        <v>50</v>
      </c>
      <c r="M1534" s="47"/>
      <c r="N1534" s="47">
        <v>50</v>
      </c>
      <c r="O1534" s="47"/>
      <c r="P1534" s="26" t="s">
        <v>1240</v>
      </c>
      <c r="Q1534" s="26" t="s">
        <v>110</v>
      </c>
      <c r="R1534" s="60">
        <v>13</v>
      </c>
      <c r="S1534" s="60">
        <v>59</v>
      </c>
      <c r="T1534" s="60"/>
      <c r="U1534" s="60"/>
      <c r="V1534" s="138" t="s">
        <v>17</v>
      </c>
      <c r="W1534" s="26">
        <v>9826</v>
      </c>
      <c r="X1534" s="26"/>
    </row>
    <row r="1535" s="3" customFormat="1" ht="24.95" customHeight="1" spans="1:24">
      <c r="A1535" s="24">
        <v>1529</v>
      </c>
      <c r="B1535" s="46" t="s">
        <v>2613</v>
      </c>
      <c r="C1535" s="26" t="s">
        <v>45</v>
      </c>
      <c r="D1535" s="26" t="s">
        <v>53</v>
      </c>
      <c r="E1535" s="26" t="s">
        <v>2614</v>
      </c>
      <c r="F1535" s="26" t="s">
        <v>37</v>
      </c>
      <c r="G1535" s="26">
        <v>2019</v>
      </c>
      <c r="H1535" s="26" t="s">
        <v>1232</v>
      </c>
      <c r="I1535" s="60">
        <v>1</v>
      </c>
      <c r="J1535" s="46" t="s">
        <v>2615</v>
      </c>
      <c r="K1535" s="47">
        <v>50</v>
      </c>
      <c r="L1535" s="47">
        <v>50</v>
      </c>
      <c r="M1535" s="47"/>
      <c r="N1535" s="47">
        <v>50</v>
      </c>
      <c r="O1535" s="47"/>
      <c r="P1535" s="26" t="s">
        <v>1240</v>
      </c>
      <c r="Q1535" s="26" t="s">
        <v>110</v>
      </c>
      <c r="R1535" s="60">
        <v>1</v>
      </c>
      <c r="S1535" s="60">
        <v>6</v>
      </c>
      <c r="T1535" s="60"/>
      <c r="U1535" s="60"/>
      <c r="V1535" s="138" t="s">
        <v>17</v>
      </c>
      <c r="W1535" s="26">
        <v>9827</v>
      </c>
      <c r="X1535" s="26"/>
    </row>
    <row r="1536" s="3" customFormat="1" ht="24.95" customHeight="1" spans="1:24">
      <c r="A1536" s="24">
        <v>1530</v>
      </c>
      <c r="B1536" s="46" t="s">
        <v>2616</v>
      </c>
      <c r="C1536" s="26" t="s">
        <v>45</v>
      </c>
      <c r="D1536" s="26" t="s">
        <v>271</v>
      </c>
      <c r="E1536" s="26" t="s">
        <v>1719</v>
      </c>
      <c r="F1536" s="26" t="s">
        <v>37</v>
      </c>
      <c r="G1536" s="26">
        <v>2019</v>
      </c>
      <c r="H1536" s="26" t="s">
        <v>1232</v>
      </c>
      <c r="I1536" s="60">
        <v>1</v>
      </c>
      <c r="J1536" s="46" t="s">
        <v>2617</v>
      </c>
      <c r="K1536" s="47">
        <v>100</v>
      </c>
      <c r="L1536" s="47">
        <v>100</v>
      </c>
      <c r="M1536" s="47"/>
      <c r="N1536" s="47">
        <v>100</v>
      </c>
      <c r="O1536" s="47"/>
      <c r="P1536" s="26" t="s">
        <v>1240</v>
      </c>
      <c r="Q1536" s="26" t="s">
        <v>110</v>
      </c>
      <c r="R1536" s="60">
        <v>12</v>
      </c>
      <c r="S1536" s="60">
        <v>52</v>
      </c>
      <c r="T1536" s="60"/>
      <c r="U1536" s="60"/>
      <c r="V1536" s="26" t="s">
        <v>17</v>
      </c>
      <c r="W1536" s="26">
        <v>9828</v>
      </c>
      <c r="X1536" s="26"/>
    </row>
    <row r="1537" s="3" customFormat="1" ht="24.95" customHeight="1" spans="1:24">
      <c r="A1537" s="24">
        <v>1531</v>
      </c>
      <c r="B1537" s="46" t="s">
        <v>2618</v>
      </c>
      <c r="C1537" s="26" t="s">
        <v>45</v>
      </c>
      <c r="D1537" s="26" t="s">
        <v>326</v>
      </c>
      <c r="E1537" s="26"/>
      <c r="F1537" s="26" t="s">
        <v>363</v>
      </c>
      <c r="G1537" s="26">
        <v>2019</v>
      </c>
      <c r="H1537" s="26" t="s">
        <v>1232</v>
      </c>
      <c r="I1537" s="45">
        <v>1</v>
      </c>
      <c r="J1537" s="46" t="s">
        <v>2619</v>
      </c>
      <c r="K1537" s="54">
        <v>23</v>
      </c>
      <c r="L1537" s="54">
        <f>M1537+N1537+O1537</f>
        <v>23</v>
      </c>
      <c r="M1537" s="54"/>
      <c r="N1537" s="54">
        <v>23</v>
      </c>
      <c r="O1537" s="47"/>
      <c r="P1537" s="99" t="s">
        <v>2202</v>
      </c>
      <c r="Q1537" s="26" t="s">
        <v>110</v>
      </c>
      <c r="R1537" s="26">
        <v>95</v>
      </c>
      <c r="S1537" s="26">
        <v>381</v>
      </c>
      <c r="T1537" s="26"/>
      <c r="U1537" s="26"/>
      <c r="V1537" s="26" t="s">
        <v>17</v>
      </c>
      <c r="W1537" s="24">
        <v>9830</v>
      </c>
      <c r="X1537" s="24"/>
    </row>
    <row r="1538" s="5" customFormat="1" ht="24.95" customHeight="1" spans="1:24">
      <c r="A1538" s="20">
        <v>1532</v>
      </c>
      <c r="B1538" s="21" t="s">
        <v>2620</v>
      </c>
      <c r="C1538" s="20"/>
      <c r="D1538" s="20"/>
      <c r="E1538" s="20"/>
      <c r="F1538" s="20" t="s">
        <v>37</v>
      </c>
      <c r="G1538" s="20" t="s">
        <v>34</v>
      </c>
      <c r="H1538" s="20" t="s">
        <v>34</v>
      </c>
      <c r="I1538" s="42" t="s">
        <v>34</v>
      </c>
      <c r="J1538" s="21"/>
      <c r="K1538" s="20"/>
      <c r="L1538" s="48">
        <f t="shared" ref="L1538:O1538" si="116">L1539+L1540+L1541+L1542</f>
        <v>0</v>
      </c>
      <c r="M1538" s="48">
        <f t="shared" si="116"/>
        <v>0</v>
      </c>
      <c r="N1538" s="48">
        <f t="shared" si="116"/>
        <v>0</v>
      </c>
      <c r="O1538" s="48">
        <f t="shared" si="116"/>
        <v>0</v>
      </c>
      <c r="P1538" s="20"/>
      <c r="Q1538" s="20" t="s">
        <v>110</v>
      </c>
      <c r="R1538" s="57">
        <f>R1539+R1540+R1541+R1542</f>
        <v>0</v>
      </c>
      <c r="S1538" s="57">
        <f>S1539+S1540+S1541+S1542</f>
        <v>0</v>
      </c>
      <c r="T1538" s="57"/>
      <c r="U1538" s="57"/>
      <c r="V1538" s="20" t="s">
        <v>34</v>
      </c>
      <c r="W1538" s="20">
        <v>9839</v>
      </c>
      <c r="X1538" s="20"/>
    </row>
    <row r="1539" s="6" customFormat="1" ht="24.95" customHeight="1" spans="1:24">
      <c r="A1539" s="22">
        <v>1533</v>
      </c>
      <c r="B1539" s="23" t="s">
        <v>2621</v>
      </c>
      <c r="C1539" s="22"/>
      <c r="D1539" s="22"/>
      <c r="E1539" s="22"/>
      <c r="F1539" s="22" t="s">
        <v>37</v>
      </c>
      <c r="G1539" s="22" t="s">
        <v>34</v>
      </c>
      <c r="H1539" s="22" t="s">
        <v>2053</v>
      </c>
      <c r="I1539" s="43"/>
      <c r="J1539" s="69"/>
      <c r="K1539" s="22"/>
      <c r="L1539" s="49"/>
      <c r="M1539" s="49"/>
      <c r="N1539" s="49"/>
      <c r="O1539" s="49"/>
      <c r="P1539" s="22"/>
      <c r="Q1539" s="22"/>
      <c r="R1539" s="58"/>
      <c r="S1539" s="58"/>
      <c r="T1539" s="58"/>
      <c r="U1539" s="58"/>
      <c r="V1539" s="22" t="s">
        <v>34</v>
      </c>
      <c r="W1539" s="22">
        <v>9840</v>
      </c>
      <c r="X1539" s="22"/>
    </row>
    <row r="1540" s="6" customFormat="1" ht="24.95" customHeight="1" spans="1:24">
      <c r="A1540" s="22">
        <v>1534</v>
      </c>
      <c r="B1540" s="23" t="s">
        <v>2622</v>
      </c>
      <c r="C1540" s="22"/>
      <c r="D1540" s="22"/>
      <c r="E1540" s="22"/>
      <c r="F1540" s="22" t="s">
        <v>2623</v>
      </c>
      <c r="G1540" s="22" t="s">
        <v>34</v>
      </c>
      <c r="H1540" s="22" t="s">
        <v>1232</v>
      </c>
      <c r="I1540" s="43">
        <f>SUM(0)</f>
        <v>0</v>
      </c>
      <c r="J1540" s="69"/>
      <c r="K1540" s="22"/>
      <c r="L1540" s="49"/>
      <c r="M1540" s="49"/>
      <c r="N1540" s="49"/>
      <c r="O1540" s="49"/>
      <c r="P1540" s="22"/>
      <c r="Q1540" s="22"/>
      <c r="R1540" s="58">
        <f>SUM(0)</f>
        <v>0</v>
      </c>
      <c r="S1540" s="58">
        <f>SUM(0)</f>
        <v>0</v>
      </c>
      <c r="T1540" s="58"/>
      <c r="U1540" s="58"/>
      <c r="V1540" s="22" t="s">
        <v>34</v>
      </c>
      <c r="W1540" s="22">
        <v>9874</v>
      </c>
      <c r="X1540" s="22"/>
    </row>
    <row r="1541" s="6" customFormat="1" ht="24.95" customHeight="1" spans="1:24">
      <c r="A1541" s="22">
        <v>1535</v>
      </c>
      <c r="B1541" s="23" t="s">
        <v>2624</v>
      </c>
      <c r="C1541" s="22"/>
      <c r="D1541" s="22"/>
      <c r="E1541" s="22"/>
      <c r="F1541" s="22" t="s">
        <v>37</v>
      </c>
      <c r="G1541" s="22" t="s">
        <v>34</v>
      </c>
      <c r="H1541" s="22" t="s">
        <v>108</v>
      </c>
      <c r="I1541" s="43">
        <f>SUM(0)</f>
        <v>0</v>
      </c>
      <c r="J1541" s="69" t="s">
        <v>2625</v>
      </c>
      <c r="K1541" s="22"/>
      <c r="L1541" s="49">
        <f>SUM(0)</f>
        <v>0</v>
      </c>
      <c r="M1541" s="49">
        <f>SUM(0)</f>
        <v>0</v>
      </c>
      <c r="N1541" s="49">
        <f>SUM(0)</f>
        <v>0</v>
      </c>
      <c r="O1541" s="49">
        <f>SUM(0)</f>
        <v>0</v>
      </c>
      <c r="P1541" s="22"/>
      <c r="Q1541" s="22" t="s">
        <v>110</v>
      </c>
      <c r="R1541" s="58">
        <f>SUM(0)</f>
        <v>0</v>
      </c>
      <c r="S1541" s="58">
        <f>SUM(0)</f>
        <v>0</v>
      </c>
      <c r="T1541" s="58"/>
      <c r="U1541" s="58"/>
      <c r="V1541" s="22" t="s">
        <v>34</v>
      </c>
      <c r="W1541" s="22">
        <v>9887</v>
      </c>
      <c r="X1541" s="22"/>
    </row>
    <row r="1542" s="6" customFormat="1" ht="24.95" customHeight="1" spans="1:24">
      <c r="A1542" s="22">
        <v>1536</v>
      </c>
      <c r="B1542" s="23" t="s">
        <v>2626</v>
      </c>
      <c r="C1542" s="22"/>
      <c r="D1542" s="22"/>
      <c r="E1542" s="22"/>
      <c r="F1542" s="22" t="s">
        <v>37</v>
      </c>
      <c r="G1542" s="22" t="s">
        <v>34</v>
      </c>
      <c r="H1542" s="22" t="s">
        <v>34</v>
      </c>
      <c r="I1542" s="58">
        <f>SUM(0)</f>
        <v>0</v>
      </c>
      <c r="J1542" s="69" t="s">
        <v>2627</v>
      </c>
      <c r="K1542" s="22"/>
      <c r="L1542" s="49">
        <f>SUM(0)</f>
        <v>0</v>
      </c>
      <c r="M1542" s="49">
        <f>SUM(0)</f>
        <v>0</v>
      </c>
      <c r="N1542" s="49">
        <f>SUM(0)</f>
        <v>0</v>
      </c>
      <c r="O1542" s="49">
        <f>SUM(0)</f>
        <v>0</v>
      </c>
      <c r="P1542" s="22"/>
      <c r="Q1542" s="22" t="s">
        <v>110</v>
      </c>
      <c r="R1542" s="58">
        <f>SUM(0)</f>
        <v>0</v>
      </c>
      <c r="S1542" s="58">
        <f>SUM(0)</f>
        <v>0</v>
      </c>
      <c r="T1542" s="58"/>
      <c r="U1542" s="58"/>
      <c r="V1542" s="22" t="s">
        <v>34</v>
      </c>
      <c r="W1542" s="22">
        <v>9943</v>
      </c>
      <c r="X1542" s="22"/>
    </row>
    <row r="1543" s="4" customFormat="1" ht="24.95" customHeight="1" spans="1:24">
      <c r="A1543" s="18">
        <v>1537</v>
      </c>
      <c r="B1543" s="19" t="s">
        <v>2628</v>
      </c>
      <c r="C1543" s="18"/>
      <c r="D1543" s="18"/>
      <c r="E1543" s="18"/>
      <c r="F1543" s="18" t="s">
        <v>34</v>
      </c>
      <c r="G1543" s="18" t="s">
        <v>34</v>
      </c>
      <c r="H1543" s="18" t="s">
        <v>34</v>
      </c>
      <c r="I1543" s="39"/>
      <c r="J1543" s="19"/>
      <c r="K1543" s="18"/>
      <c r="L1543" s="40"/>
      <c r="M1543" s="40"/>
      <c r="N1543" s="40"/>
      <c r="O1543" s="40"/>
      <c r="P1543" s="18"/>
      <c r="Q1543" s="18"/>
      <c r="R1543" s="56"/>
      <c r="S1543" s="56"/>
      <c r="T1543" s="56"/>
      <c r="U1543" s="56"/>
      <c r="V1543" s="18"/>
      <c r="W1543" s="18">
        <v>9950</v>
      </c>
      <c r="X1543" s="18"/>
    </row>
    <row r="1544" s="5" customFormat="1" ht="24.95" customHeight="1" spans="1:24">
      <c r="A1544" s="20">
        <v>1538</v>
      </c>
      <c r="B1544" s="21" t="s">
        <v>2629</v>
      </c>
      <c r="C1544" s="20"/>
      <c r="D1544" s="20"/>
      <c r="E1544" s="20"/>
      <c r="F1544" s="20"/>
      <c r="G1544" s="20"/>
      <c r="H1544" s="20"/>
      <c r="I1544" s="41"/>
      <c r="J1544" s="21"/>
      <c r="K1544" s="20"/>
      <c r="L1544" s="48"/>
      <c r="M1544" s="48"/>
      <c r="N1544" s="48"/>
      <c r="O1544" s="48"/>
      <c r="P1544" s="20"/>
      <c r="Q1544" s="20"/>
      <c r="R1544" s="57"/>
      <c r="S1544" s="57"/>
      <c r="T1544" s="57"/>
      <c r="U1544" s="57"/>
      <c r="V1544" s="20"/>
      <c r="W1544" s="20">
        <v>9951</v>
      </c>
      <c r="X1544" s="20"/>
    </row>
    <row r="1545" s="5" customFormat="1" ht="24.95" customHeight="1" spans="1:24">
      <c r="A1545" s="20">
        <v>1539</v>
      </c>
      <c r="B1545" s="21" t="s">
        <v>2630</v>
      </c>
      <c r="C1545" s="20"/>
      <c r="D1545" s="20"/>
      <c r="E1545" s="20"/>
      <c r="F1545" s="20"/>
      <c r="G1545" s="20"/>
      <c r="H1545" s="20"/>
      <c r="I1545" s="41"/>
      <c r="J1545" s="21"/>
      <c r="K1545" s="20"/>
      <c r="L1545" s="48"/>
      <c r="M1545" s="48"/>
      <c r="N1545" s="48"/>
      <c r="O1545" s="48"/>
      <c r="P1545" s="20"/>
      <c r="Q1545" s="20"/>
      <c r="R1545" s="57"/>
      <c r="S1545" s="57"/>
      <c r="T1545" s="57"/>
      <c r="U1545" s="57"/>
      <c r="V1545" s="20"/>
      <c r="W1545" s="20">
        <v>9952</v>
      </c>
      <c r="X1545" s="20"/>
    </row>
    <row r="1546" s="5" customFormat="1" ht="24.95" customHeight="1" spans="1:24">
      <c r="A1546" s="20">
        <v>1540</v>
      </c>
      <c r="B1546" s="21" t="s">
        <v>2631</v>
      </c>
      <c r="C1546" s="20"/>
      <c r="D1546" s="20"/>
      <c r="E1546" s="20"/>
      <c r="F1546" s="20"/>
      <c r="G1546" s="20"/>
      <c r="H1546" s="20"/>
      <c r="I1546" s="41"/>
      <c r="J1546" s="21"/>
      <c r="K1546" s="20"/>
      <c r="L1546" s="48"/>
      <c r="M1546" s="48"/>
      <c r="N1546" s="48"/>
      <c r="O1546" s="48"/>
      <c r="P1546" s="20"/>
      <c r="Q1546" s="20"/>
      <c r="R1546" s="57"/>
      <c r="S1546" s="57"/>
      <c r="T1546" s="57"/>
      <c r="U1546" s="57"/>
      <c r="V1546" s="20"/>
      <c r="W1546" s="20">
        <v>9953</v>
      </c>
      <c r="X1546" s="20"/>
    </row>
    <row r="1547" s="5" customFormat="1" ht="24.95" customHeight="1" spans="1:24">
      <c r="A1547" s="20">
        <v>1541</v>
      </c>
      <c r="B1547" s="21" t="s">
        <v>2632</v>
      </c>
      <c r="C1547" s="20"/>
      <c r="D1547" s="20"/>
      <c r="E1547" s="20"/>
      <c r="F1547" s="20"/>
      <c r="G1547" s="20"/>
      <c r="H1547" s="20"/>
      <c r="I1547" s="41"/>
      <c r="J1547" s="21"/>
      <c r="K1547" s="20"/>
      <c r="L1547" s="48"/>
      <c r="M1547" s="48"/>
      <c r="N1547" s="48"/>
      <c r="O1547" s="48"/>
      <c r="P1547" s="20"/>
      <c r="Q1547" s="20"/>
      <c r="R1547" s="57"/>
      <c r="S1547" s="57"/>
      <c r="T1547" s="57"/>
      <c r="U1547" s="57"/>
      <c r="V1547" s="20"/>
      <c r="W1547" s="20">
        <v>9954</v>
      </c>
      <c r="X1547" s="20"/>
    </row>
    <row r="1548" s="4" customFormat="1" ht="24.95" customHeight="1" spans="1:24">
      <c r="A1548" s="18">
        <v>1542</v>
      </c>
      <c r="B1548" s="19" t="s">
        <v>2633</v>
      </c>
      <c r="C1548" s="18"/>
      <c r="D1548" s="18"/>
      <c r="E1548" s="18"/>
      <c r="F1548" s="18" t="s">
        <v>34</v>
      </c>
      <c r="G1548" s="18" t="s">
        <v>34</v>
      </c>
      <c r="H1548" s="18" t="s">
        <v>34</v>
      </c>
      <c r="I1548" s="39" t="s">
        <v>34</v>
      </c>
      <c r="J1548" s="19"/>
      <c r="K1548" s="18"/>
      <c r="L1548" s="40">
        <f t="shared" ref="L1548:O1548" si="117">L1549+L1551+L1552</f>
        <v>40</v>
      </c>
      <c r="M1548" s="40">
        <f t="shared" si="117"/>
        <v>40</v>
      </c>
      <c r="N1548" s="40">
        <f t="shared" si="117"/>
        <v>0</v>
      </c>
      <c r="O1548" s="40">
        <f t="shared" si="117"/>
        <v>0</v>
      </c>
      <c r="P1548" s="18"/>
      <c r="Q1548" s="18" t="s">
        <v>34</v>
      </c>
      <c r="R1548" s="56">
        <f>R1549+R1551+R1552</f>
        <v>705</v>
      </c>
      <c r="S1548" s="56">
        <f>S1549+S1551+S1552</f>
        <v>2900</v>
      </c>
      <c r="T1548" s="56" t="s">
        <v>2634</v>
      </c>
      <c r="U1548" s="56" t="s">
        <v>2635</v>
      </c>
      <c r="V1548" s="18" t="s">
        <v>34</v>
      </c>
      <c r="W1548" s="18">
        <v>9955</v>
      </c>
      <c r="X1548" s="18"/>
    </row>
    <row r="1549" s="5" customFormat="1" ht="24.95" customHeight="1" spans="1:24">
      <c r="A1549" s="20">
        <v>1543</v>
      </c>
      <c r="B1549" s="21" t="s">
        <v>2636</v>
      </c>
      <c r="C1549" s="20"/>
      <c r="D1549" s="20"/>
      <c r="E1549" s="20"/>
      <c r="F1549" s="20" t="s">
        <v>37</v>
      </c>
      <c r="G1549" s="20" t="s">
        <v>34</v>
      </c>
      <c r="H1549" s="20" t="s">
        <v>108</v>
      </c>
      <c r="I1549" s="41">
        <f>SUM(I1550)</f>
        <v>1</v>
      </c>
      <c r="J1549" s="21" t="s">
        <v>2637</v>
      </c>
      <c r="K1549" s="20"/>
      <c r="L1549" s="48">
        <f t="shared" ref="L1549:O1549" si="118">SUM(L1550)</f>
        <v>40</v>
      </c>
      <c r="M1549" s="48">
        <f t="shared" si="118"/>
        <v>40</v>
      </c>
      <c r="N1549" s="48">
        <f t="shared" si="118"/>
        <v>0</v>
      </c>
      <c r="O1549" s="48">
        <f t="shared" si="118"/>
        <v>0</v>
      </c>
      <c r="P1549" s="20"/>
      <c r="Q1549" s="20" t="s">
        <v>110</v>
      </c>
      <c r="R1549" s="57">
        <f>SUM(R1550)</f>
        <v>705</v>
      </c>
      <c r="S1549" s="57">
        <f>SUM(S1550)</f>
        <v>2900</v>
      </c>
      <c r="T1549" s="57"/>
      <c r="U1549" s="57"/>
      <c r="V1549" s="20" t="s">
        <v>34</v>
      </c>
      <c r="W1549" s="20">
        <v>9956</v>
      </c>
      <c r="X1549" s="20"/>
    </row>
    <row r="1550" ht="24.95" customHeight="1" spans="1:24">
      <c r="A1550" s="24">
        <v>1544</v>
      </c>
      <c r="B1550" s="51" t="s">
        <v>2638</v>
      </c>
      <c r="C1550" s="24" t="s">
        <v>45</v>
      </c>
      <c r="D1550" s="26" t="s">
        <v>271</v>
      </c>
      <c r="E1550" s="24" t="s">
        <v>1944</v>
      </c>
      <c r="F1550" s="24" t="s">
        <v>37</v>
      </c>
      <c r="G1550" s="24">
        <v>2018</v>
      </c>
      <c r="H1550" s="24" t="s">
        <v>108</v>
      </c>
      <c r="I1550" s="55">
        <v>1</v>
      </c>
      <c r="J1550" s="51" t="s">
        <v>2639</v>
      </c>
      <c r="K1550" s="50">
        <v>40</v>
      </c>
      <c r="L1550" s="52">
        <f>M1550+N1550+O1550</f>
        <v>40</v>
      </c>
      <c r="M1550" s="52">
        <v>40</v>
      </c>
      <c r="N1550" s="52"/>
      <c r="O1550" s="52"/>
      <c r="P1550" s="24" t="s">
        <v>49</v>
      </c>
      <c r="Q1550" s="24" t="s">
        <v>110</v>
      </c>
      <c r="R1550" s="24">
        <v>705</v>
      </c>
      <c r="S1550" s="24">
        <v>2900</v>
      </c>
      <c r="T1550" s="24"/>
      <c r="U1550" s="24"/>
      <c r="V1550" s="24" t="s">
        <v>2640</v>
      </c>
      <c r="W1550" s="24">
        <v>9957</v>
      </c>
      <c r="X1550" s="24"/>
    </row>
    <row r="1551" s="5" customFormat="1" ht="24.95" customHeight="1" spans="1:24">
      <c r="A1551" s="20">
        <v>1545</v>
      </c>
      <c r="B1551" s="21" t="s">
        <v>2641</v>
      </c>
      <c r="C1551" s="20"/>
      <c r="D1551" s="20"/>
      <c r="E1551" s="20"/>
      <c r="F1551" s="20"/>
      <c r="G1551" s="20"/>
      <c r="H1551" s="20"/>
      <c r="I1551" s="42"/>
      <c r="J1551" s="21"/>
      <c r="K1551" s="20"/>
      <c r="L1551" s="48"/>
      <c r="M1551" s="48"/>
      <c r="N1551" s="48"/>
      <c r="O1551" s="48"/>
      <c r="P1551" s="20"/>
      <c r="Q1551" s="20"/>
      <c r="R1551" s="57"/>
      <c r="S1551" s="57"/>
      <c r="T1551" s="57"/>
      <c r="U1551" s="57"/>
      <c r="V1551" s="20"/>
      <c r="W1551" s="20">
        <v>9958</v>
      </c>
      <c r="X1551" s="20"/>
    </row>
    <row r="1552" s="5" customFormat="1" ht="24.95" customHeight="1" spans="1:24">
      <c r="A1552" s="20">
        <v>1546</v>
      </c>
      <c r="B1552" s="21" t="s">
        <v>2642</v>
      </c>
      <c r="C1552" s="20"/>
      <c r="D1552" s="20"/>
      <c r="E1552" s="20"/>
      <c r="F1552" s="20" t="s">
        <v>37</v>
      </c>
      <c r="G1552" s="20" t="s">
        <v>34</v>
      </c>
      <c r="H1552" s="20" t="s">
        <v>38</v>
      </c>
      <c r="I1552" s="41"/>
      <c r="J1552" s="21"/>
      <c r="K1552" s="20"/>
      <c r="L1552" s="48"/>
      <c r="M1552" s="48"/>
      <c r="N1552" s="48"/>
      <c r="O1552" s="48"/>
      <c r="P1552" s="20"/>
      <c r="Q1552" s="20"/>
      <c r="R1552" s="57"/>
      <c r="S1552" s="57"/>
      <c r="T1552" s="57"/>
      <c r="U1552" s="57"/>
      <c r="V1552" s="20"/>
      <c r="W1552" s="20">
        <v>9959</v>
      </c>
      <c r="X1552" s="20"/>
    </row>
    <row r="1553" s="6" customFormat="1" ht="24.95" customHeight="1" spans="1:24">
      <c r="A1553" s="22">
        <v>1547</v>
      </c>
      <c r="B1553" s="23" t="s">
        <v>2643</v>
      </c>
      <c r="C1553" s="22"/>
      <c r="D1553" s="22"/>
      <c r="E1553" s="22"/>
      <c r="F1553" s="22" t="s">
        <v>37</v>
      </c>
      <c r="G1553" s="22" t="s">
        <v>34</v>
      </c>
      <c r="H1553" s="22" t="s">
        <v>38</v>
      </c>
      <c r="I1553" s="43"/>
      <c r="J1553" s="23"/>
      <c r="K1553" s="22"/>
      <c r="L1553" s="49"/>
      <c r="M1553" s="49"/>
      <c r="N1553" s="49"/>
      <c r="O1553" s="49"/>
      <c r="P1553" s="22"/>
      <c r="Q1553" s="22"/>
      <c r="R1553" s="58"/>
      <c r="S1553" s="58"/>
      <c r="T1553" s="58"/>
      <c r="U1553" s="58"/>
      <c r="V1553" s="22"/>
      <c r="W1553" s="22">
        <v>9960</v>
      </c>
      <c r="X1553" s="22"/>
    </row>
    <row r="1554" s="6" customFormat="1" ht="24.95" customHeight="1" spans="1:24">
      <c r="A1554" s="22">
        <v>1548</v>
      </c>
      <c r="B1554" s="23" t="s">
        <v>2644</v>
      </c>
      <c r="C1554" s="22"/>
      <c r="D1554" s="22"/>
      <c r="E1554" s="22"/>
      <c r="F1554" s="22" t="s">
        <v>37</v>
      </c>
      <c r="G1554" s="22" t="s">
        <v>34</v>
      </c>
      <c r="H1554" s="22" t="s">
        <v>38</v>
      </c>
      <c r="I1554" s="43"/>
      <c r="J1554" s="23"/>
      <c r="K1554" s="22"/>
      <c r="L1554" s="49"/>
      <c r="M1554" s="49"/>
      <c r="N1554" s="49"/>
      <c r="O1554" s="49"/>
      <c r="P1554" s="22"/>
      <c r="Q1554" s="22"/>
      <c r="R1554" s="58"/>
      <c r="S1554" s="58"/>
      <c r="T1554" s="58"/>
      <c r="U1554" s="58"/>
      <c r="V1554" s="22"/>
      <c r="W1554" s="22">
        <v>10320</v>
      </c>
      <c r="X1554" s="22"/>
    </row>
    <row r="1555" s="6" customFormat="1" ht="24.95" customHeight="1" spans="1:24">
      <c r="A1555" s="22">
        <v>1549</v>
      </c>
      <c r="B1555" s="23" t="s">
        <v>2645</v>
      </c>
      <c r="C1555" s="22"/>
      <c r="D1555" s="22"/>
      <c r="E1555" s="22"/>
      <c r="F1555" s="22" t="s">
        <v>37</v>
      </c>
      <c r="G1555" s="22" t="s">
        <v>34</v>
      </c>
      <c r="H1555" s="22" t="s">
        <v>38</v>
      </c>
      <c r="I1555" s="43"/>
      <c r="J1555" s="23"/>
      <c r="K1555" s="22"/>
      <c r="L1555" s="49"/>
      <c r="M1555" s="49"/>
      <c r="N1555" s="49"/>
      <c r="O1555" s="49"/>
      <c r="P1555" s="22"/>
      <c r="Q1555" s="22"/>
      <c r="R1555" s="58"/>
      <c r="S1555" s="58"/>
      <c r="T1555" s="58"/>
      <c r="U1555" s="58"/>
      <c r="V1555" s="22"/>
      <c r="W1555" s="22">
        <v>10917</v>
      </c>
      <c r="X1555" s="22"/>
    </row>
    <row r="1556" s="4" customFormat="1" ht="24.95" customHeight="1" spans="1:24">
      <c r="A1556" s="18">
        <v>1550</v>
      </c>
      <c r="B1556" s="19" t="s">
        <v>2646</v>
      </c>
      <c r="C1556" s="18"/>
      <c r="D1556" s="18"/>
      <c r="E1556" s="18"/>
      <c r="F1556" s="18" t="s">
        <v>37</v>
      </c>
      <c r="G1556" s="18" t="s">
        <v>34</v>
      </c>
      <c r="H1556" s="18" t="s">
        <v>108</v>
      </c>
      <c r="I1556" s="62">
        <f>I1557+I1558+I1559+I1560+I1561</f>
        <v>0</v>
      </c>
      <c r="J1556" s="19"/>
      <c r="K1556" s="18"/>
      <c r="L1556" s="40">
        <f t="shared" ref="L1556:O1556" si="119">L1557+L1558+L1559+L1560+L1561</f>
        <v>0</v>
      </c>
      <c r="M1556" s="40">
        <f t="shared" si="119"/>
        <v>0</v>
      </c>
      <c r="N1556" s="40">
        <f t="shared" si="119"/>
        <v>0</v>
      </c>
      <c r="O1556" s="40">
        <f t="shared" si="119"/>
        <v>0</v>
      </c>
      <c r="P1556" s="18"/>
      <c r="Q1556" s="18" t="s">
        <v>39</v>
      </c>
      <c r="R1556" s="56">
        <f>R1557+R1558+R1559+R1560+R1561</f>
        <v>0</v>
      </c>
      <c r="S1556" s="56">
        <f>S1557+S1558+S1559+S1560+S1561</f>
        <v>0</v>
      </c>
      <c r="T1556" s="56" t="s">
        <v>2647</v>
      </c>
      <c r="U1556" s="56" t="s">
        <v>2648</v>
      </c>
      <c r="V1556" s="18" t="s">
        <v>34</v>
      </c>
      <c r="W1556" s="18">
        <v>11424</v>
      </c>
      <c r="X1556" s="18"/>
    </row>
    <row r="1557" s="5" customFormat="1" ht="24.95" customHeight="1" spans="1:24">
      <c r="A1557" s="20">
        <v>1551</v>
      </c>
      <c r="B1557" s="21" t="s">
        <v>2649</v>
      </c>
      <c r="C1557" s="20"/>
      <c r="D1557" s="20"/>
      <c r="E1557" s="20"/>
      <c r="F1557" s="20" t="s">
        <v>37</v>
      </c>
      <c r="G1557" s="20" t="s">
        <v>34</v>
      </c>
      <c r="H1557" s="20" t="s">
        <v>108</v>
      </c>
      <c r="I1557" s="41">
        <f>SUM(0)</f>
        <v>0</v>
      </c>
      <c r="J1557" s="21" t="s">
        <v>2650</v>
      </c>
      <c r="K1557" s="20"/>
      <c r="L1557" s="48">
        <f t="shared" ref="L1557:O1557" si="120">SUM(0)</f>
        <v>0</v>
      </c>
      <c r="M1557" s="48">
        <f t="shared" si="120"/>
        <v>0</v>
      </c>
      <c r="N1557" s="48">
        <f t="shared" si="120"/>
        <v>0</v>
      </c>
      <c r="O1557" s="48">
        <f t="shared" si="120"/>
        <v>0</v>
      </c>
      <c r="P1557" s="20"/>
      <c r="Q1557" s="20" t="s">
        <v>39</v>
      </c>
      <c r="R1557" s="57">
        <f>SUM(0)</f>
        <v>0</v>
      </c>
      <c r="S1557" s="57">
        <f>SUM(0)</f>
        <v>0</v>
      </c>
      <c r="T1557" s="57"/>
      <c r="U1557" s="57"/>
      <c r="V1557" s="20" t="s">
        <v>34</v>
      </c>
      <c r="W1557" s="20">
        <v>11425</v>
      </c>
      <c r="X1557" s="20"/>
    </row>
    <row r="1558" s="8" customFormat="1" ht="24.95" customHeight="1" spans="1:24">
      <c r="A1558" s="20">
        <v>1552</v>
      </c>
      <c r="B1558" s="75" t="s">
        <v>2651</v>
      </c>
      <c r="C1558" s="20"/>
      <c r="D1558" s="20"/>
      <c r="E1558" s="20"/>
      <c r="F1558" s="20" t="s">
        <v>37</v>
      </c>
      <c r="G1558" s="20">
        <v>2020</v>
      </c>
      <c r="H1558" s="20" t="s">
        <v>108</v>
      </c>
      <c r="I1558" s="20">
        <f>SUM(0)</f>
        <v>0</v>
      </c>
      <c r="J1558" s="20" t="s">
        <v>2652</v>
      </c>
      <c r="K1558" s="20"/>
      <c r="L1558" s="20">
        <f t="shared" ref="L1558:O1558" si="121">SUM(0)</f>
        <v>0</v>
      </c>
      <c r="M1558" s="20">
        <f t="shared" si="121"/>
        <v>0</v>
      </c>
      <c r="N1558" s="20">
        <f t="shared" si="121"/>
        <v>0</v>
      </c>
      <c r="O1558" s="20">
        <f t="shared" si="121"/>
        <v>0</v>
      </c>
      <c r="P1558" s="20"/>
      <c r="Q1558" s="20"/>
      <c r="R1558" s="20"/>
      <c r="S1558" s="20"/>
      <c r="T1558" s="20"/>
      <c r="U1558" s="20"/>
      <c r="V1558" s="20"/>
      <c r="W1558" s="20">
        <v>11429</v>
      </c>
      <c r="X1558" s="20"/>
    </row>
    <row r="1559" s="5" customFormat="1" ht="24.95" customHeight="1" spans="1:24">
      <c r="A1559" s="20">
        <v>1553</v>
      </c>
      <c r="B1559" s="21" t="s">
        <v>2653</v>
      </c>
      <c r="C1559" s="20"/>
      <c r="D1559" s="20"/>
      <c r="E1559" s="20"/>
      <c r="F1559" s="20"/>
      <c r="G1559" s="20"/>
      <c r="H1559" s="20"/>
      <c r="I1559" s="42"/>
      <c r="J1559" s="21"/>
      <c r="K1559" s="20"/>
      <c r="L1559" s="48"/>
      <c r="M1559" s="48"/>
      <c r="N1559" s="48"/>
      <c r="O1559" s="48"/>
      <c r="P1559" s="20"/>
      <c r="Q1559" s="20"/>
      <c r="R1559" s="57"/>
      <c r="S1559" s="57"/>
      <c r="T1559" s="57"/>
      <c r="U1559" s="57"/>
      <c r="V1559" s="20"/>
      <c r="W1559" s="20">
        <v>11430</v>
      </c>
      <c r="X1559" s="20"/>
    </row>
    <row r="1560" s="5" customFormat="1" ht="24.95" customHeight="1" spans="1:24">
      <c r="A1560" s="20">
        <v>1554</v>
      </c>
      <c r="B1560" s="21" t="s">
        <v>2654</v>
      </c>
      <c r="C1560" s="20"/>
      <c r="D1560" s="20"/>
      <c r="E1560" s="20"/>
      <c r="F1560" s="20"/>
      <c r="G1560" s="20"/>
      <c r="H1560" s="20"/>
      <c r="I1560" s="42"/>
      <c r="J1560" s="21"/>
      <c r="K1560" s="20"/>
      <c r="L1560" s="48"/>
      <c r="M1560" s="48"/>
      <c r="N1560" s="48"/>
      <c r="O1560" s="48"/>
      <c r="P1560" s="20"/>
      <c r="Q1560" s="20"/>
      <c r="R1560" s="57"/>
      <c r="S1560" s="57"/>
      <c r="T1560" s="57"/>
      <c r="U1560" s="57"/>
      <c r="V1560" s="20"/>
      <c r="W1560" s="20">
        <v>11431</v>
      </c>
      <c r="X1560" s="20"/>
    </row>
    <row r="1561" s="5" customFormat="1" ht="24.95" customHeight="1" spans="1:24">
      <c r="A1561" s="20">
        <v>1555</v>
      </c>
      <c r="B1561" s="21" t="s">
        <v>2655</v>
      </c>
      <c r="C1561" s="20"/>
      <c r="D1561" s="20"/>
      <c r="E1561" s="20"/>
      <c r="F1561" s="20"/>
      <c r="G1561" s="20"/>
      <c r="H1561" s="20"/>
      <c r="I1561" s="42"/>
      <c r="J1561" s="21"/>
      <c r="K1561" s="20"/>
      <c r="L1561" s="48"/>
      <c r="M1561" s="48"/>
      <c r="N1561" s="48"/>
      <c r="O1561" s="48"/>
      <c r="P1561" s="20"/>
      <c r="Q1561" s="20"/>
      <c r="R1561" s="57"/>
      <c r="S1561" s="57"/>
      <c r="T1561" s="57"/>
      <c r="U1561" s="57"/>
      <c r="V1561" s="20"/>
      <c r="W1561" s="20">
        <v>11432</v>
      </c>
      <c r="X1561" s="20"/>
    </row>
    <row r="1562" s="4" customFormat="1" ht="24.95" customHeight="1" spans="1:24">
      <c r="A1562" s="18">
        <v>1556</v>
      </c>
      <c r="B1562" s="19" t="s">
        <v>2656</v>
      </c>
      <c r="C1562" s="18"/>
      <c r="D1562" s="18"/>
      <c r="E1562" s="18"/>
      <c r="F1562" s="18"/>
      <c r="G1562" s="18"/>
      <c r="H1562" s="18"/>
      <c r="I1562" s="39"/>
      <c r="J1562" s="19"/>
      <c r="K1562" s="18"/>
      <c r="L1562" s="40"/>
      <c r="M1562" s="40"/>
      <c r="N1562" s="40"/>
      <c r="O1562" s="40"/>
      <c r="P1562" s="18"/>
      <c r="Q1562" s="18"/>
      <c r="R1562" s="56"/>
      <c r="S1562" s="56"/>
      <c r="T1562" s="56"/>
      <c r="U1562" s="56"/>
      <c r="V1562" s="18"/>
      <c r="W1562" s="18">
        <v>11433</v>
      </c>
      <c r="X1562" s="18"/>
    </row>
    <row r="1563" s="5" customFormat="1" ht="24.95" customHeight="1" spans="1:24">
      <c r="A1563" s="20">
        <v>1557</v>
      </c>
      <c r="B1563" s="21" t="s">
        <v>2657</v>
      </c>
      <c r="C1563" s="20"/>
      <c r="D1563" s="20"/>
      <c r="E1563" s="20"/>
      <c r="F1563" s="20"/>
      <c r="G1563" s="20"/>
      <c r="H1563" s="20"/>
      <c r="I1563" s="41"/>
      <c r="J1563" s="21"/>
      <c r="K1563" s="20"/>
      <c r="L1563" s="48"/>
      <c r="M1563" s="48"/>
      <c r="N1563" s="48"/>
      <c r="O1563" s="48"/>
      <c r="P1563" s="20"/>
      <c r="Q1563" s="20"/>
      <c r="R1563" s="57"/>
      <c r="S1563" s="57"/>
      <c r="T1563" s="57"/>
      <c r="U1563" s="57"/>
      <c r="V1563" s="20"/>
      <c r="W1563" s="20">
        <v>11434</v>
      </c>
      <c r="X1563" s="20"/>
    </row>
    <row r="1564" s="5" customFormat="1" ht="24.95" customHeight="1" spans="1:24">
      <c r="A1564" s="20">
        <v>1558</v>
      </c>
      <c r="B1564" s="21" t="s">
        <v>2658</v>
      </c>
      <c r="C1564" s="20"/>
      <c r="D1564" s="20"/>
      <c r="E1564" s="20"/>
      <c r="F1564" s="20"/>
      <c r="G1564" s="20"/>
      <c r="H1564" s="20"/>
      <c r="I1564" s="42"/>
      <c r="J1564" s="21"/>
      <c r="K1564" s="20"/>
      <c r="L1564" s="48"/>
      <c r="M1564" s="48"/>
      <c r="N1564" s="48"/>
      <c r="O1564" s="48"/>
      <c r="P1564" s="20"/>
      <c r="Q1564" s="20"/>
      <c r="R1564" s="57"/>
      <c r="S1564" s="57"/>
      <c r="T1564" s="57"/>
      <c r="U1564" s="57"/>
      <c r="V1564" s="20"/>
      <c r="W1564" s="20">
        <v>11435</v>
      </c>
      <c r="X1564" s="20"/>
    </row>
    <row r="1565" s="5" customFormat="1" ht="24.95" customHeight="1" spans="1:24">
      <c r="A1565" s="20">
        <v>1559</v>
      </c>
      <c r="B1565" s="21" t="s">
        <v>2659</v>
      </c>
      <c r="C1565" s="20"/>
      <c r="D1565" s="20"/>
      <c r="E1565" s="20"/>
      <c r="F1565" s="20"/>
      <c r="G1565" s="20"/>
      <c r="H1565" s="20"/>
      <c r="I1565" s="42"/>
      <c r="J1565" s="21"/>
      <c r="K1565" s="20"/>
      <c r="L1565" s="48"/>
      <c r="M1565" s="48"/>
      <c r="N1565" s="48"/>
      <c r="O1565" s="48"/>
      <c r="P1565" s="20"/>
      <c r="Q1565" s="20"/>
      <c r="R1565" s="57"/>
      <c r="S1565" s="57"/>
      <c r="T1565" s="57"/>
      <c r="U1565" s="57"/>
      <c r="V1565" s="20"/>
      <c r="W1565" s="20">
        <v>11436</v>
      </c>
      <c r="X1565" s="20"/>
    </row>
    <row r="1566" s="5" customFormat="1" ht="24.95" customHeight="1" spans="1:24">
      <c r="A1566" s="20">
        <v>1560</v>
      </c>
      <c r="B1566" s="21" t="s">
        <v>2660</v>
      </c>
      <c r="C1566" s="20"/>
      <c r="D1566" s="20"/>
      <c r="E1566" s="20"/>
      <c r="F1566" s="20"/>
      <c r="G1566" s="20"/>
      <c r="H1566" s="20"/>
      <c r="I1566" s="42"/>
      <c r="J1566" s="21"/>
      <c r="K1566" s="20"/>
      <c r="L1566" s="48"/>
      <c r="M1566" s="48"/>
      <c r="N1566" s="48"/>
      <c r="O1566" s="48"/>
      <c r="P1566" s="20"/>
      <c r="Q1566" s="20"/>
      <c r="R1566" s="57"/>
      <c r="S1566" s="57"/>
      <c r="T1566" s="57"/>
      <c r="U1566" s="57"/>
      <c r="V1566" s="20"/>
      <c r="W1566" s="20">
        <v>11437</v>
      </c>
      <c r="X1566" s="20"/>
    </row>
  </sheetData>
  <autoFilter xmlns:etc="http://www.wps.cn/officeDocument/2017/etCustomData" ref="A4:XFD1566" etc:filterBottomFollowUsedRange="0">
    <extLst/>
  </autoFilter>
  <mergeCells count="29">
    <mergeCell ref="A2:X2"/>
    <mergeCell ref="A3:X3"/>
    <mergeCell ref="C4:E4"/>
    <mergeCell ref="H4:K4"/>
    <mergeCell ref="L4:O4"/>
    <mergeCell ref="R4:S4"/>
    <mergeCell ref="W4:X4"/>
    <mergeCell ref="M5:O5"/>
    <mergeCell ref="A4:A6"/>
    <mergeCell ref="B4:B6"/>
    <mergeCell ref="C5:C6"/>
    <mergeCell ref="D5:D6"/>
    <mergeCell ref="E5:E6"/>
    <mergeCell ref="F4:F6"/>
    <mergeCell ref="G4:G6"/>
    <mergeCell ref="H5:H6"/>
    <mergeCell ref="I5:I6"/>
    <mergeCell ref="J5:J6"/>
    <mergeCell ref="K5:K6"/>
    <mergeCell ref="L5:L6"/>
    <mergeCell ref="P4:P6"/>
    <mergeCell ref="Q4:Q6"/>
    <mergeCell ref="R5:R6"/>
    <mergeCell ref="S5:S6"/>
    <mergeCell ref="T4:T6"/>
    <mergeCell ref="U4:U6"/>
    <mergeCell ref="V4:V6"/>
    <mergeCell ref="W5:W6"/>
    <mergeCell ref="X5:X6"/>
  </mergeCells>
  <printOptions horizontalCentered="1"/>
  <pageMargins left="0" right="0" top="0.432638888888889" bottom="0.354166666666667" header="0.313888888888889" footer="0.196527777777778"/>
  <pageSetup paperSize="9" scale="65" fitToHeight="0" orientation="landscape"/>
  <headerFooter>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313"/>
  <sheetViews>
    <sheetView showZeros="0" view="pageBreakPreview" zoomScale="90" zoomScaleNormal="90" workbookViewId="0">
      <selection activeCell="A27" sqref="$A27:$XFD33"/>
    </sheetView>
  </sheetViews>
  <sheetFormatPr defaultColWidth="9" defaultRowHeight="12"/>
  <cols>
    <col min="1" max="1" width="6.12962962962963" style="9" customWidth="1"/>
    <col min="2" max="2" width="22" style="10" customWidth="1"/>
    <col min="3" max="3" width="6.87962962962963" style="9" customWidth="1"/>
    <col min="4" max="6" width="9"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3181</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f t="shared" ref="M7:P7" si="0">M8+M21+M153+M180+M195+M206+M234+M241+M291+M296+M303+M309</f>
        <v>2301.8825</v>
      </c>
      <c r="N7" s="38">
        <f t="shared" si="0"/>
        <v>1210.35</v>
      </c>
      <c r="O7" s="38">
        <f t="shared" si="0"/>
        <v>268.7125</v>
      </c>
      <c r="P7" s="38">
        <f t="shared" si="0"/>
        <v>822.82</v>
      </c>
      <c r="Q7" s="17"/>
      <c r="R7" s="17" t="s">
        <v>34</v>
      </c>
      <c r="S7" s="17" t="s">
        <v>34</v>
      </c>
      <c r="T7" s="17" t="s">
        <v>34</v>
      </c>
      <c r="U7" s="17"/>
      <c r="V7" s="17"/>
      <c r="W7" s="17" t="s">
        <v>34</v>
      </c>
      <c r="X7" s="17">
        <v>1</v>
      </c>
      <c r="Y7" s="17"/>
    </row>
    <row r="8" s="4" customFormat="1" ht="24.95" customHeight="1" spans="1:25">
      <c r="A8" s="18">
        <v>1</v>
      </c>
      <c r="B8" s="19" t="s">
        <v>35</v>
      </c>
      <c r="C8" s="18"/>
      <c r="D8" s="18"/>
      <c r="E8" s="18"/>
      <c r="F8" s="18"/>
      <c r="G8" s="18" t="s">
        <v>34</v>
      </c>
      <c r="H8" s="18" t="s">
        <v>34</v>
      </c>
      <c r="I8" s="18" t="s">
        <v>34</v>
      </c>
      <c r="J8" s="39" t="s">
        <v>34</v>
      </c>
      <c r="K8" s="19"/>
      <c r="L8" s="18"/>
      <c r="M8" s="40">
        <f t="shared" ref="M8:P8" si="1">M9+M19+M20</f>
        <v>215.8</v>
      </c>
      <c r="N8" s="40">
        <f t="shared" si="1"/>
        <v>145.6</v>
      </c>
      <c r="O8" s="40">
        <f t="shared" si="1"/>
        <v>70.2</v>
      </c>
      <c r="P8" s="40">
        <f t="shared" si="1"/>
        <v>0</v>
      </c>
      <c r="Q8" s="18"/>
      <c r="R8" s="18" t="s">
        <v>34</v>
      </c>
      <c r="S8" s="56">
        <f>S9+S19+S20</f>
        <v>16</v>
      </c>
      <c r="T8" s="56">
        <f>T9+T19+T20</f>
        <v>83</v>
      </c>
      <c r="U8" s="56"/>
      <c r="V8" s="56"/>
      <c r="W8" s="18" t="s">
        <v>34</v>
      </c>
      <c r="X8" s="18">
        <v>2</v>
      </c>
      <c r="Y8" s="18"/>
    </row>
    <row r="9" s="5" customFormat="1" ht="24.95" customHeight="1" spans="1:25">
      <c r="A9" s="20">
        <v>2</v>
      </c>
      <c r="B9" s="21" t="s">
        <v>36</v>
      </c>
      <c r="C9" s="20"/>
      <c r="D9" s="20"/>
      <c r="E9" s="20"/>
      <c r="F9" s="20"/>
      <c r="G9" s="20" t="s">
        <v>37</v>
      </c>
      <c r="H9" s="20" t="s">
        <v>34</v>
      </c>
      <c r="I9" s="20" t="s">
        <v>38</v>
      </c>
      <c r="J9" s="41">
        <f>J10+J15</f>
        <v>83</v>
      </c>
      <c r="K9" s="21"/>
      <c r="L9" s="20"/>
      <c r="M9" s="42">
        <f t="shared" ref="M9:O9" si="2">M10+M15</f>
        <v>215.8</v>
      </c>
      <c r="N9" s="42">
        <f t="shared" si="2"/>
        <v>145.6</v>
      </c>
      <c r="O9" s="42">
        <f t="shared" si="2"/>
        <v>70.2</v>
      </c>
      <c r="P9" s="41">
        <f>SUBTOTAL(9,P10,P15)</f>
        <v>0</v>
      </c>
      <c r="Q9" s="20"/>
      <c r="R9" s="20" t="s">
        <v>39</v>
      </c>
      <c r="S9" s="41">
        <f>S10+S15</f>
        <v>16</v>
      </c>
      <c r="T9" s="41">
        <f>T10+T15</f>
        <v>83</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SUM(J11:J14)</f>
        <v>56</v>
      </c>
      <c r="K10" s="23" t="s">
        <v>43</v>
      </c>
      <c r="L10" s="22"/>
      <c r="M10" s="44">
        <f>SUM(M11:M14)</f>
        <v>145.6</v>
      </c>
      <c r="N10" s="44">
        <f>SUM(N11:N14)</f>
        <v>145.6</v>
      </c>
      <c r="O10" s="44">
        <f>SUM(O11:O14)</f>
        <v>0</v>
      </c>
      <c r="P10" s="44">
        <f>SUM(P11:P14)</f>
        <v>0</v>
      </c>
      <c r="Q10" s="22"/>
      <c r="R10" s="22" t="s">
        <v>39</v>
      </c>
      <c r="S10" s="43">
        <f>SUM(S11:S14)</f>
        <v>11</v>
      </c>
      <c r="T10" s="43">
        <f>SUM(T11:T14)</f>
        <v>56</v>
      </c>
      <c r="U10" s="58"/>
      <c r="V10" s="58"/>
      <c r="W10" s="22" t="s">
        <v>34</v>
      </c>
      <c r="X10" s="22">
        <v>4</v>
      </c>
      <c r="Y10" s="22"/>
    </row>
    <row r="11" s="3" customFormat="1" ht="24.95" customHeight="1" spans="1:25">
      <c r="A11" s="24">
        <v>4</v>
      </c>
      <c r="B11" s="25" t="s">
        <v>44</v>
      </c>
      <c r="C11" s="26" t="s">
        <v>45</v>
      </c>
      <c r="D11" s="26" t="s">
        <v>46</v>
      </c>
      <c r="E11" s="26" t="s">
        <v>47</v>
      </c>
      <c r="F11" s="26"/>
      <c r="G11" s="26" t="s">
        <v>37</v>
      </c>
      <c r="H11" s="26">
        <v>2018</v>
      </c>
      <c r="I11" s="26" t="s">
        <v>38</v>
      </c>
      <c r="J11" s="45">
        <v>21</v>
      </c>
      <c r="K11" s="46" t="s">
        <v>48</v>
      </c>
      <c r="L11" s="26">
        <v>2.6</v>
      </c>
      <c r="M11" s="47">
        <f>N11+O11+P11</f>
        <v>54.6</v>
      </c>
      <c r="N11" s="47">
        <v>54.6</v>
      </c>
      <c r="O11" s="47"/>
      <c r="P11" s="47"/>
      <c r="Q11" s="26" t="s">
        <v>49</v>
      </c>
      <c r="R11" s="26" t="s">
        <v>39</v>
      </c>
      <c r="S11" s="45">
        <v>4</v>
      </c>
      <c r="T11" s="45">
        <v>21</v>
      </c>
      <c r="U11" s="45"/>
      <c r="V11" s="45"/>
      <c r="W11" s="26" t="s">
        <v>50</v>
      </c>
      <c r="X11" s="24">
        <v>38</v>
      </c>
      <c r="Y11" s="24"/>
    </row>
    <row r="12" s="3" customFormat="1" ht="24.95" customHeight="1" spans="1:25">
      <c r="A12" s="24">
        <v>5</v>
      </c>
      <c r="B12" s="25" t="s">
        <v>44</v>
      </c>
      <c r="C12" s="26" t="s">
        <v>45</v>
      </c>
      <c r="D12" s="26" t="s">
        <v>46</v>
      </c>
      <c r="E12" s="26" t="s">
        <v>67</v>
      </c>
      <c r="F12" s="26"/>
      <c r="G12" s="26" t="s">
        <v>37</v>
      </c>
      <c r="H12" s="26">
        <v>2018</v>
      </c>
      <c r="I12" s="26" t="s">
        <v>38</v>
      </c>
      <c r="J12" s="45">
        <v>15</v>
      </c>
      <c r="K12" s="46" t="s">
        <v>48</v>
      </c>
      <c r="L12" s="26">
        <v>2.6</v>
      </c>
      <c r="M12" s="47">
        <f>N12+O12+P12</f>
        <v>39</v>
      </c>
      <c r="N12" s="47">
        <v>39</v>
      </c>
      <c r="O12" s="47"/>
      <c r="P12" s="47"/>
      <c r="Q12" s="26" t="s">
        <v>49</v>
      </c>
      <c r="R12" s="26" t="s">
        <v>39</v>
      </c>
      <c r="S12" s="45">
        <v>3</v>
      </c>
      <c r="T12" s="45">
        <v>15</v>
      </c>
      <c r="U12" s="45"/>
      <c r="V12" s="45"/>
      <c r="W12" s="26" t="s">
        <v>50</v>
      </c>
      <c r="X12" s="24">
        <v>51</v>
      </c>
      <c r="Y12" s="24"/>
    </row>
    <row r="13" s="3" customFormat="1" ht="24.95" customHeight="1" spans="1:25">
      <c r="A13" s="24">
        <v>6</v>
      </c>
      <c r="B13" s="25" t="s">
        <v>44</v>
      </c>
      <c r="C13" s="26" t="s">
        <v>45</v>
      </c>
      <c r="D13" s="26" t="s">
        <v>46</v>
      </c>
      <c r="E13" s="26" t="s">
        <v>70</v>
      </c>
      <c r="F13" s="26"/>
      <c r="G13" s="26" t="s">
        <v>37</v>
      </c>
      <c r="H13" s="26">
        <v>2018</v>
      </c>
      <c r="I13" s="26" t="s">
        <v>38</v>
      </c>
      <c r="J13" s="45">
        <v>4</v>
      </c>
      <c r="K13" s="46" t="s">
        <v>48</v>
      </c>
      <c r="L13" s="26">
        <v>2.6</v>
      </c>
      <c r="M13" s="47">
        <f>N13+O13+P13</f>
        <v>10.4</v>
      </c>
      <c r="N13" s="47">
        <v>10.4</v>
      </c>
      <c r="O13" s="47"/>
      <c r="P13" s="47"/>
      <c r="Q13" s="26" t="s">
        <v>49</v>
      </c>
      <c r="R13" s="26" t="s">
        <v>39</v>
      </c>
      <c r="S13" s="45">
        <v>1</v>
      </c>
      <c r="T13" s="45">
        <v>4</v>
      </c>
      <c r="U13" s="45"/>
      <c r="V13" s="45"/>
      <c r="W13" s="26" t="s">
        <v>50</v>
      </c>
      <c r="X13" s="24">
        <v>54</v>
      </c>
      <c r="Y13" s="24"/>
    </row>
    <row r="14" s="3" customFormat="1" ht="24.95" customHeight="1" spans="1:25">
      <c r="A14" s="24">
        <v>7</v>
      </c>
      <c r="B14" s="25" t="s">
        <v>44</v>
      </c>
      <c r="C14" s="26" t="s">
        <v>45</v>
      </c>
      <c r="D14" s="26" t="s">
        <v>46</v>
      </c>
      <c r="E14" s="26" t="s">
        <v>71</v>
      </c>
      <c r="F14" s="26"/>
      <c r="G14" s="26" t="s">
        <v>37</v>
      </c>
      <c r="H14" s="26">
        <v>2018</v>
      </c>
      <c r="I14" s="26" t="s">
        <v>38</v>
      </c>
      <c r="J14" s="45">
        <v>16</v>
      </c>
      <c r="K14" s="46" t="s">
        <v>48</v>
      </c>
      <c r="L14" s="26">
        <v>2.6</v>
      </c>
      <c r="M14" s="47">
        <f>N14+O14+P14</f>
        <v>41.6</v>
      </c>
      <c r="N14" s="47">
        <v>41.6</v>
      </c>
      <c r="O14" s="47"/>
      <c r="P14" s="47"/>
      <c r="Q14" s="26" t="s">
        <v>49</v>
      </c>
      <c r="R14" s="26" t="s">
        <v>39</v>
      </c>
      <c r="S14" s="45">
        <v>3</v>
      </c>
      <c r="T14" s="45">
        <v>16</v>
      </c>
      <c r="U14" s="45"/>
      <c r="V14" s="45"/>
      <c r="W14" s="26" t="s">
        <v>50</v>
      </c>
      <c r="X14" s="24">
        <v>55</v>
      </c>
      <c r="Y14" s="24"/>
    </row>
    <row r="15" s="6" customFormat="1" ht="24.95" customHeight="1" spans="1:25">
      <c r="A15" s="22">
        <v>8</v>
      </c>
      <c r="B15" s="23" t="s">
        <v>76</v>
      </c>
      <c r="C15" s="22"/>
      <c r="D15" s="22"/>
      <c r="E15" s="22"/>
      <c r="F15" s="22"/>
      <c r="G15" s="22" t="s">
        <v>37</v>
      </c>
      <c r="H15" s="22" t="s">
        <v>34</v>
      </c>
      <c r="I15" s="22" t="s">
        <v>38</v>
      </c>
      <c r="J15" s="43">
        <f>SUM(J16:J18)</f>
        <v>27</v>
      </c>
      <c r="K15" s="23" t="s">
        <v>77</v>
      </c>
      <c r="L15" s="22"/>
      <c r="M15" s="44">
        <f>SUM(M16:M18)</f>
        <v>70.2</v>
      </c>
      <c r="N15" s="44">
        <f>SUM(N16:N18)</f>
        <v>0</v>
      </c>
      <c r="O15" s="44">
        <f>SUM(O16:O18)</f>
        <v>70.2</v>
      </c>
      <c r="P15" s="44">
        <f>SUM(P16:P18)</f>
        <v>0</v>
      </c>
      <c r="Q15" s="22"/>
      <c r="R15" s="22" t="s">
        <v>39</v>
      </c>
      <c r="S15" s="43">
        <f>SUM(S16:S18)</f>
        <v>5</v>
      </c>
      <c r="T15" s="43">
        <f>SUM(T16:T18)</f>
        <v>27</v>
      </c>
      <c r="U15" s="58"/>
      <c r="V15" s="58"/>
      <c r="W15" s="22" t="s">
        <v>34</v>
      </c>
      <c r="X15" s="22">
        <v>58</v>
      </c>
      <c r="Y15" s="22"/>
    </row>
    <row r="16" ht="24.95" customHeight="1" spans="1:25">
      <c r="A16" s="24">
        <v>9</v>
      </c>
      <c r="B16" s="25" t="s">
        <v>93</v>
      </c>
      <c r="C16" s="26" t="s">
        <v>45</v>
      </c>
      <c r="D16" s="26" t="s">
        <v>46</v>
      </c>
      <c r="E16" s="26" t="s">
        <v>100</v>
      </c>
      <c r="F16" s="26"/>
      <c r="G16" s="26" t="s">
        <v>37</v>
      </c>
      <c r="H16" s="26">
        <v>2019</v>
      </c>
      <c r="I16" s="26" t="s">
        <v>38</v>
      </c>
      <c r="J16" s="45">
        <v>6</v>
      </c>
      <c r="K16" s="46" t="s">
        <v>48</v>
      </c>
      <c r="L16" s="26">
        <v>2.6</v>
      </c>
      <c r="M16" s="47">
        <f>N16+O16+P16</f>
        <v>15.6</v>
      </c>
      <c r="N16" s="47"/>
      <c r="O16" s="47">
        <v>15.6</v>
      </c>
      <c r="P16" s="47"/>
      <c r="Q16" s="26" t="s">
        <v>49</v>
      </c>
      <c r="R16" s="26" t="s">
        <v>39</v>
      </c>
      <c r="S16" s="60">
        <v>1</v>
      </c>
      <c r="T16" s="60">
        <v>6</v>
      </c>
      <c r="U16" s="60"/>
      <c r="V16" s="60"/>
      <c r="W16" s="26" t="s">
        <v>50</v>
      </c>
      <c r="X16" s="26"/>
      <c r="Y16" s="26" t="s">
        <v>101</v>
      </c>
    </row>
    <row r="17" ht="24.95" customHeight="1" spans="1:25">
      <c r="A17" s="24">
        <v>10</v>
      </c>
      <c r="B17" s="25" t="s">
        <v>93</v>
      </c>
      <c r="C17" s="26" t="s">
        <v>45</v>
      </c>
      <c r="D17" s="26" t="s">
        <v>46</v>
      </c>
      <c r="E17" s="26" t="s">
        <v>71</v>
      </c>
      <c r="F17" s="26"/>
      <c r="G17" s="26" t="s">
        <v>37</v>
      </c>
      <c r="H17" s="26">
        <v>2019</v>
      </c>
      <c r="I17" s="26" t="s">
        <v>38</v>
      </c>
      <c r="J17" s="45">
        <v>7</v>
      </c>
      <c r="K17" s="46" t="s">
        <v>48</v>
      </c>
      <c r="L17" s="26">
        <v>2.6</v>
      </c>
      <c r="M17" s="47">
        <f>N17+O17+P17</f>
        <v>18.2</v>
      </c>
      <c r="N17" s="47"/>
      <c r="O17" s="47">
        <v>18.2</v>
      </c>
      <c r="P17" s="47"/>
      <c r="Q17" s="26" t="s">
        <v>49</v>
      </c>
      <c r="R17" s="26" t="s">
        <v>39</v>
      </c>
      <c r="S17" s="60">
        <v>1</v>
      </c>
      <c r="T17" s="60">
        <v>7</v>
      </c>
      <c r="U17" s="60"/>
      <c r="V17" s="60"/>
      <c r="W17" s="26" t="s">
        <v>50</v>
      </c>
      <c r="X17" s="26"/>
      <c r="Y17" s="26" t="s">
        <v>102</v>
      </c>
    </row>
    <row r="18" ht="24.95" customHeight="1" spans="1:25">
      <c r="A18" s="24">
        <v>11</v>
      </c>
      <c r="B18" s="25" t="s">
        <v>93</v>
      </c>
      <c r="C18" s="26" t="s">
        <v>45</v>
      </c>
      <c r="D18" s="26" t="s">
        <v>46</v>
      </c>
      <c r="E18" s="26" t="s">
        <v>103</v>
      </c>
      <c r="F18" s="26"/>
      <c r="G18" s="26" t="s">
        <v>37</v>
      </c>
      <c r="H18" s="26">
        <v>2019</v>
      </c>
      <c r="I18" s="26" t="s">
        <v>38</v>
      </c>
      <c r="J18" s="45">
        <v>14</v>
      </c>
      <c r="K18" s="46" t="s">
        <v>48</v>
      </c>
      <c r="L18" s="26">
        <v>2.6</v>
      </c>
      <c r="M18" s="47">
        <f>N18+O18+P18</f>
        <v>36.4</v>
      </c>
      <c r="N18" s="47"/>
      <c r="O18" s="47">
        <v>36.4</v>
      </c>
      <c r="P18" s="47"/>
      <c r="Q18" s="26" t="s">
        <v>49</v>
      </c>
      <c r="R18" s="26" t="s">
        <v>39</v>
      </c>
      <c r="S18" s="60">
        <v>3</v>
      </c>
      <c r="T18" s="60">
        <v>14</v>
      </c>
      <c r="U18" s="60"/>
      <c r="V18" s="60"/>
      <c r="W18" s="26" t="s">
        <v>50</v>
      </c>
      <c r="X18" s="26"/>
      <c r="Y18" s="26" t="s">
        <v>104</v>
      </c>
    </row>
    <row r="19" s="5" customFormat="1" ht="24.95" customHeight="1" spans="1:25">
      <c r="A19" s="20">
        <v>12</v>
      </c>
      <c r="B19" s="21" t="s">
        <v>105</v>
      </c>
      <c r="C19" s="20"/>
      <c r="D19" s="20"/>
      <c r="E19" s="20"/>
      <c r="F19" s="20"/>
      <c r="G19" s="20" t="s">
        <v>37</v>
      </c>
      <c r="H19" s="20" t="s">
        <v>34</v>
      </c>
      <c r="I19" s="20" t="s">
        <v>106</v>
      </c>
      <c r="J19" s="41"/>
      <c r="K19" s="21"/>
      <c r="L19" s="20"/>
      <c r="M19" s="48"/>
      <c r="N19" s="48"/>
      <c r="O19" s="48"/>
      <c r="P19" s="48"/>
      <c r="Q19" s="20"/>
      <c r="R19" s="20"/>
      <c r="S19" s="57"/>
      <c r="T19" s="57"/>
      <c r="U19" s="57"/>
      <c r="V19" s="57"/>
      <c r="W19" s="20" t="s">
        <v>34</v>
      </c>
      <c r="X19" s="20">
        <v>162</v>
      </c>
      <c r="Y19" s="20"/>
    </row>
    <row r="20" s="5" customFormat="1" ht="24.95" customHeight="1" spans="1:25">
      <c r="A20" s="20">
        <v>13</v>
      </c>
      <c r="B20" s="21" t="s">
        <v>107</v>
      </c>
      <c r="C20" s="20"/>
      <c r="D20" s="20"/>
      <c r="E20" s="20"/>
      <c r="F20" s="20"/>
      <c r="G20" s="20" t="s">
        <v>37</v>
      </c>
      <c r="H20" s="20" t="s">
        <v>34</v>
      </c>
      <c r="I20" s="20" t="s">
        <v>108</v>
      </c>
      <c r="J20" s="41">
        <f>SUM(0)</f>
        <v>0</v>
      </c>
      <c r="K20" s="21" t="s">
        <v>109</v>
      </c>
      <c r="L20" s="20"/>
      <c r="M20" s="48">
        <f>SUM(0)</f>
        <v>0</v>
      </c>
      <c r="N20" s="48">
        <f>SUM(0)</f>
        <v>0</v>
      </c>
      <c r="O20" s="48">
        <f>SUM(0)</f>
        <v>0</v>
      </c>
      <c r="P20" s="48">
        <f>SUM(0)</f>
        <v>0</v>
      </c>
      <c r="Q20" s="20"/>
      <c r="R20" s="20" t="s">
        <v>110</v>
      </c>
      <c r="S20" s="57">
        <f>SUM(0)</f>
        <v>0</v>
      </c>
      <c r="T20" s="57">
        <f>SUM(0)</f>
        <v>0</v>
      </c>
      <c r="U20" s="57" t="s">
        <v>40</v>
      </c>
      <c r="V20" s="57" t="s">
        <v>41</v>
      </c>
      <c r="W20" s="20" t="s">
        <v>34</v>
      </c>
      <c r="X20" s="20">
        <v>163</v>
      </c>
      <c r="Y20" s="20"/>
    </row>
    <row r="21" s="4" customFormat="1" ht="24.95" customHeight="1" spans="1:25">
      <c r="A21" s="18">
        <v>14</v>
      </c>
      <c r="B21" s="19" t="s">
        <v>123</v>
      </c>
      <c r="C21" s="18"/>
      <c r="D21" s="18"/>
      <c r="E21" s="18"/>
      <c r="F21" s="18"/>
      <c r="G21" s="18" t="s">
        <v>34</v>
      </c>
      <c r="H21" s="18" t="s">
        <v>34</v>
      </c>
      <c r="I21" s="18" t="s">
        <v>34</v>
      </c>
      <c r="J21" s="39" t="s">
        <v>34</v>
      </c>
      <c r="K21" s="19"/>
      <c r="L21" s="18"/>
      <c r="M21" s="40">
        <f t="shared" ref="M21:P21" si="3">M22+M80+M129+M139+M143+M148</f>
        <v>285.56</v>
      </c>
      <c r="N21" s="40">
        <f t="shared" si="3"/>
        <v>245</v>
      </c>
      <c r="O21" s="40">
        <f t="shared" si="3"/>
        <v>40.56</v>
      </c>
      <c r="P21" s="40">
        <f t="shared" si="3"/>
        <v>0</v>
      </c>
      <c r="Q21" s="18"/>
      <c r="R21" s="18" t="s">
        <v>34</v>
      </c>
      <c r="S21" s="56">
        <f>S22+S80+S129+S139+S143+S148</f>
        <v>139</v>
      </c>
      <c r="T21" s="56">
        <f>T22+T80+T129+T139+T143+T148</f>
        <v>454</v>
      </c>
      <c r="U21" s="56"/>
      <c r="V21" s="56"/>
      <c r="W21" s="18" t="s">
        <v>34</v>
      </c>
      <c r="X21" s="18">
        <v>182</v>
      </c>
      <c r="Y21" s="18"/>
    </row>
    <row r="22" s="5" customFormat="1" ht="24.95" customHeight="1" spans="1:25">
      <c r="A22" s="20">
        <v>15</v>
      </c>
      <c r="B22" s="21" t="s">
        <v>124</v>
      </c>
      <c r="C22" s="20"/>
      <c r="D22" s="20"/>
      <c r="E22" s="20"/>
      <c r="F22" s="20"/>
      <c r="G22" s="20" t="s">
        <v>125</v>
      </c>
      <c r="H22" s="20" t="s">
        <v>34</v>
      </c>
      <c r="I22" s="20" t="s">
        <v>126</v>
      </c>
      <c r="J22" s="42" t="s">
        <v>34</v>
      </c>
      <c r="K22" s="21"/>
      <c r="L22" s="20"/>
      <c r="M22" s="48">
        <f t="shared" ref="M22:P22" si="4">M23+M53+M64+M65</f>
        <v>12.41</v>
      </c>
      <c r="N22" s="48">
        <f t="shared" si="4"/>
        <v>0</v>
      </c>
      <c r="O22" s="48">
        <f t="shared" si="4"/>
        <v>12.41</v>
      </c>
      <c r="P22" s="48">
        <f t="shared" si="4"/>
        <v>0</v>
      </c>
      <c r="Q22" s="20"/>
      <c r="R22" s="20" t="s">
        <v>39</v>
      </c>
      <c r="S22" s="57">
        <f>S23+S53+S64+S65</f>
        <v>42</v>
      </c>
      <c r="T22" s="57">
        <f>T23+T53+T64+T65</f>
        <v>186</v>
      </c>
      <c r="U22" s="57" t="s">
        <v>127</v>
      </c>
      <c r="V22" s="57" t="s">
        <v>128</v>
      </c>
      <c r="W22" s="20" t="s">
        <v>34</v>
      </c>
      <c r="X22" s="20">
        <v>183</v>
      </c>
      <c r="Y22" s="20"/>
    </row>
    <row r="23" s="6" customFormat="1" ht="24.95" customHeight="1" spans="1:25">
      <c r="A23" s="22">
        <v>16</v>
      </c>
      <c r="B23" s="23" t="s">
        <v>129</v>
      </c>
      <c r="C23" s="22"/>
      <c r="D23" s="22"/>
      <c r="E23" s="22"/>
      <c r="F23" s="22" t="s">
        <v>2663</v>
      </c>
      <c r="G23" s="22" t="s">
        <v>125</v>
      </c>
      <c r="H23" s="22" t="s">
        <v>34</v>
      </c>
      <c r="I23" s="22" t="s">
        <v>126</v>
      </c>
      <c r="J23" s="44">
        <f>J24+J25+J47</f>
        <v>279</v>
      </c>
      <c r="K23" s="23" t="s">
        <v>130</v>
      </c>
      <c r="L23" s="22"/>
      <c r="M23" s="49">
        <f t="shared" ref="M23:P23" si="5">M24+M25+M47</f>
        <v>7.86</v>
      </c>
      <c r="N23" s="49">
        <f t="shared" si="5"/>
        <v>0</v>
      </c>
      <c r="O23" s="49">
        <f t="shared" si="5"/>
        <v>7.86</v>
      </c>
      <c r="P23" s="49">
        <f t="shared" si="5"/>
        <v>0</v>
      </c>
      <c r="Q23" s="22"/>
      <c r="R23" s="22" t="s">
        <v>39</v>
      </c>
      <c r="S23" s="58">
        <f>S24+S25+S47</f>
        <v>30</v>
      </c>
      <c r="T23" s="58">
        <f>T24+T25+T47</f>
        <v>135</v>
      </c>
      <c r="U23" s="58"/>
      <c r="V23" s="58"/>
      <c r="W23" s="22" t="s">
        <v>34</v>
      </c>
      <c r="X23" s="22">
        <v>184</v>
      </c>
      <c r="Y23" s="22"/>
    </row>
    <row r="24" ht="24.95" customHeight="1" spans="1:25">
      <c r="A24" s="24">
        <v>17</v>
      </c>
      <c r="B24" s="26" t="s">
        <v>131</v>
      </c>
      <c r="C24" s="24"/>
      <c r="D24" s="24"/>
      <c r="E24" s="24"/>
      <c r="F24" s="24"/>
      <c r="G24" s="24" t="s">
        <v>37</v>
      </c>
      <c r="H24" s="24" t="s">
        <v>34</v>
      </c>
      <c r="I24" s="24" t="s">
        <v>126</v>
      </c>
      <c r="J24" s="50">
        <f>SUM(0)</f>
        <v>0</v>
      </c>
      <c r="K24" s="51"/>
      <c r="L24" s="24"/>
      <c r="M24" s="52">
        <f t="shared" ref="M24:P24" si="6">SUM(0)</f>
        <v>0</v>
      </c>
      <c r="N24" s="52">
        <f t="shared" si="6"/>
        <v>0</v>
      </c>
      <c r="O24" s="52">
        <f t="shared" si="6"/>
        <v>0</v>
      </c>
      <c r="P24" s="52">
        <f t="shared" si="6"/>
        <v>0</v>
      </c>
      <c r="Q24" s="24"/>
      <c r="R24" s="24" t="s">
        <v>39</v>
      </c>
      <c r="S24" s="59">
        <f>SUM(0)</f>
        <v>0</v>
      </c>
      <c r="T24" s="59">
        <f>SUM(0)</f>
        <v>0</v>
      </c>
      <c r="U24" s="59"/>
      <c r="V24" s="59"/>
      <c r="W24" s="24" t="s">
        <v>34</v>
      </c>
      <c r="X24" s="24">
        <v>185</v>
      </c>
      <c r="Y24" s="24"/>
    </row>
    <row r="25" ht="24.95" customHeight="1" spans="1:25">
      <c r="A25" s="24">
        <v>18</v>
      </c>
      <c r="B25" s="26" t="s">
        <v>132</v>
      </c>
      <c r="C25" s="24"/>
      <c r="D25" s="24"/>
      <c r="E25" s="24"/>
      <c r="F25" s="24"/>
      <c r="G25" s="24" t="s">
        <v>125</v>
      </c>
      <c r="H25" s="24" t="s">
        <v>34</v>
      </c>
      <c r="I25" s="24" t="s">
        <v>126</v>
      </c>
      <c r="J25" s="50">
        <f>SUM(J26:J45)</f>
        <v>235</v>
      </c>
      <c r="K25" s="51"/>
      <c r="L25" s="24"/>
      <c r="M25" s="52">
        <f>SUM(M26:M45)</f>
        <v>5.66</v>
      </c>
      <c r="N25" s="52">
        <f>SUM(N26:N45)</f>
        <v>0</v>
      </c>
      <c r="O25" s="52">
        <f>SUM(O26:O45)</f>
        <v>5.66</v>
      </c>
      <c r="P25" s="52">
        <f>SUM(P26:P45)</f>
        <v>0</v>
      </c>
      <c r="Q25" s="24"/>
      <c r="R25" s="24" t="s">
        <v>39</v>
      </c>
      <c r="S25" s="59">
        <f>SUM(S26:S45)</f>
        <v>25</v>
      </c>
      <c r="T25" s="59">
        <f>SUM(T26:T45)</f>
        <v>114</v>
      </c>
      <c r="U25" s="59"/>
      <c r="V25" s="59"/>
      <c r="W25" s="24" t="s">
        <v>34</v>
      </c>
      <c r="X25" s="24">
        <v>202</v>
      </c>
      <c r="Y25" s="24"/>
    </row>
    <row r="26" ht="24.95" customHeight="1" spans="1:25">
      <c r="A26" s="24">
        <v>19</v>
      </c>
      <c r="B26" s="25" t="s">
        <v>309</v>
      </c>
      <c r="C26" s="26" t="s">
        <v>45</v>
      </c>
      <c r="D26" s="26" t="s">
        <v>46</v>
      </c>
      <c r="E26" s="26" t="s">
        <v>47</v>
      </c>
      <c r="F26" s="26"/>
      <c r="G26" s="26" t="s">
        <v>37</v>
      </c>
      <c r="H26" s="26">
        <v>2019</v>
      </c>
      <c r="I26" s="26" t="s">
        <v>126</v>
      </c>
      <c r="J26" s="54">
        <v>3</v>
      </c>
      <c r="K26" s="46" t="s">
        <v>179</v>
      </c>
      <c r="L26" s="26">
        <v>0.05</v>
      </c>
      <c r="M26" s="47">
        <f t="shared" ref="M26:M29" si="7">N26+O26+P26</f>
        <v>0.15</v>
      </c>
      <c r="N26" s="47"/>
      <c r="O26" s="47">
        <v>0.15</v>
      </c>
      <c r="P26" s="47"/>
      <c r="Q26" s="26" t="s">
        <v>135</v>
      </c>
      <c r="R26" s="26" t="s">
        <v>39</v>
      </c>
      <c r="S26" s="60">
        <v>1</v>
      </c>
      <c r="T26" s="60">
        <v>5</v>
      </c>
      <c r="U26" s="60"/>
      <c r="V26" s="60"/>
      <c r="W26" s="26" t="s">
        <v>17</v>
      </c>
      <c r="X26" s="26"/>
      <c r="Y26" s="61" t="s">
        <v>310</v>
      </c>
    </row>
    <row r="27" s="92" customFormat="1" ht="24.95" customHeight="1" spans="1:25">
      <c r="A27" s="33"/>
      <c r="B27" s="78"/>
      <c r="C27" s="30" t="s">
        <v>45</v>
      </c>
      <c r="D27" s="31" t="s">
        <v>46</v>
      </c>
      <c r="E27" s="31" t="s">
        <v>47</v>
      </c>
      <c r="F27" s="31" t="s">
        <v>3182</v>
      </c>
      <c r="G27" s="33" t="s">
        <v>37</v>
      </c>
      <c r="H27" s="33">
        <v>2019</v>
      </c>
      <c r="I27" s="33" t="s">
        <v>126</v>
      </c>
      <c r="J27" s="79">
        <v>3</v>
      </c>
      <c r="K27" s="53" t="s">
        <v>179</v>
      </c>
      <c r="L27" s="33">
        <v>0.05</v>
      </c>
      <c r="M27" s="80">
        <f t="shared" si="7"/>
        <v>0.15</v>
      </c>
      <c r="N27" s="80"/>
      <c r="O27" s="80">
        <v>0.15</v>
      </c>
      <c r="P27" s="80"/>
      <c r="Q27" s="33" t="s">
        <v>135</v>
      </c>
      <c r="R27" s="33" t="s">
        <v>39</v>
      </c>
      <c r="S27" s="82">
        <v>1</v>
      </c>
      <c r="T27" s="82">
        <v>5</v>
      </c>
      <c r="U27" s="82"/>
      <c r="V27" s="82"/>
      <c r="W27" s="33" t="s">
        <v>17</v>
      </c>
      <c r="X27" s="33"/>
      <c r="Y27" s="95"/>
    </row>
    <row r="28" s="92" customFormat="1" ht="24.95" customHeight="1" spans="1:25">
      <c r="A28" s="33">
        <v>20</v>
      </c>
      <c r="B28" s="78" t="s">
        <v>311</v>
      </c>
      <c r="C28" s="33" t="s">
        <v>45</v>
      </c>
      <c r="D28" s="33" t="s">
        <v>46</v>
      </c>
      <c r="E28" s="33" t="s">
        <v>71</v>
      </c>
      <c r="F28" s="33"/>
      <c r="G28" s="33" t="s">
        <v>37</v>
      </c>
      <c r="H28" s="33">
        <v>2019</v>
      </c>
      <c r="I28" s="33" t="s">
        <v>126</v>
      </c>
      <c r="J28" s="79">
        <v>8</v>
      </c>
      <c r="K28" s="53" t="s">
        <v>179</v>
      </c>
      <c r="L28" s="33">
        <v>0.05</v>
      </c>
      <c r="M28" s="80">
        <f t="shared" si="7"/>
        <v>0.4</v>
      </c>
      <c r="N28" s="80"/>
      <c r="O28" s="80">
        <v>0.4</v>
      </c>
      <c r="P28" s="80"/>
      <c r="Q28" s="33" t="s">
        <v>135</v>
      </c>
      <c r="R28" s="33" t="s">
        <v>39</v>
      </c>
      <c r="S28" s="82">
        <v>1</v>
      </c>
      <c r="T28" s="82">
        <v>3</v>
      </c>
      <c r="U28" s="82"/>
      <c r="V28" s="82"/>
      <c r="W28" s="33" t="s">
        <v>17</v>
      </c>
      <c r="X28" s="33"/>
      <c r="Y28" s="95" t="s">
        <v>312</v>
      </c>
    </row>
    <row r="29" s="92" customFormat="1" ht="24.95" customHeight="1" spans="1:25">
      <c r="A29" s="33"/>
      <c r="B29" s="78"/>
      <c r="C29" s="30" t="s">
        <v>45</v>
      </c>
      <c r="D29" s="31" t="s">
        <v>46</v>
      </c>
      <c r="E29" s="31" t="s">
        <v>71</v>
      </c>
      <c r="F29" s="31" t="s">
        <v>3183</v>
      </c>
      <c r="G29" s="33" t="s">
        <v>37</v>
      </c>
      <c r="H29" s="33">
        <v>2019</v>
      </c>
      <c r="I29" s="33" t="s">
        <v>126</v>
      </c>
      <c r="J29" s="79">
        <v>8</v>
      </c>
      <c r="K29" s="53" t="s">
        <v>179</v>
      </c>
      <c r="L29" s="33">
        <v>0.05</v>
      </c>
      <c r="M29" s="80">
        <f t="shared" si="7"/>
        <v>0.4</v>
      </c>
      <c r="N29" s="80"/>
      <c r="O29" s="80">
        <v>0.4</v>
      </c>
      <c r="P29" s="80"/>
      <c r="Q29" s="33" t="s">
        <v>135</v>
      </c>
      <c r="R29" s="33" t="s">
        <v>39</v>
      </c>
      <c r="S29" s="82">
        <v>1</v>
      </c>
      <c r="T29" s="82">
        <v>3</v>
      </c>
      <c r="U29" s="82"/>
      <c r="V29" s="82"/>
      <c r="W29" s="33" t="s">
        <v>17</v>
      </c>
      <c r="X29" s="33"/>
      <c r="Y29" s="95"/>
    </row>
    <row r="30" s="92" customFormat="1" ht="24.95" customHeight="1" spans="1:25">
      <c r="A30" s="33">
        <v>21</v>
      </c>
      <c r="B30" s="78" t="s">
        <v>313</v>
      </c>
      <c r="C30" s="33" t="s">
        <v>45</v>
      </c>
      <c r="D30" s="33" t="s">
        <v>46</v>
      </c>
      <c r="E30" s="33" t="s">
        <v>67</v>
      </c>
      <c r="F30" s="33"/>
      <c r="G30" s="33" t="s">
        <v>37</v>
      </c>
      <c r="H30" s="33">
        <v>2019</v>
      </c>
      <c r="I30" s="33" t="s">
        <v>126</v>
      </c>
      <c r="J30" s="79">
        <v>2</v>
      </c>
      <c r="K30" s="53" t="s">
        <v>179</v>
      </c>
      <c r="L30" s="33">
        <v>0.05</v>
      </c>
      <c r="M30" s="80">
        <f t="shared" ref="M30:M36" si="8">N30+O30+P30</f>
        <v>0.1</v>
      </c>
      <c r="N30" s="80"/>
      <c r="O30" s="80">
        <v>0.1</v>
      </c>
      <c r="P30" s="80"/>
      <c r="Q30" s="33" t="s">
        <v>135</v>
      </c>
      <c r="R30" s="33" t="s">
        <v>39</v>
      </c>
      <c r="S30" s="82">
        <v>1</v>
      </c>
      <c r="T30" s="82">
        <v>6</v>
      </c>
      <c r="U30" s="82"/>
      <c r="V30" s="82"/>
      <c r="W30" s="33" t="s">
        <v>17</v>
      </c>
      <c r="X30" s="33"/>
      <c r="Y30" s="95" t="s">
        <v>314</v>
      </c>
    </row>
    <row r="31" s="92" customFormat="1" ht="24.95" customHeight="1" spans="1:25">
      <c r="A31" s="33"/>
      <c r="B31" s="78"/>
      <c r="C31" s="30" t="s">
        <v>45</v>
      </c>
      <c r="D31" s="31" t="s">
        <v>46</v>
      </c>
      <c r="E31" s="31" t="s">
        <v>67</v>
      </c>
      <c r="F31" s="31" t="s">
        <v>3184</v>
      </c>
      <c r="G31" s="33" t="s">
        <v>37</v>
      </c>
      <c r="H31" s="33">
        <v>2019</v>
      </c>
      <c r="I31" s="33" t="s">
        <v>126</v>
      </c>
      <c r="J31" s="79">
        <v>2</v>
      </c>
      <c r="K31" s="53" t="s">
        <v>179</v>
      </c>
      <c r="L31" s="33">
        <v>0.05</v>
      </c>
      <c r="M31" s="80">
        <f t="shared" si="8"/>
        <v>0.1</v>
      </c>
      <c r="N31" s="80"/>
      <c r="O31" s="80">
        <v>0.1</v>
      </c>
      <c r="P31" s="80"/>
      <c r="Q31" s="33" t="s">
        <v>135</v>
      </c>
      <c r="R31" s="33" t="s">
        <v>39</v>
      </c>
      <c r="S31" s="82">
        <v>1</v>
      </c>
      <c r="T31" s="82">
        <v>6</v>
      </c>
      <c r="U31" s="82"/>
      <c r="V31" s="82"/>
      <c r="W31" s="33" t="s">
        <v>17</v>
      </c>
      <c r="X31" s="33"/>
      <c r="Y31" s="95"/>
    </row>
    <row r="32" s="92" customFormat="1" ht="24.95" customHeight="1" spans="1:25">
      <c r="A32" s="33">
        <v>22</v>
      </c>
      <c r="B32" s="78" t="s">
        <v>315</v>
      </c>
      <c r="C32" s="33" t="s">
        <v>45</v>
      </c>
      <c r="D32" s="33" t="s">
        <v>46</v>
      </c>
      <c r="E32" s="33" t="s">
        <v>70</v>
      </c>
      <c r="F32" s="33"/>
      <c r="G32" s="33" t="s">
        <v>37</v>
      </c>
      <c r="H32" s="33">
        <v>2019</v>
      </c>
      <c r="I32" s="33" t="s">
        <v>126</v>
      </c>
      <c r="J32" s="79">
        <v>3</v>
      </c>
      <c r="K32" s="53" t="s">
        <v>179</v>
      </c>
      <c r="L32" s="33">
        <v>0.05</v>
      </c>
      <c r="M32" s="80">
        <f t="shared" si="8"/>
        <v>0.15</v>
      </c>
      <c r="N32" s="80"/>
      <c r="O32" s="80">
        <v>0.15</v>
      </c>
      <c r="P32" s="80"/>
      <c r="Q32" s="33" t="s">
        <v>135</v>
      </c>
      <c r="R32" s="33" t="s">
        <v>39</v>
      </c>
      <c r="S32" s="82">
        <v>1</v>
      </c>
      <c r="T32" s="82">
        <v>4</v>
      </c>
      <c r="U32" s="82"/>
      <c r="V32" s="82"/>
      <c r="W32" s="33" t="s">
        <v>17</v>
      </c>
      <c r="X32" s="33"/>
      <c r="Y32" s="95" t="s">
        <v>316</v>
      </c>
    </row>
    <row r="33" s="92" customFormat="1" ht="24.95" customHeight="1" spans="1:25">
      <c r="A33" s="33"/>
      <c r="B33" s="78"/>
      <c r="C33" s="30" t="s">
        <v>45</v>
      </c>
      <c r="D33" s="31" t="s">
        <v>46</v>
      </c>
      <c r="E33" s="30" t="s">
        <v>70</v>
      </c>
      <c r="F33" s="30" t="s">
        <v>3185</v>
      </c>
      <c r="G33" s="33" t="s">
        <v>37</v>
      </c>
      <c r="H33" s="33">
        <v>2019</v>
      </c>
      <c r="I33" s="33" t="s">
        <v>126</v>
      </c>
      <c r="J33" s="79">
        <v>3</v>
      </c>
      <c r="K33" s="53" t="s">
        <v>179</v>
      </c>
      <c r="L33" s="33">
        <v>0.05</v>
      </c>
      <c r="M33" s="80">
        <f t="shared" si="8"/>
        <v>0.15</v>
      </c>
      <c r="N33" s="80"/>
      <c r="O33" s="80">
        <v>0.15</v>
      </c>
      <c r="P33" s="80"/>
      <c r="Q33" s="33" t="s">
        <v>135</v>
      </c>
      <c r="R33" s="33" t="s">
        <v>39</v>
      </c>
      <c r="S33" s="82">
        <v>1</v>
      </c>
      <c r="T33" s="82">
        <v>4</v>
      </c>
      <c r="U33" s="82"/>
      <c r="V33" s="82"/>
      <c r="W33" s="33" t="s">
        <v>17</v>
      </c>
      <c r="X33" s="33"/>
      <c r="Y33" s="95"/>
    </row>
    <row r="34" ht="24.95" customHeight="1" spans="1:25">
      <c r="A34" s="24">
        <v>23</v>
      </c>
      <c r="B34" s="25" t="s">
        <v>470</v>
      </c>
      <c r="C34" s="26" t="s">
        <v>45</v>
      </c>
      <c r="D34" s="26" t="s">
        <v>46</v>
      </c>
      <c r="E34" s="26" t="s">
        <v>47</v>
      </c>
      <c r="F34" s="26"/>
      <c r="G34" s="26" t="s">
        <v>363</v>
      </c>
      <c r="H34" s="26">
        <v>2019</v>
      </c>
      <c r="I34" s="26" t="s">
        <v>126</v>
      </c>
      <c r="J34" s="54">
        <v>5</v>
      </c>
      <c r="K34" s="46" t="s">
        <v>364</v>
      </c>
      <c r="L34" s="26">
        <v>0.02</v>
      </c>
      <c r="M34" s="47">
        <f t="shared" si="8"/>
        <v>0.1</v>
      </c>
      <c r="N34" s="47"/>
      <c r="O34" s="47">
        <v>0.1</v>
      </c>
      <c r="P34" s="47"/>
      <c r="Q34" s="26" t="s">
        <v>135</v>
      </c>
      <c r="R34" s="26" t="s">
        <v>39</v>
      </c>
      <c r="S34" s="60">
        <v>1</v>
      </c>
      <c r="T34" s="60">
        <v>5</v>
      </c>
      <c r="U34" s="60"/>
      <c r="V34" s="60"/>
      <c r="W34" s="26" t="s">
        <v>17</v>
      </c>
      <c r="X34" s="26"/>
      <c r="Y34" s="61" t="s">
        <v>471</v>
      </c>
    </row>
    <row r="35" s="92" customFormat="1" ht="24.95" customHeight="1" spans="1:25">
      <c r="A35" s="33"/>
      <c r="B35" s="78"/>
      <c r="C35" s="30" t="s">
        <v>45</v>
      </c>
      <c r="D35" s="31" t="s">
        <v>46</v>
      </c>
      <c r="E35" s="31" t="s">
        <v>47</v>
      </c>
      <c r="F35" s="31" t="s">
        <v>3186</v>
      </c>
      <c r="G35" s="33" t="s">
        <v>363</v>
      </c>
      <c r="H35" s="33">
        <v>2019</v>
      </c>
      <c r="I35" s="33" t="s">
        <v>126</v>
      </c>
      <c r="J35" s="79">
        <v>5</v>
      </c>
      <c r="K35" s="53" t="s">
        <v>364</v>
      </c>
      <c r="L35" s="33">
        <v>0.02</v>
      </c>
      <c r="M35" s="80">
        <f t="shared" si="8"/>
        <v>0.1</v>
      </c>
      <c r="N35" s="80"/>
      <c r="O35" s="80">
        <v>0.1</v>
      </c>
      <c r="P35" s="80"/>
      <c r="Q35" s="33" t="s">
        <v>135</v>
      </c>
      <c r="R35" s="33" t="s">
        <v>39</v>
      </c>
      <c r="S35" s="82">
        <v>1</v>
      </c>
      <c r="T35" s="82">
        <v>5</v>
      </c>
      <c r="U35" s="82"/>
      <c r="V35" s="82"/>
      <c r="W35" s="33" t="s">
        <v>17</v>
      </c>
      <c r="X35" s="33"/>
      <c r="Y35" s="95"/>
    </row>
    <row r="36" s="92" customFormat="1" ht="24.95" customHeight="1" spans="1:25">
      <c r="A36" s="33">
        <v>24</v>
      </c>
      <c r="B36" s="78" t="s">
        <v>472</v>
      </c>
      <c r="C36" s="33" t="s">
        <v>45</v>
      </c>
      <c r="D36" s="33" t="s">
        <v>46</v>
      </c>
      <c r="E36" s="33" t="s">
        <v>71</v>
      </c>
      <c r="F36" s="33"/>
      <c r="G36" s="33" t="s">
        <v>363</v>
      </c>
      <c r="H36" s="33">
        <v>2019</v>
      </c>
      <c r="I36" s="33" t="s">
        <v>126</v>
      </c>
      <c r="J36" s="79">
        <v>35</v>
      </c>
      <c r="K36" s="53" t="s">
        <v>364</v>
      </c>
      <c r="L36" s="33">
        <v>0.02</v>
      </c>
      <c r="M36" s="80">
        <f t="shared" si="8"/>
        <v>0.7</v>
      </c>
      <c r="N36" s="80"/>
      <c r="O36" s="80">
        <v>0.7</v>
      </c>
      <c r="P36" s="80"/>
      <c r="Q36" s="33" t="s">
        <v>135</v>
      </c>
      <c r="R36" s="33" t="s">
        <v>39</v>
      </c>
      <c r="S36" s="82">
        <v>2</v>
      </c>
      <c r="T36" s="82">
        <v>7</v>
      </c>
      <c r="U36" s="82"/>
      <c r="V36" s="82"/>
      <c r="W36" s="33" t="s">
        <v>17</v>
      </c>
      <c r="X36" s="33"/>
      <c r="Y36" s="95" t="s">
        <v>473</v>
      </c>
    </row>
    <row r="37" s="92" customFormat="1" ht="24.95" customHeight="1" spans="1:25">
      <c r="A37" s="33"/>
      <c r="B37" s="78"/>
      <c r="C37" s="30" t="s">
        <v>45</v>
      </c>
      <c r="D37" s="31" t="s">
        <v>46</v>
      </c>
      <c r="E37" s="31" t="s">
        <v>71</v>
      </c>
      <c r="F37" s="31" t="s">
        <v>3183</v>
      </c>
      <c r="G37" s="33" t="s">
        <v>363</v>
      </c>
      <c r="H37" s="33">
        <v>2019</v>
      </c>
      <c r="I37" s="33" t="s">
        <v>126</v>
      </c>
      <c r="J37" s="31">
        <v>30</v>
      </c>
      <c r="K37" s="53" t="s">
        <v>364</v>
      </c>
      <c r="L37" s="33">
        <v>0.02</v>
      </c>
      <c r="M37" s="80">
        <v>0.6</v>
      </c>
      <c r="N37" s="80"/>
      <c r="O37" s="80">
        <v>0.6</v>
      </c>
      <c r="P37" s="80"/>
      <c r="Q37" s="33" t="s">
        <v>135</v>
      </c>
      <c r="R37" s="33" t="s">
        <v>39</v>
      </c>
      <c r="S37" s="82">
        <v>1</v>
      </c>
      <c r="T37" s="83">
        <v>3</v>
      </c>
      <c r="U37" s="82"/>
      <c r="V37" s="82"/>
      <c r="W37" s="33" t="s">
        <v>17</v>
      </c>
      <c r="X37" s="33"/>
      <c r="Y37" s="95"/>
    </row>
    <row r="38" s="92" customFormat="1" ht="24.95" customHeight="1" spans="1:25">
      <c r="A38" s="33"/>
      <c r="B38" s="78"/>
      <c r="C38" s="30" t="s">
        <v>45</v>
      </c>
      <c r="D38" s="31" t="s">
        <v>46</v>
      </c>
      <c r="E38" s="31" t="s">
        <v>71</v>
      </c>
      <c r="F38" s="31" t="s">
        <v>3187</v>
      </c>
      <c r="G38" s="33" t="s">
        <v>363</v>
      </c>
      <c r="H38" s="33">
        <v>2019</v>
      </c>
      <c r="I38" s="33" t="s">
        <v>126</v>
      </c>
      <c r="J38" s="31">
        <v>5</v>
      </c>
      <c r="K38" s="53" t="s">
        <v>364</v>
      </c>
      <c r="L38" s="33">
        <v>0.02</v>
      </c>
      <c r="M38" s="80">
        <v>0.1</v>
      </c>
      <c r="N38" s="80"/>
      <c r="O38" s="80">
        <v>0.1</v>
      </c>
      <c r="P38" s="80"/>
      <c r="Q38" s="33" t="s">
        <v>135</v>
      </c>
      <c r="R38" s="33" t="s">
        <v>39</v>
      </c>
      <c r="S38" s="82">
        <v>1</v>
      </c>
      <c r="T38" s="83">
        <v>4</v>
      </c>
      <c r="U38" s="82"/>
      <c r="V38" s="82"/>
      <c r="W38" s="33" t="s">
        <v>17</v>
      </c>
      <c r="X38" s="33"/>
      <c r="Y38" s="95"/>
    </row>
    <row r="39" s="92" customFormat="1" ht="24.95" customHeight="1" spans="1:25">
      <c r="A39" s="33">
        <v>25</v>
      </c>
      <c r="B39" s="78" t="s">
        <v>474</v>
      </c>
      <c r="C39" s="33" t="s">
        <v>45</v>
      </c>
      <c r="D39" s="33" t="s">
        <v>46</v>
      </c>
      <c r="E39" s="33" t="s">
        <v>67</v>
      </c>
      <c r="F39" s="33"/>
      <c r="G39" s="33" t="s">
        <v>363</v>
      </c>
      <c r="H39" s="33">
        <v>2019</v>
      </c>
      <c r="I39" s="33" t="s">
        <v>126</v>
      </c>
      <c r="J39" s="79">
        <v>57</v>
      </c>
      <c r="K39" s="53" t="s">
        <v>364</v>
      </c>
      <c r="L39" s="33">
        <v>0.02</v>
      </c>
      <c r="M39" s="80">
        <f>N39+O39+P39</f>
        <v>1.14</v>
      </c>
      <c r="N39" s="80"/>
      <c r="O39" s="80">
        <v>1.14</v>
      </c>
      <c r="P39" s="80"/>
      <c r="Q39" s="33" t="s">
        <v>135</v>
      </c>
      <c r="R39" s="33" t="s">
        <v>39</v>
      </c>
      <c r="S39" s="82">
        <v>5</v>
      </c>
      <c r="T39" s="82">
        <v>25</v>
      </c>
      <c r="U39" s="82"/>
      <c r="V39" s="82"/>
      <c r="W39" s="33" t="s">
        <v>17</v>
      </c>
      <c r="X39" s="33"/>
      <c r="Y39" s="95" t="s">
        <v>475</v>
      </c>
    </row>
    <row r="40" s="92" customFormat="1" ht="24.95" customHeight="1" spans="1:25">
      <c r="A40" s="33"/>
      <c r="B40" s="78"/>
      <c r="C40" s="30" t="s">
        <v>45</v>
      </c>
      <c r="D40" s="31" t="s">
        <v>46</v>
      </c>
      <c r="E40" s="31" t="s">
        <v>67</v>
      </c>
      <c r="F40" s="31" t="s">
        <v>3188</v>
      </c>
      <c r="G40" s="33" t="s">
        <v>363</v>
      </c>
      <c r="H40" s="33">
        <v>2019</v>
      </c>
      <c r="I40" s="33" t="s">
        <v>126</v>
      </c>
      <c r="J40" s="31">
        <v>13</v>
      </c>
      <c r="K40" s="53" t="s">
        <v>364</v>
      </c>
      <c r="L40" s="33">
        <v>0.02</v>
      </c>
      <c r="M40" s="80">
        <f>L40*J40</f>
        <v>0.26</v>
      </c>
      <c r="N40" s="80"/>
      <c r="O40" s="80">
        <v>0.26</v>
      </c>
      <c r="P40" s="80"/>
      <c r="Q40" s="33" t="s">
        <v>135</v>
      </c>
      <c r="R40" s="33" t="s">
        <v>39</v>
      </c>
      <c r="S40" s="82">
        <v>1</v>
      </c>
      <c r="T40" s="83">
        <v>7</v>
      </c>
      <c r="U40" s="82"/>
      <c r="V40" s="82"/>
      <c r="W40" s="33" t="s">
        <v>17</v>
      </c>
      <c r="X40" s="33"/>
      <c r="Y40" s="95"/>
    </row>
    <row r="41" s="92" customFormat="1" ht="24.95" customHeight="1" spans="1:25">
      <c r="A41" s="33"/>
      <c r="B41" s="78"/>
      <c r="C41" s="30" t="s">
        <v>45</v>
      </c>
      <c r="D41" s="31" t="s">
        <v>46</v>
      </c>
      <c r="E41" s="31" t="s">
        <v>67</v>
      </c>
      <c r="F41" s="31" t="s">
        <v>3189</v>
      </c>
      <c r="G41" s="33" t="s">
        <v>363</v>
      </c>
      <c r="H41" s="33">
        <v>2019</v>
      </c>
      <c r="I41" s="33" t="s">
        <v>126</v>
      </c>
      <c r="J41" s="31">
        <v>7</v>
      </c>
      <c r="K41" s="53" t="s">
        <v>364</v>
      </c>
      <c r="L41" s="33">
        <v>0.02</v>
      </c>
      <c r="M41" s="80">
        <f>L41*J41</f>
        <v>0.14</v>
      </c>
      <c r="N41" s="80"/>
      <c r="O41" s="80">
        <v>0.14</v>
      </c>
      <c r="P41" s="80"/>
      <c r="Q41" s="33" t="s">
        <v>135</v>
      </c>
      <c r="R41" s="33" t="s">
        <v>39</v>
      </c>
      <c r="S41" s="82">
        <v>1</v>
      </c>
      <c r="T41" s="83">
        <v>3</v>
      </c>
      <c r="U41" s="82"/>
      <c r="V41" s="82"/>
      <c r="W41" s="33" t="s">
        <v>17</v>
      </c>
      <c r="X41" s="33"/>
      <c r="Y41" s="95"/>
    </row>
    <row r="42" s="92" customFormat="1" ht="24.95" customHeight="1" spans="1:25">
      <c r="A42" s="33"/>
      <c r="B42" s="78"/>
      <c r="C42" s="30" t="s">
        <v>45</v>
      </c>
      <c r="D42" s="31" t="s">
        <v>46</v>
      </c>
      <c r="E42" s="31" t="s">
        <v>67</v>
      </c>
      <c r="F42" s="31" t="s">
        <v>3190</v>
      </c>
      <c r="G42" s="33" t="s">
        <v>363</v>
      </c>
      <c r="H42" s="33">
        <v>2019</v>
      </c>
      <c r="I42" s="33" t="s">
        <v>126</v>
      </c>
      <c r="J42" s="31">
        <v>25</v>
      </c>
      <c r="K42" s="53" t="s">
        <v>364</v>
      </c>
      <c r="L42" s="33">
        <v>0.02</v>
      </c>
      <c r="M42" s="80">
        <f>L42*J42</f>
        <v>0.5</v>
      </c>
      <c r="N42" s="80"/>
      <c r="O42" s="80">
        <v>0.5</v>
      </c>
      <c r="P42" s="80"/>
      <c r="Q42" s="33" t="s">
        <v>135</v>
      </c>
      <c r="R42" s="33" t="s">
        <v>39</v>
      </c>
      <c r="S42" s="82">
        <v>1</v>
      </c>
      <c r="T42" s="83">
        <v>4</v>
      </c>
      <c r="U42" s="82"/>
      <c r="V42" s="82"/>
      <c r="W42" s="33" t="s">
        <v>17</v>
      </c>
      <c r="X42" s="33"/>
      <c r="Y42" s="95"/>
    </row>
    <row r="43" s="92" customFormat="1" ht="24.95" customHeight="1" spans="1:25">
      <c r="A43" s="33"/>
      <c r="B43" s="78"/>
      <c r="C43" s="30" t="s">
        <v>45</v>
      </c>
      <c r="D43" s="31" t="s">
        <v>46</v>
      </c>
      <c r="E43" s="31" t="s">
        <v>67</v>
      </c>
      <c r="F43" s="31" t="s">
        <v>3191</v>
      </c>
      <c r="G43" s="33" t="s">
        <v>363</v>
      </c>
      <c r="H43" s="33">
        <v>2019</v>
      </c>
      <c r="I43" s="33" t="s">
        <v>126</v>
      </c>
      <c r="J43" s="31">
        <v>5</v>
      </c>
      <c r="K43" s="53" t="s">
        <v>364</v>
      </c>
      <c r="L43" s="33">
        <v>0.02</v>
      </c>
      <c r="M43" s="80">
        <f>L43*J43</f>
        <v>0.1</v>
      </c>
      <c r="N43" s="80"/>
      <c r="O43" s="80">
        <v>0.1</v>
      </c>
      <c r="P43" s="80"/>
      <c r="Q43" s="33" t="s">
        <v>135</v>
      </c>
      <c r="R43" s="33" t="s">
        <v>39</v>
      </c>
      <c r="S43" s="82">
        <v>1</v>
      </c>
      <c r="T43" s="83">
        <v>5</v>
      </c>
      <c r="U43" s="82"/>
      <c r="V43" s="82"/>
      <c r="W43" s="33" t="s">
        <v>17</v>
      </c>
      <c r="X43" s="33"/>
      <c r="Y43" s="95"/>
    </row>
    <row r="44" s="92" customFormat="1" ht="24.95" customHeight="1" spans="1:25">
      <c r="A44" s="33"/>
      <c r="B44" s="78"/>
      <c r="C44" s="30" t="s">
        <v>45</v>
      </c>
      <c r="D44" s="31" t="s">
        <v>46</v>
      </c>
      <c r="E44" s="31" t="s">
        <v>67</v>
      </c>
      <c r="F44" s="31" t="s">
        <v>3192</v>
      </c>
      <c r="G44" s="33" t="s">
        <v>363</v>
      </c>
      <c r="H44" s="33">
        <v>2019</v>
      </c>
      <c r="I44" s="33" t="s">
        <v>126</v>
      </c>
      <c r="J44" s="31">
        <v>7</v>
      </c>
      <c r="K44" s="53" t="s">
        <v>364</v>
      </c>
      <c r="L44" s="33">
        <v>0.02</v>
      </c>
      <c r="M44" s="80">
        <f>L44*J44</f>
        <v>0.14</v>
      </c>
      <c r="N44" s="80"/>
      <c r="O44" s="80">
        <v>0.14</v>
      </c>
      <c r="P44" s="80"/>
      <c r="Q44" s="33" t="s">
        <v>135</v>
      </c>
      <c r="R44" s="33" t="s">
        <v>39</v>
      </c>
      <c r="S44" s="82">
        <v>1</v>
      </c>
      <c r="T44" s="83">
        <v>6</v>
      </c>
      <c r="U44" s="82"/>
      <c r="V44" s="82"/>
      <c r="W44" s="33" t="s">
        <v>17</v>
      </c>
      <c r="X44" s="33"/>
      <c r="Y44" s="95"/>
    </row>
    <row r="45" s="92" customFormat="1" ht="24.95" customHeight="1" spans="1:25">
      <c r="A45" s="33">
        <v>26</v>
      </c>
      <c r="B45" s="78" t="s">
        <v>476</v>
      </c>
      <c r="C45" s="33" t="s">
        <v>45</v>
      </c>
      <c r="D45" s="33" t="s">
        <v>46</v>
      </c>
      <c r="E45" s="33" t="s">
        <v>70</v>
      </c>
      <c r="F45" s="33"/>
      <c r="G45" s="33" t="s">
        <v>363</v>
      </c>
      <c r="H45" s="33">
        <v>2019</v>
      </c>
      <c r="I45" s="33" t="s">
        <v>126</v>
      </c>
      <c r="J45" s="79">
        <v>9</v>
      </c>
      <c r="K45" s="53" t="s">
        <v>364</v>
      </c>
      <c r="L45" s="33">
        <v>0.02</v>
      </c>
      <c r="M45" s="80">
        <f>N45+O45+P45</f>
        <v>0.18</v>
      </c>
      <c r="N45" s="80"/>
      <c r="O45" s="80">
        <v>0.18</v>
      </c>
      <c r="P45" s="80"/>
      <c r="Q45" s="33" t="s">
        <v>135</v>
      </c>
      <c r="R45" s="33" t="s">
        <v>39</v>
      </c>
      <c r="S45" s="82">
        <v>1</v>
      </c>
      <c r="T45" s="82">
        <v>4</v>
      </c>
      <c r="U45" s="82"/>
      <c r="V45" s="82"/>
      <c r="W45" s="33" t="s">
        <v>17</v>
      </c>
      <c r="X45" s="33"/>
      <c r="Y45" s="95" t="s">
        <v>477</v>
      </c>
    </row>
    <row r="46" s="92" customFormat="1" ht="24.95" customHeight="1" spans="1:25">
      <c r="A46" s="33"/>
      <c r="B46" s="78"/>
      <c r="C46" s="30" t="s">
        <v>45</v>
      </c>
      <c r="D46" s="31" t="s">
        <v>46</v>
      </c>
      <c r="E46" s="30" t="s">
        <v>70</v>
      </c>
      <c r="F46" s="30" t="s">
        <v>3185</v>
      </c>
      <c r="G46" s="33" t="s">
        <v>363</v>
      </c>
      <c r="H46" s="33">
        <v>2019</v>
      </c>
      <c r="I46" s="33" t="s">
        <v>126</v>
      </c>
      <c r="J46" s="79">
        <v>9</v>
      </c>
      <c r="K46" s="53" t="s">
        <v>364</v>
      </c>
      <c r="L46" s="33">
        <v>0.02</v>
      </c>
      <c r="M46" s="80">
        <f>N46+O46+P46</f>
        <v>0.18</v>
      </c>
      <c r="N46" s="80"/>
      <c r="O46" s="80">
        <v>0.18</v>
      </c>
      <c r="P46" s="80"/>
      <c r="Q46" s="33" t="s">
        <v>135</v>
      </c>
      <c r="R46" s="33" t="s">
        <v>39</v>
      </c>
      <c r="S46" s="82">
        <v>1</v>
      </c>
      <c r="T46" s="82">
        <v>4</v>
      </c>
      <c r="U46" s="82"/>
      <c r="V46" s="82"/>
      <c r="W46" s="33" t="s">
        <v>17</v>
      </c>
      <c r="X46" s="33"/>
      <c r="Y46" s="95"/>
    </row>
    <row r="47" s="92" customFormat="1" ht="24.95" customHeight="1" spans="1:25">
      <c r="A47" s="33">
        <v>27</v>
      </c>
      <c r="B47" s="33" t="s">
        <v>526</v>
      </c>
      <c r="C47" s="33"/>
      <c r="D47" s="33"/>
      <c r="E47" s="33"/>
      <c r="F47" s="33"/>
      <c r="G47" s="33" t="s">
        <v>37</v>
      </c>
      <c r="H47" s="33" t="s">
        <v>34</v>
      </c>
      <c r="I47" s="33" t="s">
        <v>126</v>
      </c>
      <c r="J47" s="79">
        <f>SUM(J48:J51)</f>
        <v>44</v>
      </c>
      <c r="K47" s="53"/>
      <c r="L47" s="33"/>
      <c r="M47" s="80">
        <f>SUM(M48:M51)</f>
        <v>2.2</v>
      </c>
      <c r="N47" s="80">
        <f>SUM(N48:N51)</f>
        <v>0</v>
      </c>
      <c r="O47" s="80">
        <f>SUM(O48:O51)</f>
        <v>2.2</v>
      </c>
      <c r="P47" s="80">
        <f>SUM(P48:P51)</f>
        <v>0</v>
      </c>
      <c r="Q47" s="33" t="s">
        <v>135</v>
      </c>
      <c r="R47" s="33" t="s">
        <v>39</v>
      </c>
      <c r="S47" s="82">
        <f>SUM(S48:S51)</f>
        <v>5</v>
      </c>
      <c r="T47" s="82">
        <f>SUM(T48:T51)</f>
        <v>21</v>
      </c>
      <c r="U47" s="82"/>
      <c r="V47" s="82"/>
      <c r="W47" s="33" t="s">
        <v>34</v>
      </c>
      <c r="X47" s="33">
        <v>587</v>
      </c>
      <c r="Y47" s="33"/>
    </row>
    <row r="48" s="92" customFormat="1" ht="24.95" customHeight="1" spans="1:25">
      <c r="A48" s="33">
        <v>28</v>
      </c>
      <c r="B48" s="78" t="s">
        <v>707</v>
      </c>
      <c r="C48" s="33" t="s">
        <v>45</v>
      </c>
      <c r="D48" s="33" t="s">
        <v>46</v>
      </c>
      <c r="E48" s="33" t="s">
        <v>47</v>
      </c>
      <c r="F48" s="33"/>
      <c r="G48" s="33" t="s">
        <v>37</v>
      </c>
      <c r="H48" s="33">
        <v>2019</v>
      </c>
      <c r="I48" s="33" t="s">
        <v>126</v>
      </c>
      <c r="J48" s="79">
        <v>15</v>
      </c>
      <c r="K48" s="53" t="s">
        <v>529</v>
      </c>
      <c r="L48" s="33">
        <v>0.05</v>
      </c>
      <c r="M48" s="80">
        <f t="shared" ref="M48:M52" si="9">N48+O48+P48</f>
        <v>0.75</v>
      </c>
      <c r="N48" s="80"/>
      <c r="O48" s="80">
        <v>0.75</v>
      </c>
      <c r="P48" s="80"/>
      <c r="Q48" s="33" t="s">
        <v>135</v>
      </c>
      <c r="R48" s="33" t="s">
        <v>39</v>
      </c>
      <c r="S48" s="82">
        <v>2</v>
      </c>
      <c r="T48" s="82">
        <v>9</v>
      </c>
      <c r="U48" s="82"/>
      <c r="V48" s="82"/>
      <c r="W48" s="33" t="s">
        <v>17</v>
      </c>
      <c r="X48" s="33"/>
      <c r="Y48" s="33" t="s">
        <v>708</v>
      </c>
    </row>
    <row r="49" s="92" customFormat="1" ht="24.95" customHeight="1" spans="1:25">
      <c r="A49" s="33"/>
      <c r="B49" s="78"/>
      <c r="C49" s="30" t="s">
        <v>45</v>
      </c>
      <c r="D49" s="31" t="s">
        <v>46</v>
      </c>
      <c r="E49" s="31" t="s">
        <v>47</v>
      </c>
      <c r="F49" s="31" t="s">
        <v>3182</v>
      </c>
      <c r="G49" s="33" t="s">
        <v>37</v>
      </c>
      <c r="H49" s="33">
        <v>2019</v>
      </c>
      <c r="I49" s="33" t="s">
        <v>126</v>
      </c>
      <c r="J49" s="31">
        <v>5</v>
      </c>
      <c r="K49" s="53" t="s">
        <v>529</v>
      </c>
      <c r="L49" s="33">
        <v>0.05</v>
      </c>
      <c r="M49" s="80">
        <v>0.25</v>
      </c>
      <c r="N49" s="80"/>
      <c r="O49" s="80">
        <v>0.25</v>
      </c>
      <c r="P49" s="80"/>
      <c r="Q49" s="33" t="s">
        <v>135</v>
      </c>
      <c r="R49" s="33" t="s">
        <v>39</v>
      </c>
      <c r="S49" s="82">
        <v>1</v>
      </c>
      <c r="T49" s="83">
        <v>5</v>
      </c>
      <c r="U49" s="82"/>
      <c r="V49" s="82"/>
      <c r="W49" s="33"/>
      <c r="X49" s="33"/>
      <c r="Y49" s="33"/>
    </row>
    <row r="50" s="92" customFormat="1" ht="24.95" customHeight="1" spans="1:25">
      <c r="A50" s="33"/>
      <c r="B50" s="78"/>
      <c r="C50" s="30" t="s">
        <v>45</v>
      </c>
      <c r="D50" s="31" t="s">
        <v>46</v>
      </c>
      <c r="E50" s="31" t="s">
        <v>47</v>
      </c>
      <c r="F50" s="31" t="s">
        <v>3193</v>
      </c>
      <c r="G50" s="33" t="s">
        <v>37</v>
      </c>
      <c r="H50" s="33">
        <v>2019</v>
      </c>
      <c r="I50" s="33" t="s">
        <v>126</v>
      </c>
      <c r="J50" s="31">
        <v>10</v>
      </c>
      <c r="K50" s="53" t="s">
        <v>529</v>
      </c>
      <c r="L50" s="33">
        <v>0.05</v>
      </c>
      <c r="M50" s="80">
        <v>0.5</v>
      </c>
      <c r="N50" s="80"/>
      <c r="O50" s="80">
        <v>0.5</v>
      </c>
      <c r="P50" s="80"/>
      <c r="Q50" s="33" t="s">
        <v>135</v>
      </c>
      <c r="R50" s="33" t="s">
        <v>39</v>
      </c>
      <c r="S50" s="82">
        <v>1</v>
      </c>
      <c r="T50" s="83">
        <v>4</v>
      </c>
      <c r="U50" s="82"/>
      <c r="V50" s="82"/>
      <c r="W50" s="33"/>
      <c r="X50" s="33"/>
      <c r="Y50" s="33"/>
    </row>
    <row r="51" s="92" customFormat="1" ht="24.95" customHeight="1" spans="1:25">
      <c r="A51" s="33">
        <v>29</v>
      </c>
      <c r="B51" s="78" t="s">
        <v>709</v>
      </c>
      <c r="C51" s="33" t="s">
        <v>45</v>
      </c>
      <c r="D51" s="33" t="s">
        <v>46</v>
      </c>
      <c r="E51" s="33" t="s">
        <v>70</v>
      </c>
      <c r="F51" s="33"/>
      <c r="G51" s="33" t="s">
        <v>37</v>
      </c>
      <c r="H51" s="33">
        <v>2019</v>
      </c>
      <c r="I51" s="33" t="s">
        <v>126</v>
      </c>
      <c r="J51" s="79">
        <v>14</v>
      </c>
      <c r="K51" s="53" t="s">
        <v>529</v>
      </c>
      <c r="L51" s="33">
        <v>0.05</v>
      </c>
      <c r="M51" s="80">
        <f t="shared" si="9"/>
        <v>0.7</v>
      </c>
      <c r="N51" s="80"/>
      <c r="O51" s="80">
        <v>0.7</v>
      </c>
      <c r="P51" s="80"/>
      <c r="Q51" s="33" t="s">
        <v>135</v>
      </c>
      <c r="R51" s="33" t="s">
        <v>39</v>
      </c>
      <c r="S51" s="82">
        <v>1</v>
      </c>
      <c r="T51" s="82">
        <v>3</v>
      </c>
      <c r="U51" s="82"/>
      <c r="V51" s="82"/>
      <c r="W51" s="33" t="s">
        <v>17</v>
      </c>
      <c r="X51" s="33"/>
      <c r="Y51" s="33" t="s">
        <v>710</v>
      </c>
    </row>
    <row r="52" s="93" customFormat="1" ht="24.95" customHeight="1" spans="1:25">
      <c r="A52" s="33"/>
      <c r="B52" s="78"/>
      <c r="C52" s="30" t="s">
        <v>45</v>
      </c>
      <c r="D52" s="31" t="s">
        <v>46</v>
      </c>
      <c r="E52" s="31" t="s">
        <v>70</v>
      </c>
      <c r="F52" s="31" t="s">
        <v>3194</v>
      </c>
      <c r="G52" s="33" t="s">
        <v>37</v>
      </c>
      <c r="H52" s="33">
        <v>2019</v>
      </c>
      <c r="I52" s="33" t="s">
        <v>126</v>
      </c>
      <c r="J52" s="79">
        <v>14</v>
      </c>
      <c r="K52" s="53" t="s">
        <v>529</v>
      </c>
      <c r="L52" s="33">
        <v>0.05</v>
      </c>
      <c r="M52" s="80">
        <f t="shared" si="9"/>
        <v>0.7</v>
      </c>
      <c r="N52" s="80"/>
      <c r="O52" s="80">
        <v>0.7</v>
      </c>
      <c r="P52" s="80"/>
      <c r="Q52" s="33" t="s">
        <v>135</v>
      </c>
      <c r="R52" s="33" t="s">
        <v>39</v>
      </c>
      <c r="S52" s="82">
        <v>1</v>
      </c>
      <c r="T52" s="82">
        <v>3</v>
      </c>
      <c r="U52" s="82"/>
      <c r="V52" s="82"/>
      <c r="W52" s="33" t="s">
        <v>17</v>
      </c>
      <c r="X52" s="33"/>
      <c r="Y52" s="33"/>
    </row>
    <row r="53" s="6" customFormat="1" ht="24.95" customHeight="1" spans="1:25">
      <c r="A53" s="22">
        <v>30</v>
      </c>
      <c r="B53" s="23" t="s">
        <v>734</v>
      </c>
      <c r="C53" s="22"/>
      <c r="D53" s="22"/>
      <c r="E53" s="22"/>
      <c r="F53" s="22"/>
      <c r="G53" s="22" t="s">
        <v>125</v>
      </c>
      <c r="H53" s="22" t="s">
        <v>34</v>
      </c>
      <c r="I53" s="22" t="s">
        <v>126</v>
      </c>
      <c r="J53" s="44" t="s">
        <v>34</v>
      </c>
      <c r="K53" s="23" t="s">
        <v>735</v>
      </c>
      <c r="L53" s="22"/>
      <c r="M53" s="49">
        <f t="shared" ref="M53:P53" si="10">M54+M59+M60+M61+M62+M63</f>
        <v>0.25</v>
      </c>
      <c r="N53" s="49">
        <f t="shared" si="10"/>
        <v>0</v>
      </c>
      <c r="O53" s="49">
        <f t="shared" si="10"/>
        <v>0.25</v>
      </c>
      <c r="P53" s="49">
        <f t="shared" si="10"/>
        <v>0</v>
      </c>
      <c r="Q53" s="22"/>
      <c r="R53" s="22" t="s">
        <v>39</v>
      </c>
      <c r="S53" s="58">
        <f>S54+S59+S60+S61+S62+S63</f>
        <v>3</v>
      </c>
      <c r="T53" s="58">
        <f>T54+T59+T60+T61+T62+T63</f>
        <v>13</v>
      </c>
      <c r="U53" s="58"/>
      <c r="V53" s="58"/>
      <c r="W53" s="22" t="s">
        <v>34</v>
      </c>
      <c r="X53" s="22">
        <v>815</v>
      </c>
      <c r="Y53" s="22"/>
    </row>
    <row r="54" ht="24.95" customHeight="1" spans="1:25">
      <c r="A54" s="24">
        <v>31</v>
      </c>
      <c r="B54" s="26" t="s">
        <v>736</v>
      </c>
      <c r="C54" s="24"/>
      <c r="D54" s="24"/>
      <c r="E54" s="24"/>
      <c r="F54" s="24"/>
      <c r="G54" s="24" t="s">
        <v>125</v>
      </c>
      <c r="H54" s="24" t="s">
        <v>34</v>
      </c>
      <c r="I54" s="24" t="s">
        <v>126</v>
      </c>
      <c r="J54" s="50">
        <f>SUM(J55:J55)</f>
        <v>5</v>
      </c>
      <c r="K54" s="51"/>
      <c r="L54" s="24"/>
      <c r="M54" s="52">
        <f>SUM(M55:M55)</f>
        <v>0.25</v>
      </c>
      <c r="N54" s="52">
        <f>SUM(N55:N55)</f>
        <v>0</v>
      </c>
      <c r="O54" s="52">
        <f>SUM(O55:O55)</f>
        <v>0.25</v>
      </c>
      <c r="P54" s="52">
        <f>SUM(P55:P55)</f>
        <v>0</v>
      </c>
      <c r="Q54" s="24"/>
      <c r="R54" s="24" t="s">
        <v>39</v>
      </c>
      <c r="S54" s="59">
        <f>SUM(S55:S55)</f>
        <v>3</v>
      </c>
      <c r="T54" s="59">
        <f>SUM(T55:T55)</f>
        <v>13</v>
      </c>
      <c r="U54" s="59"/>
      <c r="V54" s="59"/>
      <c r="W54" s="24" t="s">
        <v>34</v>
      </c>
      <c r="X54" s="24">
        <v>816</v>
      </c>
      <c r="Y54" s="24"/>
    </row>
    <row r="55" ht="24.95" customHeight="1" spans="1:25">
      <c r="A55" s="24">
        <v>32</v>
      </c>
      <c r="B55" s="25" t="s">
        <v>776</v>
      </c>
      <c r="C55" s="26" t="s">
        <v>45</v>
      </c>
      <c r="D55" s="26" t="s">
        <v>46</v>
      </c>
      <c r="E55" s="26" t="s">
        <v>103</v>
      </c>
      <c r="F55" s="26"/>
      <c r="G55" s="26" t="s">
        <v>363</v>
      </c>
      <c r="H55" s="26">
        <v>2019</v>
      </c>
      <c r="I55" s="26" t="s">
        <v>126</v>
      </c>
      <c r="J55" s="54">
        <v>5</v>
      </c>
      <c r="K55" s="46" t="s">
        <v>738</v>
      </c>
      <c r="L55" s="26">
        <v>0.05</v>
      </c>
      <c r="M55" s="47">
        <f>N55+O55+P55</f>
        <v>0.25</v>
      </c>
      <c r="N55" s="47"/>
      <c r="O55" s="47">
        <v>0.25</v>
      </c>
      <c r="P55" s="47"/>
      <c r="Q55" s="26" t="s">
        <v>135</v>
      </c>
      <c r="R55" s="26" t="s">
        <v>39</v>
      </c>
      <c r="S55" s="60">
        <v>3</v>
      </c>
      <c r="T55" s="60">
        <v>13</v>
      </c>
      <c r="U55" s="60"/>
      <c r="V55" s="60"/>
      <c r="W55" s="26" t="s">
        <v>17</v>
      </c>
      <c r="X55" s="26"/>
      <c r="Y55" s="26" t="s">
        <v>777</v>
      </c>
    </row>
    <row r="56" s="92" customFormat="1" ht="24.95" customHeight="1" spans="1:25">
      <c r="A56" s="33"/>
      <c r="B56" s="78"/>
      <c r="C56" s="30" t="s">
        <v>45</v>
      </c>
      <c r="D56" s="31" t="s">
        <v>46</v>
      </c>
      <c r="E56" s="31" t="s">
        <v>103</v>
      </c>
      <c r="F56" s="31" t="s">
        <v>3195</v>
      </c>
      <c r="G56" s="33" t="s">
        <v>363</v>
      </c>
      <c r="H56" s="33">
        <v>2019</v>
      </c>
      <c r="I56" s="33" t="s">
        <v>126</v>
      </c>
      <c r="J56" s="31">
        <v>3</v>
      </c>
      <c r="K56" s="53" t="s">
        <v>738</v>
      </c>
      <c r="L56" s="33">
        <v>0.05</v>
      </c>
      <c r="M56" s="80">
        <v>0.15</v>
      </c>
      <c r="N56" s="80"/>
      <c r="O56" s="80">
        <v>0.15</v>
      </c>
      <c r="P56" s="80"/>
      <c r="Q56" s="33" t="s">
        <v>135</v>
      </c>
      <c r="R56" s="33" t="s">
        <v>39</v>
      </c>
      <c r="S56" s="82">
        <v>1</v>
      </c>
      <c r="T56" s="83">
        <v>5</v>
      </c>
      <c r="U56" s="82"/>
      <c r="V56" s="82"/>
      <c r="W56" s="33"/>
      <c r="X56" s="33"/>
      <c r="Y56" s="33"/>
    </row>
    <row r="57" s="92" customFormat="1" ht="24.95" customHeight="1" spans="1:25">
      <c r="A57" s="33"/>
      <c r="B57" s="78"/>
      <c r="C57" s="30" t="s">
        <v>45</v>
      </c>
      <c r="D57" s="31" t="s">
        <v>46</v>
      </c>
      <c r="E57" s="31" t="s">
        <v>103</v>
      </c>
      <c r="F57" s="31" t="s">
        <v>3196</v>
      </c>
      <c r="G57" s="33" t="s">
        <v>363</v>
      </c>
      <c r="H57" s="33">
        <v>2019</v>
      </c>
      <c r="I57" s="33" t="s">
        <v>126</v>
      </c>
      <c r="J57" s="31">
        <v>1</v>
      </c>
      <c r="K57" s="53" t="s">
        <v>738</v>
      </c>
      <c r="L57" s="33">
        <v>0.05</v>
      </c>
      <c r="M57" s="80">
        <v>0.05</v>
      </c>
      <c r="N57" s="80"/>
      <c r="O57" s="80">
        <v>0.05</v>
      </c>
      <c r="P57" s="80"/>
      <c r="Q57" s="33" t="s">
        <v>135</v>
      </c>
      <c r="R57" s="33" t="s">
        <v>39</v>
      </c>
      <c r="S57" s="82">
        <v>1</v>
      </c>
      <c r="T57" s="83">
        <v>3</v>
      </c>
      <c r="U57" s="82"/>
      <c r="V57" s="82"/>
      <c r="W57" s="33"/>
      <c r="X57" s="33"/>
      <c r="Y57" s="33"/>
    </row>
    <row r="58" ht="24.95" customHeight="1" spans="1:25">
      <c r="A58" s="24"/>
      <c r="B58" s="25"/>
      <c r="C58" s="27" t="s">
        <v>45</v>
      </c>
      <c r="D58" s="28" t="s">
        <v>46</v>
      </c>
      <c r="E58" s="28" t="s">
        <v>103</v>
      </c>
      <c r="F58" s="28" t="s">
        <v>3197</v>
      </c>
      <c r="G58" s="26" t="s">
        <v>363</v>
      </c>
      <c r="H58" s="26">
        <v>2019</v>
      </c>
      <c r="I58" s="26" t="s">
        <v>126</v>
      </c>
      <c r="J58" s="28">
        <v>1</v>
      </c>
      <c r="K58" s="46" t="s">
        <v>738</v>
      </c>
      <c r="L58" s="26">
        <v>0.05</v>
      </c>
      <c r="M58" s="47">
        <v>0.05</v>
      </c>
      <c r="N58" s="47"/>
      <c r="O58" s="47">
        <v>0.05</v>
      </c>
      <c r="P58" s="47"/>
      <c r="Q58" s="26" t="s">
        <v>135</v>
      </c>
      <c r="R58" s="26" t="s">
        <v>39</v>
      </c>
      <c r="S58" s="60">
        <v>1</v>
      </c>
      <c r="T58" s="86">
        <v>5</v>
      </c>
      <c r="U58" s="60"/>
      <c r="V58" s="60"/>
      <c r="W58" s="26"/>
      <c r="X58" s="26"/>
      <c r="Y58" s="26"/>
    </row>
    <row r="59" ht="24.95" customHeight="1" spans="1:25">
      <c r="A59" s="24">
        <v>33</v>
      </c>
      <c r="B59" s="26" t="s">
        <v>797</v>
      </c>
      <c r="C59" s="24"/>
      <c r="D59" s="24"/>
      <c r="E59" s="24"/>
      <c r="F59" s="24"/>
      <c r="G59" s="24" t="s">
        <v>37</v>
      </c>
      <c r="H59" s="24" t="s">
        <v>34</v>
      </c>
      <c r="I59" s="24" t="s">
        <v>126</v>
      </c>
      <c r="J59" s="50">
        <f>SUM(0)</f>
        <v>0</v>
      </c>
      <c r="K59" s="51"/>
      <c r="L59" s="24"/>
      <c r="M59" s="52">
        <f>SUM(0)</f>
        <v>0</v>
      </c>
      <c r="N59" s="52">
        <f>SUM(0)</f>
        <v>0</v>
      </c>
      <c r="O59" s="52">
        <f>SUM(0)</f>
        <v>0</v>
      </c>
      <c r="P59" s="52">
        <f>SUM(0)</f>
        <v>0</v>
      </c>
      <c r="Q59" s="24"/>
      <c r="R59" s="24" t="s">
        <v>39</v>
      </c>
      <c r="S59" s="59">
        <f t="shared" ref="S59:S64" si="11">SUM(0)</f>
        <v>0</v>
      </c>
      <c r="T59" s="59">
        <f t="shared" ref="T59:T64" si="12">SUM(0)</f>
        <v>0</v>
      </c>
      <c r="U59" s="59"/>
      <c r="V59" s="59"/>
      <c r="W59" s="24" t="s">
        <v>34</v>
      </c>
      <c r="X59" s="24">
        <v>1056</v>
      </c>
      <c r="Y59" s="24"/>
    </row>
    <row r="60" ht="24.95" customHeight="1" spans="1:25">
      <c r="A60" s="24">
        <v>34</v>
      </c>
      <c r="B60" s="26" t="s">
        <v>830</v>
      </c>
      <c r="C60" s="24"/>
      <c r="D60" s="24"/>
      <c r="E60" s="24"/>
      <c r="F60" s="24"/>
      <c r="G60" s="24" t="s">
        <v>37</v>
      </c>
      <c r="H60" s="24" t="s">
        <v>34</v>
      </c>
      <c r="I60" s="24" t="s">
        <v>126</v>
      </c>
      <c r="J60" s="50">
        <f>SUM(0)</f>
        <v>0</v>
      </c>
      <c r="K60" s="51"/>
      <c r="L60" s="24"/>
      <c r="M60" s="52">
        <f t="shared" ref="M60:P60" si="13">SUM(0)</f>
        <v>0</v>
      </c>
      <c r="N60" s="52">
        <f t="shared" si="13"/>
        <v>0</v>
      </c>
      <c r="O60" s="52">
        <f t="shared" si="13"/>
        <v>0</v>
      </c>
      <c r="P60" s="52">
        <f t="shared" si="13"/>
        <v>0</v>
      </c>
      <c r="Q60" s="24"/>
      <c r="R60" s="24" t="s">
        <v>39</v>
      </c>
      <c r="S60" s="59">
        <f t="shared" si="11"/>
        <v>0</v>
      </c>
      <c r="T60" s="59">
        <f t="shared" si="12"/>
        <v>0</v>
      </c>
      <c r="U60" s="59"/>
      <c r="V60" s="59"/>
      <c r="W60" s="24" t="s">
        <v>34</v>
      </c>
      <c r="X60" s="24">
        <v>1100</v>
      </c>
      <c r="Y60" s="24"/>
    </row>
    <row r="61" ht="24.95" customHeight="1" spans="1:25">
      <c r="A61" s="24">
        <v>35</v>
      </c>
      <c r="B61" s="26" t="s">
        <v>831</v>
      </c>
      <c r="C61" s="24"/>
      <c r="D61" s="24"/>
      <c r="E61" s="24"/>
      <c r="F61" s="24"/>
      <c r="G61" s="24" t="s">
        <v>125</v>
      </c>
      <c r="H61" s="24" t="s">
        <v>34</v>
      </c>
      <c r="I61" s="24" t="s">
        <v>126</v>
      </c>
      <c r="J61" s="50">
        <f>SUM(0)</f>
        <v>0</v>
      </c>
      <c r="K61" s="51"/>
      <c r="L61" s="24"/>
      <c r="M61" s="52">
        <f>SUM(0)</f>
        <v>0</v>
      </c>
      <c r="N61" s="52">
        <f>SUM(0)</f>
        <v>0</v>
      </c>
      <c r="O61" s="52">
        <f>SUM(0)</f>
        <v>0</v>
      </c>
      <c r="P61" s="52">
        <f>SUM(0)</f>
        <v>0</v>
      </c>
      <c r="Q61" s="24"/>
      <c r="R61" s="24" t="s">
        <v>39</v>
      </c>
      <c r="S61" s="59">
        <f t="shared" si="11"/>
        <v>0</v>
      </c>
      <c r="T61" s="59">
        <f t="shared" si="12"/>
        <v>0</v>
      </c>
      <c r="U61" s="59"/>
      <c r="V61" s="59"/>
      <c r="W61" s="24" t="s">
        <v>34</v>
      </c>
      <c r="X61" s="24">
        <v>1131</v>
      </c>
      <c r="Y61" s="24"/>
    </row>
    <row r="62" ht="24.95" customHeight="1" spans="1:25">
      <c r="A62" s="24">
        <v>36</v>
      </c>
      <c r="B62" s="26" t="s">
        <v>844</v>
      </c>
      <c r="C62" s="24"/>
      <c r="D62" s="24"/>
      <c r="E62" s="24"/>
      <c r="F62" s="24"/>
      <c r="G62" s="24" t="s">
        <v>37</v>
      </c>
      <c r="H62" s="24" t="s">
        <v>34</v>
      </c>
      <c r="I62" s="24" t="s">
        <v>126</v>
      </c>
      <c r="J62" s="50">
        <f>SUM(0)</f>
        <v>0</v>
      </c>
      <c r="K62" s="51"/>
      <c r="L62" s="24"/>
      <c r="M62" s="52">
        <f>SUM(0)</f>
        <v>0</v>
      </c>
      <c r="N62" s="52">
        <f>SUM(0)</f>
        <v>0</v>
      </c>
      <c r="O62" s="52">
        <f>SUM(0)</f>
        <v>0</v>
      </c>
      <c r="P62" s="52">
        <f>SUM(0)</f>
        <v>0</v>
      </c>
      <c r="Q62" s="24"/>
      <c r="R62" s="24" t="s">
        <v>39</v>
      </c>
      <c r="S62" s="59">
        <f t="shared" si="11"/>
        <v>0</v>
      </c>
      <c r="T62" s="59">
        <f t="shared" si="12"/>
        <v>0</v>
      </c>
      <c r="U62" s="59"/>
      <c r="V62" s="59"/>
      <c r="W62" s="24" t="s">
        <v>34</v>
      </c>
      <c r="X62" s="24">
        <v>1146</v>
      </c>
      <c r="Y62" s="24"/>
    </row>
    <row r="63" ht="24.95" customHeight="1" spans="1:25">
      <c r="A63" s="24">
        <v>37</v>
      </c>
      <c r="B63" s="26" t="s">
        <v>852</v>
      </c>
      <c r="C63" s="24"/>
      <c r="D63" s="24"/>
      <c r="E63" s="24"/>
      <c r="F63" s="24"/>
      <c r="G63" s="24" t="s">
        <v>37</v>
      </c>
      <c r="H63" s="24" t="s">
        <v>34</v>
      </c>
      <c r="I63" s="24" t="s">
        <v>853</v>
      </c>
      <c r="J63" s="24" t="s">
        <v>34</v>
      </c>
      <c r="K63" s="51"/>
      <c r="L63" s="24"/>
      <c r="M63" s="52">
        <f>SUM(0)</f>
        <v>0</v>
      </c>
      <c r="N63" s="52">
        <f>SUM(0)</f>
        <v>0</v>
      </c>
      <c r="O63" s="52">
        <f>SUM(0)</f>
        <v>0</v>
      </c>
      <c r="P63" s="52">
        <f>SUM(0)</f>
        <v>0</v>
      </c>
      <c r="Q63" s="24"/>
      <c r="R63" s="24" t="s">
        <v>39</v>
      </c>
      <c r="S63" s="59">
        <f t="shared" si="11"/>
        <v>0</v>
      </c>
      <c r="T63" s="59">
        <f t="shared" si="12"/>
        <v>0</v>
      </c>
      <c r="U63" s="59"/>
      <c r="V63" s="59"/>
      <c r="W63" s="24" t="s">
        <v>34</v>
      </c>
      <c r="X63" s="24">
        <v>1185</v>
      </c>
      <c r="Y63" s="24"/>
    </row>
    <row r="64" s="6" customFormat="1" ht="24.95" customHeight="1" spans="1:25">
      <c r="A64" s="22">
        <v>38</v>
      </c>
      <c r="B64" s="23" t="s">
        <v>880</v>
      </c>
      <c r="C64" s="22"/>
      <c r="D64" s="22"/>
      <c r="E64" s="22"/>
      <c r="F64" s="22"/>
      <c r="G64" s="22" t="s">
        <v>37</v>
      </c>
      <c r="H64" s="22" t="s">
        <v>34</v>
      </c>
      <c r="I64" s="22" t="s">
        <v>126</v>
      </c>
      <c r="J64" s="44">
        <f>SUM(0)</f>
        <v>0</v>
      </c>
      <c r="K64" s="23" t="s">
        <v>881</v>
      </c>
      <c r="L64" s="22"/>
      <c r="M64" s="49">
        <f t="shared" ref="M64:P64" si="14">SUM(0)</f>
        <v>0</v>
      </c>
      <c r="N64" s="49">
        <f t="shared" si="14"/>
        <v>0</v>
      </c>
      <c r="O64" s="49">
        <f t="shared" si="14"/>
        <v>0</v>
      </c>
      <c r="P64" s="49">
        <f t="shared" si="14"/>
        <v>0</v>
      </c>
      <c r="Q64" s="22"/>
      <c r="R64" s="22" t="s">
        <v>39</v>
      </c>
      <c r="S64" s="58">
        <f t="shared" si="11"/>
        <v>0</v>
      </c>
      <c r="T64" s="58">
        <f t="shared" si="12"/>
        <v>0</v>
      </c>
      <c r="U64" s="58"/>
      <c r="V64" s="58"/>
      <c r="W64" s="22" t="s">
        <v>34</v>
      </c>
      <c r="X64" s="22">
        <v>1191</v>
      </c>
      <c r="Y64" s="22"/>
    </row>
    <row r="65" s="6" customFormat="1" ht="24.95" customHeight="1" spans="1:25">
      <c r="A65" s="22">
        <v>39</v>
      </c>
      <c r="B65" s="23" t="s">
        <v>882</v>
      </c>
      <c r="C65" s="22"/>
      <c r="D65" s="22"/>
      <c r="E65" s="22"/>
      <c r="F65" s="22"/>
      <c r="G65" s="22" t="s">
        <v>37</v>
      </c>
      <c r="H65" s="22" t="s">
        <v>34</v>
      </c>
      <c r="I65" s="22" t="s">
        <v>883</v>
      </c>
      <c r="J65" s="44" t="s">
        <v>34</v>
      </c>
      <c r="K65" s="23"/>
      <c r="L65" s="22"/>
      <c r="M65" s="49">
        <f t="shared" ref="M65:P65" si="15">M66+M67+M68+M78+M79</f>
        <v>4.3</v>
      </c>
      <c r="N65" s="49">
        <f t="shared" si="15"/>
        <v>0</v>
      </c>
      <c r="O65" s="49">
        <f t="shared" si="15"/>
        <v>4.3</v>
      </c>
      <c r="P65" s="49">
        <f t="shared" si="15"/>
        <v>0</v>
      </c>
      <c r="Q65" s="22"/>
      <c r="R65" s="22" t="s">
        <v>39</v>
      </c>
      <c r="S65" s="58">
        <f>S66+S67+S68+S78+S79</f>
        <v>9</v>
      </c>
      <c r="T65" s="58">
        <f>T66+T67+T68+T78+T79</f>
        <v>38</v>
      </c>
      <c r="U65" s="58"/>
      <c r="V65" s="58"/>
      <c r="W65" s="22" t="s">
        <v>34</v>
      </c>
      <c r="X65" s="22">
        <v>1206</v>
      </c>
      <c r="Y65" s="22"/>
    </row>
    <row r="66" ht="24.95" customHeight="1" spans="1:25">
      <c r="A66" s="24">
        <v>40</v>
      </c>
      <c r="B66" s="26" t="s">
        <v>884</v>
      </c>
      <c r="C66" s="24"/>
      <c r="D66" s="24"/>
      <c r="E66" s="24"/>
      <c r="F66" s="24"/>
      <c r="G66" s="24" t="s">
        <v>37</v>
      </c>
      <c r="H66" s="24" t="s">
        <v>34</v>
      </c>
      <c r="I66" s="24" t="s">
        <v>108</v>
      </c>
      <c r="J66" s="55"/>
      <c r="K66" s="51"/>
      <c r="L66" s="24"/>
      <c r="M66" s="52"/>
      <c r="N66" s="52"/>
      <c r="O66" s="52"/>
      <c r="P66" s="52"/>
      <c r="Q66" s="24"/>
      <c r="R66" s="24"/>
      <c r="S66" s="59"/>
      <c r="T66" s="59"/>
      <c r="U66" s="59"/>
      <c r="V66" s="59"/>
      <c r="W66" s="24" t="s">
        <v>34</v>
      </c>
      <c r="X66" s="24">
        <v>1207</v>
      </c>
      <c r="Y66" s="24"/>
    </row>
    <row r="67" ht="24.95" customHeight="1" spans="1:25">
      <c r="A67" s="24">
        <v>41</v>
      </c>
      <c r="B67" s="26" t="s">
        <v>885</v>
      </c>
      <c r="C67" s="24"/>
      <c r="D67" s="24"/>
      <c r="E67" s="24"/>
      <c r="F67" s="24"/>
      <c r="G67" s="24" t="s">
        <v>37</v>
      </c>
      <c r="H67" s="24" t="s">
        <v>34</v>
      </c>
      <c r="I67" s="24" t="s">
        <v>126</v>
      </c>
      <c r="J67" s="50">
        <f>SUM(0)</f>
        <v>0</v>
      </c>
      <c r="K67" s="51"/>
      <c r="L67" s="24"/>
      <c r="M67" s="52">
        <f t="shared" ref="M67:P67" si="16">SUM(0)</f>
        <v>0</v>
      </c>
      <c r="N67" s="52">
        <f t="shared" si="16"/>
        <v>0</v>
      </c>
      <c r="O67" s="52">
        <f t="shared" si="16"/>
        <v>0</v>
      </c>
      <c r="P67" s="52">
        <f t="shared" si="16"/>
        <v>0</v>
      </c>
      <c r="Q67" s="24"/>
      <c r="R67" s="24" t="s">
        <v>39</v>
      </c>
      <c r="S67" s="59">
        <f>SUM(0)</f>
        <v>0</v>
      </c>
      <c r="T67" s="59">
        <f>SUM(0)</f>
        <v>0</v>
      </c>
      <c r="U67" s="59"/>
      <c r="V67" s="59"/>
      <c r="W67" s="24" t="s">
        <v>34</v>
      </c>
      <c r="X67" s="24">
        <v>1210</v>
      </c>
      <c r="Y67" s="24"/>
    </row>
    <row r="68" ht="24.95" customHeight="1" spans="1:25">
      <c r="A68" s="24">
        <v>42</v>
      </c>
      <c r="B68" s="26" t="s">
        <v>886</v>
      </c>
      <c r="C68" s="24"/>
      <c r="D68" s="24"/>
      <c r="E68" s="24"/>
      <c r="F68" s="24"/>
      <c r="G68" s="24" t="s">
        <v>37</v>
      </c>
      <c r="H68" s="24" t="s">
        <v>34</v>
      </c>
      <c r="I68" s="24" t="s">
        <v>883</v>
      </c>
      <c r="J68" s="24" t="s">
        <v>34</v>
      </c>
      <c r="K68" s="51"/>
      <c r="L68" s="24"/>
      <c r="M68" s="52">
        <f>SUM(M69:M76)</f>
        <v>4.3</v>
      </c>
      <c r="N68" s="52">
        <f>SUM(N69:N76)</f>
        <v>0</v>
      </c>
      <c r="O68" s="52">
        <f>SUM(O69:O76)</f>
        <v>4.3</v>
      </c>
      <c r="P68" s="52">
        <f>SUM(P69:P76)</f>
        <v>0</v>
      </c>
      <c r="Q68" s="24"/>
      <c r="R68" s="24" t="s">
        <v>39</v>
      </c>
      <c r="S68" s="59">
        <f>SUM(S69:S76)</f>
        <v>9</v>
      </c>
      <c r="T68" s="59">
        <f>SUM(T69:T76)</f>
        <v>38</v>
      </c>
      <c r="U68" s="59"/>
      <c r="V68" s="59"/>
      <c r="W68" s="24" t="s">
        <v>34</v>
      </c>
      <c r="X68" s="24">
        <v>1234</v>
      </c>
      <c r="Y68" s="24"/>
    </row>
    <row r="69" ht="24.95" customHeight="1" spans="1:25">
      <c r="A69" s="24">
        <v>43</v>
      </c>
      <c r="B69" s="25" t="s">
        <v>899</v>
      </c>
      <c r="C69" s="26" t="s">
        <v>45</v>
      </c>
      <c r="D69" s="26" t="s">
        <v>46</v>
      </c>
      <c r="E69" s="26" t="s">
        <v>67</v>
      </c>
      <c r="F69" s="26"/>
      <c r="G69" s="26" t="s">
        <v>37</v>
      </c>
      <c r="H69" s="26">
        <v>2019</v>
      </c>
      <c r="I69" s="26" t="s">
        <v>126</v>
      </c>
      <c r="J69" s="54">
        <v>1</v>
      </c>
      <c r="K69" s="46" t="s">
        <v>891</v>
      </c>
      <c r="L69" s="26">
        <v>0.2</v>
      </c>
      <c r="M69" s="47">
        <f t="shared" ref="M69:M72" si="17">N69+O69+P69</f>
        <v>0.2</v>
      </c>
      <c r="N69" s="47"/>
      <c r="O69" s="47">
        <v>0.2</v>
      </c>
      <c r="P69" s="47"/>
      <c r="Q69" s="26" t="s">
        <v>135</v>
      </c>
      <c r="R69" s="26" t="s">
        <v>39</v>
      </c>
      <c r="S69" s="60">
        <v>1</v>
      </c>
      <c r="T69" s="60">
        <v>6</v>
      </c>
      <c r="U69" s="60"/>
      <c r="V69" s="60"/>
      <c r="W69" s="26" t="s">
        <v>17</v>
      </c>
      <c r="X69" s="26"/>
      <c r="Y69" s="26" t="s">
        <v>900</v>
      </c>
    </row>
    <row r="70" s="92" customFormat="1" ht="24.95" customHeight="1" spans="1:25">
      <c r="A70" s="33"/>
      <c r="B70" s="78"/>
      <c r="C70" s="30" t="s">
        <v>45</v>
      </c>
      <c r="D70" s="31" t="s">
        <v>46</v>
      </c>
      <c r="E70" s="31" t="s">
        <v>67</v>
      </c>
      <c r="F70" s="31" t="s">
        <v>3192</v>
      </c>
      <c r="G70" s="33" t="s">
        <v>37</v>
      </c>
      <c r="H70" s="33">
        <v>2019</v>
      </c>
      <c r="I70" s="33" t="s">
        <v>126</v>
      </c>
      <c r="J70" s="79">
        <v>1</v>
      </c>
      <c r="K70" s="53" t="s">
        <v>891</v>
      </c>
      <c r="L70" s="33">
        <v>0.2</v>
      </c>
      <c r="M70" s="80">
        <v>0.2</v>
      </c>
      <c r="N70" s="80"/>
      <c r="O70" s="80">
        <v>0.2</v>
      </c>
      <c r="P70" s="80"/>
      <c r="Q70" s="33" t="s">
        <v>135</v>
      </c>
      <c r="R70" s="33" t="s">
        <v>39</v>
      </c>
      <c r="S70" s="82">
        <v>1</v>
      </c>
      <c r="T70" s="82">
        <v>6</v>
      </c>
      <c r="U70" s="82"/>
      <c r="V70" s="82"/>
      <c r="W70" s="33" t="s">
        <v>17</v>
      </c>
      <c r="X70" s="33"/>
      <c r="Y70" s="33"/>
    </row>
    <row r="71" s="92" customFormat="1" ht="24.95" customHeight="1" spans="1:25">
      <c r="A71" s="33">
        <v>44</v>
      </c>
      <c r="B71" s="78" t="s">
        <v>901</v>
      </c>
      <c r="C71" s="33" t="s">
        <v>45</v>
      </c>
      <c r="D71" s="33" t="s">
        <v>46</v>
      </c>
      <c r="E71" s="33" t="s">
        <v>70</v>
      </c>
      <c r="F71" s="33"/>
      <c r="G71" s="33" t="s">
        <v>37</v>
      </c>
      <c r="H71" s="33">
        <v>2019</v>
      </c>
      <c r="I71" s="33" t="s">
        <v>126</v>
      </c>
      <c r="J71" s="79">
        <v>1</v>
      </c>
      <c r="K71" s="53" t="s">
        <v>891</v>
      </c>
      <c r="L71" s="33">
        <v>0.2</v>
      </c>
      <c r="M71" s="80">
        <f t="shared" si="17"/>
        <v>0.2</v>
      </c>
      <c r="N71" s="80"/>
      <c r="O71" s="80">
        <v>0.2</v>
      </c>
      <c r="P71" s="80"/>
      <c r="Q71" s="33" t="s">
        <v>135</v>
      </c>
      <c r="R71" s="33" t="s">
        <v>39</v>
      </c>
      <c r="S71" s="82">
        <v>1</v>
      </c>
      <c r="T71" s="82">
        <v>3</v>
      </c>
      <c r="U71" s="82"/>
      <c r="V71" s="82"/>
      <c r="W71" s="33" t="s">
        <v>17</v>
      </c>
      <c r="X71" s="33"/>
      <c r="Y71" s="33" t="s">
        <v>902</v>
      </c>
    </row>
    <row r="72" s="92" customFormat="1" ht="24.95" customHeight="1" spans="1:25">
      <c r="A72" s="33"/>
      <c r="B72" s="78"/>
      <c r="C72" s="30" t="s">
        <v>45</v>
      </c>
      <c r="D72" s="31" t="s">
        <v>46</v>
      </c>
      <c r="E72" s="31" t="s">
        <v>70</v>
      </c>
      <c r="F72" s="31" t="s">
        <v>3194</v>
      </c>
      <c r="G72" s="33" t="s">
        <v>37</v>
      </c>
      <c r="H72" s="33">
        <v>2019</v>
      </c>
      <c r="I72" s="33" t="s">
        <v>126</v>
      </c>
      <c r="J72" s="79">
        <v>1</v>
      </c>
      <c r="K72" s="53" t="s">
        <v>891</v>
      </c>
      <c r="L72" s="33">
        <v>0.2</v>
      </c>
      <c r="M72" s="80">
        <f t="shared" si="17"/>
        <v>0.2</v>
      </c>
      <c r="N72" s="80"/>
      <c r="O72" s="80">
        <v>0.2</v>
      </c>
      <c r="P72" s="80"/>
      <c r="Q72" s="33" t="s">
        <v>135</v>
      </c>
      <c r="R72" s="33" t="s">
        <v>39</v>
      </c>
      <c r="S72" s="82">
        <v>1</v>
      </c>
      <c r="T72" s="82">
        <v>3</v>
      </c>
      <c r="U72" s="82"/>
      <c r="V72" s="82"/>
      <c r="W72" s="33" t="s">
        <v>17</v>
      </c>
      <c r="X72" s="33"/>
      <c r="Y72" s="33"/>
    </row>
    <row r="73" s="92" customFormat="1" ht="24.95" customHeight="1" spans="1:25">
      <c r="A73" s="33">
        <v>45</v>
      </c>
      <c r="B73" s="78" t="s">
        <v>913</v>
      </c>
      <c r="C73" s="33" t="s">
        <v>45</v>
      </c>
      <c r="D73" s="33" t="s">
        <v>46</v>
      </c>
      <c r="E73" s="33" t="s">
        <v>47</v>
      </c>
      <c r="F73" s="33"/>
      <c r="G73" s="33" t="s">
        <v>37</v>
      </c>
      <c r="H73" s="33">
        <v>2019</v>
      </c>
      <c r="I73" s="33" t="s">
        <v>908</v>
      </c>
      <c r="J73" s="81">
        <v>3</v>
      </c>
      <c r="K73" s="53" t="s">
        <v>909</v>
      </c>
      <c r="L73" s="33">
        <v>0.5</v>
      </c>
      <c r="M73" s="80">
        <f t="shared" ref="M73:M77" si="18">N73+O73+P73</f>
        <v>1.5</v>
      </c>
      <c r="N73" s="80"/>
      <c r="O73" s="80">
        <v>1.5</v>
      </c>
      <c r="P73" s="80"/>
      <c r="Q73" s="33" t="s">
        <v>135</v>
      </c>
      <c r="R73" s="33" t="s">
        <v>39</v>
      </c>
      <c r="S73" s="82">
        <v>2</v>
      </c>
      <c r="T73" s="82">
        <v>8</v>
      </c>
      <c r="U73" s="82"/>
      <c r="V73" s="82"/>
      <c r="W73" s="33" t="s">
        <v>17</v>
      </c>
      <c r="X73" s="33"/>
      <c r="Y73" s="33" t="s">
        <v>914</v>
      </c>
    </row>
    <row r="74" s="92" customFormat="1" ht="24.95" customHeight="1" spans="1:25">
      <c r="A74" s="33"/>
      <c r="B74" s="78"/>
      <c r="C74" s="30" t="s">
        <v>45</v>
      </c>
      <c r="D74" s="31" t="s">
        <v>46</v>
      </c>
      <c r="E74" s="31" t="s">
        <v>47</v>
      </c>
      <c r="F74" s="31" t="s">
        <v>3198</v>
      </c>
      <c r="G74" s="33" t="s">
        <v>37</v>
      </c>
      <c r="H74" s="33">
        <v>2019</v>
      </c>
      <c r="I74" s="33" t="s">
        <v>908</v>
      </c>
      <c r="J74" s="31">
        <v>2</v>
      </c>
      <c r="K74" s="53" t="s">
        <v>909</v>
      </c>
      <c r="L74" s="33">
        <v>0.5</v>
      </c>
      <c r="M74" s="80">
        <v>1</v>
      </c>
      <c r="N74" s="80"/>
      <c r="O74" s="80">
        <v>1</v>
      </c>
      <c r="P74" s="80"/>
      <c r="Q74" s="33" t="s">
        <v>135</v>
      </c>
      <c r="R74" s="33" t="s">
        <v>39</v>
      </c>
      <c r="S74" s="82">
        <v>1</v>
      </c>
      <c r="T74" s="83">
        <v>4</v>
      </c>
      <c r="U74" s="82"/>
      <c r="V74" s="82"/>
      <c r="W74" s="33" t="s">
        <v>17</v>
      </c>
      <c r="X74" s="33"/>
      <c r="Y74" s="33"/>
    </row>
    <row r="75" s="92" customFormat="1" ht="24.95" customHeight="1" spans="1:25">
      <c r="A75" s="33"/>
      <c r="B75" s="78"/>
      <c r="C75" s="30" t="s">
        <v>45</v>
      </c>
      <c r="D75" s="31" t="s">
        <v>46</v>
      </c>
      <c r="E75" s="31" t="s">
        <v>47</v>
      </c>
      <c r="F75" s="31" t="s">
        <v>3193</v>
      </c>
      <c r="G75" s="33" t="s">
        <v>37</v>
      </c>
      <c r="H75" s="33">
        <v>2019</v>
      </c>
      <c r="I75" s="33" t="s">
        <v>908</v>
      </c>
      <c r="J75" s="31">
        <v>1</v>
      </c>
      <c r="K75" s="53" t="s">
        <v>909</v>
      </c>
      <c r="L75" s="33">
        <v>0.5</v>
      </c>
      <c r="M75" s="80">
        <v>0.5</v>
      </c>
      <c r="N75" s="80"/>
      <c r="O75" s="80">
        <v>0.5</v>
      </c>
      <c r="P75" s="80"/>
      <c r="Q75" s="33" t="s">
        <v>135</v>
      </c>
      <c r="R75" s="33" t="s">
        <v>39</v>
      </c>
      <c r="S75" s="82">
        <v>1</v>
      </c>
      <c r="T75" s="83">
        <v>4</v>
      </c>
      <c r="U75" s="82"/>
      <c r="V75" s="82"/>
      <c r="W75" s="33" t="s">
        <v>17</v>
      </c>
      <c r="X75" s="33"/>
      <c r="Y75" s="33"/>
    </row>
    <row r="76" s="92" customFormat="1" ht="24.95" customHeight="1" spans="1:25">
      <c r="A76" s="33">
        <v>46</v>
      </c>
      <c r="B76" s="78" t="s">
        <v>915</v>
      </c>
      <c r="C76" s="33" t="s">
        <v>45</v>
      </c>
      <c r="D76" s="33" t="s">
        <v>46</v>
      </c>
      <c r="E76" s="33" t="s">
        <v>67</v>
      </c>
      <c r="F76" s="33"/>
      <c r="G76" s="33" t="s">
        <v>37</v>
      </c>
      <c r="H76" s="33">
        <v>2019</v>
      </c>
      <c r="I76" s="33" t="s">
        <v>908</v>
      </c>
      <c r="J76" s="81">
        <v>1</v>
      </c>
      <c r="K76" s="53" t="s">
        <v>909</v>
      </c>
      <c r="L76" s="33">
        <v>0.5</v>
      </c>
      <c r="M76" s="80">
        <f t="shared" si="18"/>
        <v>0.5</v>
      </c>
      <c r="N76" s="80"/>
      <c r="O76" s="80">
        <v>0.5</v>
      </c>
      <c r="P76" s="80"/>
      <c r="Q76" s="33" t="s">
        <v>135</v>
      </c>
      <c r="R76" s="33" t="s">
        <v>39</v>
      </c>
      <c r="S76" s="82">
        <v>1</v>
      </c>
      <c r="T76" s="82">
        <v>4</v>
      </c>
      <c r="U76" s="82"/>
      <c r="V76" s="82"/>
      <c r="W76" s="33" t="s">
        <v>17</v>
      </c>
      <c r="X76" s="33"/>
      <c r="Y76" s="33" t="s">
        <v>916</v>
      </c>
    </row>
    <row r="77" s="92" customFormat="1" ht="24.95" customHeight="1" spans="1:25">
      <c r="A77" s="33"/>
      <c r="B77" s="78"/>
      <c r="C77" s="30" t="s">
        <v>45</v>
      </c>
      <c r="D77" s="31" t="s">
        <v>46</v>
      </c>
      <c r="E77" s="31" t="s">
        <v>67</v>
      </c>
      <c r="F77" s="31" t="s">
        <v>3190</v>
      </c>
      <c r="G77" s="33" t="s">
        <v>37</v>
      </c>
      <c r="H77" s="33">
        <v>2019</v>
      </c>
      <c r="I77" s="33" t="s">
        <v>908</v>
      </c>
      <c r="J77" s="81">
        <v>1</v>
      </c>
      <c r="K77" s="53" t="s">
        <v>909</v>
      </c>
      <c r="L77" s="33">
        <v>0.5</v>
      </c>
      <c r="M77" s="80">
        <f t="shared" si="18"/>
        <v>0.5</v>
      </c>
      <c r="N77" s="80"/>
      <c r="O77" s="80">
        <v>0.5</v>
      </c>
      <c r="P77" s="80"/>
      <c r="Q77" s="33" t="s">
        <v>135</v>
      </c>
      <c r="R77" s="33" t="s">
        <v>39</v>
      </c>
      <c r="S77" s="82">
        <v>1</v>
      </c>
      <c r="T77" s="82">
        <v>4</v>
      </c>
      <c r="U77" s="82"/>
      <c r="V77" s="82"/>
      <c r="W77" s="33" t="s">
        <v>17</v>
      </c>
      <c r="X77" s="33"/>
      <c r="Y77" s="33"/>
    </row>
    <row r="78" ht="24.95" customHeight="1" spans="1:25">
      <c r="A78" s="24">
        <v>47</v>
      </c>
      <c r="B78" s="26" t="s">
        <v>936</v>
      </c>
      <c r="C78" s="24"/>
      <c r="D78" s="24"/>
      <c r="E78" s="24"/>
      <c r="F78" s="24"/>
      <c r="G78" s="24" t="s">
        <v>37</v>
      </c>
      <c r="H78" s="24" t="s">
        <v>34</v>
      </c>
      <c r="I78" s="24" t="s">
        <v>126</v>
      </c>
      <c r="J78" s="50">
        <f>SUM(0)</f>
        <v>0</v>
      </c>
      <c r="K78" s="51"/>
      <c r="L78" s="24"/>
      <c r="M78" s="52">
        <f t="shared" ref="M78:P78" si="19">SUM(0)</f>
        <v>0</v>
      </c>
      <c r="N78" s="52">
        <f t="shared" si="19"/>
        <v>0</v>
      </c>
      <c r="O78" s="52">
        <f t="shared" si="19"/>
        <v>0</v>
      </c>
      <c r="P78" s="52">
        <f t="shared" si="19"/>
        <v>0</v>
      </c>
      <c r="Q78" s="24"/>
      <c r="R78" s="24" t="s">
        <v>39</v>
      </c>
      <c r="S78" s="59">
        <f>SUM(0)</f>
        <v>0</v>
      </c>
      <c r="T78" s="59">
        <f>SUM(0)</f>
        <v>0</v>
      </c>
      <c r="U78" s="59"/>
      <c r="V78" s="59"/>
      <c r="W78" s="24" t="s">
        <v>34</v>
      </c>
      <c r="X78" s="24">
        <v>1247</v>
      </c>
      <c r="Y78" s="24"/>
    </row>
    <row r="79" ht="24.95" customHeight="1" spans="1:25">
      <c r="A79" s="24">
        <v>48</v>
      </c>
      <c r="B79" s="26" t="s">
        <v>937</v>
      </c>
      <c r="C79" s="24"/>
      <c r="D79" s="24"/>
      <c r="E79" s="24"/>
      <c r="F79" s="24"/>
      <c r="G79" s="24" t="s">
        <v>37</v>
      </c>
      <c r="H79" s="24" t="s">
        <v>34</v>
      </c>
      <c r="I79" s="24" t="s">
        <v>126</v>
      </c>
      <c r="J79" s="50">
        <f>SUM(0)</f>
        <v>0</v>
      </c>
      <c r="K79" s="51"/>
      <c r="L79" s="24"/>
      <c r="M79" s="52">
        <f t="shared" ref="M79:P79" si="20">SUM(0)</f>
        <v>0</v>
      </c>
      <c r="N79" s="52">
        <f t="shared" si="20"/>
        <v>0</v>
      </c>
      <c r="O79" s="52">
        <f t="shared" si="20"/>
        <v>0</v>
      </c>
      <c r="P79" s="52">
        <f t="shared" si="20"/>
        <v>0</v>
      </c>
      <c r="Q79" s="24"/>
      <c r="R79" s="24" t="s">
        <v>39</v>
      </c>
      <c r="S79" s="59">
        <f>SUM(0)</f>
        <v>0</v>
      </c>
      <c r="T79" s="59">
        <f>SUM(0)</f>
        <v>0</v>
      </c>
      <c r="U79" s="59"/>
      <c r="V79" s="59"/>
      <c r="W79" s="24" t="s">
        <v>34</v>
      </c>
      <c r="X79" s="24">
        <v>1252</v>
      </c>
      <c r="Y79" s="24"/>
    </row>
    <row r="80" s="5" customFormat="1" ht="24.95" customHeight="1" spans="1:25">
      <c r="A80" s="20">
        <v>49</v>
      </c>
      <c r="B80" s="21" t="s">
        <v>938</v>
      </c>
      <c r="C80" s="20"/>
      <c r="D80" s="20"/>
      <c r="E80" s="20"/>
      <c r="F80" s="20"/>
      <c r="G80" s="20" t="s">
        <v>37</v>
      </c>
      <c r="H80" s="20" t="s">
        <v>34</v>
      </c>
      <c r="I80" s="20" t="s">
        <v>34</v>
      </c>
      <c r="J80" s="42" t="s">
        <v>34</v>
      </c>
      <c r="K80" s="21"/>
      <c r="L80" s="20"/>
      <c r="M80" s="48">
        <f t="shared" ref="M80:P80" si="21">M81+M96+M114+M119+M120+M121</f>
        <v>28.15</v>
      </c>
      <c r="N80" s="48">
        <f t="shared" si="21"/>
        <v>0</v>
      </c>
      <c r="O80" s="48">
        <f t="shared" si="21"/>
        <v>28.15</v>
      </c>
      <c r="P80" s="48">
        <f t="shared" si="21"/>
        <v>0</v>
      </c>
      <c r="Q80" s="20"/>
      <c r="R80" s="20" t="s">
        <v>34</v>
      </c>
      <c r="S80" s="57">
        <f>S81+S96+S114+S119+S120+S121</f>
        <v>47</v>
      </c>
      <c r="T80" s="57">
        <f>T81+T96+T114+T119+T120+T121</f>
        <v>218</v>
      </c>
      <c r="U80" s="57" t="s">
        <v>939</v>
      </c>
      <c r="V80" s="57" t="s">
        <v>128</v>
      </c>
      <c r="W80" s="20" t="s">
        <v>34</v>
      </c>
      <c r="X80" s="20">
        <v>1263</v>
      </c>
      <c r="Y80" s="20"/>
    </row>
    <row r="81" s="6" customFormat="1" ht="24.95" customHeight="1" spans="1:25">
      <c r="A81" s="22">
        <v>50</v>
      </c>
      <c r="B81" s="23" t="s">
        <v>940</v>
      </c>
      <c r="C81" s="22"/>
      <c r="D81" s="22"/>
      <c r="E81" s="22"/>
      <c r="F81" s="22"/>
      <c r="G81" s="22" t="s">
        <v>37</v>
      </c>
      <c r="H81" s="22" t="s">
        <v>34</v>
      </c>
      <c r="I81" s="22" t="s">
        <v>941</v>
      </c>
      <c r="J81" s="43">
        <f>SUM(J82:J92)</f>
        <v>102</v>
      </c>
      <c r="K81" s="23" t="s">
        <v>942</v>
      </c>
      <c r="L81" s="22"/>
      <c r="M81" s="49">
        <f>SUM(M82:M92)</f>
        <v>5.1</v>
      </c>
      <c r="N81" s="49">
        <f>SUM(N82:N92)</f>
        <v>0</v>
      </c>
      <c r="O81" s="49">
        <f>SUM(O82:O92)</f>
        <v>5.1</v>
      </c>
      <c r="P81" s="49">
        <f>SUM(P82:P92)</f>
        <v>0</v>
      </c>
      <c r="Q81" s="22"/>
      <c r="R81" s="22" t="s">
        <v>39</v>
      </c>
      <c r="S81" s="58">
        <f>SUM(S82:S92)</f>
        <v>17</v>
      </c>
      <c r="T81" s="58">
        <f>SUM(T82:T92)</f>
        <v>79</v>
      </c>
      <c r="U81" s="58"/>
      <c r="V81" s="58"/>
      <c r="W81" s="22" t="s">
        <v>34</v>
      </c>
      <c r="X81" s="22">
        <v>1264</v>
      </c>
      <c r="Y81" s="22"/>
    </row>
    <row r="82" ht="24.95" customHeight="1" spans="1:25">
      <c r="A82" s="24">
        <v>51</v>
      </c>
      <c r="B82" s="25" t="s">
        <v>1037</v>
      </c>
      <c r="C82" s="26" t="s">
        <v>45</v>
      </c>
      <c r="D82" s="26" t="s">
        <v>46</v>
      </c>
      <c r="E82" s="26" t="s">
        <v>47</v>
      </c>
      <c r="F82" s="26"/>
      <c r="G82" s="26" t="s">
        <v>37</v>
      </c>
      <c r="H82" s="26">
        <v>2019</v>
      </c>
      <c r="I82" s="26" t="s">
        <v>941</v>
      </c>
      <c r="J82" s="45">
        <v>12</v>
      </c>
      <c r="K82" s="46" t="s">
        <v>955</v>
      </c>
      <c r="L82" s="26">
        <v>0.05</v>
      </c>
      <c r="M82" s="47">
        <v>0.6</v>
      </c>
      <c r="N82" s="47"/>
      <c r="O82" s="47">
        <v>0.6</v>
      </c>
      <c r="P82" s="47"/>
      <c r="Q82" s="26" t="s">
        <v>135</v>
      </c>
      <c r="R82" s="26" t="s">
        <v>39</v>
      </c>
      <c r="S82" s="60">
        <v>2</v>
      </c>
      <c r="T82" s="60">
        <v>6</v>
      </c>
      <c r="U82" s="60"/>
      <c r="V82" s="60"/>
      <c r="W82" s="26" t="s">
        <v>17</v>
      </c>
      <c r="X82" s="26"/>
      <c r="Y82" s="87" t="s">
        <v>1038</v>
      </c>
    </row>
    <row r="83" ht="24.95" customHeight="1" spans="1:25">
      <c r="A83" s="24"/>
      <c r="B83" s="25"/>
      <c r="C83" s="27" t="s">
        <v>45</v>
      </c>
      <c r="D83" s="28" t="s">
        <v>46</v>
      </c>
      <c r="E83" s="28" t="s">
        <v>47</v>
      </c>
      <c r="F83" s="28" t="s">
        <v>3199</v>
      </c>
      <c r="G83" s="26" t="s">
        <v>37</v>
      </c>
      <c r="H83" s="26">
        <v>2019</v>
      </c>
      <c r="I83" s="26" t="s">
        <v>941</v>
      </c>
      <c r="J83" s="28">
        <v>10</v>
      </c>
      <c r="K83" s="46" t="s">
        <v>955</v>
      </c>
      <c r="L83" s="26">
        <v>0.05</v>
      </c>
      <c r="M83" s="47">
        <v>0.5</v>
      </c>
      <c r="N83" s="47"/>
      <c r="O83" s="47">
        <v>0.5</v>
      </c>
      <c r="P83" s="47"/>
      <c r="Q83" s="26" t="s">
        <v>135</v>
      </c>
      <c r="R83" s="26" t="s">
        <v>39</v>
      </c>
      <c r="S83" s="60">
        <v>1</v>
      </c>
      <c r="T83" s="86">
        <v>3</v>
      </c>
      <c r="U83" s="60"/>
      <c r="V83" s="60"/>
      <c r="W83" s="26" t="s">
        <v>17</v>
      </c>
      <c r="X83" s="26"/>
      <c r="Y83" s="87"/>
    </row>
    <row r="84" s="92" customFormat="1" ht="24.95" customHeight="1" spans="1:25">
      <c r="A84" s="33"/>
      <c r="B84" s="78"/>
      <c r="C84" s="30" t="s">
        <v>45</v>
      </c>
      <c r="D84" s="31" t="s">
        <v>46</v>
      </c>
      <c r="E84" s="31" t="s">
        <v>47</v>
      </c>
      <c r="F84" s="31" t="s">
        <v>3200</v>
      </c>
      <c r="G84" s="33" t="s">
        <v>37</v>
      </c>
      <c r="H84" s="33">
        <v>2019</v>
      </c>
      <c r="I84" s="33" t="s">
        <v>941</v>
      </c>
      <c r="J84" s="31">
        <v>2</v>
      </c>
      <c r="K84" s="53" t="s">
        <v>955</v>
      </c>
      <c r="L84" s="33">
        <v>0.05</v>
      </c>
      <c r="M84" s="80">
        <v>0.1</v>
      </c>
      <c r="N84" s="80"/>
      <c r="O84" s="80">
        <v>0.1</v>
      </c>
      <c r="P84" s="80"/>
      <c r="Q84" s="33" t="s">
        <v>135</v>
      </c>
      <c r="R84" s="33" t="s">
        <v>39</v>
      </c>
      <c r="S84" s="82">
        <v>1</v>
      </c>
      <c r="T84" s="83">
        <v>3</v>
      </c>
      <c r="U84" s="82"/>
      <c r="V84" s="82"/>
      <c r="W84" s="33" t="s">
        <v>17</v>
      </c>
      <c r="X84" s="33"/>
      <c r="Y84" s="96"/>
    </row>
    <row r="85" s="92" customFormat="1" ht="24.95" customHeight="1" spans="1:25">
      <c r="A85" s="33">
        <v>52</v>
      </c>
      <c r="B85" s="78" t="s">
        <v>1039</v>
      </c>
      <c r="C85" s="33" t="s">
        <v>45</v>
      </c>
      <c r="D85" s="33" t="s">
        <v>46</v>
      </c>
      <c r="E85" s="33" t="s">
        <v>71</v>
      </c>
      <c r="F85" s="33"/>
      <c r="G85" s="33" t="s">
        <v>37</v>
      </c>
      <c r="H85" s="33">
        <v>2019</v>
      </c>
      <c r="I85" s="33" t="s">
        <v>941</v>
      </c>
      <c r="J85" s="81">
        <v>20</v>
      </c>
      <c r="K85" s="53" t="s">
        <v>955</v>
      </c>
      <c r="L85" s="33">
        <v>0.05</v>
      </c>
      <c r="M85" s="80">
        <v>1</v>
      </c>
      <c r="N85" s="80"/>
      <c r="O85" s="80">
        <v>1</v>
      </c>
      <c r="P85" s="80"/>
      <c r="Q85" s="33" t="s">
        <v>135</v>
      </c>
      <c r="R85" s="33" t="s">
        <v>39</v>
      </c>
      <c r="S85" s="82">
        <v>4</v>
      </c>
      <c r="T85" s="82">
        <v>23</v>
      </c>
      <c r="U85" s="82"/>
      <c r="V85" s="82"/>
      <c r="W85" s="33" t="s">
        <v>17</v>
      </c>
      <c r="X85" s="33"/>
      <c r="Y85" s="96" t="s">
        <v>1040</v>
      </c>
    </row>
    <row r="86" s="92" customFormat="1" ht="24.95" customHeight="1" spans="1:25">
      <c r="A86" s="33"/>
      <c r="B86" s="78"/>
      <c r="C86" s="30" t="s">
        <v>45</v>
      </c>
      <c r="D86" s="31" t="s">
        <v>46</v>
      </c>
      <c r="E86" s="31" t="s">
        <v>71</v>
      </c>
      <c r="F86" s="31" t="s">
        <v>3201</v>
      </c>
      <c r="G86" s="33" t="s">
        <v>37</v>
      </c>
      <c r="H86" s="33">
        <v>2019</v>
      </c>
      <c r="I86" s="33" t="s">
        <v>941</v>
      </c>
      <c r="J86" s="31">
        <v>2</v>
      </c>
      <c r="K86" s="53" t="s">
        <v>955</v>
      </c>
      <c r="L86" s="33">
        <v>0.05</v>
      </c>
      <c r="M86" s="80">
        <v>0.1</v>
      </c>
      <c r="N86" s="80"/>
      <c r="O86" s="80">
        <v>0.1</v>
      </c>
      <c r="P86" s="80"/>
      <c r="Q86" s="33" t="s">
        <v>135</v>
      </c>
      <c r="R86" s="33" t="s">
        <v>39</v>
      </c>
      <c r="S86" s="82">
        <v>1</v>
      </c>
      <c r="T86" s="83">
        <v>7</v>
      </c>
      <c r="U86" s="82"/>
      <c r="V86" s="82"/>
      <c r="W86" s="33" t="s">
        <v>17</v>
      </c>
      <c r="X86" s="33"/>
      <c r="Y86" s="96"/>
    </row>
    <row r="87" s="92" customFormat="1" ht="24.95" customHeight="1" spans="1:25">
      <c r="A87" s="33"/>
      <c r="B87" s="78"/>
      <c r="C87" s="30" t="s">
        <v>45</v>
      </c>
      <c r="D87" s="31" t="s">
        <v>46</v>
      </c>
      <c r="E87" s="31" t="s">
        <v>71</v>
      </c>
      <c r="F87" s="31" t="s">
        <v>3202</v>
      </c>
      <c r="G87" s="33" t="s">
        <v>37</v>
      </c>
      <c r="H87" s="33">
        <v>2019</v>
      </c>
      <c r="I87" s="33" t="s">
        <v>941</v>
      </c>
      <c r="J87" s="31">
        <v>2</v>
      </c>
      <c r="K87" s="53" t="s">
        <v>955</v>
      </c>
      <c r="L87" s="33">
        <v>0.05</v>
      </c>
      <c r="M87" s="80">
        <v>0.1</v>
      </c>
      <c r="N87" s="80"/>
      <c r="O87" s="80">
        <v>0.1</v>
      </c>
      <c r="P87" s="80"/>
      <c r="Q87" s="33" t="s">
        <v>135</v>
      </c>
      <c r="R87" s="33" t="s">
        <v>39</v>
      </c>
      <c r="S87" s="82">
        <v>1</v>
      </c>
      <c r="T87" s="83">
        <v>6</v>
      </c>
      <c r="U87" s="82"/>
      <c r="V87" s="82"/>
      <c r="W87" s="33" t="s">
        <v>17</v>
      </c>
      <c r="X87" s="33"/>
      <c r="Y87" s="96"/>
    </row>
    <row r="88" s="92" customFormat="1" ht="24.95" customHeight="1" spans="1:25">
      <c r="A88" s="33"/>
      <c r="B88" s="78"/>
      <c r="C88" s="30" t="s">
        <v>45</v>
      </c>
      <c r="D88" s="31" t="s">
        <v>46</v>
      </c>
      <c r="E88" s="31" t="s">
        <v>71</v>
      </c>
      <c r="F88" s="31" t="s">
        <v>3203</v>
      </c>
      <c r="G88" s="33" t="s">
        <v>37</v>
      </c>
      <c r="H88" s="33">
        <v>2019</v>
      </c>
      <c r="I88" s="33" t="s">
        <v>941</v>
      </c>
      <c r="J88" s="31">
        <v>10</v>
      </c>
      <c r="K88" s="53" t="s">
        <v>955</v>
      </c>
      <c r="L88" s="33">
        <v>0.05</v>
      </c>
      <c r="M88" s="80">
        <v>0.5</v>
      </c>
      <c r="N88" s="80"/>
      <c r="O88" s="80">
        <v>0.5</v>
      </c>
      <c r="P88" s="80"/>
      <c r="Q88" s="33" t="s">
        <v>135</v>
      </c>
      <c r="R88" s="33" t="s">
        <v>39</v>
      </c>
      <c r="S88" s="82">
        <v>1</v>
      </c>
      <c r="T88" s="83">
        <v>6</v>
      </c>
      <c r="U88" s="82"/>
      <c r="V88" s="82"/>
      <c r="W88" s="33" t="s">
        <v>17</v>
      </c>
      <c r="X88" s="33"/>
      <c r="Y88" s="96"/>
    </row>
    <row r="89" s="92" customFormat="1" ht="24.95" customHeight="1" spans="1:25">
      <c r="A89" s="33"/>
      <c r="B89" s="78"/>
      <c r="C89" s="30" t="s">
        <v>45</v>
      </c>
      <c r="D89" s="31" t="s">
        <v>46</v>
      </c>
      <c r="E89" s="31" t="s">
        <v>71</v>
      </c>
      <c r="F89" s="31" t="s">
        <v>2757</v>
      </c>
      <c r="G89" s="33" t="s">
        <v>37</v>
      </c>
      <c r="H89" s="33">
        <v>2019</v>
      </c>
      <c r="I89" s="33" t="s">
        <v>941</v>
      </c>
      <c r="J89" s="31">
        <v>6</v>
      </c>
      <c r="K89" s="53" t="s">
        <v>955</v>
      </c>
      <c r="L89" s="33">
        <v>0.05</v>
      </c>
      <c r="M89" s="80">
        <v>0.3</v>
      </c>
      <c r="N89" s="80"/>
      <c r="O89" s="80">
        <v>0.3</v>
      </c>
      <c r="P89" s="80"/>
      <c r="Q89" s="33" t="s">
        <v>135</v>
      </c>
      <c r="R89" s="33" t="s">
        <v>39</v>
      </c>
      <c r="S89" s="82">
        <v>1</v>
      </c>
      <c r="T89" s="83">
        <v>4</v>
      </c>
      <c r="U89" s="82"/>
      <c r="V89" s="82"/>
      <c r="W89" s="33" t="s">
        <v>17</v>
      </c>
      <c r="X89" s="33"/>
      <c r="Y89" s="96"/>
    </row>
    <row r="90" s="92" customFormat="1" ht="24.95" customHeight="1" spans="1:25">
      <c r="A90" s="33">
        <v>53</v>
      </c>
      <c r="B90" s="78" t="s">
        <v>1041</v>
      </c>
      <c r="C90" s="33" t="s">
        <v>45</v>
      </c>
      <c r="D90" s="33" t="s">
        <v>46</v>
      </c>
      <c r="E90" s="33" t="s">
        <v>70</v>
      </c>
      <c r="F90" s="33"/>
      <c r="G90" s="33" t="s">
        <v>37</v>
      </c>
      <c r="H90" s="33">
        <v>2019</v>
      </c>
      <c r="I90" s="33" t="s">
        <v>941</v>
      </c>
      <c r="J90" s="81">
        <v>8</v>
      </c>
      <c r="K90" s="53" t="s">
        <v>955</v>
      </c>
      <c r="L90" s="33">
        <v>0.05</v>
      </c>
      <c r="M90" s="80">
        <v>0.4</v>
      </c>
      <c r="N90" s="80"/>
      <c r="O90" s="80">
        <v>0.4</v>
      </c>
      <c r="P90" s="80"/>
      <c r="Q90" s="33" t="s">
        <v>135</v>
      </c>
      <c r="R90" s="33" t="s">
        <v>39</v>
      </c>
      <c r="S90" s="82">
        <v>1</v>
      </c>
      <c r="T90" s="82">
        <v>4</v>
      </c>
      <c r="U90" s="82"/>
      <c r="V90" s="82"/>
      <c r="W90" s="33" t="s">
        <v>17</v>
      </c>
      <c r="X90" s="33"/>
      <c r="Y90" s="96" t="s">
        <v>1042</v>
      </c>
    </row>
    <row r="91" s="92" customFormat="1" ht="24.95" customHeight="1" spans="1:25">
      <c r="A91" s="33"/>
      <c r="B91" s="78"/>
      <c r="C91" s="30" t="s">
        <v>45</v>
      </c>
      <c r="D91" s="31" t="s">
        <v>46</v>
      </c>
      <c r="E91" s="31" t="s">
        <v>70</v>
      </c>
      <c r="F91" s="31" t="s">
        <v>3204</v>
      </c>
      <c r="G91" s="33" t="s">
        <v>37</v>
      </c>
      <c r="H91" s="33">
        <v>2019</v>
      </c>
      <c r="I91" s="33" t="s">
        <v>941</v>
      </c>
      <c r="J91" s="81">
        <v>8</v>
      </c>
      <c r="K91" s="53" t="s">
        <v>955</v>
      </c>
      <c r="L91" s="33">
        <v>0.05</v>
      </c>
      <c r="M91" s="80">
        <v>0.4</v>
      </c>
      <c r="N91" s="80"/>
      <c r="O91" s="80">
        <v>0.4</v>
      </c>
      <c r="P91" s="80"/>
      <c r="Q91" s="33" t="s">
        <v>135</v>
      </c>
      <c r="R91" s="33" t="s">
        <v>39</v>
      </c>
      <c r="S91" s="82">
        <v>1</v>
      </c>
      <c r="T91" s="82">
        <v>4</v>
      </c>
      <c r="U91" s="82"/>
      <c r="V91" s="82"/>
      <c r="W91" s="33" t="s">
        <v>17</v>
      </c>
      <c r="X91" s="33"/>
      <c r="Y91" s="96"/>
    </row>
    <row r="92" s="92" customFormat="1" ht="24.95" customHeight="1" spans="1:25">
      <c r="A92" s="33">
        <v>54</v>
      </c>
      <c r="B92" s="78" t="s">
        <v>1043</v>
      </c>
      <c r="C92" s="33" t="s">
        <v>45</v>
      </c>
      <c r="D92" s="33" t="s">
        <v>46</v>
      </c>
      <c r="E92" s="33" t="s">
        <v>103</v>
      </c>
      <c r="F92" s="33"/>
      <c r="G92" s="33" t="s">
        <v>37</v>
      </c>
      <c r="H92" s="33">
        <v>2019</v>
      </c>
      <c r="I92" s="33" t="s">
        <v>941</v>
      </c>
      <c r="J92" s="81">
        <v>22</v>
      </c>
      <c r="K92" s="53" t="s">
        <v>955</v>
      </c>
      <c r="L92" s="33">
        <v>0.05</v>
      </c>
      <c r="M92" s="80">
        <v>1.1</v>
      </c>
      <c r="N92" s="80"/>
      <c r="O92" s="80">
        <v>1.1</v>
      </c>
      <c r="P92" s="80"/>
      <c r="Q92" s="33" t="s">
        <v>135</v>
      </c>
      <c r="R92" s="33" t="s">
        <v>39</v>
      </c>
      <c r="S92" s="82">
        <v>3</v>
      </c>
      <c r="T92" s="82">
        <v>13</v>
      </c>
      <c r="U92" s="82"/>
      <c r="V92" s="82"/>
      <c r="W92" s="33" t="s">
        <v>17</v>
      </c>
      <c r="X92" s="33"/>
      <c r="Y92" s="96" t="s">
        <v>1044</v>
      </c>
    </row>
    <row r="93" s="93" customFormat="1" ht="24.95" customHeight="1" spans="1:25">
      <c r="A93" s="33"/>
      <c r="B93" s="78"/>
      <c r="C93" s="30" t="s">
        <v>45</v>
      </c>
      <c r="D93" s="31" t="s">
        <v>46</v>
      </c>
      <c r="E93" s="31" t="s">
        <v>103</v>
      </c>
      <c r="F93" s="31" t="s">
        <v>3195</v>
      </c>
      <c r="G93" s="33" t="s">
        <v>37</v>
      </c>
      <c r="H93" s="33">
        <v>2019</v>
      </c>
      <c r="I93" s="33" t="s">
        <v>941</v>
      </c>
      <c r="J93" s="31">
        <v>7</v>
      </c>
      <c r="K93" s="53" t="s">
        <v>955</v>
      </c>
      <c r="L93" s="33">
        <v>0.05</v>
      </c>
      <c r="M93" s="80">
        <v>0.35</v>
      </c>
      <c r="N93" s="80"/>
      <c r="O93" s="80">
        <v>0.35</v>
      </c>
      <c r="P93" s="80"/>
      <c r="Q93" s="33" t="s">
        <v>135</v>
      </c>
      <c r="R93" s="33" t="s">
        <v>39</v>
      </c>
      <c r="S93" s="82">
        <v>1</v>
      </c>
      <c r="T93" s="83">
        <v>5</v>
      </c>
      <c r="U93" s="82"/>
      <c r="V93" s="82"/>
      <c r="W93" s="33" t="s">
        <v>17</v>
      </c>
      <c r="X93" s="33"/>
      <c r="Y93" s="96"/>
    </row>
    <row r="94" s="93" customFormat="1" ht="24.95" customHeight="1" spans="1:25">
      <c r="A94" s="33"/>
      <c r="B94" s="78"/>
      <c r="C94" s="30" t="s">
        <v>45</v>
      </c>
      <c r="D94" s="31" t="s">
        <v>46</v>
      </c>
      <c r="E94" s="31" t="s">
        <v>103</v>
      </c>
      <c r="F94" s="31" t="s">
        <v>3205</v>
      </c>
      <c r="G94" s="33" t="s">
        <v>37</v>
      </c>
      <c r="H94" s="33">
        <v>2019</v>
      </c>
      <c r="I94" s="33" t="s">
        <v>941</v>
      </c>
      <c r="J94" s="31">
        <v>10</v>
      </c>
      <c r="K94" s="53" t="s">
        <v>955</v>
      </c>
      <c r="L94" s="33">
        <v>0.05</v>
      </c>
      <c r="M94" s="80">
        <v>0.5</v>
      </c>
      <c r="N94" s="80"/>
      <c r="O94" s="80">
        <v>0.5</v>
      </c>
      <c r="P94" s="80"/>
      <c r="Q94" s="33" t="s">
        <v>135</v>
      </c>
      <c r="R94" s="33" t="s">
        <v>39</v>
      </c>
      <c r="S94" s="82">
        <v>1</v>
      </c>
      <c r="T94" s="83">
        <v>4</v>
      </c>
      <c r="U94" s="82"/>
      <c r="V94" s="82"/>
      <c r="W94" s="33" t="s">
        <v>17</v>
      </c>
      <c r="X94" s="33"/>
      <c r="Y94" s="96"/>
    </row>
    <row r="95" customFormat="1" ht="24.95" customHeight="1" spans="1:25">
      <c r="A95" s="24"/>
      <c r="B95" s="25"/>
      <c r="C95" s="27" t="s">
        <v>45</v>
      </c>
      <c r="D95" s="28" t="s">
        <v>46</v>
      </c>
      <c r="E95" s="28" t="s">
        <v>103</v>
      </c>
      <c r="F95" s="28" t="s">
        <v>3206</v>
      </c>
      <c r="G95" s="26" t="s">
        <v>37</v>
      </c>
      <c r="H95" s="26">
        <v>2019</v>
      </c>
      <c r="I95" s="26" t="s">
        <v>941</v>
      </c>
      <c r="J95" s="28">
        <v>5</v>
      </c>
      <c r="K95" s="46" t="s">
        <v>955</v>
      </c>
      <c r="L95" s="26">
        <v>0.05</v>
      </c>
      <c r="M95" s="47">
        <v>0.25</v>
      </c>
      <c r="N95" s="47"/>
      <c r="O95" s="47">
        <v>0.25</v>
      </c>
      <c r="P95" s="47"/>
      <c r="Q95" s="26" t="s">
        <v>135</v>
      </c>
      <c r="R95" s="26" t="s">
        <v>39</v>
      </c>
      <c r="S95" s="60">
        <v>1</v>
      </c>
      <c r="T95" s="86">
        <v>4</v>
      </c>
      <c r="U95" s="60"/>
      <c r="V95" s="60"/>
      <c r="W95" s="26" t="s">
        <v>17</v>
      </c>
      <c r="X95" s="26"/>
      <c r="Y95" s="87"/>
    </row>
    <row r="96" s="6" customFormat="1" ht="24.95" customHeight="1" spans="1:25">
      <c r="A96" s="22">
        <v>55</v>
      </c>
      <c r="B96" s="23" t="s">
        <v>1047</v>
      </c>
      <c r="C96" s="22"/>
      <c r="D96" s="22"/>
      <c r="E96" s="22"/>
      <c r="F96" s="22"/>
      <c r="G96" s="22" t="s">
        <v>37</v>
      </c>
      <c r="H96" s="22" t="s">
        <v>34</v>
      </c>
      <c r="I96" s="22" t="s">
        <v>941</v>
      </c>
      <c r="J96" s="43">
        <f>SUM(J97:J113)</f>
        <v>76</v>
      </c>
      <c r="K96" s="23" t="s">
        <v>1048</v>
      </c>
      <c r="L96" s="22"/>
      <c r="M96" s="49">
        <f>SUM(M97:M113)</f>
        <v>22.8</v>
      </c>
      <c r="N96" s="49">
        <f>SUM(N97:N113)</f>
        <v>0</v>
      </c>
      <c r="O96" s="49">
        <f>SUM(O97:O113)</f>
        <v>22.8</v>
      </c>
      <c r="P96" s="49">
        <f>SUM(P97:P113)</f>
        <v>0</v>
      </c>
      <c r="Q96" s="22"/>
      <c r="R96" s="22" t="s">
        <v>39</v>
      </c>
      <c r="S96" s="58">
        <f>SUM(S97:S113)</f>
        <v>28</v>
      </c>
      <c r="T96" s="58">
        <f>SUM(T97:T113)</f>
        <v>132</v>
      </c>
      <c r="U96" s="58"/>
      <c r="V96" s="58"/>
      <c r="W96" s="22" t="s">
        <v>34</v>
      </c>
      <c r="X96" s="22">
        <v>1780</v>
      </c>
      <c r="Y96" s="22"/>
    </row>
    <row r="97" ht="24.95" customHeight="1" spans="1:25">
      <c r="A97" s="24">
        <v>56</v>
      </c>
      <c r="B97" s="25" t="s">
        <v>1133</v>
      </c>
      <c r="C97" s="26" t="s">
        <v>45</v>
      </c>
      <c r="D97" s="26" t="s">
        <v>46</v>
      </c>
      <c r="E97" s="26" t="s">
        <v>47</v>
      </c>
      <c r="F97" s="26"/>
      <c r="G97" s="26" t="s">
        <v>37</v>
      </c>
      <c r="H97" s="26">
        <v>2019</v>
      </c>
      <c r="I97" s="26" t="s">
        <v>941</v>
      </c>
      <c r="J97" s="45">
        <v>13</v>
      </c>
      <c r="K97" s="46" t="s">
        <v>1048</v>
      </c>
      <c r="L97" s="26">
        <v>0.3</v>
      </c>
      <c r="M97" s="47">
        <v>3.9</v>
      </c>
      <c r="N97" s="47"/>
      <c r="O97" s="47">
        <v>3.9</v>
      </c>
      <c r="P97" s="47"/>
      <c r="Q97" s="26" t="s">
        <v>135</v>
      </c>
      <c r="R97" s="26" t="s">
        <v>39</v>
      </c>
      <c r="S97" s="60">
        <v>5</v>
      </c>
      <c r="T97" s="60">
        <v>21</v>
      </c>
      <c r="U97" s="60"/>
      <c r="V97" s="60"/>
      <c r="W97" s="26" t="s">
        <v>17</v>
      </c>
      <c r="X97" s="26"/>
      <c r="Y97" s="87" t="s">
        <v>1134</v>
      </c>
    </row>
    <row r="98" ht="24.95" customHeight="1" spans="1:25">
      <c r="A98" s="24"/>
      <c r="B98" s="25"/>
      <c r="C98" s="27" t="s">
        <v>45</v>
      </c>
      <c r="D98" s="28" t="s">
        <v>46</v>
      </c>
      <c r="E98" s="28" t="s">
        <v>47</v>
      </c>
      <c r="F98" s="28" t="s">
        <v>3207</v>
      </c>
      <c r="G98" s="26" t="s">
        <v>37</v>
      </c>
      <c r="H98" s="26">
        <v>2019</v>
      </c>
      <c r="I98" s="26" t="s">
        <v>941</v>
      </c>
      <c r="J98" s="28">
        <v>2</v>
      </c>
      <c r="K98" s="46" t="s">
        <v>1048</v>
      </c>
      <c r="L98" s="26">
        <v>0.3</v>
      </c>
      <c r="M98" s="47">
        <v>0.6</v>
      </c>
      <c r="N98" s="47"/>
      <c r="O98" s="47">
        <v>0.6</v>
      </c>
      <c r="P98" s="47"/>
      <c r="Q98" s="26" t="s">
        <v>135</v>
      </c>
      <c r="R98" s="26" t="s">
        <v>39</v>
      </c>
      <c r="S98" s="60">
        <v>1</v>
      </c>
      <c r="T98" s="86">
        <v>3</v>
      </c>
      <c r="U98" s="60"/>
      <c r="V98" s="60"/>
      <c r="W98" s="26" t="s">
        <v>17</v>
      </c>
      <c r="X98" s="26"/>
      <c r="Y98" s="87"/>
    </row>
    <row r="99" s="92" customFormat="1" ht="24.95" customHeight="1" spans="1:25">
      <c r="A99" s="33"/>
      <c r="B99" s="78"/>
      <c r="C99" s="30" t="s">
        <v>45</v>
      </c>
      <c r="D99" s="31" t="s">
        <v>46</v>
      </c>
      <c r="E99" s="31" t="s">
        <v>47</v>
      </c>
      <c r="F99" s="31" t="s">
        <v>3182</v>
      </c>
      <c r="G99" s="33" t="s">
        <v>37</v>
      </c>
      <c r="H99" s="33">
        <v>2019</v>
      </c>
      <c r="I99" s="33" t="s">
        <v>941</v>
      </c>
      <c r="J99" s="31">
        <v>2</v>
      </c>
      <c r="K99" s="53" t="s">
        <v>1048</v>
      </c>
      <c r="L99" s="33">
        <v>0.3</v>
      </c>
      <c r="M99" s="80">
        <v>0.6</v>
      </c>
      <c r="N99" s="80"/>
      <c r="O99" s="80">
        <v>0.6</v>
      </c>
      <c r="P99" s="80"/>
      <c r="Q99" s="33" t="s">
        <v>135</v>
      </c>
      <c r="R99" s="33" t="s">
        <v>39</v>
      </c>
      <c r="S99" s="82">
        <v>1</v>
      </c>
      <c r="T99" s="83">
        <v>5</v>
      </c>
      <c r="U99" s="82"/>
      <c r="V99" s="82"/>
      <c r="W99" s="33" t="s">
        <v>17</v>
      </c>
      <c r="X99" s="33"/>
      <c r="Y99" s="96"/>
    </row>
    <row r="100" s="92" customFormat="1" ht="24.95" customHeight="1" spans="1:25">
      <c r="A100" s="33"/>
      <c r="B100" s="78"/>
      <c r="C100" s="30" t="s">
        <v>45</v>
      </c>
      <c r="D100" s="31" t="s">
        <v>46</v>
      </c>
      <c r="E100" s="31" t="s">
        <v>47</v>
      </c>
      <c r="F100" s="31" t="s">
        <v>3200</v>
      </c>
      <c r="G100" s="33" t="s">
        <v>37</v>
      </c>
      <c r="H100" s="33">
        <v>2019</v>
      </c>
      <c r="I100" s="33" t="s">
        <v>941</v>
      </c>
      <c r="J100" s="31">
        <v>3</v>
      </c>
      <c r="K100" s="53" t="s">
        <v>1048</v>
      </c>
      <c r="L100" s="33">
        <v>0.3</v>
      </c>
      <c r="M100" s="80">
        <v>0.9</v>
      </c>
      <c r="N100" s="80"/>
      <c r="O100" s="80">
        <v>0.9</v>
      </c>
      <c r="P100" s="80"/>
      <c r="Q100" s="33" t="s">
        <v>135</v>
      </c>
      <c r="R100" s="33" t="s">
        <v>39</v>
      </c>
      <c r="S100" s="82">
        <v>1</v>
      </c>
      <c r="T100" s="83">
        <v>3</v>
      </c>
      <c r="U100" s="82"/>
      <c r="V100" s="82"/>
      <c r="W100" s="33" t="s">
        <v>17</v>
      </c>
      <c r="X100" s="33"/>
      <c r="Y100" s="96"/>
    </row>
    <row r="101" s="92" customFormat="1" ht="24.95" customHeight="1" spans="1:25">
      <c r="A101" s="33"/>
      <c r="B101" s="78"/>
      <c r="C101" s="30" t="s">
        <v>45</v>
      </c>
      <c r="D101" s="31" t="s">
        <v>46</v>
      </c>
      <c r="E101" s="31" t="s">
        <v>47</v>
      </c>
      <c r="F101" s="31" t="s">
        <v>3186</v>
      </c>
      <c r="G101" s="33" t="s">
        <v>37</v>
      </c>
      <c r="H101" s="33">
        <v>2019</v>
      </c>
      <c r="I101" s="33" t="s">
        <v>941</v>
      </c>
      <c r="J101" s="31">
        <v>3</v>
      </c>
      <c r="K101" s="53" t="s">
        <v>1048</v>
      </c>
      <c r="L101" s="33">
        <v>0.3</v>
      </c>
      <c r="M101" s="80">
        <v>0.9</v>
      </c>
      <c r="N101" s="80"/>
      <c r="O101" s="80">
        <v>0.9</v>
      </c>
      <c r="P101" s="80"/>
      <c r="Q101" s="33" t="s">
        <v>135</v>
      </c>
      <c r="R101" s="33" t="s">
        <v>39</v>
      </c>
      <c r="S101" s="82">
        <v>1</v>
      </c>
      <c r="T101" s="83">
        <v>5</v>
      </c>
      <c r="U101" s="82"/>
      <c r="V101" s="82"/>
      <c r="W101" s="33" t="s">
        <v>17</v>
      </c>
      <c r="X101" s="33"/>
      <c r="Y101" s="96"/>
    </row>
    <row r="102" s="92" customFormat="1" ht="24.95" customHeight="1" spans="1:25">
      <c r="A102" s="33"/>
      <c r="B102" s="78"/>
      <c r="C102" s="30" t="s">
        <v>45</v>
      </c>
      <c r="D102" s="31" t="s">
        <v>46</v>
      </c>
      <c r="E102" s="30" t="s">
        <v>47</v>
      </c>
      <c r="F102" s="30" t="s">
        <v>3208</v>
      </c>
      <c r="G102" s="33" t="s">
        <v>37</v>
      </c>
      <c r="H102" s="33">
        <v>2019</v>
      </c>
      <c r="I102" s="33" t="s">
        <v>941</v>
      </c>
      <c r="J102" s="30">
        <v>3</v>
      </c>
      <c r="K102" s="53" t="s">
        <v>1048</v>
      </c>
      <c r="L102" s="33">
        <v>0.3</v>
      </c>
      <c r="M102" s="80">
        <v>0.9</v>
      </c>
      <c r="N102" s="80"/>
      <c r="O102" s="80">
        <v>0.9</v>
      </c>
      <c r="P102" s="80"/>
      <c r="Q102" s="33" t="s">
        <v>135</v>
      </c>
      <c r="R102" s="33" t="s">
        <v>39</v>
      </c>
      <c r="S102" s="82">
        <v>1</v>
      </c>
      <c r="T102" s="83">
        <v>5</v>
      </c>
      <c r="U102" s="82"/>
      <c r="V102" s="82"/>
      <c r="W102" s="33" t="s">
        <v>17</v>
      </c>
      <c r="X102" s="33"/>
      <c r="Y102" s="96"/>
    </row>
    <row r="103" s="92" customFormat="1" ht="24.95" customHeight="1" spans="1:25">
      <c r="A103" s="33">
        <v>57</v>
      </c>
      <c r="B103" s="78" t="s">
        <v>1135</v>
      </c>
      <c r="C103" s="33" t="s">
        <v>45</v>
      </c>
      <c r="D103" s="33" t="s">
        <v>46</v>
      </c>
      <c r="E103" s="33" t="s">
        <v>71</v>
      </c>
      <c r="F103" s="33"/>
      <c r="G103" s="33" t="s">
        <v>37</v>
      </c>
      <c r="H103" s="33">
        <v>2019</v>
      </c>
      <c r="I103" s="33" t="s">
        <v>941</v>
      </c>
      <c r="J103" s="81">
        <v>17</v>
      </c>
      <c r="K103" s="53" t="s">
        <v>1048</v>
      </c>
      <c r="L103" s="33">
        <v>0.3</v>
      </c>
      <c r="M103" s="80">
        <v>5.1</v>
      </c>
      <c r="N103" s="80"/>
      <c r="O103" s="80">
        <v>5.1</v>
      </c>
      <c r="P103" s="80"/>
      <c r="Q103" s="33" t="s">
        <v>135</v>
      </c>
      <c r="R103" s="33" t="s">
        <v>39</v>
      </c>
      <c r="S103" s="82">
        <v>6</v>
      </c>
      <c r="T103" s="82">
        <v>28</v>
      </c>
      <c r="U103" s="82"/>
      <c r="V103" s="82"/>
      <c r="W103" s="33" t="s">
        <v>17</v>
      </c>
      <c r="X103" s="33"/>
      <c r="Y103" s="96" t="s">
        <v>1136</v>
      </c>
    </row>
    <row r="104" s="92" customFormat="1" ht="24.95" customHeight="1" spans="1:25">
      <c r="A104" s="33"/>
      <c r="B104" s="78"/>
      <c r="C104" s="30" t="s">
        <v>45</v>
      </c>
      <c r="D104" s="31" t="s">
        <v>46</v>
      </c>
      <c r="E104" s="31" t="s">
        <v>71</v>
      </c>
      <c r="F104" s="31" t="s">
        <v>3201</v>
      </c>
      <c r="G104" s="33" t="s">
        <v>37</v>
      </c>
      <c r="H104" s="33">
        <v>2019</v>
      </c>
      <c r="I104" s="33" t="s">
        <v>941</v>
      </c>
      <c r="J104" s="31">
        <v>3</v>
      </c>
      <c r="K104" s="53" t="s">
        <v>1048</v>
      </c>
      <c r="L104" s="33">
        <v>0.3</v>
      </c>
      <c r="M104" s="80">
        <v>0.9</v>
      </c>
      <c r="N104" s="80"/>
      <c r="O104" s="80">
        <v>0.9</v>
      </c>
      <c r="P104" s="80"/>
      <c r="Q104" s="33" t="s">
        <v>135</v>
      </c>
      <c r="R104" s="33" t="s">
        <v>39</v>
      </c>
      <c r="S104" s="82">
        <v>1</v>
      </c>
      <c r="T104" s="83">
        <v>7</v>
      </c>
      <c r="U104" s="82"/>
      <c r="V104" s="82"/>
      <c r="W104" s="33" t="s">
        <v>17</v>
      </c>
      <c r="X104" s="33"/>
      <c r="Y104" s="96"/>
    </row>
    <row r="105" s="92" customFormat="1" ht="24.95" customHeight="1" spans="1:25">
      <c r="A105" s="33"/>
      <c r="B105" s="78"/>
      <c r="C105" s="30" t="s">
        <v>45</v>
      </c>
      <c r="D105" s="31" t="s">
        <v>46</v>
      </c>
      <c r="E105" s="31" t="s">
        <v>71</v>
      </c>
      <c r="F105" s="31" t="s">
        <v>3202</v>
      </c>
      <c r="G105" s="33" t="s">
        <v>37</v>
      </c>
      <c r="H105" s="33">
        <v>2019</v>
      </c>
      <c r="I105" s="33" t="s">
        <v>941</v>
      </c>
      <c r="J105" s="31">
        <v>3</v>
      </c>
      <c r="K105" s="53" t="s">
        <v>1048</v>
      </c>
      <c r="L105" s="33">
        <v>0.3</v>
      </c>
      <c r="M105" s="80">
        <v>0.9</v>
      </c>
      <c r="N105" s="80"/>
      <c r="O105" s="80">
        <v>0.9</v>
      </c>
      <c r="P105" s="80"/>
      <c r="Q105" s="33" t="s">
        <v>135</v>
      </c>
      <c r="R105" s="33" t="s">
        <v>39</v>
      </c>
      <c r="S105" s="82">
        <v>1</v>
      </c>
      <c r="T105" s="83">
        <v>6</v>
      </c>
      <c r="U105" s="82"/>
      <c r="V105" s="82"/>
      <c r="W105" s="33" t="s">
        <v>17</v>
      </c>
      <c r="X105" s="33"/>
      <c r="Y105" s="96"/>
    </row>
    <row r="106" s="92" customFormat="1" ht="24.95" customHeight="1" spans="1:25">
      <c r="A106" s="33"/>
      <c r="B106" s="78"/>
      <c r="C106" s="30" t="s">
        <v>45</v>
      </c>
      <c r="D106" s="31" t="s">
        <v>46</v>
      </c>
      <c r="E106" s="31" t="s">
        <v>71</v>
      </c>
      <c r="F106" s="31" t="s">
        <v>3209</v>
      </c>
      <c r="G106" s="33" t="s">
        <v>37</v>
      </c>
      <c r="H106" s="33">
        <v>2019</v>
      </c>
      <c r="I106" s="33" t="s">
        <v>941</v>
      </c>
      <c r="J106" s="31">
        <v>3</v>
      </c>
      <c r="K106" s="53" t="s">
        <v>1048</v>
      </c>
      <c r="L106" s="33">
        <v>0.3</v>
      </c>
      <c r="M106" s="80">
        <v>0.9</v>
      </c>
      <c r="N106" s="80"/>
      <c r="O106" s="80">
        <v>0.9</v>
      </c>
      <c r="P106" s="80"/>
      <c r="Q106" s="33" t="s">
        <v>135</v>
      </c>
      <c r="R106" s="33" t="s">
        <v>39</v>
      </c>
      <c r="S106" s="82">
        <v>1</v>
      </c>
      <c r="T106" s="83">
        <v>2</v>
      </c>
      <c r="U106" s="82"/>
      <c r="V106" s="82"/>
      <c r="W106" s="33" t="s">
        <v>17</v>
      </c>
      <c r="X106" s="33"/>
      <c r="Y106" s="96"/>
    </row>
    <row r="107" s="92" customFormat="1" ht="24.95" customHeight="1" spans="1:25">
      <c r="A107" s="33"/>
      <c r="B107" s="78"/>
      <c r="C107" s="30" t="s">
        <v>45</v>
      </c>
      <c r="D107" s="31" t="s">
        <v>46</v>
      </c>
      <c r="E107" s="31" t="s">
        <v>71</v>
      </c>
      <c r="F107" s="31" t="s">
        <v>3210</v>
      </c>
      <c r="G107" s="33" t="s">
        <v>37</v>
      </c>
      <c r="H107" s="33">
        <v>2019</v>
      </c>
      <c r="I107" s="33" t="s">
        <v>941</v>
      </c>
      <c r="J107" s="31">
        <v>2</v>
      </c>
      <c r="K107" s="53" t="s">
        <v>1048</v>
      </c>
      <c r="L107" s="33">
        <v>0.3</v>
      </c>
      <c r="M107" s="80">
        <v>0.6</v>
      </c>
      <c r="N107" s="80"/>
      <c r="O107" s="80">
        <v>0.6</v>
      </c>
      <c r="P107" s="80"/>
      <c r="Q107" s="33" t="s">
        <v>135</v>
      </c>
      <c r="R107" s="33" t="s">
        <v>39</v>
      </c>
      <c r="S107" s="82">
        <v>1</v>
      </c>
      <c r="T107" s="83">
        <v>6</v>
      </c>
      <c r="U107" s="82"/>
      <c r="V107" s="82"/>
      <c r="W107" s="33" t="s">
        <v>17</v>
      </c>
      <c r="X107" s="33"/>
      <c r="Y107" s="96"/>
    </row>
    <row r="108" s="92" customFormat="1" ht="24.95" customHeight="1" spans="1:25">
      <c r="A108" s="33"/>
      <c r="B108" s="78"/>
      <c r="C108" s="30" t="s">
        <v>45</v>
      </c>
      <c r="D108" s="31" t="s">
        <v>46</v>
      </c>
      <c r="E108" s="31" t="s">
        <v>71</v>
      </c>
      <c r="F108" s="31" t="s">
        <v>3187</v>
      </c>
      <c r="G108" s="33" t="s">
        <v>37</v>
      </c>
      <c r="H108" s="33">
        <v>2019</v>
      </c>
      <c r="I108" s="33" t="s">
        <v>941</v>
      </c>
      <c r="J108" s="31">
        <v>3</v>
      </c>
      <c r="K108" s="53" t="s">
        <v>1048</v>
      </c>
      <c r="L108" s="33">
        <v>0.3</v>
      </c>
      <c r="M108" s="80">
        <v>0.9</v>
      </c>
      <c r="N108" s="80"/>
      <c r="O108" s="80">
        <v>0.9</v>
      </c>
      <c r="P108" s="80"/>
      <c r="Q108" s="33" t="s">
        <v>135</v>
      </c>
      <c r="R108" s="33" t="s">
        <v>39</v>
      </c>
      <c r="S108" s="82">
        <v>1</v>
      </c>
      <c r="T108" s="83">
        <v>4</v>
      </c>
      <c r="U108" s="82"/>
      <c r="V108" s="82"/>
      <c r="W108" s="33" t="s">
        <v>17</v>
      </c>
      <c r="X108" s="33"/>
      <c r="Y108" s="96"/>
    </row>
    <row r="109" s="92" customFormat="1" ht="24.95" customHeight="1" spans="1:25">
      <c r="A109" s="33"/>
      <c r="B109" s="78"/>
      <c r="C109" s="30" t="s">
        <v>45</v>
      </c>
      <c r="D109" s="31" t="s">
        <v>46</v>
      </c>
      <c r="E109" s="30" t="s">
        <v>71</v>
      </c>
      <c r="F109" s="30" t="s">
        <v>3211</v>
      </c>
      <c r="G109" s="33" t="s">
        <v>37</v>
      </c>
      <c r="H109" s="33">
        <v>2019</v>
      </c>
      <c r="I109" s="33" t="s">
        <v>941</v>
      </c>
      <c r="J109" s="30">
        <v>3</v>
      </c>
      <c r="K109" s="53" t="s">
        <v>1048</v>
      </c>
      <c r="L109" s="33">
        <v>0.3</v>
      </c>
      <c r="M109" s="80">
        <v>0.9</v>
      </c>
      <c r="N109" s="80"/>
      <c r="O109" s="80">
        <v>0.9</v>
      </c>
      <c r="P109" s="80"/>
      <c r="Q109" s="33" t="s">
        <v>135</v>
      </c>
      <c r="R109" s="33" t="s">
        <v>39</v>
      </c>
      <c r="S109" s="82">
        <v>1</v>
      </c>
      <c r="T109" s="83">
        <v>3</v>
      </c>
      <c r="U109" s="82"/>
      <c r="V109" s="82"/>
      <c r="W109" s="33" t="s">
        <v>17</v>
      </c>
      <c r="X109" s="33"/>
      <c r="Y109" s="96"/>
    </row>
    <row r="110" s="92" customFormat="1" ht="24.95" customHeight="1" spans="1:25">
      <c r="A110" s="33">
        <v>58</v>
      </c>
      <c r="B110" s="78" t="s">
        <v>1137</v>
      </c>
      <c r="C110" s="33" t="s">
        <v>45</v>
      </c>
      <c r="D110" s="33" t="s">
        <v>46</v>
      </c>
      <c r="E110" s="33" t="s">
        <v>67</v>
      </c>
      <c r="F110" s="33"/>
      <c r="G110" s="33" t="s">
        <v>37</v>
      </c>
      <c r="H110" s="33">
        <v>2019</v>
      </c>
      <c r="I110" s="33" t="s">
        <v>941</v>
      </c>
      <c r="J110" s="81">
        <v>8</v>
      </c>
      <c r="K110" s="53" t="s">
        <v>1048</v>
      </c>
      <c r="L110" s="33">
        <v>0.3</v>
      </c>
      <c r="M110" s="80">
        <v>2.4</v>
      </c>
      <c r="N110" s="80"/>
      <c r="O110" s="80">
        <v>2.4</v>
      </c>
      <c r="P110" s="80"/>
      <c r="Q110" s="33" t="s">
        <v>135</v>
      </c>
      <c r="R110" s="33" t="s">
        <v>39</v>
      </c>
      <c r="S110" s="82">
        <v>3</v>
      </c>
      <c r="T110" s="82">
        <v>17</v>
      </c>
      <c r="U110" s="82"/>
      <c r="V110" s="82"/>
      <c r="W110" s="33" t="s">
        <v>17</v>
      </c>
      <c r="X110" s="33"/>
      <c r="Y110" s="96" t="s">
        <v>1138</v>
      </c>
    </row>
    <row r="111" s="92" customFormat="1" ht="24.95" customHeight="1" spans="1:25">
      <c r="A111" s="33"/>
      <c r="B111" s="78"/>
      <c r="C111" s="30" t="s">
        <v>45</v>
      </c>
      <c r="D111" s="31" t="s">
        <v>46</v>
      </c>
      <c r="E111" s="31" t="s">
        <v>67</v>
      </c>
      <c r="F111" s="31" t="s">
        <v>3191</v>
      </c>
      <c r="G111" s="33" t="s">
        <v>37</v>
      </c>
      <c r="H111" s="33">
        <v>2019</v>
      </c>
      <c r="I111" s="33" t="s">
        <v>941</v>
      </c>
      <c r="J111" s="31">
        <v>3</v>
      </c>
      <c r="K111" s="53" t="s">
        <v>1048</v>
      </c>
      <c r="L111" s="33">
        <v>0.3</v>
      </c>
      <c r="M111" s="80">
        <v>0.9</v>
      </c>
      <c r="N111" s="80"/>
      <c r="O111" s="80">
        <v>0.9</v>
      </c>
      <c r="P111" s="80"/>
      <c r="Q111" s="33" t="s">
        <v>135</v>
      </c>
      <c r="R111" s="33" t="s">
        <v>39</v>
      </c>
      <c r="S111" s="82">
        <v>1</v>
      </c>
      <c r="T111" s="83">
        <v>5</v>
      </c>
      <c r="U111" s="82"/>
      <c r="V111" s="82"/>
      <c r="W111" s="33"/>
      <c r="X111" s="33"/>
      <c r="Y111" s="96"/>
    </row>
    <row r="112" s="92" customFormat="1" ht="24.95" customHeight="1" spans="1:25">
      <c r="A112" s="33"/>
      <c r="B112" s="78"/>
      <c r="C112" s="30" t="s">
        <v>45</v>
      </c>
      <c r="D112" s="31" t="s">
        <v>46</v>
      </c>
      <c r="E112" s="31" t="s">
        <v>67</v>
      </c>
      <c r="F112" s="31" t="s">
        <v>3192</v>
      </c>
      <c r="G112" s="33" t="s">
        <v>37</v>
      </c>
      <c r="H112" s="33">
        <v>2019</v>
      </c>
      <c r="I112" s="33" t="s">
        <v>941</v>
      </c>
      <c r="J112" s="31">
        <v>2</v>
      </c>
      <c r="K112" s="53" t="s">
        <v>1048</v>
      </c>
      <c r="L112" s="33">
        <v>0.3</v>
      </c>
      <c r="M112" s="80">
        <v>0.6</v>
      </c>
      <c r="N112" s="80"/>
      <c r="O112" s="80">
        <v>0.6</v>
      </c>
      <c r="P112" s="80"/>
      <c r="Q112" s="33" t="s">
        <v>135</v>
      </c>
      <c r="R112" s="33" t="s">
        <v>39</v>
      </c>
      <c r="S112" s="82">
        <v>1</v>
      </c>
      <c r="T112" s="83">
        <v>6</v>
      </c>
      <c r="U112" s="82"/>
      <c r="V112" s="82"/>
      <c r="W112" s="33"/>
      <c r="X112" s="33"/>
      <c r="Y112" s="96"/>
    </row>
    <row r="113" s="92" customFormat="1" ht="24.95" customHeight="1" spans="1:25">
      <c r="A113" s="33"/>
      <c r="B113" s="78"/>
      <c r="C113" s="30" t="s">
        <v>45</v>
      </c>
      <c r="D113" s="31" t="s">
        <v>46</v>
      </c>
      <c r="E113" s="31" t="s">
        <v>67</v>
      </c>
      <c r="F113" s="31" t="s">
        <v>3184</v>
      </c>
      <c r="G113" s="33" t="s">
        <v>37</v>
      </c>
      <c r="H113" s="33">
        <v>2019</v>
      </c>
      <c r="I113" s="33" t="s">
        <v>941</v>
      </c>
      <c r="J113" s="31">
        <v>3</v>
      </c>
      <c r="K113" s="53" t="s">
        <v>1048</v>
      </c>
      <c r="L113" s="33">
        <v>0.3</v>
      </c>
      <c r="M113" s="80">
        <v>0.9</v>
      </c>
      <c r="N113" s="80"/>
      <c r="O113" s="80">
        <v>0.9</v>
      </c>
      <c r="P113" s="80"/>
      <c r="Q113" s="33" t="s">
        <v>135</v>
      </c>
      <c r="R113" s="33" t="s">
        <v>39</v>
      </c>
      <c r="S113" s="82">
        <v>1</v>
      </c>
      <c r="T113" s="83">
        <v>6</v>
      </c>
      <c r="U113" s="82"/>
      <c r="V113" s="82"/>
      <c r="W113" s="33"/>
      <c r="X113" s="33"/>
      <c r="Y113" s="96"/>
    </row>
    <row r="114" s="6" customFormat="1" ht="24.95" customHeight="1" spans="1:25">
      <c r="A114" s="22">
        <v>61</v>
      </c>
      <c r="B114" s="23" t="s">
        <v>1153</v>
      </c>
      <c r="C114" s="22"/>
      <c r="D114" s="22"/>
      <c r="E114" s="22"/>
      <c r="F114" s="22"/>
      <c r="G114" s="22" t="s">
        <v>37</v>
      </c>
      <c r="H114" s="22" t="s">
        <v>34</v>
      </c>
      <c r="I114" s="22" t="s">
        <v>1139</v>
      </c>
      <c r="J114" s="43">
        <f>SUM(0)</f>
        <v>0</v>
      </c>
      <c r="K114" s="23" t="s">
        <v>1154</v>
      </c>
      <c r="L114" s="22"/>
      <c r="M114" s="49">
        <f>SUM(0)</f>
        <v>0</v>
      </c>
      <c r="N114" s="49">
        <f>SUM(0)</f>
        <v>0</v>
      </c>
      <c r="O114" s="49">
        <f>SUM(0)</f>
        <v>0</v>
      </c>
      <c r="P114" s="49">
        <f>SUM(0)</f>
        <v>0</v>
      </c>
      <c r="Q114" s="22"/>
      <c r="R114" s="22" t="s">
        <v>39</v>
      </c>
      <c r="S114" s="58">
        <f>SUM(0)</f>
        <v>0</v>
      </c>
      <c r="T114" s="58">
        <f>SUM(0)</f>
        <v>0</v>
      </c>
      <c r="U114" s="58"/>
      <c r="V114" s="58"/>
      <c r="W114" s="22" t="s">
        <v>34</v>
      </c>
      <c r="X114" s="22">
        <v>2076</v>
      </c>
      <c r="Y114" s="22"/>
    </row>
    <row r="115" s="92" customFormat="1" ht="24.95" customHeight="1" spans="1:25">
      <c r="A115" s="33"/>
      <c r="B115" s="53" t="s">
        <v>3212</v>
      </c>
      <c r="C115" s="33" t="s">
        <v>45</v>
      </c>
      <c r="D115" s="33" t="s">
        <v>46</v>
      </c>
      <c r="E115" s="33" t="s">
        <v>103</v>
      </c>
      <c r="F115" s="33"/>
      <c r="G115" s="33" t="s">
        <v>37</v>
      </c>
      <c r="H115" s="33">
        <v>2019</v>
      </c>
      <c r="I115" s="33" t="s">
        <v>1139</v>
      </c>
      <c r="J115" s="31">
        <v>10</v>
      </c>
      <c r="K115" s="53" t="s">
        <v>1154</v>
      </c>
      <c r="L115" s="33">
        <v>0.08</v>
      </c>
      <c r="M115" s="80">
        <v>0.8</v>
      </c>
      <c r="N115" s="80"/>
      <c r="O115" s="80">
        <v>0.8</v>
      </c>
      <c r="P115" s="80"/>
      <c r="Q115" s="33" t="s">
        <v>135</v>
      </c>
      <c r="R115" s="33" t="s">
        <v>39</v>
      </c>
      <c r="S115" s="82">
        <v>1</v>
      </c>
      <c r="T115" s="82">
        <v>3</v>
      </c>
      <c r="U115" s="82"/>
      <c r="V115" s="82"/>
      <c r="W115" s="33"/>
      <c r="X115" s="33"/>
      <c r="Y115" s="33"/>
    </row>
    <row r="116" s="92" customFormat="1" ht="24.95" customHeight="1" spans="1:25">
      <c r="A116" s="33"/>
      <c r="B116" s="53"/>
      <c r="C116" s="30" t="s">
        <v>45</v>
      </c>
      <c r="D116" s="31" t="s">
        <v>46</v>
      </c>
      <c r="E116" s="31" t="s">
        <v>103</v>
      </c>
      <c r="F116" s="31" t="s">
        <v>3213</v>
      </c>
      <c r="G116" s="33" t="s">
        <v>37</v>
      </c>
      <c r="H116" s="33">
        <v>2019</v>
      </c>
      <c r="I116" s="33" t="s">
        <v>1139</v>
      </c>
      <c r="J116" s="31">
        <v>10</v>
      </c>
      <c r="K116" s="53" t="s">
        <v>1154</v>
      </c>
      <c r="L116" s="33">
        <v>0.08</v>
      </c>
      <c r="M116" s="80">
        <v>0.8</v>
      </c>
      <c r="N116" s="80"/>
      <c r="O116" s="80">
        <v>0.8</v>
      </c>
      <c r="P116" s="80"/>
      <c r="Q116" s="33" t="s">
        <v>135</v>
      </c>
      <c r="R116" s="33" t="s">
        <v>39</v>
      </c>
      <c r="S116" s="82">
        <v>1</v>
      </c>
      <c r="T116" s="82">
        <v>3</v>
      </c>
      <c r="U116" s="82"/>
      <c r="V116" s="82"/>
      <c r="W116" s="33"/>
      <c r="X116" s="33"/>
      <c r="Y116" s="33"/>
    </row>
    <row r="117" s="92" customFormat="1" ht="24.95" customHeight="1" spans="1:25">
      <c r="A117" s="33"/>
      <c r="B117" s="53" t="s">
        <v>3214</v>
      </c>
      <c r="C117" s="33" t="s">
        <v>45</v>
      </c>
      <c r="D117" s="33" t="s">
        <v>46</v>
      </c>
      <c r="E117" s="33" t="s">
        <v>67</v>
      </c>
      <c r="F117" s="33"/>
      <c r="G117" s="33" t="s">
        <v>37</v>
      </c>
      <c r="H117" s="33">
        <v>2019</v>
      </c>
      <c r="I117" s="33" t="s">
        <v>1139</v>
      </c>
      <c r="J117" s="31">
        <v>12</v>
      </c>
      <c r="K117" s="53" t="s">
        <v>1154</v>
      </c>
      <c r="L117" s="33">
        <v>0.08</v>
      </c>
      <c r="M117" s="80">
        <v>0.96</v>
      </c>
      <c r="N117" s="80"/>
      <c r="O117" s="80">
        <v>0.96</v>
      </c>
      <c r="P117" s="80"/>
      <c r="Q117" s="33" t="s">
        <v>135</v>
      </c>
      <c r="R117" s="33" t="s">
        <v>39</v>
      </c>
      <c r="S117" s="82">
        <v>1</v>
      </c>
      <c r="T117" s="82">
        <v>6</v>
      </c>
      <c r="U117" s="82"/>
      <c r="V117" s="82"/>
      <c r="W117" s="33"/>
      <c r="X117" s="33"/>
      <c r="Y117" s="33"/>
    </row>
    <row r="118" s="92" customFormat="1" ht="24.95" customHeight="1" spans="1:25">
      <c r="A118" s="33"/>
      <c r="B118" s="53"/>
      <c r="C118" s="30" t="s">
        <v>45</v>
      </c>
      <c r="D118" s="31" t="s">
        <v>46</v>
      </c>
      <c r="E118" s="31" t="s">
        <v>67</v>
      </c>
      <c r="F118" s="31" t="s">
        <v>3215</v>
      </c>
      <c r="G118" s="33" t="s">
        <v>37</v>
      </c>
      <c r="H118" s="33">
        <v>2019</v>
      </c>
      <c r="I118" s="33" t="s">
        <v>1139</v>
      </c>
      <c r="J118" s="31">
        <v>12</v>
      </c>
      <c r="K118" s="53" t="s">
        <v>1154</v>
      </c>
      <c r="L118" s="33">
        <v>0.08</v>
      </c>
      <c r="M118" s="80">
        <v>0.96</v>
      </c>
      <c r="N118" s="80"/>
      <c r="O118" s="80">
        <v>0.96</v>
      </c>
      <c r="P118" s="80"/>
      <c r="Q118" s="33" t="s">
        <v>135</v>
      </c>
      <c r="R118" s="33" t="s">
        <v>39</v>
      </c>
      <c r="S118" s="82">
        <v>1</v>
      </c>
      <c r="T118" s="82">
        <v>6</v>
      </c>
      <c r="U118" s="82"/>
      <c r="V118" s="82"/>
      <c r="W118" s="33"/>
      <c r="X118" s="33"/>
      <c r="Y118" s="33"/>
    </row>
    <row r="119" s="6" customFormat="1" ht="24.95" customHeight="1" spans="1:25">
      <c r="A119" s="22">
        <v>62</v>
      </c>
      <c r="B119" s="23" t="s">
        <v>1168</v>
      </c>
      <c r="C119" s="22"/>
      <c r="D119" s="22"/>
      <c r="E119" s="22"/>
      <c r="F119" s="22"/>
      <c r="G119" s="22" t="s">
        <v>37</v>
      </c>
      <c r="H119" s="22" t="s">
        <v>34</v>
      </c>
      <c r="I119" s="22" t="s">
        <v>1169</v>
      </c>
      <c r="J119" s="43">
        <f>SUM(0)</f>
        <v>0</v>
      </c>
      <c r="K119" s="23" t="s">
        <v>1170</v>
      </c>
      <c r="L119" s="22"/>
      <c r="M119" s="49">
        <f t="shared" ref="M119:P119" si="22">SUM(0)</f>
        <v>0</v>
      </c>
      <c r="N119" s="49">
        <f t="shared" si="22"/>
        <v>0</v>
      </c>
      <c r="O119" s="49">
        <f t="shared" si="22"/>
        <v>0</v>
      </c>
      <c r="P119" s="49">
        <f t="shared" si="22"/>
        <v>0</v>
      </c>
      <c r="Q119" s="22"/>
      <c r="R119" s="22" t="s">
        <v>39</v>
      </c>
      <c r="S119" s="58">
        <f>SUM(0)</f>
        <v>0</v>
      </c>
      <c r="T119" s="58">
        <f>SUM(0)</f>
        <v>0</v>
      </c>
      <c r="U119" s="58"/>
      <c r="V119" s="58"/>
      <c r="W119" s="22" t="s">
        <v>34</v>
      </c>
      <c r="X119" s="22">
        <v>2118</v>
      </c>
      <c r="Y119" s="22"/>
    </row>
    <row r="120" s="6" customFormat="1" ht="24.95" customHeight="1" spans="1:25">
      <c r="A120" s="22">
        <v>63</v>
      </c>
      <c r="B120" s="23" t="s">
        <v>1171</v>
      </c>
      <c r="C120" s="22"/>
      <c r="D120" s="22"/>
      <c r="E120" s="22"/>
      <c r="F120" s="22"/>
      <c r="G120" s="22" t="s">
        <v>37</v>
      </c>
      <c r="H120" s="22" t="s">
        <v>34</v>
      </c>
      <c r="I120" s="22" t="s">
        <v>126</v>
      </c>
      <c r="J120" s="44">
        <f>SUM(0)</f>
        <v>0</v>
      </c>
      <c r="K120" s="23" t="s">
        <v>1172</v>
      </c>
      <c r="L120" s="22"/>
      <c r="M120" s="49">
        <f t="shared" ref="M120:P120" si="23">SUM(0)</f>
        <v>0</v>
      </c>
      <c r="N120" s="49">
        <f t="shared" si="23"/>
        <v>0</v>
      </c>
      <c r="O120" s="49">
        <f t="shared" si="23"/>
        <v>0</v>
      </c>
      <c r="P120" s="49">
        <f t="shared" si="23"/>
        <v>0</v>
      </c>
      <c r="Q120" s="22"/>
      <c r="R120" s="22" t="s">
        <v>39</v>
      </c>
      <c r="S120" s="58">
        <f>SUM(0)</f>
        <v>0</v>
      </c>
      <c r="T120" s="58">
        <f>SUM(0)</f>
        <v>0</v>
      </c>
      <c r="U120" s="58"/>
      <c r="V120" s="58"/>
      <c r="W120" s="22" t="s">
        <v>34</v>
      </c>
      <c r="X120" s="22">
        <v>2196</v>
      </c>
      <c r="Y120" s="22"/>
    </row>
    <row r="121" s="6" customFormat="1" ht="24.95" customHeight="1" spans="1:25">
      <c r="A121" s="22">
        <v>64</v>
      </c>
      <c r="B121" s="23" t="s">
        <v>1173</v>
      </c>
      <c r="C121" s="22"/>
      <c r="D121" s="22"/>
      <c r="E121" s="22"/>
      <c r="F121" s="22"/>
      <c r="G121" s="22" t="s">
        <v>37</v>
      </c>
      <c r="H121" s="22" t="s">
        <v>34</v>
      </c>
      <c r="I121" s="22" t="s">
        <v>34</v>
      </c>
      <c r="J121" s="43" t="s">
        <v>34</v>
      </c>
      <c r="K121" s="23" t="s">
        <v>1174</v>
      </c>
      <c r="L121" s="22"/>
      <c r="M121" s="49">
        <f t="shared" ref="M121:P121" si="24">M122+M126+M127+M128</f>
        <v>0.25</v>
      </c>
      <c r="N121" s="49">
        <f t="shared" si="24"/>
        <v>0</v>
      </c>
      <c r="O121" s="49">
        <f t="shared" si="24"/>
        <v>0.25</v>
      </c>
      <c r="P121" s="49">
        <f t="shared" si="24"/>
        <v>0</v>
      </c>
      <c r="Q121" s="22"/>
      <c r="R121" s="22" t="s">
        <v>39</v>
      </c>
      <c r="S121" s="58">
        <f>S122+S126+S127+S128</f>
        <v>2</v>
      </c>
      <c r="T121" s="58">
        <f>T122+T126+T127+T128</f>
        <v>7</v>
      </c>
      <c r="U121" s="58"/>
      <c r="V121" s="58"/>
      <c r="W121" s="22" t="s">
        <v>34</v>
      </c>
      <c r="X121" s="22">
        <v>2211</v>
      </c>
      <c r="Y121" s="22"/>
    </row>
    <row r="122" ht="24.95" customHeight="1" spans="1:25">
      <c r="A122" s="24">
        <v>65</v>
      </c>
      <c r="B122" s="26" t="s">
        <v>1175</v>
      </c>
      <c r="C122" s="24"/>
      <c r="D122" s="24"/>
      <c r="E122" s="24"/>
      <c r="F122" s="24"/>
      <c r="G122" s="24" t="s">
        <v>37</v>
      </c>
      <c r="H122" s="24" t="s">
        <v>34</v>
      </c>
      <c r="I122" s="24" t="s">
        <v>1176</v>
      </c>
      <c r="J122" s="55">
        <f>SUM(J123:J123)</f>
        <v>5</v>
      </c>
      <c r="K122" s="51"/>
      <c r="L122" s="24"/>
      <c r="M122" s="52">
        <f>SUM(M123:M123)</f>
        <v>0.25</v>
      </c>
      <c r="N122" s="52">
        <f>SUM(N123:N123)</f>
        <v>0</v>
      </c>
      <c r="O122" s="52">
        <f>SUM(O123:O123)</f>
        <v>0.25</v>
      </c>
      <c r="P122" s="52">
        <f>SUM(P123:P123)</f>
        <v>0</v>
      </c>
      <c r="Q122" s="24"/>
      <c r="R122" s="24" t="s">
        <v>39</v>
      </c>
      <c r="S122" s="59">
        <f>SUM(S123:S123)</f>
        <v>2</v>
      </c>
      <c r="T122" s="59">
        <f>SUM(T123:T123)</f>
        <v>7</v>
      </c>
      <c r="U122" s="59"/>
      <c r="V122" s="59"/>
      <c r="W122" s="24" t="s">
        <v>34</v>
      </c>
      <c r="X122" s="24">
        <v>2212</v>
      </c>
      <c r="Y122" s="24"/>
    </row>
    <row r="123" ht="24.95" customHeight="1" spans="1:25">
      <c r="A123" s="24">
        <v>66</v>
      </c>
      <c r="B123" s="78" t="s">
        <v>1200</v>
      </c>
      <c r="C123" s="33" t="s">
        <v>45</v>
      </c>
      <c r="D123" s="33" t="s">
        <v>46</v>
      </c>
      <c r="E123" s="33" t="s">
        <v>103</v>
      </c>
      <c r="F123" s="33"/>
      <c r="G123" s="33" t="s">
        <v>37</v>
      </c>
      <c r="H123" s="33">
        <v>2019</v>
      </c>
      <c r="I123" s="33" t="s">
        <v>1178</v>
      </c>
      <c r="J123" s="81">
        <v>5</v>
      </c>
      <c r="K123" s="53" t="s">
        <v>1182</v>
      </c>
      <c r="L123" s="33">
        <v>0.05</v>
      </c>
      <c r="M123" s="80">
        <f>N123+O123+P123</f>
        <v>0.25</v>
      </c>
      <c r="N123" s="80"/>
      <c r="O123" s="80">
        <v>0.25</v>
      </c>
      <c r="P123" s="80"/>
      <c r="Q123" s="33" t="s">
        <v>135</v>
      </c>
      <c r="R123" s="33" t="s">
        <v>39</v>
      </c>
      <c r="S123" s="82">
        <v>2</v>
      </c>
      <c r="T123" s="82">
        <v>7</v>
      </c>
      <c r="U123" s="82"/>
      <c r="V123" s="60"/>
      <c r="W123" s="26" t="s">
        <v>17</v>
      </c>
      <c r="X123" s="26"/>
      <c r="Y123" s="26" t="s">
        <v>1201</v>
      </c>
    </row>
    <row r="124" ht="24.95" customHeight="1" spans="1:25">
      <c r="A124" s="24"/>
      <c r="B124" s="78"/>
      <c r="C124" s="30" t="s">
        <v>45</v>
      </c>
      <c r="D124" s="31" t="s">
        <v>46</v>
      </c>
      <c r="E124" s="31" t="s">
        <v>103</v>
      </c>
      <c r="F124" s="31" t="s">
        <v>3213</v>
      </c>
      <c r="G124" s="33" t="s">
        <v>37</v>
      </c>
      <c r="H124" s="33">
        <v>2019</v>
      </c>
      <c r="I124" s="33" t="s">
        <v>1178</v>
      </c>
      <c r="J124" s="31">
        <v>4</v>
      </c>
      <c r="K124" s="53" t="s">
        <v>1182</v>
      </c>
      <c r="L124" s="33">
        <v>0.05</v>
      </c>
      <c r="M124" s="80">
        <v>0.2</v>
      </c>
      <c r="N124" s="80"/>
      <c r="O124" s="80">
        <v>0.2</v>
      </c>
      <c r="P124" s="80"/>
      <c r="Q124" s="33" t="s">
        <v>135</v>
      </c>
      <c r="R124" s="33" t="s">
        <v>39</v>
      </c>
      <c r="S124" s="82">
        <v>1</v>
      </c>
      <c r="T124" s="83">
        <v>3</v>
      </c>
      <c r="U124" s="82"/>
      <c r="V124" s="60"/>
      <c r="W124" s="26" t="s">
        <v>17</v>
      </c>
      <c r="X124" s="26"/>
      <c r="Y124" s="26"/>
    </row>
    <row r="125" ht="24.95" customHeight="1" spans="1:25">
      <c r="A125" s="24"/>
      <c r="B125" s="78"/>
      <c r="C125" s="30" t="s">
        <v>45</v>
      </c>
      <c r="D125" s="31" t="s">
        <v>46</v>
      </c>
      <c r="E125" s="31" t="s">
        <v>103</v>
      </c>
      <c r="F125" s="31" t="s">
        <v>3205</v>
      </c>
      <c r="G125" s="33" t="s">
        <v>37</v>
      </c>
      <c r="H125" s="33">
        <v>2019</v>
      </c>
      <c r="I125" s="33" t="s">
        <v>1178</v>
      </c>
      <c r="J125" s="31">
        <v>1</v>
      </c>
      <c r="K125" s="53" t="s">
        <v>1182</v>
      </c>
      <c r="L125" s="33">
        <v>0.05</v>
      </c>
      <c r="M125" s="80">
        <v>0.05</v>
      </c>
      <c r="N125" s="80"/>
      <c r="O125" s="80">
        <v>0.05</v>
      </c>
      <c r="P125" s="80"/>
      <c r="Q125" s="33" t="s">
        <v>135</v>
      </c>
      <c r="R125" s="33" t="s">
        <v>39</v>
      </c>
      <c r="S125" s="82">
        <v>1</v>
      </c>
      <c r="T125" s="83">
        <v>4</v>
      </c>
      <c r="U125" s="82"/>
      <c r="V125" s="60"/>
      <c r="W125" s="26" t="s">
        <v>17</v>
      </c>
      <c r="X125" s="26"/>
      <c r="Y125" s="26"/>
    </row>
    <row r="126" ht="24.95" customHeight="1" spans="1:25">
      <c r="A126" s="24">
        <v>67</v>
      </c>
      <c r="B126" s="33" t="s">
        <v>1227</v>
      </c>
      <c r="C126" s="33"/>
      <c r="D126" s="33"/>
      <c r="E126" s="33"/>
      <c r="F126" s="33"/>
      <c r="G126" s="33" t="s">
        <v>37</v>
      </c>
      <c r="H126" s="33" t="s">
        <v>34</v>
      </c>
      <c r="I126" s="33" t="s">
        <v>1228</v>
      </c>
      <c r="J126" s="81">
        <f t="shared" ref="J126:J128" si="25">SUM(0)</f>
        <v>0</v>
      </c>
      <c r="K126" s="53"/>
      <c r="L126" s="33"/>
      <c r="M126" s="80">
        <f t="shared" ref="M126:P126" si="26">SUM(0)</f>
        <v>0</v>
      </c>
      <c r="N126" s="80">
        <f t="shared" si="26"/>
        <v>0</v>
      </c>
      <c r="O126" s="80">
        <f t="shared" si="26"/>
        <v>0</v>
      </c>
      <c r="P126" s="80">
        <f t="shared" si="26"/>
        <v>0</v>
      </c>
      <c r="Q126" s="33"/>
      <c r="R126" s="33" t="s">
        <v>39</v>
      </c>
      <c r="S126" s="82">
        <f t="shared" ref="S126:S128" si="27">SUM(0)</f>
        <v>0</v>
      </c>
      <c r="T126" s="82">
        <f t="shared" ref="T126:T128" si="28">SUM(0)</f>
        <v>0</v>
      </c>
      <c r="U126" s="82"/>
      <c r="V126" s="59"/>
      <c r="W126" s="24" t="s">
        <v>34</v>
      </c>
      <c r="X126" s="24">
        <v>2232</v>
      </c>
      <c r="Y126" s="24"/>
    </row>
    <row r="127" ht="24.95" customHeight="1" spans="1:25">
      <c r="A127" s="24">
        <v>68</v>
      </c>
      <c r="B127" s="33" t="s">
        <v>1229</v>
      </c>
      <c r="C127" s="33"/>
      <c r="D127" s="33"/>
      <c r="E127" s="33"/>
      <c r="F127" s="33"/>
      <c r="G127" s="33" t="s">
        <v>37</v>
      </c>
      <c r="H127" s="33" t="s">
        <v>34</v>
      </c>
      <c r="I127" s="33" t="s">
        <v>941</v>
      </c>
      <c r="J127" s="81">
        <f t="shared" si="25"/>
        <v>0</v>
      </c>
      <c r="K127" s="53"/>
      <c r="L127" s="33"/>
      <c r="M127" s="80">
        <f t="shared" ref="M127:P127" si="29">SUM(0)</f>
        <v>0</v>
      </c>
      <c r="N127" s="80">
        <f t="shared" si="29"/>
        <v>0</v>
      </c>
      <c r="O127" s="80">
        <f t="shared" si="29"/>
        <v>0</v>
      </c>
      <c r="P127" s="80">
        <f t="shared" si="29"/>
        <v>0</v>
      </c>
      <c r="Q127" s="33"/>
      <c r="R127" s="33" t="s">
        <v>39</v>
      </c>
      <c r="S127" s="82">
        <f t="shared" si="27"/>
        <v>0</v>
      </c>
      <c r="T127" s="82">
        <f t="shared" si="28"/>
        <v>0</v>
      </c>
      <c r="U127" s="82"/>
      <c r="V127" s="59"/>
      <c r="W127" s="24" t="s">
        <v>34</v>
      </c>
      <c r="X127" s="24">
        <v>2251</v>
      </c>
      <c r="Y127" s="24"/>
    </row>
    <row r="128" ht="24.95" customHeight="1" spans="1:25">
      <c r="A128" s="24">
        <v>69</v>
      </c>
      <c r="B128" s="26" t="s">
        <v>1230</v>
      </c>
      <c r="C128" s="24"/>
      <c r="D128" s="24"/>
      <c r="E128" s="24"/>
      <c r="F128" s="24"/>
      <c r="G128" s="24" t="s">
        <v>37</v>
      </c>
      <c r="H128" s="24" t="s">
        <v>34</v>
      </c>
      <c r="I128" s="24" t="s">
        <v>1139</v>
      </c>
      <c r="J128" s="55">
        <f t="shared" si="25"/>
        <v>0</v>
      </c>
      <c r="K128" s="51"/>
      <c r="L128" s="24"/>
      <c r="M128" s="52">
        <f t="shared" ref="M128:P128" si="30">SUM(0)</f>
        <v>0</v>
      </c>
      <c r="N128" s="52">
        <f t="shared" si="30"/>
        <v>0</v>
      </c>
      <c r="O128" s="52">
        <f t="shared" si="30"/>
        <v>0</v>
      </c>
      <c r="P128" s="52">
        <f t="shared" si="30"/>
        <v>0</v>
      </c>
      <c r="Q128" s="24"/>
      <c r="R128" s="24" t="s">
        <v>39</v>
      </c>
      <c r="S128" s="59">
        <f t="shared" si="27"/>
        <v>0</v>
      </c>
      <c r="T128" s="59">
        <f t="shared" si="28"/>
        <v>0</v>
      </c>
      <c r="U128" s="59"/>
      <c r="V128" s="59"/>
      <c r="W128" s="24" t="s">
        <v>34</v>
      </c>
      <c r="X128" s="24">
        <v>2256</v>
      </c>
      <c r="Y128" s="24"/>
    </row>
    <row r="129" s="5" customFormat="1" ht="24.95" customHeight="1" spans="1:25">
      <c r="A129" s="20">
        <v>70</v>
      </c>
      <c r="B129" s="21" t="s">
        <v>1231</v>
      </c>
      <c r="C129" s="20"/>
      <c r="D129" s="20"/>
      <c r="E129" s="20"/>
      <c r="F129" s="20"/>
      <c r="G129" s="20" t="s">
        <v>37</v>
      </c>
      <c r="H129" s="20" t="s">
        <v>34</v>
      </c>
      <c r="I129" s="20" t="s">
        <v>1232</v>
      </c>
      <c r="J129" s="41">
        <f>J130+J131+J132+J133+J134+J136+J137+J138</f>
        <v>1</v>
      </c>
      <c r="K129" s="21"/>
      <c r="L129" s="20"/>
      <c r="M129" s="48">
        <f t="shared" ref="M129:P129" si="31">M130+M131+M132+M133+M134+M136+M137+M138</f>
        <v>245</v>
      </c>
      <c r="N129" s="48">
        <f t="shared" si="31"/>
        <v>245</v>
      </c>
      <c r="O129" s="48">
        <f t="shared" si="31"/>
        <v>0</v>
      </c>
      <c r="P129" s="48">
        <f t="shared" si="31"/>
        <v>0</v>
      </c>
      <c r="Q129" s="20"/>
      <c r="R129" s="20" t="s">
        <v>34</v>
      </c>
      <c r="S129" s="57">
        <f>S130+S131+S132+S133+S134+S136+S137+S138</f>
        <v>50</v>
      </c>
      <c r="T129" s="57">
        <f>T130+T131+T132+T133+T134+T136+T137+T138</f>
        <v>50</v>
      </c>
      <c r="U129" s="57"/>
      <c r="V129" s="57"/>
      <c r="W129" s="20" t="s">
        <v>34</v>
      </c>
      <c r="X129" s="20">
        <v>2258</v>
      </c>
      <c r="Y129" s="20"/>
    </row>
    <row r="130" s="6" customFormat="1" ht="24.95" customHeight="1" spans="1:25">
      <c r="A130" s="22">
        <v>71</v>
      </c>
      <c r="B130" s="23" t="s">
        <v>1233</v>
      </c>
      <c r="C130" s="22"/>
      <c r="D130" s="22"/>
      <c r="E130" s="22"/>
      <c r="F130" s="22"/>
      <c r="G130" s="22" t="s">
        <v>37</v>
      </c>
      <c r="H130" s="22" t="s">
        <v>34</v>
      </c>
      <c r="I130" s="22" t="s">
        <v>1232</v>
      </c>
      <c r="J130" s="43">
        <v>0</v>
      </c>
      <c r="K130" s="23"/>
      <c r="L130" s="22"/>
      <c r="M130" s="49"/>
      <c r="N130" s="49"/>
      <c r="O130" s="49"/>
      <c r="P130" s="49"/>
      <c r="Q130" s="22"/>
      <c r="R130" s="22"/>
      <c r="S130" s="58"/>
      <c r="T130" s="58"/>
      <c r="U130" s="58"/>
      <c r="V130" s="58"/>
      <c r="W130" s="22" t="s">
        <v>34</v>
      </c>
      <c r="X130" s="22">
        <v>2259</v>
      </c>
      <c r="Y130" s="22"/>
    </row>
    <row r="131" s="6" customFormat="1" ht="24.95" customHeight="1" spans="1:25">
      <c r="A131" s="22">
        <v>72</v>
      </c>
      <c r="B131" s="23" t="s">
        <v>1234</v>
      </c>
      <c r="C131" s="22"/>
      <c r="D131" s="22"/>
      <c r="E131" s="22"/>
      <c r="F131" s="22"/>
      <c r="G131" s="22" t="s">
        <v>37</v>
      </c>
      <c r="H131" s="22" t="s">
        <v>34</v>
      </c>
      <c r="I131" s="22" t="s">
        <v>1232</v>
      </c>
      <c r="J131" s="43">
        <f>SUM(0)</f>
        <v>0</v>
      </c>
      <c r="K131" s="23" t="s">
        <v>1235</v>
      </c>
      <c r="L131" s="22"/>
      <c r="M131" s="49">
        <f>SUM(0)</f>
        <v>0</v>
      </c>
      <c r="N131" s="49">
        <f>SUM(0)</f>
        <v>0</v>
      </c>
      <c r="O131" s="49">
        <f>SUM(0)</f>
        <v>0</v>
      </c>
      <c r="P131" s="49">
        <f>SUM(0)</f>
        <v>0</v>
      </c>
      <c r="Q131" s="22"/>
      <c r="R131" s="22" t="s">
        <v>110</v>
      </c>
      <c r="S131" s="58">
        <f>SUM(0)</f>
        <v>0</v>
      </c>
      <c r="T131" s="58">
        <f>SUM(0)</f>
        <v>0</v>
      </c>
      <c r="U131" s="58" t="s">
        <v>1236</v>
      </c>
      <c r="V131" s="58" t="s">
        <v>1237</v>
      </c>
      <c r="W131" s="22" t="s">
        <v>34</v>
      </c>
      <c r="X131" s="22">
        <v>2266</v>
      </c>
      <c r="Y131" s="22"/>
    </row>
    <row r="132" s="6" customFormat="1" ht="24.95" customHeight="1" spans="1:25">
      <c r="A132" s="22">
        <v>73</v>
      </c>
      <c r="B132" s="23" t="s">
        <v>1255</v>
      </c>
      <c r="C132" s="22"/>
      <c r="D132" s="22"/>
      <c r="E132" s="22"/>
      <c r="F132" s="22"/>
      <c r="G132" s="22" t="s">
        <v>37</v>
      </c>
      <c r="H132" s="22" t="s">
        <v>34</v>
      </c>
      <c r="I132" s="22" t="s">
        <v>1232</v>
      </c>
      <c r="J132" s="43"/>
      <c r="K132" s="23"/>
      <c r="L132" s="22"/>
      <c r="M132" s="49"/>
      <c r="N132" s="49"/>
      <c r="O132" s="49"/>
      <c r="P132" s="49"/>
      <c r="Q132" s="22"/>
      <c r="R132" s="22"/>
      <c r="S132" s="58"/>
      <c r="T132" s="58"/>
      <c r="U132" s="58"/>
      <c r="V132" s="58"/>
      <c r="W132" s="22"/>
      <c r="X132" s="22">
        <v>2304</v>
      </c>
      <c r="Y132" s="22"/>
    </row>
    <row r="133" s="6" customFormat="1" ht="24.95" customHeight="1" spans="1:25">
      <c r="A133" s="22">
        <v>74</v>
      </c>
      <c r="B133" s="23" t="s">
        <v>1256</v>
      </c>
      <c r="C133" s="22"/>
      <c r="D133" s="22"/>
      <c r="E133" s="22"/>
      <c r="F133" s="22"/>
      <c r="G133" s="22" t="s">
        <v>37</v>
      </c>
      <c r="H133" s="22" t="s">
        <v>34</v>
      </c>
      <c r="I133" s="22" t="s">
        <v>1232</v>
      </c>
      <c r="J133" s="43">
        <f>SUM(0)</f>
        <v>0</v>
      </c>
      <c r="K133" s="23" t="s">
        <v>1257</v>
      </c>
      <c r="L133" s="22"/>
      <c r="M133" s="49">
        <f t="shared" ref="M133:P133" si="32">SUM(0)</f>
        <v>0</v>
      </c>
      <c r="N133" s="49">
        <f t="shared" si="32"/>
        <v>0</v>
      </c>
      <c r="O133" s="49">
        <f t="shared" si="32"/>
        <v>0</v>
      </c>
      <c r="P133" s="49">
        <f t="shared" si="32"/>
        <v>0</v>
      </c>
      <c r="Q133" s="22"/>
      <c r="R133" s="22" t="s">
        <v>39</v>
      </c>
      <c r="S133" s="58">
        <f>SUM(0)</f>
        <v>0</v>
      </c>
      <c r="T133" s="58">
        <f>SUM(0)</f>
        <v>0</v>
      </c>
      <c r="U133" s="58" t="s">
        <v>1236</v>
      </c>
      <c r="V133" s="58" t="s">
        <v>1237</v>
      </c>
      <c r="W133" s="22" t="s">
        <v>34</v>
      </c>
      <c r="X133" s="22">
        <v>2305</v>
      </c>
      <c r="Y133" s="22"/>
    </row>
    <row r="134" s="6" customFormat="1" ht="24.95" customHeight="1" spans="1:25">
      <c r="A134" s="22">
        <v>75</v>
      </c>
      <c r="B134" s="23" t="s">
        <v>1258</v>
      </c>
      <c r="C134" s="22"/>
      <c r="D134" s="22"/>
      <c r="E134" s="22"/>
      <c r="F134" s="22"/>
      <c r="G134" s="22" t="s">
        <v>37</v>
      </c>
      <c r="H134" s="22" t="s">
        <v>34</v>
      </c>
      <c r="I134" s="22" t="s">
        <v>1232</v>
      </c>
      <c r="J134" s="43">
        <f>SUM(J135:J135)</f>
        <v>1</v>
      </c>
      <c r="K134" s="23" t="s">
        <v>1259</v>
      </c>
      <c r="L134" s="22"/>
      <c r="M134" s="49">
        <f>SUM(M135:M135)</f>
        <v>245</v>
      </c>
      <c r="N134" s="49">
        <f>SUM(N135:N135)</f>
        <v>245</v>
      </c>
      <c r="O134" s="49">
        <f>SUM(O135:O135)</f>
        <v>0</v>
      </c>
      <c r="P134" s="49">
        <f>SUM(P135:P135)</f>
        <v>0</v>
      </c>
      <c r="Q134" s="22"/>
      <c r="R134" s="22" t="s">
        <v>110</v>
      </c>
      <c r="S134" s="58">
        <f>SUM(S135:S135)</f>
        <v>50</v>
      </c>
      <c r="T134" s="58">
        <f>SUM(T135:T135)</f>
        <v>50</v>
      </c>
      <c r="U134" s="58" t="s">
        <v>1236</v>
      </c>
      <c r="V134" s="58" t="s">
        <v>1237</v>
      </c>
      <c r="W134" s="22" t="s">
        <v>34</v>
      </c>
      <c r="X134" s="22">
        <v>2309</v>
      </c>
      <c r="Y134" s="22"/>
    </row>
    <row r="135" ht="24.95" customHeight="1" spans="1:25">
      <c r="A135" s="24">
        <v>76</v>
      </c>
      <c r="B135" s="51" t="s">
        <v>1260</v>
      </c>
      <c r="C135" s="24" t="s">
        <v>45</v>
      </c>
      <c r="D135" s="24" t="s">
        <v>46</v>
      </c>
      <c r="E135" s="24" t="s">
        <v>1265</v>
      </c>
      <c r="F135" s="24"/>
      <c r="G135" s="24" t="s">
        <v>37</v>
      </c>
      <c r="H135" s="24">
        <v>2018</v>
      </c>
      <c r="I135" s="24" t="s">
        <v>1232</v>
      </c>
      <c r="J135" s="55">
        <v>1</v>
      </c>
      <c r="K135" s="51" t="s">
        <v>1262</v>
      </c>
      <c r="L135" s="24">
        <v>245</v>
      </c>
      <c r="M135" s="52">
        <f>N135+O135+P135</f>
        <v>245</v>
      </c>
      <c r="N135" s="52">
        <v>245</v>
      </c>
      <c r="O135" s="52"/>
      <c r="P135" s="52"/>
      <c r="Q135" s="24" t="s">
        <v>1263</v>
      </c>
      <c r="R135" s="24" t="s">
        <v>110</v>
      </c>
      <c r="S135" s="24">
        <v>50</v>
      </c>
      <c r="T135" s="24">
        <v>50</v>
      </c>
      <c r="U135" s="24"/>
      <c r="V135" s="24"/>
      <c r="W135" s="24" t="s">
        <v>1264</v>
      </c>
      <c r="X135" s="24">
        <v>2327</v>
      </c>
      <c r="Y135" s="24"/>
    </row>
    <row r="136" s="6" customFormat="1" ht="24.95" customHeight="1" spans="1:25">
      <c r="A136" s="22">
        <v>77</v>
      </c>
      <c r="B136" s="23" t="s">
        <v>1269</v>
      </c>
      <c r="C136" s="22"/>
      <c r="D136" s="22"/>
      <c r="E136" s="22"/>
      <c r="F136" s="22"/>
      <c r="G136" s="22" t="s">
        <v>37</v>
      </c>
      <c r="H136" s="22" t="s">
        <v>34</v>
      </c>
      <c r="I136" s="22" t="s">
        <v>1232</v>
      </c>
      <c r="J136" s="43">
        <f t="shared" ref="J136:J140" si="33">SUM(0)</f>
        <v>0</v>
      </c>
      <c r="K136" s="23" t="s">
        <v>1270</v>
      </c>
      <c r="L136" s="22"/>
      <c r="M136" s="49">
        <f t="shared" ref="M136:P136" si="34">SUM(0)</f>
        <v>0</v>
      </c>
      <c r="N136" s="49">
        <f t="shared" si="34"/>
        <v>0</v>
      </c>
      <c r="O136" s="49">
        <f t="shared" si="34"/>
        <v>0</v>
      </c>
      <c r="P136" s="49">
        <f t="shared" si="34"/>
        <v>0</v>
      </c>
      <c r="Q136" s="22"/>
      <c r="R136" s="22" t="s">
        <v>39</v>
      </c>
      <c r="S136" s="58">
        <f t="shared" ref="S136:S140" si="35">SUM(0)</f>
        <v>0</v>
      </c>
      <c r="T136" s="58">
        <f t="shared" ref="T136:T140" si="36">SUM(0)</f>
        <v>0</v>
      </c>
      <c r="U136" s="58" t="s">
        <v>1236</v>
      </c>
      <c r="V136" s="58" t="s">
        <v>1237</v>
      </c>
      <c r="W136" s="22" t="s">
        <v>34</v>
      </c>
      <c r="X136" s="22">
        <v>2353</v>
      </c>
      <c r="Y136" s="22"/>
    </row>
    <row r="137" s="6" customFormat="1" ht="24.95" customHeight="1" spans="1:25">
      <c r="A137" s="22">
        <v>78</v>
      </c>
      <c r="B137" s="23" t="s">
        <v>1271</v>
      </c>
      <c r="C137" s="22"/>
      <c r="D137" s="22"/>
      <c r="E137" s="22"/>
      <c r="F137" s="22"/>
      <c r="G137" s="22" t="s">
        <v>37</v>
      </c>
      <c r="H137" s="22" t="s">
        <v>34</v>
      </c>
      <c r="I137" s="22" t="s">
        <v>1232</v>
      </c>
      <c r="J137" s="43">
        <f t="shared" si="33"/>
        <v>0</v>
      </c>
      <c r="K137" s="23" t="s">
        <v>1272</v>
      </c>
      <c r="L137" s="22"/>
      <c r="M137" s="49">
        <f t="shared" ref="M137:P137" si="37">SUM(0)</f>
        <v>0</v>
      </c>
      <c r="N137" s="49">
        <f t="shared" si="37"/>
        <v>0</v>
      </c>
      <c r="O137" s="49">
        <f t="shared" si="37"/>
        <v>0</v>
      </c>
      <c r="P137" s="49">
        <f t="shared" si="37"/>
        <v>0</v>
      </c>
      <c r="Q137" s="22"/>
      <c r="R137" s="22" t="s">
        <v>39</v>
      </c>
      <c r="S137" s="58">
        <f t="shared" si="35"/>
        <v>0</v>
      </c>
      <c r="T137" s="58">
        <f t="shared" si="36"/>
        <v>0</v>
      </c>
      <c r="U137" s="58" t="s">
        <v>1273</v>
      </c>
      <c r="V137" s="58" t="s">
        <v>128</v>
      </c>
      <c r="W137" s="22" t="s">
        <v>34</v>
      </c>
      <c r="X137" s="22">
        <v>2355</v>
      </c>
      <c r="Y137" s="22"/>
    </row>
    <row r="138" s="6" customFormat="1" ht="24.95" customHeight="1" spans="1:25">
      <c r="A138" s="22">
        <v>79</v>
      </c>
      <c r="B138" s="23" t="s">
        <v>1274</v>
      </c>
      <c r="C138" s="22"/>
      <c r="D138" s="22"/>
      <c r="E138" s="22"/>
      <c r="F138" s="22"/>
      <c r="G138" s="22"/>
      <c r="H138" s="22"/>
      <c r="I138" s="22"/>
      <c r="J138" s="43"/>
      <c r="K138" s="23"/>
      <c r="L138" s="22"/>
      <c r="M138" s="49"/>
      <c r="N138" s="49"/>
      <c r="O138" s="49"/>
      <c r="P138" s="49"/>
      <c r="Q138" s="22"/>
      <c r="R138" s="22"/>
      <c r="S138" s="58"/>
      <c r="T138" s="58"/>
      <c r="U138" s="58"/>
      <c r="V138" s="58"/>
      <c r="W138" s="22"/>
      <c r="X138" s="22"/>
      <c r="Y138" s="66" t="s">
        <v>1275</v>
      </c>
    </row>
    <row r="139" s="5" customFormat="1" ht="24.95" customHeight="1" spans="1:25">
      <c r="A139" s="20">
        <v>80</v>
      </c>
      <c r="B139" s="21" t="s">
        <v>1276</v>
      </c>
      <c r="C139" s="20"/>
      <c r="D139" s="20"/>
      <c r="E139" s="20"/>
      <c r="F139" s="20"/>
      <c r="G139" s="20" t="s">
        <v>125</v>
      </c>
      <c r="H139" s="20" t="s">
        <v>34</v>
      </c>
      <c r="I139" s="20" t="s">
        <v>1232</v>
      </c>
      <c r="J139" s="41">
        <f>J140+J141+J142</f>
        <v>0</v>
      </c>
      <c r="K139" s="21"/>
      <c r="L139" s="20"/>
      <c r="M139" s="48">
        <f t="shared" ref="M139:P139" si="38">M140+M141+M142</f>
        <v>0</v>
      </c>
      <c r="N139" s="48">
        <f t="shared" si="38"/>
        <v>0</v>
      </c>
      <c r="O139" s="48">
        <f t="shared" si="38"/>
        <v>0</v>
      </c>
      <c r="P139" s="48">
        <f t="shared" si="38"/>
        <v>0</v>
      </c>
      <c r="Q139" s="20"/>
      <c r="R139" s="20" t="s">
        <v>34</v>
      </c>
      <c r="S139" s="57">
        <f>S140+S141+S142</f>
        <v>0</v>
      </c>
      <c r="T139" s="57">
        <f>T140+T141+T142</f>
        <v>0</v>
      </c>
      <c r="U139" s="57" t="s">
        <v>1277</v>
      </c>
      <c r="V139" s="57" t="s">
        <v>1278</v>
      </c>
      <c r="W139" s="20" t="s">
        <v>34</v>
      </c>
      <c r="X139" s="20">
        <v>2366</v>
      </c>
      <c r="Y139" s="20"/>
    </row>
    <row r="140" s="6" customFormat="1" ht="24.95" customHeight="1" spans="1:25">
      <c r="A140" s="22">
        <v>81</v>
      </c>
      <c r="B140" s="23" t="s">
        <v>1279</v>
      </c>
      <c r="C140" s="22"/>
      <c r="D140" s="22"/>
      <c r="E140" s="22"/>
      <c r="F140" s="22"/>
      <c r="G140" s="22" t="s">
        <v>125</v>
      </c>
      <c r="H140" s="22" t="s">
        <v>34</v>
      </c>
      <c r="I140" s="22" t="s">
        <v>1232</v>
      </c>
      <c r="J140" s="43">
        <f t="shared" si="33"/>
        <v>0</v>
      </c>
      <c r="K140" s="23" t="s">
        <v>1280</v>
      </c>
      <c r="L140" s="22"/>
      <c r="M140" s="49">
        <f t="shared" ref="M140:P140" si="39">SUM(0)</f>
        <v>0</v>
      </c>
      <c r="N140" s="49">
        <f t="shared" si="39"/>
        <v>0</v>
      </c>
      <c r="O140" s="49">
        <f t="shared" si="39"/>
        <v>0</v>
      </c>
      <c r="P140" s="49">
        <f t="shared" si="39"/>
        <v>0</v>
      </c>
      <c r="Q140" s="22"/>
      <c r="R140" s="22" t="s">
        <v>110</v>
      </c>
      <c r="S140" s="58">
        <f t="shared" si="35"/>
        <v>0</v>
      </c>
      <c r="T140" s="58">
        <f t="shared" si="36"/>
        <v>0</v>
      </c>
      <c r="U140" s="58"/>
      <c r="V140" s="58"/>
      <c r="W140" s="22" t="s">
        <v>34</v>
      </c>
      <c r="X140" s="22">
        <v>2367</v>
      </c>
      <c r="Y140" s="22"/>
    </row>
    <row r="141" s="6" customFormat="1" ht="24.95" customHeight="1" spans="1:25">
      <c r="A141" s="22">
        <v>82</v>
      </c>
      <c r="B141" s="23" t="s">
        <v>1283</v>
      </c>
      <c r="C141" s="22"/>
      <c r="D141" s="22"/>
      <c r="E141" s="22"/>
      <c r="F141" s="22"/>
      <c r="G141" s="22" t="s">
        <v>363</v>
      </c>
      <c r="H141" s="22" t="s">
        <v>34</v>
      </c>
      <c r="I141" s="22" t="s">
        <v>1232</v>
      </c>
      <c r="J141" s="43"/>
      <c r="K141" s="23"/>
      <c r="L141" s="22"/>
      <c r="M141" s="49"/>
      <c r="N141" s="49"/>
      <c r="O141" s="49"/>
      <c r="P141" s="49"/>
      <c r="Q141" s="22"/>
      <c r="R141" s="22"/>
      <c r="S141" s="58"/>
      <c r="T141" s="58"/>
      <c r="U141" s="58"/>
      <c r="V141" s="58"/>
      <c r="W141" s="22" t="s">
        <v>34</v>
      </c>
      <c r="X141" s="22">
        <v>2375</v>
      </c>
      <c r="Y141" s="22"/>
    </row>
    <row r="142" s="6" customFormat="1" ht="24.95" customHeight="1" spans="1:25">
      <c r="A142" s="22">
        <v>83</v>
      </c>
      <c r="B142" s="23" t="s">
        <v>1284</v>
      </c>
      <c r="C142" s="22"/>
      <c r="D142" s="22"/>
      <c r="E142" s="22"/>
      <c r="F142" s="22"/>
      <c r="G142" s="22" t="s">
        <v>37</v>
      </c>
      <c r="H142" s="22" t="s">
        <v>34</v>
      </c>
      <c r="I142" s="22" t="s">
        <v>1232</v>
      </c>
      <c r="J142" s="43"/>
      <c r="K142" s="23"/>
      <c r="L142" s="44"/>
      <c r="M142" s="44"/>
      <c r="N142" s="44"/>
      <c r="O142" s="44"/>
      <c r="P142" s="44"/>
      <c r="Q142" s="22"/>
      <c r="R142" s="22"/>
      <c r="S142" s="58"/>
      <c r="T142" s="58"/>
      <c r="U142" s="58"/>
      <c r="V142" s="58"/>
      <c r="W142" s="22" t="s">
        <v>34</v>
      </c>
      <c r="X142" s="22">
        <v>2391</v>
      </c>
      <c r="Y142" s="22"/>
    </row>
    <row r="143" s="5" customFormat="1" ht="24.95" customHeight="1" spans="1:25">
      <c r="A143" s="20">
        <v>84</v>
      </c>
      <c r="B143" s="21" t="s">
        <v>1285</v>
      </c>
      <c r="C143" s="20"/>
      <c r="D143" s="20"/>
      <c r="E143" s="20"/>
      <c r="F143" s="20"/>
      <c r="G143" s="20" t="s">
        <v>37</v>
      </c>
      <c r="H143" s="20" t="s">
        <v>34</v>
      </c>
      <c r="I143" s="20" t="s">
        <v>38</v>
      </c>
      <c r="J143" s="41">
        <f>J144+J145+J146+J147</f>
        <v>0</v>
      </c>
      <c r="K143" s="21"/>
      <c r="L143" s="20"/>
      <c r="M143" s="48">
        <f t="shared" ref="M143:P143" si="40">M144+M145+M146+M147</f>
        <v>0</v>
      </c>
      <c r="N143" s="48">
        <f t="shared" si="40"/>
        <v>0</v>
      </c>
      <c r="O143" s="48">
        <f t="shared" si="40"/>
        <v>0</v>
      </c>
      <c r="P143" s="48">
        <f t="shared" si="40"/>
        <v>0</v>
      </c>
      <c r="Q143" s="20"/>
      <c r="R143" s="20" t="s">
        <v>39</v>
      </c>
      <c r="S143" s="57">
        <f>S144+S145+S146+S147</f>
        <v>0</v>
      </c>
      <c r="T143" s="57">
        <f>T144+T145+T146+T147</f>
        <v>0</v>
      </c>
      <c r="U143" s="57" t="s">
        <v>2725</v>
      </c>
      <c r="V143" s="57" t="s">
        <v>1287</v>
      </c>
      <c r="W143" s="20" t="s">
        <v>34</v>
      </c>
      <c r="X143" s="20">
        <v>2402</v>
      </c>
      <c r="Y143" s="20"/>
    </row>
    <row r="144" s="6" customFormat="1" ht="24.95" customHeight="1" spans="1:25">
      <c r="A144" s="22">
        <v>85</v>
      </c>
      <c r="B144" s="23" t="s">
        <v>1288</v>
      </c>
      <c r="C144" s="22"/>
      <c r="D144" s="22"/>
      <c r="E144" s="22"/>
      <c r="F144" s="22"/>
      <c r="G144" s="22" t="s">
        <v>37</v>
      </c>
      <c r="H144" s="22" t="s">
        <v>34</v>
      </c>
      <c r="I144" s="22" t="s">
        <v>38</v>
      </c>
      <c r="J144" s="43">
        <f t="shared" ref="J144:J147" si="41">SUM(0)</f>
        <v>0</v>
      </c>
      <c r="K144" s="23" t="s">
        <v>1289</v>
      </c>
      <c r="L144" s="22"/>
      <c r="M144" s="49">
        <f t="shared" ref="M144:P144" si="42">SUM(0)</f>
        <v>0</v>
      </c>
      <c r="N144" s="49">
        <f t="shared" si="42"/>
        <v>0</v>
      </c>
      <c r="O144" s="49">
        <f t="shared" si="42"/>
        <v>0</v>
      </c>
      <c r="P144" s="49">
        <f t="shared" si="42"/>
        <v>0</v>
      </c>
      <c r="Q144" s="22"/>
      <c r="R144" s="22" t="s">
        <v>39</v>
      </c>
      <c r="S144" s="58">
        <f t="shared" ref="S144:S147" si="43">SUM(0)</f>
        <v>0</v>
      </c>
      <c r="T144" s="58">
        <f t="shared" ref="T144:T147" si="44">SUM(0)</f>
        <v>0</v>
      </c>
      <c r="U144" s="58"/>
      <c r="V144" s="58"/>
      <c r="W144" s="22" t="s">
        <v>34</v>
      </c>
      <c r="X144" s="22">
        <v>2403</v>
      </c>
      <c r="Y144" s="22"/>
    </row>
    <row r="145" s="6" customFormat="1" ht="24.95" customHeight="1" spans="1:25">
      <c r="A145" s="22">
        <v>86</v>
      </c>
      <c r="B145" s="23" t="s">
        <v>1290</v>
      </c>
      <c r="C145" s="22"/>
      <c r="D145" s="22"/>
      <c r="E145" s="22"/>
      <c r="F145" s="22"/>
      <c r="G145" s="22" t="s">
        <v>37</v>
      </c>
      <c r="H145" s="22" t="s">
        <v>34</v>
      </c>
      <c r="I145" s="22" t="s">
        <v>38</v>
      </c>
      <c r="J145" s="43">
        <f t="shared" si="41"/>
        <v>0</v>
      </c>
      <c r="K145" s="23" t="s">
        <v>1289</v>
      </c>
      <c r="L145" s="22"/>
      <c r="M145" s="49">
        <f t="shared" ref="M145:P145" si="45">SUM(0)</f>
        <v>0</v>
      </c>
      <c r="N145" s="49">
        <f t="shared" si="45"/>
        <v>0</v>
      </c>
      <c r="O145" s="49">
        <f t="shared" si="45"/>
        <v>0</v>
      </c>
      <c r="P145" s="49">
        <f t="shared" si="45"/>
        <v>0</v>
      </c>
      <c r="Q145" s="22"/>
      <c r="R145" s="22" t="s">
        <v>39</v>
      </c>
      <c r="S145" s="58">
        <f t="shared" si="43"/>
        <v>0</v>
      </c>
      <c r="T145" s="58">
        <f t="shared" si="44"/>
        <v>0</v>
      </c>
      <c r="U145" s="58"/>
      <c r="V145" s="58"/>
      <c r="W145" s="22" t="s">
        <v>34</v>
      </c>
      <c r="X145" s="22">
        <v>2983</v>
      </c>
      <c r="Y145" s="22"/>
    </row>
    <row r="146" s="6" customFormat="1" ht="24.95" customHeight="1" spans="1:25">
      <c r="A146" s="22">
        <v>87</v>
      </c>
      <c r="B146" s="23" t="s">
        <v>1291</v>
      </c>
      <c r="C146" s="22"/>
      <c r="D146" s="22"/>
      <c r="E146" s="22"/>
      <c r="F146" s="22"/>
      <c r="G146" s="22" t="s">
        <v>37</v>
      </c>
      <c r="H146" s="22" t="s">
        <v>34</v>
      </c>
      <c r="I146" s="22" t="s">
        <v>38</v>
      </c>
      <c r="J146" s="43">
        <f t="shared" si="41"/>
        <v>0</v>
      </c>
      <c r="K146" s="23" t="s">
        <v>1289</v>
      </c>
      <c r="L146" s="22"/>
      <c r="M146" s="49">
        <f t="shared" ref="M146:P146" si="46">SUM(0)</f>
        <v>0</v>
      </c>
      <c r="N146" s="49">
        <f t="shared" si="46"/>
        <v>0</v>
      </c>
      <c r="O146" s="49">
        <f t="shared" si="46"/>
        <v>0</v>
      </c>
      <c r="P146" s="49">
        <f t="shared" si="46"/>
        <v>0</v>
      </c>
      <c r="Q146" s="22"/>
      <c r="R146" s="22" t="s">
        <v>39</v>
      </c>
      <c r="S146" s="58">
        <f t="shared" si="43"/>
        <v>0</v>
      </c>
      <c r="T146" s="58">
        <f t="shared" si="44"/>
        <v>0</v>
      </c>
      <c r="U146" s="58"/>
      <c r="V146" s="58"/>
      <c r="W146" s="22" t="s">
        <v>34</v>
      </c>
      <c r="X146" s="22">
        <v>3446</v>
      </c>
      <c r="Y146" s="22"/>
    </row>
    <row r="147" s="6" customFormat="1" ht="24.95" customHeight="1" spans="1:25">
      <c r="A147" s="22">
        <v>88</v>
      </c>
      <c r="B147" s="23" t="s">
        <v>1292</v>
      </c>
      <c r="C147" s="22"/>
      <c r="D147" s="22"/>
      <c r="E147" s="22"/>
      <c r="F147" s="22"/>
      <c r="G147" s="22" t="s">
        <v>37</v>
      </c>
      <c r="H147" s="22" t="s">
        <v>34</v>
      </c>
      <c r="I147" s="22" t="s">
        <v>38</v>
      </c>
      <c r="J147" s="43">
        <f t="shared" si="41"/>
        <v>0</v>
      </c>
      <c r="K147" s="23" t="s">
        <v>1293</v>
      </c>
      <c r="L147" s="22"/>
      <c r="M147" s="49">
        <f t="shared" ref="M147:P147" si="47">SUM(0)</f>
        <v>0</v>
      </c>
      <c r="N147" s="49">
        <f t="shared" si="47"/>
        <v>0</v>
      </c>
      <c r="O147" s="49">
        <f t="shared" si="47"/>
        <v>0</v>
      </c>
      <c r="P147" s="49">
        <f t="shared" si="47"/>
        <v>0</v>
      </c>
      <c r="Q147" s="22"/>
      <c r="R147" s="22" t="s">
        <v>39</v>
      </c>
      <c r="S147" s="58">
        <f t="shared" si="43"/>
        <v>0</v>
      </c>
      <c r="T147" s="58">
        <f t="shared" si="44"/>
        <v>0</v>
      </c>
      <c r="U147" s="58"/>
      <c r="V147" s="58"/>
      <c r="W147" s="22" t="s">
        <v>34</v>
      </c>
      <c r="X147" s="22">
        <v>3942</v>
      </c>
      <c r="Y147" s="22"/>
    </row>
    <row r="148" s="5" customFormat="1" ht="24.95" customHeight="1" spans="1:25">
      <c r="A148" s="20">
        <v>89</v>
      </c>
      <c r="B148" s="21" t="s">
        <v>1294</v>
      </c>
      <c r="C148" s="20"/>
      <c r="D148" s="20"/>
      <c r="E148" s="20"/>
      <c r="F148" s="20"/>
      <c r="G148" s="20" t="s">
        <v>125</v>
      </c>
      <c r="H148" s="20" t="s">
        <v>34</v>
      </c>
      <c r="I148" s="20" t="s">
        <v>1295</v>
      </c>
      <c r="J148" s="41">
        <f>J149+J150</f>
        <v>0</v>
      </c>
      <c r="K148" s="21"/>
      <c r="L148" s="20"/>
      <c r="M148" s="48">
        <f t="shared" ref="M148:P148" si="48">M149+M150</f>
        <v>0</v>
      </c>
      <c r="N148" s="48">
        <f t="shared" si="48"/>
        <v>0</v>
      </c>
      <c r="O148" s="48">
        <f t="shared" si="48"/>
        <v>0</v>
      </c>
      <c r="P148" s="48">
        <f t="shared" si="48"/>
        <v>0</v>
      </c>
      <c r="Q148" s="20"/>
      <c r="R148" s="20" t="s">
        <v>110</v>
      </c>
      <c r="S148" s="57">
        <f>S149+S150</f>
        <v>0</v>
      </c>
      <c r="T148" s="57">
        <f>T149+T150</f>
        <v>0</v>
      </c>
      <c r="U148" s="57" t="s">
        <v>1296</v>
      </c>
      <c r="V148" s="57" t="s">
        <v>1237</v>
      </c>
      <c r="W148" s="20" t="s">
        <v>34</v>
      </c>
      <c r="X148" s="20">
        <v>3949</v>
      </c>
      <c r="Y148" s="20"/>
    </row>
    <row r="149" s="6" customFormat="1" ht="24.95" customHeight="1" spans="1:25">
      <c r="A149" s="22">
        <v>90</v>
      </c>
      <c r="B149" s="23" t="s">
        <v>1297</v>
      </c>
      <c r="C149" s="22"/>
      <c r="D149" s="22"/>
      <c r="E149" s="22"/>
      <c r="F149" s="22"/>
      <c r="G149" s="22" t="s">
        <v>125</v>
      </c>
      <c r="H149" s="22" t="s">
        <v>34</v>
      </c>
      <c r="I149" s="22" t="s">
        <v>1295</v>
      </c>
      <c r="J149" s="43">
        <f>SUM(0)</f>
        <v>0</v>
      </c>
      <c r="K149" s="23" t="s">
        <v>1298</v>
      </c>
      <c r="L149" s="22"/>
      <c r="M149" s="49">
        <f t="shared" ref="M149:P149" si="49">SUM(0)</f>
        <v>0</v>
      </c>
      <c r="N149" s="49">
        <f t="shared" si="49"/>
        <v>0</v>
      </c>
      <c r="O149" s="49">
        <f t="shared" si="49"/>
        <v>0</v>
      </c>
      <c r="P149" s="49">
        <f t="shared" si="49"/>
        <v>0</v>
      </c>
      <c r="Q149" s="22"/>
      <c r="R149" s="22" t="s">
        <v>110</v>
      </c>
      <c r="S149" s="58">
        <f>SUM(0)</f>
        <v>0</v>
      </c>
      <c r="T149" s="58">
        <f>SUM(0)</f>
        <v>0</v>
      </c>
      <c r="U149" s="58"/>
      <c r="V149" s="58"/>
      <c r="W149" s="22" t="s">
        <v>34</v>
      </c>
      <c r="X149" s="22">
        <v>3950</v>
      </c>
      <c r="Y149" s="22"/>
    </row>
    <row r="150" s="6" customFormat="1" ht="24.95" customHeight="1" spans="1:25">
      <c r="A150" s="22">
        <v>91</v>
      </c>
      <c r="B150" s="23" t="s">
        <v>1299</v>
      </c>
      <c r="C150" s="22"/>
      <c r="D150" s="22"/>
      <c r="E150" s="22"/>
      <c r="F150" s="22"/>
      <c r="G150" s="22"/>
      <c r="H150" s="22"/>
      <c r="I150" s="22"/>
      <c r="J150" s="43"/>
      <c r="K150" s="23"/>
      <c r="L150" s="22"/>
      <c r="M150" s="49"/>
      <c r="N150" s="49"/>
      <c r="O150" s="49"/>
      <c r="P150" s="49"/>
      <c r="Q150" s="22"/>
      <c r="R150" s="22"/>
      <c r="S150" s="58"/>
      <c r="T150" s="58"/>
      <c r="U150" s="58"/>
      <c r="V150" s="58"/>
      <c r="W150" s="22"/>
      <c r="X150" s="22">
        <v>3967</v>
      </c>
      <c r="Y150" s="22"/>
    </row>
    <row r="151" s="6" customFormat="1" ht="24.95" customHeight="1" spans="1:25">
      <c r="A151" s="22">
        <v>92</v>
      </c>
      <c r="B151" s="23" t="s">
        <v>1300</v>
      </c>
      <c r="C151" s="22"/>
      <c r="D151" s="22"/>
      <c r="E151" s="22"/>
      <c r="F151" s="22"/>
      <c r="G151" s="22"/>
      <c r="H151" s="22"/>
      <c r="I151" s="22" t="s">
        <v>1301</v>
      </c>
      <c r="J151" s="43"/>
      <c r="K151" s="23"/>
      <c r="L151" s="22"/>
      <c r="M151" s="49"/>
      <c r="N151" s="49"/>
      <c r="O151" s="49"/>
      <c r="P151" s="49"/>
      <c r="Q151" s="22"/>
      <c r="R151" s="22"/>
      <c r="S151" s="58"/>
      <c r="T151" s="58"/>
      <c r="U151" s="58"/>
      <c r="V151" s="58"/>
      <c r="W151" s="22"/>
      <c r="X151" s="22"/>
      <c r="Y151" s="22" t="s">
        <v>1302</v>
      </c>
    </row>
    <row r="152" s="5" customFormat="1" ht="24.95" customHeight="1" spans="1:25">
      <c r="A152" s="20">
        <v>93</v>
      </c>
      <c r="B152" s="21" t="s">
        <v>1303</v>
      </c>
      <c r="C152" s="20"/>
      <c r="D152" s="20"/>
      <c r="E152" s="20"/>
      <c r="F152" s="20"/>
      <c r="G152" s="20"/>
      <c r="H152" s="20"/>
      <c r="I152" s="20" t="s">
        <v>108</v>
      </c>
      <c r="J152" s="41"/>
      <c r="K152" s="21"/>
      <c r="L152" s="20"/>
      <c r="M152" s="48"/>
      <c r="N152" s="48"/>
      <c r="O152" s="48"/>
      <c r="P152" s="48"/>
      <c r="Q152" s="20"/>
      <c r="R152" s="20"/>
      <c r="S152" s="57"/>
      <c r="T152" s="57"/>
      <c r="U152" s="57"/>
      <c r="V152" s="57"/>
      <c r="W152" s="20"/>
      <c r="X152" s="20"/>
      <c r="Y152" s="20" t="s">
        <v>1304</v>
      </c>
    </row>
    <row r="153" s="4" customFormat="1" ht="24.95" customHeight="1" spans="1:25">
      <c r="A153" s="18">
        <v>94</v>
      </c>
      <c r="B153" s="19" t="s">
        <v>1305</v>
      </c>
      <c r="C153" s="18"/>
      <c r="D153" s="18"/>
      <c r="E153" s="18"/>
      <c r="F153" s="18"/>
      <c r="G153" s="18" t="s">
        <v>37</v>
      </c>
      <c r="H153" s="18" t="s">
        <v>34</v>
      </c>
      <c r="I153" s="18" t="s">
        <v>106</v>
      </c>
      <c r="J153" s="62">
        <f>J154+J159+J168+J170+J174+J175+J176</f>
        <v>36</v>
      </c>
      <c r="K153" s="19"/>
      <c r="L153" s="18"/>
      <c r="M153" s="40">
        <f t="shared" ref="M153:P153" si="50">M154+M159+M168+M170+M174+M175+M176</f>
        <v>58.1</v>
      </c>
      <c r="N153" s="40">
        <f t="shared" si="50"/>
        <v>41.3</v>
      </c>
      <c r="O153" s="40">
        <f t="shared" si="50"/>
        <v>16.8</v>
      </c>
      <c r="P153" s="40">
        <f t="shared" si="50"/>
        <v>0</v>
      </c>
      <c r="Q153" s="18"/>
      <c r="R153" s="18" t="s">
        <v>39</v>
      </c>
      <c r="S153" s="56">
        <f>S154+S159+S168+S170+S174+S175+S176</f>
        <v>22</v>
      </c>
      <c r="T153" s="56">
        <f>T154+T159+T168+T170+T174+T175+T176</f>
        <v>82</v>
      </c>
      <c r="U153" s="56" t="s">
        <v>1306</v>
      </c>
      <c r="V153" s="56" t="s">
        <v>1287</v>
      </c>
      <c r="W153" s="18" t="s">
        <v>34</v>
      </c>
      <c r="X153" s="18">
        <v>3968</v>
      </c>
      <c r="Y153" s="18"/>
    </row>
    <row r="154" s="5" customFormat="1" ht="24.95" customHeight="1" spans="1:25">
      <c r="A154" s="20">
        <v>95</v>
      </c>
      <c r="B154" s="21" t="s">
        <v>1307</v>
      </c>
      <c r="C154" s="20"/>
      <c r="D154" s="20"/>
      <c r="E154" s="20"/>
      <c r="F154" s="20"/>
      <c r="G154" s="20" t="s">
        <v>37</v>
      </c>
      <c r="H154" s="20" t="s">
        <v>34</v>
      </c>
      <c r="I154" s="20" t="s">
        <v>106</v>
      </c>
      <c r="J154" s="41">
        <f>SUM(J155:J158)</f>
        <v>8</v>
      </c>
      <c r="K154" s="21"/>
      <c r="L154" s="20"/>
      <c r="M154" s="48">
        <f>SUM(M155:M158)</f>
        <v>16.8</v>
      </c>
      <c r="N154" s="48">
        <f>SUM(N155:N158)</f>
        <v>12.6</v>
      </c>
      <c r="O154" s="48">
        <f>SUM(O155:O158)</f>
        <v>4.2</v>
      </c>
      <c r="P154" s="48">
        <f>SUM(P155:P158)</f>
        <v>0</v>
      </c>
      <c r="Q154" s="20"/>
      <c r="R154" s="20" t="s">
        <v>39</v>
      </c>
      <c r="S154" s="57">
        <f>SUM(S155:S158)</f>
        <v>5</v>
      </c>
      <c r="T154" s="57">
        <f>SUM(T155:T158)</f>
        <v>19</v>
      </c>
      <c r="U154" s="57"/>
      <c r="V154" s="57"/>
      <c r="W154" s="20" t="s">
        <v>34</v>
      </c>
      <c r="X154" s="20">
        <v>3969</v>
      </c>
      <c r="Y154" s="20"/>
    </row>
    <row r="155" s="3" customFormat="1" ht="24.95" customHeight="1" spans="1:25">
      <c r="A155" s="24">
        <v>96</v>
      </c>
      <c r="B155" s="46" t="s">
        <v>1360</v>
      </c>
      <c r="C155" s="26" t="s">
        <v>45</v>
      </c>
      <c r="D155" s="26" t="s">
        <v>46</v>
      </c>
      <c r="E155" s="26" t="s">
        <v>71</v>
      </c>
      <c r="F155" s="26"/>
      <c r="G155" s="26" t="s">
        <v>37</v>
      </c>
      <c r="H155" s="26">
        <v>2018</v>
      </c>
      <c r="I155" s="26" t="s">
        <v>106</v>
      </c>
      <c r="J155" s="63">
        <v>3</v>
      </c>
      <c r="K155" s="46" t="s">
        <v>1309</v>
      </c>
      <c r="L155" s="47">
        <v>2.1</v>
      </c>
      <c r="M155" s="47">
        <f>N155+O155+P155</f>
        <v>6.3</v>
      </c>
      <c r="N155" s="47">
        <v>6.3</v>
      </c>
      <c r="O155" s="47"/>
      <c r="P155" s="47"/>
      <c r="Q155" s="26" t="s">
        <v>135</v>
      </c>
      <c r="R155" s="26" t="s">
        <v>39</v>
      </c>
      <c r="S155" s="26">
        <v>2</v>
      </c>
      <c r="T155" s="26">
        <v>8</v>
      </c>
      <c r="U155" s="26"/>
      <c r="V155" s="26"/>
      <c r="W155" s="26" t="s">
        <v>1310</v>
      </c>
      <c r="X155" s="26">
        <v>4032</v>
      </c>
      <c r="Y155" s="26"/>
    </row>
    <row r="156" s="3" customFormat="1" ht="24.95" customHeight="1" spans="1:25">
      <c r="A156" s="24">
        <v>97</v>
      </c>
      <c r="B156" s="46" t="s">
        <v>1361</v>
      </c>
      <c r="C156" s="26" t="s">
        <v>45</v>
      </c>
      <c r="D156" s="26" t="s">
        <v>46</v>
      </c>
      <c r="E156" s="26" t="s">
        <v>67</v>
      </c>
      <c r="F156" s="26"/>
      <c r="G156" s="26" t="s">
        <v>37</v>
      </c>
      <c r="H156" s="26">
        <v>2018</v>
      </c>
      <c r="I156" s="26" t="s">
        <v>106</v>
      </c>
      <c r="J156" s="63">
        <v>2</v>
      </c>
      <c r="K156" s="46" t="s">
        <v>1309</v>
      </c>
      <c r="L156" s="47">
        <v>2.1</v>
      </c>
      <c r="M156" s="47">
        <f>N156+O156+P156</f>
        <v>4.2</v>
      </c>
      <c r="N156" s="47">
        <v>4.2</v>
      </c>
      <c r="O156" s="47"/>
      <c r="P156" s="47"/>
      <c r="Q156" s="26" t="s">
        <v>135</v>
      </c>
      <c r="R156" s="26" t="s">
        <v>39</v>
      </c>
      <c r="S156" s="26">
        <v>1</v>
      </c>
      <c r="T156" s="26">
        <v>4</v>
      </c>
      <c r="U156" s="26"/>
      <c r="V156" s="26"/>
      <c r="W156" s="26" t="s">
        <v>1310</v>
      </c>
      <c r="X156" s="26">
        <v>4033</v>
      </c>
      <c r="Y156" s="26"/>
    </row>
    <row r="157" s="3" customFormat="1" ht="24.95" customHeight="1" spans="1:25">
      <c r="A157" s="24">
        <v>98</v>
      </c>
      <c r="B157" s="46" t="s">
        <v>1362</v>
      </c>
      <c r="C157" s="26" t="s">
        <v>45</v>
      </c>
      <c r="D157" s="26" t="s">
        <v>46</v>
      </c>
      <c r="E157" s="26" t="s">
        <v>103</v>
      </c>
      <c r="F157" s="26"/>
      <c r="G157" s="26" t="s">
        <v>37</v>
      </c>
      <c r="H157" s="26">
        <v>2018</v>
      </c>
      <c r="I157" s="26" t="s">
        <v>106</v>
      </c>
      <c r="J157" s="63">
        <v>1</v>
      </c>
      <c r="K157" s="46" t="s">
        <v>1309</v>
      </c>
      <c r="L157" s="47">
        <v>2.1</v>
      </c>
      <c r="M157" s="47">
        <f>N157+O157+P157</f>
        <v>2.1</v>
      </c>
      <c r="N157" s="47">
        <v>2.1</v>
      </c>
      <c r="O157" s="47"/>
      <c r="P157" s="47"/>
      <c r="Q157" s="26" t="s">
        <v>135</v>
      </c>
      <c r="R157" s="26" t="s">
        <v>39</v>
      </c>
      <c r="S157" s="26">
        <v>1</v>
      </c>
      <c r="T157" s="26">
        <v>3</v>
      </c>
      <c r="U157" s="26"/>
      <c r="V157" s="26"/>
      <c r="W157" s="26" t="s">
        <v>1310</v>
      </c>
      <c r="X157" s="26">
        <v>4034</v>
      </c>
      <c r="Y157" s="26"/>
    </row>
    <row r="158" ht="24.95" customHeight="1" spans="1:25">
      <c r="A158" s="24">
        <v>99</v>
      </c>
      <c r="B158" s="25" t="s">
        <v>1361</v>
      </c>
      <c r="C158" s="26" t="s">
        <v>45</v>
      </c>
      <c r="D158" s="26" t="s">
        <v>46</v>
      </c>
      <c r="E158" s="26" t="s">
        <v>67</v>
      </c>
      <c r="F158" s="26"/>
      <c r="G158" s="26" t="s">
        <v>37</v>
      </c>
      <c r="H158" s="26">
        <v>2019</v>
      </c>
      <c r="I158" s="26" t="s">
        <v>106</v>
      </c>
      <c r="J158" s="45">
        <v>2</v>
      </c>
      <c r="K158" s="46" t="s">
        <v>1309</v>
      </c>
      <c r="L158" s="26">
        <v>2.1</v>
      </c>
      <c r="M158" s="47">
        <f>N158+O158+P158</f>
        <v>4.2</v>
      </c>
      <c r="N158" s="47"/>
      <c r="O158" s="47">
        <v>4.2</v>
      </c>
      <c r="P158" s="47"/>
      <c r="Q158" s="26" t="s">
        <v>135</v>
      </c>
      <c r="R158" s="26" t="s">
        <v>39</v>
      </c>
      <c r="S158" s="60">
        <v>1</v>
      </c>
      <c r="T158" s="60">
        <v>4</v>
      </c>
      <c r="U158" s="60"/>
      <c r="V158" s="60"/>
      <c r="W158" s="26" t="s">
        <v>1310</v>
      </c>
      <c r="X158" s="26"/>
      <c r="Y158" s="26" t="s">
        <v>1405</v>
      </c>
    </row>
    <row r="159" s="5" customFormat="1" ht="24.95" customHeight="1" spans="1:25">
      <c r="A159" s="20">
        <v>100</v>
      </c>
      <c r="B159" s="21" t="s">
        <v>1423</v>
      </c>
      <c r="C159" s="20"/>
      <c r="D159" s="20"/>
      <c r="E159" s="20"/>
      <c r="F159" s="20"/>
      <c r="G159" s="20" t="s">
        <v>363</v>
      </c>
      <c r="H159" s="20" t="s">
        <v>34</v>
      </c>
      <c r="I159" s="20" t="s">
        <v>106</v>
      </c>
      <c r="J159" s="41">
        <f>SUM(J160:J167)</f>
        <v>20</v>
      </c>
      <c r="K159" s="21" t="s">
        <v>1424</v>
      </c>
      <c r="L159" s="20"/>
      <c r="M159" s="48">
        <f>SUM(M160:M167)</f>
        <v>33.6</v>
      </c>
      <c r="N159" s="48">
        <f>SUM(N160:N167)</f>
        <v>21</v>
      </c>
      <c r="O159" s="48">
        <f>SUM(O160:O167)</f>
        <v>12.6</v>
      </c>
      <c r="P159" s="48">
        <f>SUM(P160:P167)</f>
        <v>0</v>
      </c>
      <c r="Q159" s="20"/>
      <c r="R159" s="20" t="s">
        <v>39</v>
      </c>
      <c r="S159" s="57">
        <f>SUM(S160:S167)</f>
        <v>9</v>
      </c>
      <c r="T159" s="57">
        <f>SUM(T160:T167)</f>
        <v>35</v>
      </c>
      <c r="U159" s="57"/>
      <c r="V159" s="57"/>
      <c r="W159" s="20" t="s">
        <v>34</v>
      </c>
      <c r="X159" s="20">
        <v>4290</v>
      </c>
      <c r="Y159" s="20"/>
    </row>
    <row r="160" s="3" customFormat="1" ht="24.95" customHeight="1" spans="1:25">
      <c r="A160" s="24">
        <v>101</v>
      </c>
      <c r="B160" s="46" t="s">
        <v>1495</v>
      </c>
      <c r="C160" s="26" t="s">
        <v>45</v>
      </c>
      <c r="D160" s="26" t="s">
        <v>46</v>
      </c>
      <c r="E160" s="26" t="s">
        <v>47</v>
      </c>
      <c r="F160" s="26"/>
      <c r="G160" s="26" t="s">
        <v>363</v>
      </c>
      <c r="H160" s="26">
        <v>2018</v>
      </c>
      <c r="I160" s="26" t="s">
        <v>106</v>
      </c>
      <c r="J160" s="45">
        <v>1</v>
      </c>
      <c r="K160" s="46" t="s">
        <v>1427</v>
      </c>
      <c r="L160" s="47">
        <v>1.5</v>
      </c>
      <c r="M160" s="47">
        <f t="shared" ref="M160:M167" si="51">N160+O160+P160</f>
        <v>1.5</v>
      </c>
      <c r="N160" s="47">
        <v>1.5</v>
      </c>
      <c r="O160" s="47"/>
      <c r="P160" s="47"/>
      <c r="Q160" s="26" t="s">
        <v>135</v>
      </c>
      <c r="R160" s="26" t="s">
        <v>39</v>
      </c>
      <c r="S160" s="26">
        <v>1</v>
      </c>
      <c r="T160" s="26">
        <v>4</v>
      </c>
      <c r="U160" s="26"/>
      <c r="V160" s="26"/>
      <c r="W160" s="26" t="s">
        <v>1310</v>
      </c>
      <c r="X160" s="26">
        <v>4362</v>
      </c>
      <c r="Y160" s="26"/>
    </row>
    <row r="161" s="3" customFormat="1" ht="24.95" customHeight="1" spans="1:25">
      <c r="A161" s="24">
        <v>102</v>
      </c>
      <c r="B161" s="46" t="s">
        <v>1496</v>
      </c>
      <c r="C161" s="26" t="s">
        <v>45</v>
      </c>
      <c r="D161" s="26" t="s">
        <v>46</v>
      </c>
      <c r="E161" s="26" t="s">
        <v>71</v>
      </c>
      <c r="F161" s="26"/>
      <c r="G161" s="26" t="s">
        <v>363</v>
      </c>
      <c r="H161" s="26">
        <v>2018</v>
      </c>
      <c r="I161" s="26" t="s">
        <v>106</v>
      </c>
      <c r="J161" s="45">
        <v>3</v>
      </c>
      <c r="K161" s="46" t="s">
        <v>1427</v>
      </c>
      <c r="L161" s="47">
        <v>1.5</v>
      </c>
      <c r="M161" s="47">
        <f t="shared" si="51"/>
        <v>4.5</v>
      </c>
      <c r="N161" s="47">
        <v>4.5</v>
      </c>
      <c r="O161" s="47"/>
      <c r="P161" s="47"/>
      <c r="Q161" s="26" t="s">
        <v>135</v>
      </c>
      <c r="R161" s="26" t="s">
        <v>39</v>
      </c>
      <c r="S161" s="26">
        <v>1</v>
      </c>
      <c r="T161" s="26">
        <v>4</v>
      </c>
      <c r="U161" s="26"/>
      <c r="V161" s="26"/>
      <c r="W161" s="26" t="s">
        <v>1310</v>
      </c>
      <c r="X161" s="26">
        <v>4363</v>
      </c>
      <c r="Y161" s="26"/>
    </row>
    <row r="162" s="3" customFormat="1" ht="24.95" customHeight="1" spans="1:25">
      <c r="A162" s="24">
        <v>103</v>
      </c>
      <c r="B162" s="46" t="s">
        <v>1497</v>
      </c>
      <c r="C162" s="26" t="s">
        <v>45</v>
      </c>
      <c r="D162" s="26" t="s">
        <v>46</v>
      </c>
      <c r="E162" s="26" t="s">
        <v>67</v>
      </c>
      <c r="F162" s="26"/>
      <c r="G162" s="26" t="s">
        <v>363</v>
      </c>
      <c r="H162" s="26">
        <v>2018</v>
      </c>
      <c r="I162" s="26" t="s">
        <v>106</v>
      </c>
      <c r="J162" s="45">
        <v>4</v>
      </c>
      <c r="K162" s="46" t="s">
        <v>1427</v>
      </c>
      <c r="L162" s="47">
        <v>1.5</v>
      </c>
      <c r="M162" s="47">
        <f t="shared" si="51"/>
        <v>6</v>
      </c>
      <c r="N162" s="47">
        <v>6</v>
      </c>
      <c r="O162" s="47"/>
      <c r="P162" s="47"/>
      <c r="Q162" s="26" t="s">
        <v>135</v>
      </c>
      <c r="R162" s="26" t="s">
        <v>39</v>
      </c>
      <c r="S162" s="26"/>
      <c r="T162" s="26"/>
      <c r="U162" s="26"/>
      <c r="V162" s="26"/>
      <c r="W162" s="26" t="s">
        <v>1310</v>
      </c>
      <c r="X162" s="26">
        <v>4364</v>
      </c>
      <c r="Y162" s="26"/>
    </row>
    <row r="163" s="3" customFormat="1" ht="24.95" customHeight="1" spans="1:25">
      <c r="A163" s="24">
        <v>104</v>
      </c>
      <c r="B163" s="46" t="s">
        <v>1498</v>
      </c>
      <c r="C163" s="26" t="s">
        <v>45</v>
      </c>
      <c r="D163" s="26" t="s">
        <v>46</v>
      </c>
      <c r="E163" s="26" t="s">
        <v>70</v>
      </c>
      <c r="F163" s="26"/>
      <c r="G163" s="26" t="s">
        <v>363</v>
      </c>
      <c r="H163" s="26">
        <v>2018</v>
      </c>
      <c r="I163" s="26" t="s">
        <v>106</v>
      </c>
      <c r="J163" s="45">
        <v>2</v>
      </c>
      <c r="K163" s="46" t="s">
        <v>1427</v>
      </c>
      <c r="L163" s="47">
        <v>1.5</v>
      </c>
      <c r="M163" s="47">
        <f t="shared" si="51"/>
        <v>3</v>
      </c>
      <c r="N163" s="47">
        <v>3</v>
      </c>
      <c r="O163" s="47"/>
      <c r="P163" s="47"/>
      <c r="Q163" s="26" t="s">
        <v>135</v>
      </c>
      <c r="R163" s="26" t="s">
        <v>39</v>
      </c>
      <c r="S163" s="26">
        <v>1</v>
      </c>
      <c r="T163" s="26">
        <v>4</v>
      </c>
      <c r="U163" s="26"/>
      <c r="V163" s="26"/>
      <c r="W163" s="26" t="s">
        <v>1310</v>
      </c>
      <c r="X163" s="26">
        <v>4365</v>
      </c>
      <c r="Y163" s="26"/>
    </row>
    <row r="164" s="3" customFormat="1" ht="24.95" customHeight="1" spans="1:25">
      <c r="A164" s="24">
        <v>105</v>
      </c>
      <c r="B164" s="46" t="s">
        <v>1499</v>
      </c>
      <c r="C164" s="26" t="s">
        <v>45</v>
      </c>
      <c r="D164" s="26" t="s">
        <v>46</v>
      </c>
      <c r="E164" s="26" t="s">
        <v>103</v>
      </c>
      <c r="F164" s="26"/>
      <c r="G164" s="26" t="s">
        <v>363</v>
      </c>
      <c r="H164" s="26">
        <v>2018</v>
      </c>
      <c r="I164" s="26" t="s">
        <v>106</v>
      </c>
      <c r="J164" s="45">
        <v>4</v>
      </c>
      <c r="K164" s="46" t="s">
        <v>1427</v>
      </c>
      <c r="L164" s="47">
        <v>1.5</v>
      </c>
      <c r="M164" s="47">
        <f t="shared" si="51"/>
        <v>6</v>
      </c>
      <c r="N164" s="47">
        <v>6</v>
      </c>
      <c r="O164" s="47"/>
      <c r="P164" s="47"/>
      <c r="Q164" s="26" t="s">
        <v>135</v>
      </c>
      <c r="R164" s="26" t="s">
        <v>39</v>
      </c>
      <c r="S164" s="26">
        <v>3</v>
      </c>
      <c r="T164" s="26">
        <v>12</v>
      </c>
      <c r="U164" s="26"/>
      <c r="V164" s="26"/>
      <c r="W164" s="26" t="s">
        <v>1310</v>
      </c>
      <c r="X164" s="26">
        <v>4366</v>
      </c>
      <c r="Y164" s="26"/>
    </row>
    <row r="165" ht="24.95" customHeight="1" spans="1:25">
      <c r="A165" s="24">
        <v>106</v>
      </c>
      <c r="B165" s="25" t="s">
        <v>1499</v>
      </c>
      <c r="C165" s="26" t="s">
        <v>45</v>
      </c>
      <c r="D165" s="26" t="s">
        <v>46</v>
      </c>
      <c r="E165" s="26" t="s">
        <v>103</v>
      </c>
      <c r="F165" s="26"/>
      <c r="G165" s="26" t="s">
        <v>363</v>
      </c>
      <c r="H165" s="26">
        <v>2019</v>
      </c>
      <c r="I165" s="26" t="s">
        <v>106</v>
      </c>
      <c r="J165" s="45">
        <v>1</v>
      </c>
      <c r="K165" s="46" t="s">
        <v>1427</v>
      </c>
      <c r="L165" s="26">
        <v>2.1</v>
      </c>
      <c r="M165" s="47">
        <f t="shared" si="51"/>
        <v>2.1</v>
      </c>
      <c r="N165" s="47"/>
      <c r="O165" s="47">
        <v>2.1</v>
      </c>
      <c r="P165" s="47"/>
      <c r="Q165" s="26" t="s">
        <v>135</v>
      </c>
      <c r="R165" s="26" t="s">
        <v>39</v>
      </c>
      <c r="S165" s="60">
        <v>1</v>
      </c>
      <c r="T165" s="60">
        <v>3</v>
      </c>
      <c r="U165" s="60"/>
      <c r="V165" s="60"/>
      <c r="W165" s="26" t="s">
        <v>1310</v>
      </c>
      <c r="X165" s="26"/>
      <c r="Y165" s="26" t="s">
        <v>1574</v>
      </c>
    </row>
    <row r="166" ht="24.95" customHeight="1" spans="1:25">
      <c r="A166" s="24">
        <v>107</v>
      </c>
      <c r="B166" s="25" t="s">
        <v>1495</v>
      </c>
      <c r="C166" s="26" t="s">
        <v>45</v>
      </c>
      <c r="D166" s="26" t="s">
        <v>46</v>
      </c>
      <c r="E166" s="26" t="s">
        <v>47</v>
      </c>
      <c r="F166" s="26"/>
      <c r="G166" s="26" t="s">
        <v>363</v>
      </c>
      <c r="H166" s="26">
        <v>2019</v>
      </c>
      <c r="I166" s="26" t="s">
        <v>106</v>
      </c>
      <c r="J166" s="45">
        <v>2</v>
      </c>
      <c r="K166" s="46" t="s">
        <v>1427</v>
      </c>
      <c r="L166" s="26">
        <v>2.1</v>
      </c>
      <c r="M166" s="47">
        <f t="shared" si="51"/>
        <v>4.2</v>
      </c>
      <c r="N166" s="47"/>
      <c r="O166" s="47">
        <v>4.2</v>
      </c>
      <c r="P166" s="47"/>
      <c r="Q166" s="26" t="s">
        <v>135</v>
      </c>
      <c r="R166" s="26" t="s">
        <v>39</v>
      </c>
      <c r="S166" s="60">
        <v>1</v>
      </c>
      <c r="T166" s="60">
        <v>3</v>
      </c>
      <c r="U166" s="60"/>
      <c r="V166" s="60"/>
      <c r="W166" s="26" t="s">
        <v>1310</v>
      </c>
      <c r="X166" s="26"/>
      <c r="Y166" s="26" t="s">
        <v>1575</v>
      </c>
    </row>
    <row r="167" ht="24.95" customHeight="1" spans="1:25">
      <c r="A167" s="24">
        <v>108</v>
      </c>
      <c r="B167" s="25" t="s">
        <v>1497</v>
      </c>
      <c r="C167" s="26" t="s">
        <v>45</v>
      </c>
      <c r="D167" s="26" t="s">
        <v>46</v>
      </c>
      <c r="E167" s="26" t="s">
        <v>67</v>
      </c>
      <c r="F167" s="26"/>
      <c r="G167" s="26" t="s">
        <v>363</v>
      </c>
      <c r="H167" s="26">
        <v>2019</v>
      </c>
      <c r="I167" s="26" t="s">
        <v>106</v>
      </c>
      <c r="J167" s="45">
        <v>3</v>
      </c>
      <c r="K167" s="46" t="s">
        <v>1427</v>
      </c>
      <c r="L167" s="26">
        <v>2.1</v>
      </c>
      <c r="M167" s="47">
        <f t="shared" si="51"/>
        <v>6.3</v>
      </c>
      <c r="N167" s="47"/>
      <c r="O167" s="47">
        <v>6.3</v>
      </c>
      <c r="P167" s="47"/>
      <c r="Q167" s="26" t="s">
        <v>135</v>
      </c>
      <c r="R167" s="26" t="s">
        <v>39</v>
      </c>
      <c r="S167" s="60">
        <v>1</v>
      </c>
      <c r="T167" s="60">
        <v>5</v>
      </c>
      <c r="U167" s="60"/>
      <c r="V167" s="60"/>
      <c r="W167" s="26" t="s">
        <v>1310</v>
      </c>
      <c r="X167" s="26"/>
      <c r="Y167" s="26" t="s">
        <v>1576</v>
      </c>
    </row>
    <row r="168" s="5" customFormat="1" ht="24.95" customHeight="1" spans="1:25">
      <c r="A168" s="20">
        <v>109</v>
      </c>
      <c r="B168" s="21" t="s">
        <v>1590</v>
      </c>
      <c r="C168" s="20"/>
      <c r="D168" s="20"/>
      <c r="E168" s="20"/>
      <c r="F168" s="20"/>
      <c r="G168" s="20" t="s">
        <v>37</v>
      </c>
      <c r="H168" s="20" t="s">
        <v>34</v>
      </c>
      <c r="I168" s="20" t="s">
        <v>106</v>
      </c>
      <c r="J168" s="41">
        <f>SUM(J169:J169)</f>
        <v>2</v>
      </c>
      <c r="K168" s="21" t="s">
        <v>1424</v>
      </c>
      <c r="L168" s="20"/>
      <c r="M168" s="48">
        <f>SUM(M169:M169)</f>
        <v>4.2</v>
      </c>
      <c r="N168" s="48">
        <f>SUM(N169:N169)</f>
        <v>4.2</v>
      </c>
      <c r="O168" s="48">
        <f>SUM(O169:O169)</f>
        <v>0</v>
      </c>
      <c r="P168" s="48">
        <f>SUM(P169:P169)</f>
        <v>0</v>
      </c>
      <c r="Q168" s="20"/>
      <c r="R168" s="20" t="s">
        <v>39</v>
      </c>
      <c r="S168" s="57">
        <f>SUM(S169:S169)</f>
        <v>2</v>
      </c>
      <c r="T168" s="57">
        <f>SUM(T169:T169)</f>
        <v>8</v>
      </c>
      <c r="U168" s="57"/>
      <c r="V168" s="57"/>
      <c r="W168" s="20" t="s">
        <v>34</v>
      </c>
      <c r="X168" s="20">
        <v>4571</v>
      </c>
      <c r="Y168" s="20"/>
    </row>
    <row r="169" s="3" customFormat="1" ht="24.95" customHeight="1" spans="1:25">
      <c r="A169" s="24">
        <v>110</v>
      </c>
      <c r="B169" s="46" t="s">
        <v>1612</v>
      </c>
      <c r="C169" s="26" t="s">
        <v>45</v>
      </c>
      <c r="D169" s="26" t="s">
        <v>46</v>
      </c>
      <c r="E169" s="26" t="s">
        <v>103</v>
      </c>
      <c r="F169" s="26"/>
      <c r="G169" s="26" t="s">
        <v>37</v>
      </c>
      <c r="H169" s="26">
        <v>2018</v>
      </c>
      <c r="I169" s="26" t="s">
        <v>106</v>
      </c>
      <c r="J169" s="45">
        <v>2</v>
      </c>
      <c r="K169" s="46" t="s">
        <v>1593</v>
      </c>
      <c r="L169" s="47">
        <v>2.1</v>
      </c>
      <c r="M169" s="47">
        <f>N169+O169+P169</f>
        <v>4.2</v>
      </c>
      <c r="N169" s="54">
        <v>4.2</v>
      </c>
      <c r="O169" s="54"/>
      <c r="P169" s="54"/>
      <c r="Q169" s="26" t="s">
        <v>135</v>
      </c>
      <c r="R169" s="26" t="s">
        <v>39</v>
      </c>
      <c r="S169" s="45">
        <v>2</v>
      </c>
      <c r="T169" s="26">
        <v>8</v>
      </c>
      <c r="U169" s="26"/>
      <c r="V169" s="26"/>
      <c r="W169" s="26" t="s">
        <v>1310</v>
      </c>
      <c r="X169" s="26">
        <v>4590</v>
      </c>
      <c r="Y169" s="26"/>
    </row>
    <row r="170" s="5" customFormat="1" ht="24.95" customHeight="1" spans="1:25">
      <c r="A170" s="20">
        <v>111</v>
      </c>
      <c r="B170" s="21" t="s">
        <v>1631</v>
      </c>
      <c r="C170" s="20"/>
      <c r="D170" s="20"/>
      <c r="E170" s="20"/>
      <c r="F170" s="20"/>
      <c r="G170" s="20" t="s">
        <v>363</v>
      </c>
      <c r="H170" s="20" t="s">
        <v>34</v>
      </c>
      <c r="I170" s="20" t="s">
        <v>106</v>
      </c>
      <c r="J170" s="41">
        <f>SUM(J171:J173)</f>
        <v>5</v>
      </c>
      <c r="K170" s="21" t="s">
        <v>1632</v>
      </c>
      <c r="L170" s="20"/>
      <c r="M170" s="48">
        <f>SUM(M171:M173)</f>
        <v>1.5</v>
      </c>
      <c r="N170" s="48">
        <f>SUM(N171:N173)</f>
        <v>1.5</v>
      </c>
      <c r="O170" s="48">
        <f>SUM(O171:O173)</f>
        <v>0</v>
      </c>
      <c r="P170" s="48">
        <f>SUM(P171:P173)</f>
        <v>0</v>
      </c>
      <c r="Q170" s="20"/>
      <c r="R170" s="20" t="s">
        <v>39</v>
      </c>
      <c r="S170" s="57">
        <f>SUM(S171:S173)</f>
        <v>5</v>
      </c>
      <c r="T170" s="57">
        <f>SUM(T171:T173)</f>
        <v>16</v>
      </c>
      <c r="U170" s="57"/>
      <c r="V170" s="57"/>
      <c r="W170" s="20" t="s">
        <v>34</v>
      </c>
      <c r="X170" s="20">
        <v>4603</v>
      </c>
      <c r="Y170" s="20"/>
    </row>
    <row r="171" ht="24.95" customHeight="1" spans="1:25">
      <c r="A171" s="24">
        <v>112</v>
      </c>
      <c r="B171" s="25" t="s">
        <v>1655</v>
      </c>
      <c r="C171" s="26" t="s">
        <v>45</v>
      </c>
      <c r="D171" s="26" t="s">
        <v>46</v>
      </c>
      <c r="E171" s="26" t="s">
        <v>47</v>
      </c>
      <c r="F171" s="26"/>
      <c r="G171" s="26" t="s">
        <v>363</v>
      </c>
      <c r="H171" s="26">
        <v>2018</v>
      </c>
      <c r="I171" s="26" t="s">
        <v>106</v>
      </c>
      <c r="J171" s="45">
        <v>1</v>
      </c>
      <c r="K171" s="46" t="s">
        <v>1634</v>
      </c>
      <c r="L171" s="26" t="s">
        <v>1635</v>
      </c>
      <c r="M171" s="47">
        <f>N171+O171+P171</f>
        <v>0.3</v>
      </c>
      <c r="N171" s="47">
        <v>0.3</v>
      </c>
      <c r="O171" s="47"/>
      <c r="P171" s="47"/>
      <c r="Q171" s="26" t="s">
        <v>135</v>
      </c>
      <c r="R171" s="26" t="s">
        <v>39</v>
      </c>
      <c r="S171" s="60">
        <v>1</v>
      </c>
      <c r="T171" s="60">
        <v>3</v>
      </c>
      <c r="U171" s="60"/>
      <c r="V171" s="60"/>
      <c r="W171" s="26" t="s">
        <v>17</v>
      </c>
      <c r="X171" s="26"/>
      <c r="Y171" s="26" t="s">
        <v>1656</v>
      </c>
    </row>
    <row r="172" ht="24.95" customHeight="1" spans="1:25">
      <c r="A172" s="24">
        <v>113</v>
      </c>
      <c r="B172" s="25" t="s">
        <v>1657</v>
      </c>
      <c r="C172" s="26" t="s">
        <v>45</v>
      </c>
      <c r="D172" s="26" t="s">
        <v>46</v>
      </c>
      <c r="E172" s="26" t="s">
        <v>71</v>
      </c>
      <c r="F172" s="26"/>
      <c r="G172" s="26" t="s">
        <v>363</v>
      </c>
      <c r="H172" s="26">
        <v>2018</v>
      </c>
      <c r="I172" s="26" t="s">
        <v>106</v>
      </c>
      <c r="J172" s="45">
        <v>2</v>
      </c>
      <c r="K172" s="46" t="s">
        <v>1634</v>
      </c>
      <c r="L172" s="26" t="s">
        <v>1635</v>
      </c>
      <c r="M172" s="47">
        <f>N172+O172+P172</f>
        <v>0.6</v>
      </c>
      <c r="N172" s="47">
        <v>0.6</v>
      </c>
      <c r="O172" s="47"/>
      <c r="P172" s="47"/>
      <c r="Q172" s="26" t="s">
        <v>135</v>
      </c>
      <c r="R172" s="26" t="s">
        <v>39</v>
      </c>
      <c r="S172" s="60">
        <v>2</v>
      </c>
      <c r="T172" s="60">
        <v>6</v>
      </c>
      <c r="U172" s="60"/>
      <c r="V172" s="60"/>
      <c r="W172" s="26" t="s">
        <v>17</v>
      </c>
      <c r="X172" s="26"/>
      <c r="Y172" s="26" t="s">
        <v>1658</v>
      </c>
    </row>
    <row r="173" ht="24.95" customHeight="1" spans="1:25">
      <c r="A173" s="24">
        <v>114</v>
      </c>
      <c r="B173" s="25" t="s">
        <v>1659</v>
      </c>
      <c r="C173" s="26" t="s">
        <v>45</v>
      </c>
      <c r="D173" s="26" t="s">
        <v>46</v>
      </c>
      <c r="E173" s="26" t="s">
        <v>70</v>
      </c>
      <c r="F173" s="26"/>
      <c r="G173" s="26" t="s">
        <v>363</v>
      </c>
      <c r="H173" s="26">
        <v>2018</v>
      </c>
      <c r="I173" s="26" t="s">
        <v>106</v>
      </c>
      <c r="J173" s="45">
        <v>2</v>
      </c>
      <c r="K173" s="46" t="s">
        <v>1634</v>
      </c>
      <c r="L173" s="26" t="s">
        <v>1635</v>
      </c>
      <c r="M173" s="47">
        <f>N173+O173+P173</f>
        <v>0.6</v>
      </c>
      <c r="N173" s="47">
        <v>0.6</v>
      </c>
      <c r="O173" s="47"/>
      <c r="P173" s="47"/>
      <c r="Q173" s="26" t="s">
        <v>135</v>
      </c>
      <c r="R173" s="26" t="s">
        <v>39</v>
      </c>
      <c r="S173" s="60">
        <v>2</v>
      </c>
      <c r="T173" s="60">
        <v>7</v>
      </c>
      <c r="U173" s="60"/>
      <c r="V173" s="60"/>
      <c r="W173" s="26" t="s">
        <v>17</v>
      </c>
      <c r="X173" s="26"/>
      <c r="Y173" s="26" t="s">
        <v>1660</v>
      </c>
    </row>
    <row r="174" s="5" customFormat="1" ht="24.95" customHeight="1" spans="1:25">
      <c r="A174" s="20">
        <v>115</v>
      </c>
      <c r="B174" s="21" t="s">
        <v>1699</v>
      </c>
      <c r="C174" s="20"/>
      <c r="D174" s="20"/>
      <c r="E174" s="20"/>
      <c r="F174" s="20"/>
      <c r="G174" s="20"/>
      <c r="H174" s="20"/>
      <c r="I174" s="20"/>
      <c r="J174" s="41"/>
      <c r="K174" s="21"/>
      <c r="L174" s="20"/>
      <c r="M174" s="48"/>
      <c r="N174" s="48"/>
      <c r="O174" s="48"/>
      <c r="P174" s="48"/>
      <c r="Q174" s="20"/>
      <c r="R174" s="20"/>
      <c r="S174" s="57"/>
      <c r="T174" s="57"/>
      <c r="U174" s="57"/>
      <c r="V174" s="57"/>
      <c r="W174" s="20"/>
      <c r="X174" s="20">
        <v>4613</v>
      </c>
      <c r="Y174" s="20"/>
    </row>
    <row r="175" s="5" customFormat="1" ht="24.95" customHeight="1" spans="1:25">
      <c r="A175" s="20">
        <v>116</v>
      </c>
      <c r="B175" s="21" t="s">
        <v>1700</v>
      </c>
      <c r="C175" s="20"/>
      <c r="D175" s="20"/>
      <c r="E175" s="20"/>
      <c r="F175" s="20"/>
      <c r="G175" s="20"/>
      <c r="H175" s="20"/>
      <c r="I175" s="20"/>
      <c r="J175" s="41"/>
      <c r="K175" s="21"/>
      <c r="L175" s="20"/>
      <c r="M175" s="48"/>
      <c r="N175" s="48"/>
      <c r="O175" s="48"/>
      <c r="P175" s="48"/>
      <c r="Q175" s="20"/>
      <c r="R175" s="20"/>
      <c r="S175" s="57"/>
      <c r="T175" s="57"/>
      <c r="U175" s="57"/>
      <c r="V175" s="57"/>
      <c r="W175" s="20"/>
      <c r="X175" s="20"/>
      <c r="Y175" s="20" t="s">
        <v>1701</v>
      </c>
    </row>
    <row r="176" s="5" customFormat="1" ht="24.95" customHeight="1" spans="1:25">
      <c r="A176" s="20">
        <v>117</v>
      </c>
      <c r="B176" s="21" t="s">
        <v>1303</v>
      </c>
      <c r="C176" s="20"/>
      <c r="D176" s="20"/>
      <c r="E176" s="20"/>
      <c r="F176" s="20"/>
      <c r="G176" s="20"/>
      <c r="H176" s="20"/>
      <c r="I176" s="20"/>
      <c r="J176" s="41">
        <f>SUM(J177,J178)</f>
        <v>1</v>
      </c>
      <c r="K176" s="21"/>
      <c r="L176" s="20"/>
      <c r="M176" s="48">
        <f t="shared" ref="M176:P176" si="52">SUM(M177,M178)</f>
        <v>2</v>
      </c>
      <c r="N176" s="48">
        <f t="shared" si="52"/>
        <v>2</v>
      </c>
      <c r="O176" s="48">
        <f t="shared" si="52"/>
        <v>0</v>
      </c>
      <c r="P176" s="48">
        <f t="shared" si="52"/>
        <v>0</v>
      </c>
      <c r="Q176" s="20"/>
      <c r="R176" s="20"/>
      <c r="S176" s="57">
        <f>SUM(S177,S178)</f>
        <v>1</v>
      </c>
      <c r="T176" s="57">
        <f>SUM(T177,T178)</f>
        <v>4</v>
      </c>
      <c r="U176" s="57"/>
      <c r="V176" s="57"/>
      <c r="W176" s="20"/>
      <c r="X176" s="20"/>
      <c r="Y176" s="20" t="s">
        <v>1702</v>
      </c>
    </row>
    <row r="177" s="6" customFormat="1" ht="24.95" customHeight="1" spans="1:25">
      <c r="A177" s="22">
        <v>118</v>
      </c>
      <c r="B177" s="23" t="s">
        <v>1703</v>
      </c>
      <c r="C177" s="22"/>
      <c r="D177" s="22"/>
      <c r="E177" s="22"/>
      <c r="F177" s="22"/>
      <c r="G177" s="22" t="s">
        <v>37</v>
      </c>
      <c r="H177" s="22" t="s">
        <v>34</v>
      </c>
      <c r="I177" s="22" t="s">
        <v>106</v>
      </c>
      <c r="J177" s="43">
        <f>SUM(0)</f>
        <v>0</v>
      </c>
      <c r="K177" s="23" t="s">
        <v>1704</v>
      </c>
      <c r="L177" s="22"/>
      <c r="M177" s="49">
        <f>SUM(0)</f>
        <v>0</v>
      </c>
      <c r="N177" s="49">
        <f>SUM(0)</f>
        <v>0</v>
      </c>
      <c r="O177" s="49">
        <f>SUM(0)</f>
        <v>0</v>
      </c>
      <c r="P177" s="49">
        <f>SUM(0)</f>
        <v>0</v>
      </c>
      <c r="Q177" s="22"/>
      <c r="R177" s="22" t="s">
        <v>39</v>
      </c>
      <c r="S177" s="58">
        <f>SUM(0)</f>
        <v>0</v>
      </c>
      <c r="T177" s="58">
        <f>SUM(0)</f>
        <v>0</v>
      </c>
      <c r="U177" s="44"/>
      <c r="V177" s="44"/>
      <c r="W177" s="22" t="s">
        <v>34</v>
      </c>
      <c r="X177" s="22">
        <v>4151</v>
      </c>
      <c r="Y177" s="22"/>
    </row>
    <row r="178" s="6" customFormat="1" ht="24.95" customHeight="1" spans="1:25">
      <c r="A178" s="22">
        <v>119</v>
      </c>
      <c r="B178" s="23" t="s">
        <v>1711</v>
      </c>
      <c r="C178" s="22"/>
      <c r="D178" s="22"/>
      <c r="E178" s="22"/>
      <c r="F178" s="22"/>
      <c r="G178" s="22" t="s">
        <v>37</v>
      </c>
      <c r="H178" s="22" t="s">
        <v>34</v>
      </c>
      <c r="I178" s="22" t="s">
        <v>106</v>
      </c>
      <c r="J178" s="43">
        <f>SUM(J179:J179)</f>
        <v>1</v>
      </c>
      <c r="K178" s="23" t="s">
        <v>1712</v>
      </c>
      <c r="L178" s="22"/>
      <c r="M178" s="49">
        <f>SUM(M179:M179)</f>
        <v>2</v>
      </c>
      <c r="N178" s="49">
        <f>SUM(N179:N179)</f>
        <v>2</v>
      </c>
      <c r="O178" s="49">
        <f>SUM(O179:O179)</f>
        <v>0</v>
      </c>
      <c r="P178" s="49">
        <f>SUM(P179:P179)</f>
        <v>0</v>
      </c>
      <c r="Q178" s="22"/>
      <c r="R178" s="22" t="s">
        <v>39</v>
      </c>
      <c r="S178" s="58">
        <f>SUM(S179:S179)</f>
        <v>1</v>
      </c>
      <c r="T178" s="58">
        <f>SUM(T179:T179)</f>
        <v>4</v>
      </c>
      <c r="U178" s="44"/>
      <c r="V178" s="44"/>
      <c r="W178" s="22" t="s">
        <v>34</v>
      </c>
      <c r="X178" s="22">
        <v>4155</v>
      </c>
      <c r="Y178" s="22"/>
    </row>
    <row r="179" s="3" customFormat="1" ht="24.95" customHeight="1" spans="1:25">
      <c r="A179" s="24">
        <v>120</v>
      </c>
      <c r="B179" s="46" t="s">
        <v>1713</v>
      </c>
      <c r="C179" s="26" t="s">
        <v>45</v>
      </c>
      <c r="D179" s="26" t="s">
        <v>46</v>
      </c>
      <c r="E179" s="26" t="s">
        <v>71</v>
      </c>
      <c r="F179" s="26"/>
      <c r="G179" s="26" t="s">
        <v>37</v>
      </c>
      <c r="H179" s="26">
        <v>2018</v>
      </c>
      <c r="I179" s="26" t="s">
        <v>106</v>
      </c>
      <c r="J179" s="45">
        <v>1</v>
      </c>
      <c r="K179" s="46" t="s">
        <v>1715</v>
      </c>
      <c r="L179" s="47" t="s">
        <v>1716</v>
      </c>
      <c r="M179" s="47">
        <f>N179+O179+P179</f>
        <v>2</v>
      </c>
      <c r="N179" s="47">
        <v>2</v>
      </c>
      <c r="O179" s="47"/>
      <c r="P179" s="47"/>
      <c r="Q179" s="26" t="s">
        <v>135</v>
      </c>
      <c r="R179" s="26" t="s">
        <v>39</v>
      </c>
      <c r="S179" s="26">
        <v>1</v>
      </c>
      <c r="T179" s="26">
        <v>4</v>
      </c>
      <c r="U179" s="26"/>
      <c r="V179" s="26"/>
      <c r="W179" s="26" t="s">
        <v>17</v>
      </c>
      <c r="X179" s="26">
        <v>4172</v>
      </c>
      <c r="Y179" s="26"/>
    </row>
    <row r="180" s="4" customFormat="1" ht="24.95" customHeight="1" spans="1:25">
      <c r="A180" s="18">
        <v>121</v>
      </c>
      <c r="B180" s="19" t="s">
        <v>1721</v>
      </c>
      <c r="C180" s="18"/>
      <c r="D180" s="18"/>
      <c r="E180" s="18"/>
      <c r="F180" s="18"/>
      <c r="G180" s="18" t="s">
        <v>34</v>
      </c>
      <c r="H180" s="18" t="s">
        <v>34</v>
      </c>
      <c r="I180" s="18" t="s">
        <v>34</v>
      </c>
      <c r="J180" s="62" t="s">
        <v>34</v>
      </c>
      <c r="K180" s="19"/>
      <c r="L180" s="18"/>
      <c r="M180" s="40">
        <f t="shared" ref="M180:P180" si="53">M181+M182+M183+M184+M187+M188+M189+M194</f>
        <v>0</v>
      </c>
      <c r="N180" s="40">
        <f t="shared" si="53"/>
        <v>0</v>
      </c>
      <c r="O180" s="40">
        <f t="shared" si="53"/>
        <v>0</v>
      </c>
      <c r="P180" s="40">
        <f t="shared" si="53"/>
        <v>0</v>
      </c>
      <c r="Q180" s="18">
        <f>SUBTOTAL(9,Q181,Q182,Q183,Q194,Q187,Q188,Q189)</f>
        <v>0</v>
      </c>
      <c r="R180" s="18" t="s">
        <v>34</v>
      </c>
      <c r="S180" s="56">
        <f>S181+S182+S183+S184+S187+S188+S189+S194</f>
        <v>0</v>
      </c>
      <c r="T180" s="56">
        <f>T181+T182+T183+T184+T187+T188+T189+T194</f>
        <v>0</v>
      </c>
      <c r="U180" s="56" t="s">
        <v>1722</v>
      </c>
      <c r="V180" s="56" t="s">
        <v>1723</v>
      </c>
      <c r="W180" s="18" t="s">
        <v>34</v>
      </c>
      <c r="X180" s="18">
        <v>4614</v>
      </c>
      <c r="Y180" s="18"/>
    </row>
    <row r="181" s="5" customFormat="1" ht="24.95" customHeight="1" spans="1:25">
      <c r="A181" s="20">
        <v>122</v>
      </c>
      <c r="B181" s="21" t="s">
        <v>1724</v>
      </c>
      <c r="C181" s="20"/>
      <c r="D181" s="20"/>
      <c r="E181" s="20"/>
      <c r="F181" s="20"/>
      <c r="G181" s="20" t="s">
        <v>37</v>
      </c>
      <c r="H181" s="20" t="s">
        <v>34</v>
      </c>
      <c r="I181" s="20" t="s">
        <v>108</v>
      </c>
      <c r="J181" s="41">
        <f>SUM(0)</f>
        <v>0</v>
      </c>
      <c r="K181" s="21" t="s">
        <v>1725</v>
      </c>
      <c r="L181" s="20"/>
      <c r="M181" s="48">
        <f t="shared" ref="M181:P181" si="54">SUM(0)</f>
        <v>0</v>
      </c>
      <c r="N181" s="48">
        <f t="shared" si="54"/>
        <v>0</v>
      </c>
      <c r="O181" s="48">
        <f t="shared" si="54"/>
        <v>0</v>
      </c>
      <c r="P181" s="48">
        <f t="shared" si="54"/>
        <v>0</v>
      </c>
      <c r="Q181" s="20"/>
      <c r="R181" s="20" t="s">
        <v>110</v>
      </c>
      <c r="S181" s="57">
        <f>SUM(0)</f>
        <v>0</v>
      </c>
      <c r="T181" s="57">
        <f>SUM(0)</f>
        <v>0</v>
      </c>
      <c r="U181" s="57" t="s">
        <v>1722</v>
      </c>
      <c r="V181" s="57" t="s">
        <v>1723</v>
      </c>
      <c r="W181" s="20" t="s">
        <v>34</v>
      </c>
      <c r="X181" s="20">
        <v>4615</v>
      </c>
      <c r="Y181" s="20"/>
    </row>
    <row r="182" s="5" customFormat="1" ht="24.95" customHeight="1" spans="1:25">
      <c r="A182" s="20">
        <v>123</v>
      </c>
      <c r="B182" s="21" t="s">
        <v>1726</v>
      </c>
      <c r="C182" s="20"/>
      <c r="D182" s="20"/>
      <c r="E182" s="20"/>
      <c r="F182" s="20"/>
      <c r="G182" s="20" t="s">
        <v>125</v>
      </c>
      <c r="H182" s="20" t="s">
        <v>34</v>
      </c>
      <c r="I182" s="20" t="s">
        <v>108</v>
      </c>
      <c r="J182" s="41">
        <f>SUM(0)</f>
        <v>0</v>
      </c>
      <c r="K182" s="21" t="s">
        <v>1725</v>
      </c>
      <c r="L182" s="20"/>
      <c r="M182" s="48">
        <f>SUM(0)</f>
        <v>0</v>
      </c>
      <c r="N182" s="48">
        <f>SUM(0)</f>
        <v>0</v>
      </c>
      <c r="O182" s="48">
        <f>SUM(0)</f>
        <v>0</v>
      </c>
      <c r="P182" s="48">
        <f>SUM(0)</f>
        <v>0</v>
      </c>
      <c r="Q182" s="20"/>
      <c r="R182" s="20" t="s">
        <v>110</v>
      </c>
      <c r="S182" s="57">
        <f>SUM(0)</f>
        <v>0</v>
      </c>
      <c r="T182" s="57">
        <f>SUM(0)</f>
        <v>0</v>
      </c>
      <c r="U182" s="57" t="s">
        <v>1727</v>
      </c>
      <c r="V182" s="57" t="s">
        <v>1723</v>
      </c>
      <c r="W182" s="20" t="s">
        <v>34</v>
      </c>
      <c r="X182" s="20">
        <v>4624</v>
      </c>
      <c r="Y182" s="20"/>
    </row>
    <row r="183" s="5" customFormat="1" ht="24.95" customHeight="1" spans="1:25">
      <c r="A183" s="20">
        <v>124</v>
      </c>
      <c r="B183" s="21" t="s">
        <v>1735</v>
      </c>
      <c r="C183" s="20"/>
      <c r="D183" s="20"/>
      <c r="E183" s="20"/>
      <c r="F183" s="20"/>
      <c r="G183" s="20" t="s">
        <v>37</v>
      </c>
      <c r="H183" s="20" t="s">
        <v>34</v>
      </c>
      <c r="I183" s="20" t="s">
        <v>1232</v>
      </c>
      <c r="J183" s="41">
        <f t="shared" ref="J183:J188" si="55">SUM(0)</f>
        <v>0</v>
      </c>
      <c r="K183" s="21" t="s">
        <v>1725</v>
      </c>
      <c r="L183" s="20"/>
      <c r="M183" s="48">
        <f t="shared" ref="M183:P183" si="56">SUM(0)</f>
        <v>0</v>
      </c>
      <c r="N183" s="48">
        <f t="shared" si="56"/>
        <v>0</v>
      </c>
      <c r="O183" s="48">
        <f t="shared" si="56"/>
        <v>0</v>
      </c>
      <c r="P183" s="48">
        <f t="shared" si="56"/>
        <v>0</v>
      </c>
      <c r="Q183" s="20"/>
      <c r="R183" s="20" t="s">
        <v>110</v>
      </c>
      <c r="S183" s="57">
        <f t="shared" ref="S183:S188" si="57">SUM(0)</f>
        <v>0</v>
      </c>
      <c r="T183" s="57">
        <f t="shared" ref="T183:T188" si="58">SUM(0)</f>
        <v>0</v>
      </c>
      <c r="U183" s="57" t="s">
        <v>1736</v>
      </c>
      <c r="V183" s="57" t="s">
        <v>1723</v>
      </c>
      <c r="W183" s="20" t="s">
        <v>34</v>
      </c>
      <c r="X183" s="20">
        <v>4641</v>
      </c>
      <c r="Y183" s="20"/>
    </row>
    <row r="184" s="5" customFormat="1" ht="24.95" customHeight="1" spans="1:25">
      <c r="A184" s="20">
        <v>125</v>
      </c>
      <c r="B184" s="21" t="s">
        <v>1737</v>
      </c>
      <c r="C184" s="20"/>
      <c r="D184" s="20"/>
      <c r="E184" s="20"/>
      <c r="F184" s="20"/>
      <c r="G184" s="20" t="s">
        <v>37</v>
      </c>
      <c r="H184" s="20" t="s">
        <v>34</v>
      </c>
      <c r="I184" s="20" t="s">
        <v>38</v>
      </c>
      <c r="J184" s="41">
        <f>SUM(J185,J186)</f>
        <v>0</v>
      </c>
      <c r="K184" s="21" t="s">
        <v>1738</v>
      </c>
      <c r="L184" s="20"/>
      <c r="M184" s="48">
        <f>SUM(N184:P184)</f>
        <v>0</v>
      </c>
      <c r="N184" s="48">
        <f t="shared" ref="N184:P184" si="59">SUM(N185,N186)</f>
        <v>0</v>
      </c>
      <c r="O184" s="48">
        <f t="shared" si="59"/>
        <v>0</v>
      </c>
      <c r="P184" s="48">
        <f t="shared" si="59"/>
        <v>0</v>
      </c>
      <c r="Q184" s="20"/>
      <c r="R184" s="20" t="s">
        <v>39</v>
      </c>
      <c r="S184" s="57">
        <f>SUM(S185,S186)</f>
        <v>0</v>
      </c>
      <c r="T184" s="57">
        <f>SUM(T185,T186)</f>
        <v>0</v>
      </c>
      <c r="U184" s="57" t="s">
        <v>1739</v>
      </c>
      <c r="V184" s="57" t="s">
        <v>1723</v>
      </c>
      <c r="W184" s="20" t="s">
        <v>34</v>
      </c>
      <c r="X184" s="20">
        <v>4678</v>
      </c>
      <c r="Y184" s="20"/>
    </row>
    <row r="185" s="6" customFormat="1" ht="24.95" customHeight="1" spans="1:25">
      <c r="A185" s="22">
        <v>126</v>
      </c>
      <c r="B185" s="23" t="s">
        <v>1740</v>
      </c>
      <c r="C185" s="22"/>
      <c r="D185" s="22"/>
      <c r="E185" s="22"/>
      <c r="F185" s="22"/>
      <c r="G185" s="22" t="s">
        <v>37</v>
      </c>
      <c r="H185" s="22" t="s">
        <v>34</v>
      </c>
      <c r="I185" s="22" t="s">
        <v>38</v>
      </c>
      <c r="J185" s="43">
        <f t="shared" si="55"/>
        <v>0</v>
      </c>
      <c r="K185" s="23"/>
      <c r="L185" s="22"/>
      <c r="M185" s="49">
        <f t="shared" ref="M185:P185" si="60">SUM(0)</f>
        <v>0</v>
      </c>
      <c r="N185" s="49">
        <f t="shared" si="60"/>
        <v>0</v>
      </c>
      <c r="O185" s="49">
        <f t="shared" si="60"/>
        <v>0</v>
      </c>
      <c r="P185" s="49">
        <f t="shared" si="60"/>
        <v>0</v>
      </c>
      <c r="Q185" s="22"/>
      <c r="R185" s="22"/>
      <c r="S185" s="58">
        <f t="shared" si="57"/>
        <v>0</v>
      </c>
      <c r="T185" s="58">
        <f t="shared" si="58"/>
        <v>0</v>
      </c>
      <c r="U185" s="58"/>
      <c r="V185" s="58"/>
      <c r="W185" s="22"/>
      <c r="X185" s="22"/>
      <c r="Y185" s="22" t="s">
        <v>1741</v>
      </c>
    </row>
    <row r="186" s="6" customFormat="1" ht="24.95" customHeight="1" spans="1:25">
      <c r="A186" s="22">
        <v>127</v>
      </c>
      <c r="B186" s="23" t="s">
        <v>1742</v>
      </c>
      <c r="C186" s="22"/>
      <c r="D186" s="22"/>
      <c r="E186" s="22"/>
      <c r="F186" s="22"/>
      <c r="G186" s="22"/>
      <c r="H186" s="22"/>
      <c r="I186" s="22" t="s">
        <v>1743</v>
      </c>
      <c r="J186" s="43"/>
      <c r="K186" s="23"/>
      <c r="L186" s="22"/>
      <c r="M186" s="49">
        <f t="shared" ref="M186:M192" si="61">SUM(N186:P186)</f>
        <v>0</v>
      </c>
      <c r="N186" s="49"/>
      <c r="O186" s="49"/>
      <c r="P186" s="49"/>
      <c r="Q186" s="22"/>
      <c r="R186" s="22"/>
      <c r="S186" s="58"/>
      <c r="T186" s="58"/>
      <c r="U186" s="58"/>
      <c r="V186" s="58"/>
      <c r="W186" s="22"/>
      <c r="X186" s="22"/>
      <c r="Y186" s="22" t="s">
        <v>1744</v>
      </c>
    </row>
    <row r="187" s="5" customFormat="1" ht="24.95" customHeight="1" spans="1:25">
      <c r="A187" s="20">
        <v>128</v>
      </c>
      <c r="B187" s="21" t="s">
        <v>1745</v>
      </c>
      <c r="C187" s="20"/>
      <c r="D187" s="20"/>
      <c r="E187" s="20"/>
      <c r="F187" s="20"/>
      <c r="G187" s="20"/>
      <c r="H187" s="20" t="s">
        <v>34</v>
      </c>
      <c r="I187" s="20" t="s">
        <v>38</v>
      </c>
      <c r="J187" s="41"/>
      <c r="K187" s="21"/>
      <c r="L187" s="20"/>
      <c r="M187" s="48"/>
      <c r="N187" s="48">
        <f>SUM(0)</f>
        <v>0</v>
      </c>
      <c r="O187" s="48"/>
      <c r="P187" s="48"/>
      <c r="Q187" s="20"/>
      <c r="R187" s="20"/>
      <c r="S187" s="57"/>
      <c r="T187" s="57"/>
      <c r="U187" s="57"/>
      <c r="V187" s="57"/>
      <c r="W187" s="20"/>
      <c r="X187" s="20"/>
      <c r="Y187" s="20" t="s">
        <v>1746</v>
      </c>
    </row>
    <row r="188" s="5" customFormat="1" ht="24.95" customHeight="1" spans="1:25">
      <c r="A188" s="20">
        <v>129</v>
      </c>
      <c r="B188" s="21" t="s">
        <v>1747</v>
      </c>
      <c r="C188" s="20"/>
      <c r="D188" s="20"/>
      <c r="E188" s="20"/>
      <c r="F188" s="20"/>
      <c r="G188" s="20" t="s">
        <v>37</v>
      </c>
      <c r="H188" s="20" t="s">
        <v>34</v>
      </c>
      <c r="I188" s="20" t="s">
        <v>38</v>
      </c>
      <c r="J188" s="41">
        <f t="shared" si="55"/>
        <v>0</v>
      </c>
      <c r="K188" s="21" t="s">
        <v>1748</v>
      </c>
      <c r="L188" s="20"/>
      <c r="M188" s="48">
        <f t="shared" ref="M188:P188" si="62">SUM(0)</f>
        <v>0</v>
      </c>
      <c r="N188" s="48">
        <f t="shared" si="62"/>
        <v>0</v>
      </c>
      <c r="O188" s="48">
        <f t="shared" si="62"/>
        <v>0</v>
      </c>
      <c r="P188" s="48">
        <f t="shared" si="62"/>
        <v>0</v>
      </c>
      <c r="Q188" s="20"/>
      <c r="R188" s="20" t="s">
        <v>110</v>
      </c>
      <c r="S188" s="57">
        <f t="shared" si="57"/>
        <v>0</v>
      </c>
      <c r="T188" s="57">
        <f t="shared" si="58"/>
        <v>0</v>
      </c>
      <c r="U188" s="57" t="s">
        <v>1749</v>
      </c>
      <c r="V188" s="57" t="s">
        <v>1723</v>
      </c>
      <c r="W188" s="20" t="s">
        <v>34</v>
      </c>
      <c r="X188" s="20">
        <v>4686</v>
      </c>
      <c r="Y188" s="20"/>
    </row>
    <row r="189" s="5" customFormat="1" ht="24.95" customHeight="1" spans="1:25">
      <c r="A189" s="20">
        <v>130</v>
      </c>
      <c r="B189" s="21" t="s">
        <v>1750</v>
      </c>
      <c r="C189" s="20"/>
      <c r="D189" s="20"/>
      <c r="E189" s="20"/>
      <c r="F189" s="20"/>
      <c r="G189" s="20" t="s">
        <v>37</v>
      </c>
      <c r="H189" s="20" t="s">
        <v>34</v>
      </c>
      <c r="I189" s="20" t="s">
        <v>38</v>
      </c>
      <c r="J189" s="41">
        <f>SUM(J190:J193)</f>
        <v>0</v>
      </c>
      <c r="K189" s="21"/>
      <c r="L189" s="20"/>
      <c r="M189" s="48">
        <f t="shared" si="61"/>
        <v>0</v>
      </c>
      <c r="N189" s="48">
        <f t="shared" ref="N189:Q189" si="63">SUM(N190:N193)</f>
        <v>0</v>
      </c>
      <c r="O189" s="48">
        <f t="shared" si="63"/>
        <v>0</v>
      </c>
      <c r="P189" s="48">
        <f t="shared" si="63"/>
        <v>0</v>
      </c>
      <c r="Q189" s="20">
        <f t="shared" si="63"/>
        <v>0</v>
      </c>
      <c r="R189" s="20" t="s">
        <v>39</v>
      </c>
      <c r="S189" s="57">
        <f>SUM(S190:S193)</f>
        <v>0</v>
      </c>
      <c r="T189" s="57">
        <f>SUM(T190:T193)</f>
        <v>0</v>
      </c>
      <c r="U189" s="57" t="s">
        <v>1751</v>
      </c>
      <c r="V189" s="57" t="s">
        <v>1752</v>
      </c>
      <c r="W189" s="20" t="s">
        <v>34</v>
      </c>
      <c r="X189" s="20">
        <v>4698</v>
      </c>
      <c r="Y189" s="20"/>
    </row>
    <row r="190" s="6" customFormat="1" ht="24.95" customHeight="1" spans="1:25">
      <c r="A190" s="22">
        <v>131</v>
      </c>
      <c r="B190" s="23" t="s">
        <v>1753</v>
      </c>
      <c r="C190" s="22"/>
      <c r="D190" s="22"/>
      <c r="E190" s="22"/>
      <c r="F190" s="22"/>
      <c r="G190" s="22" t="s">
        <v>37</v>
      </c>
      <c r="H190" s="22" t="s">
        <v>34</v>
      </c>
      <c r="I190" s="22" t="s">
        <v>38</v>
      </c>
      <c r="J190" s="43"/>
      <c r="K190" s="23"/>
      <c r="L190" s="22"/>
      <c r="M190" s="49">
        <f t="shared" si="61"/>
        <v>0</v>
      </c>
      <c r="N190" s="49"/>
      <c r="O190" s="49"/>
      <c r="P190" s="49"/>
      <c r="Q190" s="22"/>
      <c r="R190" s="22"/>
      <c r="S190" s="58"/>
      <c r="T190" s="58"/>
      <c r="U190" s="58"/>
      <c r="V190" s="58"/>
      <c r="W190" s="22"/>
      <c r="X190" s="22">
        <v>4699</v>
      </c>
      <c r="Y190" s="22"/>
    </row>
    <row r="191" s="6" customFormat="1" ht="24.95" customHeight="1" spans="1:25">
      <c r="A191" s="22">
        <v>132</v>
      </c>
      <c r="B191" s="23" t="s">
        <v>1754</v>
      </c>
      <c r="C191" s="22"/>
      <c r="D191" s="22"/>
      <c r="E191" s="22"/>
      <c r="F191" s="22"/>
      <c r="G191" s="22" t="s">
        <v>37</v>
      </c>
      <c r="H191" s="22" t="s">
        <v>34</v>
      </c>
      <c r="I191" s="22" t="s">
        <v>38</v>
      </c>
      <c r="J191" s="43"/>
      <c r="K191" s="23"/>
      <c r="L191" s="22"/>
      <c r="M191" s="49">
        <f t="shared" si="61"/>
        <v>0</v>
      </c>
      <c r="N191" s="49"/>
      <c r="O191" s="49"/>
      <c r="P191" s="49"/>
      <c r="Q191" s="22"/>
      <c r="R191" s="22"/>
      <c r="S191" s="58"/>
      <c r="T191" s="58"/>
      <c r="U191" s="58"/>
      <c r="V191" s="58"/>
      <c r="W191" s="22"/>
      <c r="X191" s="22">
        <v>4754</v>
      </c>
      <c r="Y191" s="22"/>
    </row>
    <row r="192" s="6" customFormat="1" ht="24.95" customHeight="1" spans="1:25">
      <c r="A192" s="22">
        <v>133</v>
      </c>
      <c r="B192" s="23" t="s">
        <v>1755</v>
      </c>
      <c r="C192" s="22"/>
      <c r="D192" s="22"/>
      <c r="E192" s="22"/>
      <c r="F192" s="22"/>
      <c r="G192" s="22" t="s">
        <v>37</v>
      </c>
      <c r="H192" s="22" t="s">
        <v>34</v>
      </c>
      <c r="I192" s="22" t="s">
        <v>38</v>
      </c>
      <c r="J192" s="43"/>
      <c r="K192" s="23"/>
      <c r="L192" s="22"/>
      <c r="M192" s="49">
        <f t="shared" si="61"/>
        <v>0</v>
      </c>
      <c r="N192" s="49"/>
      <c r="O192" s="49"/>
      <c r="P192" s="49"/>
      <c r="Q192" s="22"/>
      <c r="R192" s="22"/>
      <c r="S192" s="58"/>
      <c r="T192" s="58"/>
      <c r="U192" s="58"/>
      <c r="V192" s="58"/>
      <c r="W192" s="22"/>
      <c r="X192" s="22">
        <v>4863</v>
      </c>
      <c r="Y192" s="22"/>
    </row>
    <row r="193" s="6" customFormat="1" ht="24.95" customHeight="1" spans="1:25">
      <c r="A193" s="22">
        <v>134</v>
      </c>
      <c r="B193" s="23" t="s">
        <v>1756</v>
      </c>
      <c r="C193" s="22"/>
      <c r="D193" s="22"/>
      <c r="E193" s="22"/>
      <c r="F193" s="22"/>
      <c r="G193" s="22" t="s">
        <v>37</v>
      </c>
      <c r="H193" s="22" t="s">
        <v>34</v>
      </c>
      <c r="I193" s="22" t="s">
        <v>38</v>
      </c>
      <c r="J193" s="43">
        <f>SUM(0)</f>
        <v>0</v>
      </c>
      <c r="K193" s="23" t="s">
        <v>1757</v>
      </c>
      <c r="L193" s="22"/>
      <c r="M193" s="49">
        <f t="shared" ref="M193:P193" si="64">SUM(0)</f>
        <v>0</v>
      </c>
      <c r="N193" s="49">
        <f t="shared" si="64"/>
        <v>0</v>
      </c>
      <c r="O193" s="49">
        <f t="shared" si="64"/>
        <v>0</v>
      </c>
      <c r="P193" s="49">
        <f t="shared" si="64"/>
        <v>0</v>
      </c>
      <c r="Q193" s="22"/>
      <c r="R193" s="22" t="s">
        <v>39</v>
      </c>
      <c r="S193" s="58">
        <f>SUM(0)</f>
        <v>0</v>
      </c>
      <c r="T193" s="58">
        <f>SUM(0)</f>
        <v>0</v>
      </c>
      <c r="U193" s="58"/>
      <c r="V193" s="58"/>
      <c r="W193" s="22" t="s">
        <v>34</v>
      </c>
      <c r="X193" s="22">
        <v>4939</v>
      </c>
      <c r="Y193" s="22"/>
    </row>
    <row r="194" s="5" customFormat="1" ht="24.95" customHeight="1" spans="1:25">
      <c r="A194" s="20">
        <v>135</v>
      </c>
      <c r="B194" s="21" t="s">
        <v>1758</v>
      </c>
      <c r="C194" s="20"/>
      <c r="D194" s="20"/>
      <c r="E194" s="20"/>
      <c r="F194" s="20"/>
      <c r="G194" s="20" t="s">
        <v>37</v>
      </c>
      <c r="H194" s="20" t="s">
        <v>34</v>
      </c>
      <c r="I194" s="20" t="s">
        <v>1232</v>
      </c>
      <c r="J194" s="41">
        <f>SUM(0)</f>
        <v>0</v>
      </c>
      <c r="K194" s="21" t="s">
        <v>1725</v>
      </c>
      <c r="L194" s="20"/>
      <c r="M194" s="20">
        <f t="shared" ref="M194:Q194" si="65">SUM(0)</f>
        <v>0</v>
      </c>
      <c r="N194" s="20">
        <f t="shared" si="65"/>
        <v>0</v>
      </c>
      <c r="O194" s="20">
        <f t="shared" si="65"/>
        <v>0</v>
      </c>
      <c r="P194" s="20">
        <f t="shared" si="65"/>
        <v>0</v>
      </c>
      <c r="Q194" s="20">
        <f t="shared" si="65"/>
        <v>0</v>
      </c>
      <c r="R194" s="20" t="s">
        <v>110</v>
      </c>
      <c r="S194" s="20">
        <f>SUM(0)</f>
        <v>0</v>
      </c>
      <c r="T194" s="20">
        <f>SUM(0)</f>
        <v>0</v>
      </c>
      <c r="U194" s="57" t="s">
        <v>1736</v>
      </c>
      <c r="V194" s="57" t="s">
        <v>1723</v>
      </c>
      <c r="W194" s="20" t="s">
        <v>34</v>
      </c>
      <c r="X194" s="20"/>
      <c r="Y194" s="20" t="s">
        <v>1759</v>
      </c>
    </row>
    <row r="195" s="4" customFormat="1" ht="24.95" customHeight="1" spans="1:25">
      <c r="A195" s="18">
        <v>136</v>
      </c>
      <c r="B195" s="19" t="s">
        <v>1760</v>
      </c>
      <c r="C195" s="18"/>
      <c r="D195" s="18"/>
      <c r="E195" s="18"/>
      <c r="F195" s="18"/>
      <c r="G195" s="18" t="s">
        <v>34</v>
      </c>
      <c r="H195" s="18" t="s">
        <v>34</v>
      </c>
      <c r="I195" s="18" t="s">
        <v>34</v>
      </c>
      <c r="J195" s="18" t="s">
        <v>34</v>
      </c>
      <c r="K195" s="19"/>
      <c r="L195" s="18"/>
      <c r="M195" s="40">
        <f t="shared" ref="M195:P195" si="66">SUM(M196,M197:M198,M199:M200,M201,M205)</f>
        <v>0</v>
      </c>
      <c r="N195" s="40">
        <f t="shared" si="66"/>
        <v>0</v>
      </c>
      <c r="O195" s="40">
        <f t="shared" si="66"/>
        <v>0</v>
      </c>
      <c r="P195" s="40">
        <f t="shared" si="66"/>
        <v>0</v>
      </c>
      <c r="Q195" s="18"/>
      <c r="R195" s="18" t="s">
        <v>34</v>
      </c>
      <c r="S195" s="56">
        <f>SUM(S196,S197:S198,S199:S200,S201,S205)</f>
        <v>0</v>
      </c>
      <c r="T195" s="56">
        <f>SUM(T196,T197:T198,T199:T200,T201,T205)</f>
        <v>0</v>
      </c>
      <c r="U195" s="56" t="s">
        <v>1761</v>
      </c>
      <c r="V195" s="56" t="s">
        <v>1762</v>
      </c>
      <c r="W195" s="18" t="s">
        <v>34</v>
      </c>
      <c r="X195" s="18">
        <v>4968</v>
      </c>
      <c r="Y195" s="18"/>
    </row>
    <row r="196" s="5" customFormat="1" ht="24.95" customHeight="1" spans="1:25">
      <c r="A196" s="20">
        <v>137</v>
      </c>
      <c r="B196" s="21" t="s">
        <v>1763</v>
      </c>
      <c r="C196" s="20"/>
      <c r="D196" s="20"/>
      <c r="E196" s="20"/>
      <c r="F196" s="20"/>
      <c r="G196" s="20" t="s">
        <v>37</v>
      </c>
      <c r="H196" s="20" t="s">
        <v>34</v>
      </c>
      <c r="I196" s="20" t="s">
        <v>1232</v>
      </c>
      <c r="J196" s="41">
        <f>SUM(0)</f>
        <v>0</v>
      </c>
      <c r="K196" s="21" t="s">
        <v>1764</v>
      </c>
      <c r="L196" s="20"/>
      <c r="M196" s="48">
        <f>SUM(0)</f>
        <v>0</v>
      </c>
      <c r="N196" s="48">
        <f>SUM(0)</f>
        <v>0</v>
      </c>
      <c r="O196" s="48">
        <f>SUM(0)</f>
        <v>0</v>
      </c>
      <c r="P196" s="48">
        <f>SUM(0)</f>
        <v>0</v>
      </c>
      <c r="Q196" s="20"/>
      <c r="R196" s="20" t="s">
        <v>110</v>
      </c>
      <c r="S196" s="57">
        <f>SUM(0)</f>
        <v>0</v>
      </c>
      <c r="T196" s="57">
        <f>SUM(0)</f>
        <v>0</v>
      </c>
      <c r="U196" s="57"/>
      <c r="V196" s="57"/>
      <c r="W196" s="20" t="s">
        <v>34</v>
      </c>
      <c r="X196" s="20">
        <v>4969</v>
      </c>
      <c r="Y196" s="20"/>
    </row>
    <row r="197" s="5" customFormat="1" ht="24.95" customHeight="1" spans="1:25">
      <c r="A197" s="20">
        <v>138</v>
      </c>
      <c r="B197" s="21" t="s">
        <v>1772</v>
      </c>
      <c r="C197" s="20"/>
      <c r="D197" s="20"/>
      <c r="E197" s="20"/>
      <c r="F197" s="20"/>
      <c r="G197" s="20" t="s">
        <v>37</v>
      </c>
      <c r="H197" s="20" t="s">
        <v>34</v>
      </c>
      <c r="I197" s="20" t="s">
        <v>1773</v>
      </c>
      <c r="J197" s="41"/>
      <c r="K197" s="21"/>
      <c r="L197" s="20"/>
      <c r="M197" s="48"/>
      <c r="N197" s="48"/>
      <c r="O197" s="48"/>
      <c r="P197" s="48"/>
      <c r="Q197" s="20"/>
      <c r="R197" s="20"/>
      <c r="S197" s="57"/>
      <c r="T197" s="57"/>
      <c r="U197" s="57"/>
      <c r="V197" s="57"/>
      <c r="W197" s="20"/>
      <c r="X197" s="20">
        <v>4978</v>
      </c>
      <c r="Y197" s="20"/>
    </row>
    <row r="198" s="5" customFormat="1" ht="24.95" customHeight="1" spans="1:25">
      <c r="A198" s="20">
        <v>139</v>
      </c>
      <c r="B198" s="21" t="s">
        <v>1774</v>
      </c>
      <c r="C198" s="20"/>
      <c r="D198" s="20"/>
      <c r="E198" s="20"/>
      <c r="F198" s="20"/>
      <c r="G198" s="20" t="s">
        <v>37</v>
      </c>
      <c r="H198" s="20" t="s">
        <v>34</v>
      </c>
      <c r="I198" s="20" t="s">
        <v>1232</v>
      </c>
      <c r="J198" s="41">
        <f>SUM(0)</f>
        <v>0</v>
      </c>
      <c r="K198" s="21" t="s">
        <v>1764</v>
      </c>
      <c r="L198" s="20"/>
      <c r="M198" s="48">
        <f t="shared" ref="M198:P198" si="67">SUM(0)</f>
        <v>0</v>
      </c>
      <c r="N198" s="48">
        <f t="shared" si="67"/>
        <v>0</v>
      </c>
      <c r="O198" s="48">
        <f t="shared" si="67"/>
        <v>0</v>
      </c>
      <c r="P198" s="48">
        <f t="shared" si="67"/>
        <v>0</v>
      </c>
      <c r="Q198" s="20"/>
      <c r="R198" s="20" t="s">
        <v>110</v>
      </c>
      <c r="S198" s="57">
        <f>SUM(0)</f>
        <v>0</v>
      </c>
      <c r="T198" s="57">
        <f>SUM(0)</f>
        <v>0</v>
      </c>
      <c r="U198" s="57"/>
      <c r="V198" s="57"/>
      <c r="W198" s="20" t="s">
        <v>34</v>
      </c>
      <c r="X198" s="20">
        <v>4981</v>
      </c>
      <c r="Y198" s="20"/>
    </row>
    <row r="199" s="5" customFormat="1" ht="24.95" customHeight="1" spans="1:25">
      <c r="A199" s="20">
        <v>140</v>
      </c>
      <c r="B199" s="21" t="s">
        <v>1775</v>
      </c>
      <c r="C199" s="20"/>
      <c r="D199" s="20"/>
      <c r="E199" s="20"/>
      <c r="F199" s="20"/>
      <c r="G199" s="20"/>
      <c r="H199" s="20"/>
      <c r="I199" s="20"/>
      <c r="J199" s="41"/>
      <c r="K199" s="21"/>
      <c r="L199" s="20"/>
      <c r="M199" s="48"/>
      <c r="N199" s="48"/>
      <c r="O199" s="48"/>
      <c r="P199" s="48"/>
      <c r="Q199" s="20"/>
      <c r="R199" s="20"/>
      <c r="S199" s="57"/>
      <c r="T199" s="57"/>
      <c r="U199" s="57"/>
      <c r="V199" s="57"/>
      <c r="W199" s="20"/>
      <c r="X199" s="20">
        <v>4983</v>
      </c>
      <c r="Y199" s="20"/>
    </row>
    <row r="200" s="5" customFormat="1" ht="24.95" customHeight="1" spans="1:25">
      <c r="A200" s="20">
        <v>141</v>
      </c>
      <c r="B200" s="21" t="s">
        <v>1776</v>
      </c>
      <c r="C200" s="20"/>
      <c r="D200" s="20"/>
      <c r="E200" s="20"/>
      <c r="F200" s="20"/>
      <c r="G200" s="20" t="s">
        <v>37</v>
      </c>
      <c r="H200" s="20" t="s">
        <v>34</v>
      </c>
      <c r="I200" s="20" t="s">
        <v>1743</v>
      </c>
      <c r="J200" s="41"/>
      <c r="K200" s="21"/>
      <c r="L200" s="20"/>
      <c r="M200" s="48"/>
      <c r="N200" s="48"/>
      <c r="O200" s="48"/>
      <c r="P200" s="48"/>
      <c r="Q200" s="20"/>
      <c r="R200" s="20"/>
      <c r="S200" s="57"/>
      <c r="T200" s="57"/>
      <c r="U200" s="57"/>
      <c r="V200" s="57"/>
      <c r="W200" s="20" t="s">
        <v>34</v>
      </c>
      <c r="X200" s="20">
        <v>4984</v>
      </c>
      <c r="Y200" s="20"/>
    </row>
    <row r="201" s="5" customFormat="1" ht="24.95" customHeight="1" spans="1:25">
      <c r="A201" s="20">
        <v>142</v>
      </c>
      <c r="B201" s="21" t="s">
        <v>1777</v>
      </c>
      <c r="C201" s="20"/>
      <c r="D201" s="20"/>
      <c r="E201" s="20"/>
      <c r="F201" s="20"/>
      <c r="G201" s="20" t="s">
        <v>37</v>
      </c>
      <c r="H201" s="20" t="s">
        <v>34</v>
      </c>
      <c r="I201" s="20" t="s">
        <v>1743</v>
      </c>
      <c r="J201" s="41"/>
      <c r="K201" s="21"/>
      <c r="L201" s="20"/>
      <c r="M201" s="48"/>
      <c r="N201" s="48"/>
      <c r="O201" s="48"/>
      <c r="P201" s="48"/>
      <c r="Q201" s="20"/>
      <c r="R201" s="20"/>
      <c r="S201" s="57"/>
      <c r="T201" s="57"/>
      <c r="U201" s="57"/>
      <c r="V201" s="57"/>
      <c r="W201" s="20"/>
      <c r="X201" s="20">
        <v>4988</v>
      </c>
      <c r="Y201" s="20"/>
    </row>
    <row r="202" s="6" customFormat="1" ht="24.95" customHeight="1" spans="1:25">
      <c r="A202" s="22">
        <v>143</v>
      </c>
      <c r="B202" s="23" t="s">
        <v>1778</v>
      </c>
      <c r="C202" s="22"/>
      <c r="D202" s="22"/>
      <c r="E202" s="22"/>
      <c r="F202" s="22"/>
      <c r="G202" s="22" t="s">
        <v>37</v>
      </c>
      <c r="H202" s="22" t="s">
        <v>34</v>
      </c>
      <c r="I202" s="22" t="s">
        <v>1743</v>
      </c>
      <c r="J202" s="43"/>
      <c r="K202" s="23"/>
      <c r="L202" s="22"/>
      <c r="M202" s="49"/>
      <c r="N202" s="49"/>
      <c r="O202" s="49"/>
      <c r="P202" s="49"/>
      <c r="Q202" s="22"/>
      <c r="R202" s="22"/>
      <c r="S202" s="22"/>
      <c r="T202" s="58"/>
      <c r="U202" s="58"/>
      <c r="V202" s="58"/>
      <c r="W202" s="22"/>
      <c r="X202" s="22">
        <v>4989</v>
      </c>
      <c r="Y202" s="22"/>
    </row>
    <row r="203" s="6" customFormat="1" ht="24.95" customHeight="1" spans="1:25">
      <c r="A203" s="22">
        <v>144</v>
      </c>
      <c r="B203" s="23" t="s">
        <v>1779</v>
      </c>
      <c r="C203" s="22"/>
      <c r="D203" s="22"/>
      <c r="E203" s="22"/>
      <c r="F203" s="22"/>
      <c r="G203" s="22" t="s">
        <v>37</v>
      </c>
      <c r="H203" s="22" t="s">
        <v>34</v>
      </c>
      <c r="I203" s="22" t="s">
        <v>1743</v>
      </c>
      <c r="J203" s="43"/>
      <c r="K203" s="23"/>
      <c r="L203" s="22"/>
      <c r="M203" s="49"/>
      <c r="N203" s="49"/>
      <c r="O203" s="49"/>
      <c r="P203" s="49"/>
      <c r="Q203" s="22"/>
      <c r="R203" s="22"/>
      <c r="S203" s="22"/>
      <c r="T203" s="58"/>
      <c r="U203" s="58"/>
      <c r="V203" s="58"/>
      <c r="W203" s="22"/>
      <c r="X203" s="22">
        <v>4993</v>
      </c>
      <c r="Y203" s="22"/>
    </row>
    <row r="204" s="6" customFormat="1" ht="24.95" customHeight="1" spans="1:25">
      <c r="A204" s="22">
        <v>145</v>
      </c>
      <c r="B204" s="23" t="s">
        <v>1780</v>
      </c>
      <c r="C204" s="22"/>
      <c r="D204" s="22"/>
      <c r="E204" s="22"/>
      <c r="F204" s="22"/>
      <c r="G204" s="22" t="s">
        <v>37</v>
      </c>
      <c r="H204" s="22" t="s">
        <v>34</v>
      </c>
      <c r="I204" s="22" t="s">
        <v>1743</v>
      </c>
      <c r="J204" s="43"/>
      <c r="K204" s="23"/>
      <c r="L204" s="22"/>
      <c r="M204" s="49"/>
      <c r="N204" s="49"/>
      <c r="O204" s="49"/>
      <c r="P204" s="49"/>
      <c r="Q204" s="22"/>
      <c r="R204" s="22"/>
      <c r="S204" s="58"/>
      <c r="T204" s="58"/>
      <c r="U204" s="58"/>
      <c r="V204" s="58"/>
      <c r="W204" s="22"/>
      <c r="X204" s="22">
        <v>4997</v>
      </c>
      <c r="Y204" s="22"/>
    </row>
    <row r="205" s="5" customFormat="1" ht="24.95" customHeight="1" spans="1:25">
      <c r="A205" s="20">
        <v>146</v>
      </c>
      <c r="B205" s="21" t="s">
        <v>1303</v>
      </c>
      <c r="C205" s="20"/>
      <c r="D205" s="20"/>
      <c r="E205" s="20"/>
      <c r="F205" s="20"/>
      <c r="G205" s="20"/>
      <c r="H205" s="20"/>
      <c r="I205" s="20"/>
      <c r="J205" s="41"/>
      <c r="K205" s="21"/>
      <c r="L205" s="20"/>
      <c r="M205" s="48"/>
      <c r="N205" s="48"/>
      <c r="O205" s="48"/>
      <c r="P205" s="48"/>
      <c r="Q205" s="20"/>
      <c r="R205" s="20"/>
      <c r="S205" s="57"/>
      <c r="T205" s="57"/>
      <c r="U205" s="57"/>
      <c r="V205" s="57"/>
      <c r="W205" s="20"/>
      <c r="X205" s="20"/>
      <c r="Y205" s="20" t="s">
        <v>1781</v>
      </c>
    </row>
    <row r="206" s="4" customFormat="1" ht="24.95" customHeight="1" spans="1:25">
      <c r="A206" s="18">
        <v>147</v>
      </c>
      <c r="B206" s="19" t="s">
        <v>1782</v>
      </c>
      <c r="C206" s="18"/>
      <c r="D206" s="18"/>
      <c r="E206" s="18"/>
      <c r="F206" s="18"/>
      <c r="G206" s="18" t="s">
        <v>34</v>
      </c>
      <c r="H206" s="18" t="s">
        <v>34</v>
      </c>
      <c r="I206" s="18" t="s">
        <v>34</v>
      </c>
      <c r="J206" s="18" t="s">
        <v>34</v>
      </c>
      <c r="K206" s="19"/>
      <c r="L206" s="18"/>
      <c r="M206" s="40">
        <f t="shared" ref="M206:P206" si="68">SUBTOTAL(9,M207,M210,M218,M233)</f>
        <v>7.2</v>
      </c>
      <c r="N206" s="40">
        <f t="shared" si="68"/>
        <v>3.2</v>
      </c>
      <c r="O206" s="40">
        <f t="shared" si="68"/>
        <v>2</v>
      </c>
      <c r="P206" s="40">
        <f t="shared" si="68"/>
        <v>2</v>
      </c>
      <c r="Q206" s="18"/>
      <c r="R206" s="18" t="s">
        <v>34</v>
      </c>
      <c r="S206" s="56">
        <f>SUBTOTAL(9,S207,S210,S218,S233)</f>
        <v>14</v>
      </c>
      <c r="T206" s="56">
        <f>SUBTOTAL(9,T207,T210,T218,T233)</f>
        <v>35</v>
      </c>
      <c r="U206" s="56" t="s">
        <v>1783</v>
      </c>
      <c r="V206" s="56" t="s">
        <v>1784</v>
      </c>
      <c r="W206" s="18" t="s">
        <v>34</v>
      </c>
      <c r="X206" s="18">
        <v>5050</v>
      </c>
      <c r="Y206" s="18"/>
    </row>
    <row r="207" s="5" customFormat="1" ht="24.95" customHeight="1" spans="1:25">
      <c r="A207" s="20">
        <v>148</v>
      </c>
      <c r="B207" s="21" t="s">
        <v>1785</v>
      </c>
      <c r="C207" s="20"/>
      <c r="D207" s="20"/>
      <c r="E207" s="20"/>
      <c r="F207" s="20"/>
      <c r="G207" s="20" t="s">
        <v>363</v>
      </c>
      <c r="H207" s="20" t="s">
        <v>34</v>
      </c>
      <c r="I207" s="20" t="s">
        <v>1232</v>
      </c>
      <c r="J207" s="41">
        <f>J208+J209</f>
        <v>0</v>
      </c>
      <c r="K207" s="21"/>
      <c r="L207" s="20"/>
      <c r="M207" s="48">
        <f t="shared" ref="M207:P207" si="69">M208+M209</f>
        <v>0</v>
      </c>
      <c r="N207" s="48">
        <f t="shared" si="69"/>
        <v>0</v>
      </c>
      <c r="O207" s="48">
        <f t="shared" si="69"/>
        <v>0</v>
      </c>
      <c r="P207" s="48">
        <f t="shared" si="69"/>
        <v>0</v>
      </c>
      <c r="Q207" s="20"/>
      <c r="R207" s="20" t="s">
        <v>39</v>
      </c>
      <c r="S207" s="57"/>
      <c r="T207" s="57"/>
      <c r="U207" s="57"/>
      <c r="V207" s="57"/>
      <c r="W207" s="20"/>
      <c r="X207" s="20">
        <v>5051</v>
      </c>
      <c r="Y207" s="20"/>
    </row>
    <row r="208" s="6" customFormat="1" ht="24.95" customHeight="1" spans="1:25">
      <c r="A208" s="22">
        <v>149</v>
      </c>
      <c r="B208" s="23" t="s">
        <v>1786</v>
      </c>
      <c r="C208" s="22"/>
      <c r="D208" s="22"/>
      <c r="E208" s="22"/>
      <c r="F208" s="22"/>
      <c r="G208" s="22"/>
      <c r="H208" s="22"/>
      <c r="I208" s="22"/>
      <c r="J208" s="44"/>
      <c r="K208" s="23"/>
      <c r="L208" s="22"/>
      <c r="M208" s="49"/>
      <c r="N208" s="49"/>
      <c r="O208" s="49"/>
      <c r="P208" s="49"/>
      <c r="Q208" s="22"/>
      <c r="R208" s="22"/>
      <c r="S208" s="58"/>
      <c r="T208" s="58"/>
      <c r="U208" s="58"/>
      <c r="V208" s="58"/>
      <c r="W208" s="22"/>
      <c r="X208" s="22">
        <v>5052</v>
      </c>
      <c r="Y208" s="22"/>
    </row>
    <row r="209" s="6" customFormat="1" ht="24.95" customHeight="1" spans="1:25">
      <c r="A209" s="22">
        <v>150</v>
      </c>
      <c r="B209" s="23" t="s">
        <v>1787</v>
      </c>
      <c r="C209" s="22"/>
      <c r="D209" s="22"/>
      <c r="E209" s="22"/>
      <c r="F209" s="22"/>
      <c r="G209" s="22" t="s">
        <v>363</v>
      </c>
      <c r="H209" s="22" t="s">
        <v>34</v>
      </c>
      <c r="I209" s="22" t="s">
        <v>1232</v>
      </c>
      <c r="J209" s="43">
        <f>SUM(0)</f>
        <v>0</v>
      </c>
      <c r="K209" s="69" t="s">
        <v>1788</v>
      </c>
      <c r="L209" s="22"/>
      <c r="M209" s="49">
        <f t="shared" ref="M209:P209" si="70">SUM(0)</f>
        <v>0</v>
      </c>
      <c r="N209" s="49">
        <f t="shared" si="70"/>
        <v>0</v>
      </c>
      <c r="O209" s="49">
        <f t="shared" si="70"/>
        <v>0</v>
      </c>
      <c r="P209" s="49">
        <f t="shared" si="70"/>
        <v>0</v>
      </c>
      <c r="Q209" s="22"/>
      <c r="R209" s="22" t="s">
        <v>110</v>
      </c>
      <c r="S209" s="58">
        <f>SUM(0)</f>
        <v>0</v>
      </c>
      <c r="T209" s="58">
        <f>SUM(0)</f>
        <v>0</v>
      </c>
      <c r="U209" s="58" t="s">
        <v>1789</v>
      </c>
      <c r="V209" s="58" t="s">
        <v>1790</v>
      </c>
      <c r="W209" s="22" t="s">
        <v>34</v>
      </c>
      <c r="X209" s="22">
        <v>5053</v>
      </c>
      <c r="Y209" s="22"/>
    </row>
    <row r="210" s="5" customFormat="1" ht="24.95" customHeight="1" spans="1:25">
      <c r="A210" s="20">
        <v>151</v>
      </c>
      <c r="B210" s="21" t="s">
        <v>1791</v>
      </c>
      <c r="C210" s="20"/>
      <c r="D210" s="20"/>
      <c r="E210" s="20"/>
      <c r="F210" s="20"/>
      <c r="G210" s="20" t="s">
        <v>34</v>
      </c>
      <c r="H210" s="20" t="s">
        <v>34</v>
      </c>
      <c r="I210" s="20" t="s">
        <v>34</v>
      </c>
      <c r="J210" s="20" t="s">
        <v>34</v>
      </c>
      <c r="K210" s="21"/>
      <c r="L210" s="20"/>
      <c r="M210" s="48">
        <f t="shared" ref="M210:P210" si="71">M211+M212+M217</f>
        <v>0</v>
      </c>
      <c r="N210" s="48">
        <f t="shared" si="71"/>
        <v>0</v>
      </c>
      <c r="O210" s="48">
        <f t="shared" si="71"/>
        <v>0</v>
      </c>
      <c r="P210" s="48">
        <f t="shared" si="71"/>
        <v>0</v>
      </c>
      <c r="Q210" s="20"/>
      <c r="R210" s="20" t="s">
        <v>34</v>
      </c>
      <c r="S210" s="57">
        <f>S211+S212+S217</f>
        <v>0</v>
      </c>
      <c r="T210" s="57">
        <f>T211+T212+T217</f>
        <v>0</v>
      </c>
      <c r="U210" s="57"/>
      <c r="V210" s="57"/>
      <c r="W210" s="20" t="s">
        <v>34</v>
      </c>
      <c r="X210" s="20">
        <v>5055</v>
      </c>
      <c r="Y210" s="20"/>
    </row>
    <row r="211" s="6" customFormat="1" ht="24.95" customHeight="1" spans="1:25">
      <c r="A211" s="22">
        <v>152</v>
      </c>
      <c r="B211" s="23" t="s">
        <v>1792</v>
      </c>
      <c r="C211" s="22"/>
      <c r="D211" s="22"/>
      <c r="E211" s="22"/>
      <c r="F211" s="22"/>
      <c r="G211" s="22" t="s">
        <v>37</v>
      </c>
      <c r="H211" s="22" t="s">
        <v>34</v>
      </c>
      <c r="I211" s="22" t="s">
        <v>126</v>
      </c>
      <c r="J211" s="44"/>
      <c r="K211" s="23"/>
      <c r="L211" s="22"/>
      <c r="M211" s="49"/>
      <c r="N211" s="49"/>
      <c r="O211" s="49"/>
      <c r="P211" s="49"/>
      <c r="Q211" s="22"/>
      <c r="R211" s="22"/>
      <c r="S211" s="58"/>
      <c r="T211" s="58"/>
      <c r="U211" s="58"/>
      <c r="V211" s="58"/>
      <c r="W211" s="22" t="s">
        <v>34</v>
      </c>
      <c r="X211" s="22">
        <v>5056</v>
      </c>
      <c r="Y211" s="22"/>
    </row>
    <row r="212" s="6" customFormat="1" ht="24.95" customHeight="1" spans="1:25">
      <c r="A212" s="22">
        <v>153</v>
      </c>
      <c r="B212" s="23" t="s">
        <v>1793</v>
      </c>
      <c r="C212" s="22"/>
      <c r="D212" s="22"/>
      <c r="E212" s="22"/>
      <c r="F212" s="22"/>
      <c r="G212" s="22" t="s">
        <v>37</v>
      </c>
      <c r="H212" s="22" t="s">
        <v>34</v>
      </c>
      <c r="I212" s="22" t="s">
        <v>1794</v>
      </c>
      <c r="J212" s="22">
        <f>J213+J214+J215+J216</f>
        <v>0</v>
      </c>
      <c r="K212" s="69" t="s">
        <v>1795</v>
      </c>
      <c r="L212" s="22"/>
      <c r="M212" s="49">
        <f t="shared" ref="M212:P212" si="72">M213+M214+M215+M216</f>
        <v>0</v>
      </c>
      <c r="N212" s="49">
        <f t="shared" si="72"/>
        <v>0</v>
      </c>
      <c r="O212" s="49">
        <f t="shared" si="72"/>
        <v>0</v>
      </c>
      <c r="P212" s="49">
        <f t="shared" si="72"/>
        <v>0</v>
      </c>
      <c r="Q212" s="22"/>
      <c r="R212" s="22" t="s">
        <v>39</v>
      </c>
      <c r="S212" s="58">
        <f>S213+S214+S215+S216</f>
        <v>0</v>
      </c>
      <c r="T212" s="58">
        <f>T213+T214+T215+T216</f>
        <v>0</v>
      </c>
      <c r="U212" s="58"/>
      <c r="V212" s="58"/>
      <c r="W212" s="22" t="s">
        <v>34</v>
      </c>
      <c r="X212" s="22">
        <v>5057</v>
      </c>
      <c r="Y212" s="22"/>
    </row>
    <row r="213" ht="24.95" customHeight="1" spans="1:25">
      <c r="A213" s="24">
        <v>154</v>
      </c>
      <c r="B213" s="26" t="s">
        <v>1796</v>
      </c>
      <c r="C213" s="24"/>
      <c r="D213" s="24"/>
      <c r="E213" s="24"/>
      <c r="F213" s="24"/>
      <c r="G213" s="24" t="s">
        <v>37</v>
      </c>
      <c r="H213" s="24" t="s">
        <v>34</v>
      </c>
      <c r="I213" s="24" t="s">
        <v>1797</v>
      </c>
      <c r="J213" s="55">
        <f>SUM(0)</f>
        <v>0</v>
      </c>
      <c r="K213" s="51"/>
      <c r="L213" s="24"/>
      <c r="M213" s="52"/>
      <c r="N213" s="52"/>
      <c r="O213" s="52"/>
      <c r="P213" s="52"/>
      <c r="Q213" s="24"/>
      <c r="R213" s="24"/>
      <c r="S213" s="24">
        <f>SUM(0)</f>
        <v>0</v>
      </c>
      <c r="T213" s="24">
        <f>SUM(0)</f>
        <v>0</v>
      </c>
      <c r="U213" s="24"/>
      <c r="V213" s="24"/>
      <c r="W213" s="24" t="s">
        <v>34</v>
      </c>
      <c r="X213" s="24">
        <v>5058</v>
      </c>
      <c r="Y213" s="24"/>
    </row>
    <row r="214" ht="24.95" customHeight="1" spans="1:25">
      <c r="A214" s="24">
        <v>155</v>
      </c>
      <c r="B214" s="26" t="s">
        <v>1798</v>
      </c>
      <c r="C214" s="24"/>
      <c r="D214" s="24"/>
      <c r="E214" s="24"/>
      <c r="F214" s="24"/>
      <c r="G214" s="24" t="s">
        <v>37</v>
      </c>
      <c r="H214" s="24" t="s">
        <v>34</v>
      </c>
      <c r="I214" s="24" t="s">
        <v>106</v>
      </c>
      <c r="J214" s="55">
        <f>SUM(0)</f>
        <v>0</v>
      </c>
      <c r="K214" s="51"/>
      <c r="L214" s="24"/>
      <c r="M214" s="52">
        <f>SUM(0)</f>
        <v>0</v>
      </c>
      <c r="N214" s="52">
        <f>SUM(0)</f>
        <v>0</v>
      </c>
      <c r="O214" s="52">
        <f>SUM(0)</f>
        <v>0</v>
      </c>
      <c r="P214" s="52">
        <f>SUM(0)</f>
        <v>0</v>
      </c>
      <c r="Q214" s="24"/>
      <c r="R214" s="24" t="s">
        <v>39</v>
      </c>
      <c r="S214" s="24">
        <f>SUM(0)</f>
        <v>0</v>
      </c>
      <c r="T214" s="24">
        <f>SUM(0)</f>
        <v>0</v>
      </c>
      <c r="U214" s="24"/>
      <c r="V214" s="24"/>
      <c r="W214" s="24" t="s">
        <v>34</v>
      </c>
      <c r="X214" s="24">
        <v>5076</v>
      </c>
      <c r="Y214" s="24"/>
    </row>
    <row r="215" ht="24.95" customHeight="1" spans="1:25">
      <c r="A215" s="24">
        <v>156</v>
      </c>
      <c r="B215" s="26" t="s">
        <v>1818</v>
      </c>
      <c r="C215" s="24"/>
      <c r="D215" s="24"/>
      <c r="E215" s="24"/>
      <c r="F215" s="24"/>
      <c r="G215" s="24" t="s">
        <v>37</v>
      </c>
      <c r="H215" s="24" t="s">
        <v>34</v>
      </c>
      <c r="I215" s="24" t="s">
        <v>106</v>
      </c>
      <c r="J215" s="55">
        <f>SUM(0)</f>
        <v>0</v>
      </c>
      <c r="K215" s="51"/>
      <c r="L215" s="24"/>
      <c r="M215" s="52">
        <f t="shared" ref="M215:P215" si="73">SUM(0)</f>
        <v>0</v>
      </c>
      <c r="N215" s="52">
        <f t="shared" si="73"/>
        <v>0</v>
      </c>
      <c r="O215" s="52">
        <f t="shared" si="73"/>
        <v>0</v>
      </c>
      <c r="P215" s="52">
        <f t="shared" si="73"/>
        <v>0</v>
      </c>
      <c r="Q215" s="24"/>
      <c r="R215" s="24" t="s">
        <v>39</v>
      </c>
      <c r="S215" s="24">
        <f>SUM(0)</f>
        <v>0</v>
      </c>
      <c r="T215" s="24">
        <f>SUM(0)</f>
        <v>0</v>
      </c>
      <c r="U215" s="24"/>
      <c r="V215" s="24"/>
      <c r="W215" s="24" t="s">
        <v>34</v>
      </c>
      <c r="X215" s="24">
        <v>5680</v>
      </c>
      <c r="Y215" s="24"/>
    </row>
    <row r="216" ht="24.95" customHeight="1" spans="1:25">
      <c r="A216" s="24">
        <v>157</v>
      </c>
      <c r="B216" s="26" t="s">
        <v>1819</v>
      </c>
      <c r="C216" s="24"/>
      <c r="D216" s="24"/>
      <c r="E216" s="24"/>
      <c r="F216" s="24"/>
      <c r="G216" s="24" t="s">
        <v>37</v>
      </c>
      <c r="H216" s="24" t="s">
        <v>34</v>
      </c>
      <c r="I216" s="24" t="s">
        <v>1797</v>
      </c>
      <c r="J216" s="55">
        <f>SUM(0)</f>
        <v>0</v>
      </c>
      <c r="K216" s="51"/>
      <c r="L216" s="24"/>
      <c r="M216" s="52">
        <f t="shared" ref="M216:P216" si="74">SUM(0)</f>
        <v>0</v>
      </c>
      <c r="N216" s="52">
        <f t="shared" si="74"/>
        <v>0</v>
      </c>
      <c r="O216" s="52">
        <f t="shared" si="74"/>
        <v>0</v>
      </c>
      <c r="P216" s="52">
        <f t="shared" si="74"/>
        <v>0</v>
      </c>
      <c r="Q216" s="24"/>
      <c r="R216" s="24" t="s">
        <v>39</v>
      </c>
      <c r="S216" s="24">
        <f>SUM(0)</f>
        <v>0</v>
      </c>
      <c r="T216" s="24">
        <f>SUM(0)</f>
        <v>0</v>
      </c>
      <c r="U216" s="24"/>
      <c r="V216" s="24"/>
      <c r="W216" s="24" t="s">
        <v>34</v>
      </c>
      <c r="X216" s="24">
        <v>5682</v>
      </c>
      <c r="Y216" s="24"/>
    </row>
    <row r="217" s="6" customFormat="1" ht="24.95" customHeight="1" spans="1:25">
      <c r="A217" s="22">
        <v>158</v>
      </c>
      <c r="B217" s="23" t="s">
        <v>1820</v>
      </c>
      <c r="C217" s="22"/>
      <c r="D217" s="22"/>
      <c r="E217" s="22"/>
      <c r="F217" s="22"/>
      <c r="G217" s="22"/>
      <c r="H217" s="22"/>
      <c r="I217" s="22"/>
      <c r="J217" s="44"/>
      <c r="K217" s="23"/>
      <c r="L217" s="22"/>
      <c r="M217" s="49"/>
      <c r="N217" s="49"/>
      <c r="O217" s="49"/>
      <c r="P217" s="49"/>
      <c r="Q217" s="22"/>
      <c r="R217" s="22"/>
      <c r="S217" s="58"/>
      <c r="T217" s="58"/>
      <c r="U217" s="58"/>
      <c r="V217" s="58"/>
      <c r="W217" s="22"/>
      <c r="X217" s="22">
        <v>6179</v>
      </c>
      <c r="Y217" s="22"/>
    </row>
    <row r="218" s="5" customFormat="1" ht="24.95" customHeight="1" spans="1:25">
      <c r="A218" s="20">
        <v>159</v>
      </c>
      <c r="B218" s="21" t="s">
        <v>1821</v>
      </c>
      <c r="C218" s="20"/>
      <c r="D218" s="20"/>
      <c r="E218" s="20"/>
      <c r="F218" s="20"/>
      <c r="G218" s="20" t="s">
        <v>34</v>
      </c>
      <c r="H218" s="20" t="s">
        <v>34</v>
      </c>
      <c r="I218" s="20" t="s">
        <v>34</v>
      </c>
      <c r="J218" s="41">
        <f>J219+J226+J227+J232</f>
        <v>14</v>
      </c>
      <c r="K218" s="21"/>
      <c r="L218" s="20"/>
      <c r="M218" s="48">
        <f t="shared" ref="M218:P218" si="75">M219+M226+M227+M232</f>
        <v>7.2</v>
      </c>
      <c r="N218" s="48">
        <f t="shared" si="75"/>
        <v>3.2</v>
      </c>
      <c r="O218" s="48">
        <f t="shared" si="75"/>
        <v>2</v>
      </c>
      <c r="P218" s="48">
        <f t="shared" si="75"/>
        <v>2</v>
      </c>
      <c r="Q218" s="20"/>
      <c r="R218" s="20" t="s">
        <v>34</v>
      </c>
      <c r="S218" s="57">
        <f>S219+S226+S227+S232</f>
        <v>14</v>
      </c>
      <c r="T218" s="57">
        <f>T219+T226+T227+T232</f>
        <v>35</v>
      </c>
      <c r="U218" s="57"/>
      <c r="V218" s="57"/>
      <c r="W218" s="20" t="s">
        <v>34</v>
      </c>
      <c r="X218" s="20">
        <v>6180</v>
      </c>
      <c r="Y218" s="20"/>
    </row>
    <row r="219" s="6" customFormat="1" ht="24.95" customHeight="1" spans="1:25">
      <c r="A219" s="22">
        <v>160</v>
      </c>
      <c r="B219" s="23" t="s">
        <v>1822</v>
      </c>
      <c r="C219" s="22"/>
      <c r="D219" s="22"/>
      <c r="E219" s="22"/>
      <c r="F219" s="22"/>
      <c r="G219" s="22" t="s">
        <v>37</v>
      </c>
      <c r="H219" s="22" t="s">
        <v>34</v>
      </c>
      <c r="I219" s="22" t="s">
        <v>38</v>
      </c>
      <c r="J219" s="43">
        <f>SUM(J220:J225)</f>
        <v>6</v>
      </c>
      <c r="K219" s="69" t="s">
        <v>1823</v>
      </c>
      <c r="L219" s="22"/>
      <c r="M219" s="49">
        <f>SUM(M220:M225)</f>
        <v>6</v>
      </c>
      <c r="N219" s="49">
        <f>SUM(N220:N225)</f>
        <v>2</v>
      </c>
      <c r="O219" s="49">
        <f>SUM(O220:O225)</f>
        <v>2</v>
      </c>
      <c r="P219" s="49">
        <f>SUM(P220:P225)</f>
        <v>2</v>
      </c>
      <c r="Q219" s="22"/>
      <c r="R219" s="22" t="s">
        <v>39</v>
      </c>
      <c r="S219" s="58">
        <f>SUM(S220:S225)</f>
        <v>6</v>
      </c>
      <c r="T219" s="58">
        <f>SUM(T220:T225)</f>
        <v>6</v>
      </c>
      <c r="U219" s="58"/>
      <c r="V219" s="58"/>
      <c r="W219" s="22" t="s">
        <v>34</v>
      </c>
      <c r="X219" s="22">
        <v>6181</v>
      </c>
      <c r="Y219" s="22"/>
    </row>
    <row r="220" ht="24.95" customHeight="1" spans="1:25">
      <c r="A220" s="24">
        <v>161</v>
      </c>
      <c r="B220" s="51" t="s">
        <v>1824</v>
      </c>
      <c r="C220" s="24" t="s">
        <v>45</v>
      </c>
      <c r="D220" s="24" t="s">
        <v>46</v>
      </c>
      <c r="E220" s="24" t="s">
        <v>103</v>
      </c>
      <c r="F220" s="24"/>
      <c r="G220" s="24" t="s">
        <v>37</v>
      </c>
      <c r="H220" s="24">
        <v>2018</v>
      </c>
      <c r="I220" s="24" t="s">
        <v>38</v>
      </c>
      <c r="J220" s="55">
        <v>1</v>
      </c>
      <c r="K220" s="51" t="s">
        <v>1826</v>
      </c>
      <c r="L220" s="24" t="s">
        <v>1827</v>
      </c>
      <c r="M220" s="52">
        <f t="shared" ref="M220:M225" si="76">N220+O220+P220</f>
        <v>1</v>
      </c>
      <c r="N220" s="52">
        <v>1</v>
      </c>
      <c r="O220" s="52"/>
      <c r="P220" s="52"/>
      <c r="Q220" s="24" t="s">
        <v>49</v>
      </c>
      <c r="R220" s="24" t="s">
        <v>39</v>
      </c>
      <c r="S220" s="24">
        <v>1</v>
      </c>
      <c r="T220" s="24">
        <v>1</v>
      </c>
      <c r="U220" s="24"/>
      <c r="V220" s="24"/>
      <c r="W220" s="26" t="s">
        <v>1802</v>
      </c>
      <c r="X220" s="24">
        <v>6201</v>
      </c>
      <c r="Y220" s="24"/>
    </row>
    <row r="221" ht="24.95" customHeight="1" spans="1:25">
      <c r="A221" s="24">
        <v>162</v>
      </c>
      <c r="B221" s="51" t="s">
        <v>1824</v>
      </c>
      <c r="C221" s="24" t="s">
        <v>45</v>
      </c>
      <c r="D221" s="24" t="s">
        <v>46</v>
      </c>
      <c r="E221" s="24" t="s">
        <v>67</v>
      </c>
      <c r="F221" s="24"/>
      <c r="G221" s="24" t="s">
        <v>37</v>
      </c>
      <c r="H221" s="24">
        <v>2018</v>
      </c>
      <c r="I221" s="24" t="s">
        <v>38</v>
      </c>
      <c r="J221" s="55">
        <v>1</v>
      </c>
      <c r="K221" s="51" t="s">
        <v>1826</v>
      </c>
      <c r="L221" s="24" t="s">
        <v>1827</v>
      </c>
      <c r="M221" s="52">
        <f t="shared" si="76"/>
        <v>1</v>
      </c>
      <c r="N221" s="52">
        <v>1</v>
      </c>
      <c r="O221" s="52"/>
      <c r="P221" s="52"/>
      <c r="Q221" s="24" t="s">
        <v>49</v>
      </c>
      <c r="R221" s="24" t="s">
        <v>39</v>
      </c>
      <c r="S221" s="24">
        <v>1</v>
      </c>
      <c r="T221" s="24">
        <v>1</v>
      </c>
      <c r="U221" s="24"/>
      <c r="V221" s="24"/>
      <c r="W221" s="26" t="s">
        <v>1802</v>
      </c>
      <c r="X221" s="24">
        <v>6221</v>
      </c>
      <c r="Y221" s="24"/>
    </row>
    <row r="222" ht="24.95" customHeight="1" spans="1:25">
      <c r="A222" s="24">
        <v>163</v>
      </c>
      <c r="B222" s="51" t="s">
        <v>1824</v>
      </c>
      <c r="C222" s="24" t="s">
        <v>45</v>
      </c>
      <c r="D222" s="24" t="s">
        <v>46</v>
      </c>
      <c r="E222" s="24" t="s">
        <v>103</v>
      </c>
      <c r="F222" s="24"/>
      <c r="G222" s="24" t="s">
        <v>37</v>
      </c>
      <c r="H222" s="24">
        <v>2019</v>
      </c>
      <c r="I222" s="24" t="s">
        <v>38</v>
      </c>
      <c r="J222" s="55">
        <v>1</v>
      </c>
      <c r="K222" s="51" t="s">
        <v>1826</v>
      </c>
      <c r="L222" s="24" t="s">
        <v>1827</v>
      </c>
      <c r="M222" s="52">
        <f t="shared" si="76"/>
        <v>1</v>
      </c>
      <c r="N222" s="52"/>
      <c r="O222" s="52">
        <v>1</v>
      </c>
      <c r="P222" s="52"/>
      <c r="Q222" s="24" t="s">
        <v>49</v>
      </c>
      <c r="R222" s="24" t="s">
        <v>39</v>
      </c>
      <c r="S222" s="24">
        <v>1</v>
      </c>
      <c r="T222" s="24">
        <v>1</v>
      </c>
      <c r="U222" s="24"/>
      <c r="V222" s="24"/>
      <c r="W222" s="26" t="s">
        <v>1802</v>
      </c>
      <c r="X222" s="24">
        <v>6337</v>
      </c>
      <c r="Y222" s="24"/>
    </row>
    <row r="223" ht="24.95" customHeight="1" spans="1:25">
      <c r="A223" s="24">
        <v>164</v>
      </c>
      <c r="B223" s="51" t="s">
        <v>1824</v>
      </c>
      <c r="C223" s="24" t="s">
        <v>45</v>
      </c>
      <c r="D223" s="24" t="s">
        <v>46</v>
      </c>
      <c r="E223" s="24" t="s">
        <v>67</v>
      </c>
      <c r="F223" s="24"/>
      <c r="G223" s="24" t="s">
        <v>37</v>
      </c>
      <c r="H223" s="24">
        <v>2019</v>
      </c>
      <c r="I223" s="24" t="s">
        <v>38</v>
      </c>
      <c r="J223" s="55">
        <v>1</v>
      </c>
      <c r="K223" s="51" t="s">
        <v>1826</v>
      </c>
      <c r="L223" s="24" t="s">
        <v>1827</v>
      </c>
      <c r="M223" s="52">
        <f t="shared" si="76"/>
        <v>1</v>
      </c>
      <c r="N223" s="52"/>
      <c r="O223" s="52">
        <v>1</v>
      </c>
      <c r="P223" s="52"/>
      <c r="Q223" s="24" t="s">
        <v>49</v>
      </c>
      <c r="R223" s="24" t="s">
        <v>39</v>
      </c>
      <c r="S223" s="24">
        <v>1</v>
      </c>
      <c r="T223" s="24">
        <v>1</v>
      </c>
      <c r="U223" s="24"/>
      <c r="V223" s="24"/>
      <c r="W223" s="26" t="s">
        <v>1802</v>
      </c>
      <c r="X223" s="24">
        <v>6357</v>
      </c>
      <c r="Y223" s="24"/>
    </row>
    <row r="224" ht="24.95" customHeight="1" spans="1:25">
      <c r="A224" s="24">
        <v>165</v>
      </c>
      <c r="B224" s="51" t="s">
        <v>1824</v>
      </c>
      <c r="C224" s="24" t="s">
        <v>45</v>
      </c>
      <c r="D224" s="24" t="s">
        <v>46</v>
      </c>
      <c r="E224" s="24" t="s">
        <v>103</v>
      </c>
      <c r="F224" s="24"/>
      <c r="G224" s="24" t="s">
        <v>37</v>
      </c>
      <c r="H224" s="24">
        <v>2020</v>
      </c>
      <c r="I224" s="24" t="s">
        <v>38</v>
      </c>
      <c r="J224" s="55">
        <v>1</v>
      </c>
      <c r="K224" s="51" t="s">
        <v>1826</v>
      </c>
      <c r="L224" s="24" t="s">
        <v>1827</v>
      </c>
      <c r="M224" s="52">
        <f t="shared" si="76"/>
        <v>1</v>
      </c>
      <c r="N224" s="52"/>
      <c r="O224" s="52"/>
      <c r="P224" s="52">
        <v>1</v>
      </c>
      <c r="Q224" s="24" t="s">
        <v>49</v>
      </c>
      <c r="R224" s="24" t="s">
        <v>39</v>
      </c>
      <c r="S224" s="24">
        <v>1</v>
      </c>
      <c r="T224" s="24">
        <v>1</v>
      </c>
      <c r="U224" s="24"/>
      <c r="V224" s="24"/>
      <c r="W224" s="26" t="s">
        <v>1802</v>
      </c>
      <c r="X224" s="24">
        <v>6473</v>
      </c>
      <c r="Y224" s="24"/>
    </row>
    <row r="225" ht="24.95" customHeight="1" spans="1:25">
      <c r="A225" s="24">
        <v>166</v>
      </c>
      <c r="B225" s="51" t="s">
        <v>1824</v>
      </c>
      <c r="C225" s="24" t="s">
        <v>45</v>
      </c>
      <c r="D225" s="24" t="s">
        <v>46</v>
      </c>
      <c r="E225" s="24" t="s">
        <v>67</v>
      </c>
      <c r="F225" s="24"/>
      <c r="G225" s="24" t="s">
        <v>37</v>
      </c>
      <c r="H225" s="24">
        <v>2020</v>
      </c>
      <c r="I225" s="24" t="s">
        <v>38</v>
      </c>
      <c r="J225" s="55">
        <v>1</v>
      </c>
      <c r="K225" s="51" t="s">
        <v>1826</v>
      </c>
      <c r="L225" s="24" t="s">
        <v>1827</v>
      </c>
      <c r="M225" s="52">
        <f t="shared" si="76"/>
        <v>1</v>
      </c>
      <c r="N225" s="52"/>
      <c r="O225" s="52"/>
      <c r="P225" s="52">
        <v>1</v>
      </c>
      <c r="Q225" s="24" t="s">
        <v>49</v>
      </c>
      <c r="R225" s="24" t="s">
        <v>39</v>
      </c>
      <c r="S225" s="24">
        <v>1</v>
      </c>
      <c r="T225" s="24">
        <v>1</v>
      </c>
      <c r="U225" s="24"/>
      <c r="V225" s="24"/>
      <c r="W225" s="26" t="s">
        <v>1802</v>
      </c>
      <c r="X225" s="24">
        <v>6493</v>
      </c>
      <c r="Y225" s="24"/>
    </row>
    <row r="226" s="6" customFormat="1" ht="24.95" customHeight="1" spans="1:25">
      <c r="A226" s="22">
        <v>167</v>
      </c>
      <c r="B226" s="23" t="s">
        <v>1830</v>
      </c>
      <c r="C226" s="22"/>
      <c r="D226" s="22"/>
      <c r="E226" s="22"/>
      <c r="F226" s="22"/>
      <c r="G226" s="22"/>
      <c r="H226" s="22"/>
      <c r="I226" s="22"/>
      <c r="J226" s="43"/>
      <c r="K226" s="23"/>
      <c r="L226" s="22"/>
      <c r="M226" s="49"/>
      <c r="N226" s="49"/>
      <c r="O226" s="49"/>
      <c r="P226" s="49"/>
      <c r="Q226" s="22"/>
      <c r="R226" s="22"/>
      <c r="S226" s="58"/>
      <c r="T226" s="58"/>
      <c r="U226" s="58"/>
      <c r="V226" s="58"/>
      <c r="W226" s="22"/>
      <c r="X226" s="22">
        <v>6590</v>
      </c>
      <c r="Y226" s="22"/>
    </row>
    <row r="227" s="6" customFormat="1" ht="24.95" customHeight="1" spans="1:25">
      <c r="A227" s="22">
        <v>168</v>
      </c>
      <c r="B227" s="23" t="s">
        <v>1831</v>
      </c>
      <c r="C227" s="22"/>
      <c r="D227" s="22"/>
      <c r="E227" s="22"/>
      <c r="F227" s="22"/>
      <c r="G227" s="22" t="s">
        <v>37</v>
      </c>
      <c r="H227" s="22" t="s">
        <v>34</v>
      </c>
      <c r="I227" s="22" t="s">
        <v>38</v>
      </c>
      <c r="J227" s="43">
        <f>SUM(J228:J231)</f>
        <v>8</v>
      </c>
      <c r="K227" s="69" t="s">
        <v>1832</v>
      </c>
      <c r="L227" s="22"/>
      <c r="M227" s="49">
        <f>SUM(M228:M231)</f>
        <v>1.2</v>
      </c>
      <c r="N227" s="49">
        <f>SUM(N228:N231)</f>
        <v>1.2</v>
      </c>
      <c r="O227" s="49">
        <f>SUM(O228:O231)</f>
        <v>0</v>
      </c>
      <c r="P227" s="49">
        <f>SUM(P228:P231)</f>
        <v>0</v>
      </c>
      <c r="Q227" s="22"/>
      <c r="R227" s="22" t="s">
        <v>39</v>
      </c>
      <c r="S227" s="58">
        <f>SUM(S228:S231)</f>
        <v>8</v>
      </c>
      <c r="T227" s="58">
        <f>SUM(T228:T231)</f>
        <v>29</v>
      </c>
      <c r="U227" s="58"/>
      <c r="V227" s="58"/>
      <c r="W227" s="22" t="s">
        <v>34</v>
      </c>
      <c r="X227" s="22">
        <v>6591</v>
      </c>
      <c r="Y227" s="22"/>
    </row>
    <row r="228" ht="24.95" customHeight="1" spans="1:25">
      <c r="A228" s="24">
        <v>169</v>
      </c>
      <c r="B228" s="51" t="s">
        <v>1833</v>
      </c>
      <c r="C228" s="24" t="s">
        <v>45</v>
      </c>
      <c r="D228" s="24" t="s">
        <v>46</v>
      </c>
      <c r="E228" s="24" t="s">
        <v>1843</v>
      </c>
      <c r="F228" s="24"/>
      <c r="G228" s="24" t="s">
        <v>37</v>
      </c>
      <c r="H228" s="24">
        <v>2018</v>
      </c>
      <c r="I228" s="24" t="s">
        <v>38</v>
      </c>
      <c r="J228" s="55">
        <v>2</v>
      </c>
      <c r="K228" s="51" t="s">
        <v>1835</v>
      </c>
      <c r="L228" s="24">
        <v>0.15</v>
      </c>
      <c r="M228" s="52">
        <f>N228+O228+P228</f>
        <v>0.3</v>
      </c>
      <c r="N228" s="52">
        <v>0.3</v>
      </c>
      <c r="O228" s="52"/>
      <c r="P228" s="52"/>
      <c r="Q228" s="24" t="s">
        <v>49</v>
      </c>
      <c r="R228" s="24" t="s">
        <v>39</v>
      </c>
      <c r="S228" s="24">
        <v>2</v>
      </c>
      <c r="T228" s="24">
        <v>8</v>
      </c>
      <c r="U228" s="24"/>
      <c r="V228" s="24"/>
      <c r="W228" s="26" t="s">
        <v>1710</v>
      </c>
      <c r="X228" s="24">
        <v>6819</v>
      </c>
      <c r="Y228" s="24"/>
    </row>
    <row r="229" ht="24.95" customHeight="1" spans="1:25">
      <c r="A229" s="24">
        <v>170</v>
      </c>
      <c r="B229" s="51" t="s">
        <v>1833</v>
      </c>
      <c r="C229" s="24" t="s">
        <v>45</v>
      </c>
      <c r="D229" s="24" t="s">
        <v>46</v>
      </c>
      <c r="E229" s="24" t="s">
        <v>1844</v>
      </c>
      <c r="F229" s="24"/>
      <c r="G229" s="24" t="s">
        <v>37</v>
      </c>
      <c r="H229" s="24">
        <v>2018</v>
      </c>
      <c r="I229" s="24" t="s">
        <v>38</v>
      </c>
      <c r="J229" s="55">
        <v>2</v>
      </c>
      <c r="K229" s="51" t="s">
        <v>1835</v>
      </c>
      <c r="L229" s="24">
        <v>0.15</v>
      </c>
      <c r="M229" s="52">
        <f>N229+O229+P229</f>
        <v>0.3</v>
      </c>
      <c r="N229" s="52">
        <v>0.3</v>
      </c>
      <c r="O229" s="52"/>
      <c r="P229" s="52"/>
      <c r="Q229" s="24" t="s">
        <v>49</v>
      </c>
      <c r="R229" s="24" t="s">
        <v>39</v>
      </c>
      <c r="S229" s="24">
        <v>2</v>
      </c>
      <c r="T229" s="24">
        <v>6</v>
      </c>
      <c r="U229" s="24"/>
      <c r="V229" s="24"/>
      <c r="W229" s="26" t="s">
        <v>1710</v>
      </c>
      <c r="X229" s="24">
        <v>6820</v>
      </c>
      <c r="Y229" s="24"/>
    </row>
    <row r="230" ht="24.95" customHeight="1" spans="1:25">
      <c r="A230" s="24">
        <v>171</v>
      </c>
      <c r="B230" s="51" t="s">
        <v>1833</v>
      </c>
      <c r="C230" s="24" t="s">
        <v>45</v>
      </c>
      <c r="D230" s="24" t="s">
        <v>46</v>
      </c>
      <c r="E230" s="24" t="s">
        <v>1845</v>
      </c>
      <c r="F230" s="24"/>
      <c r="G230" s="24" t="s">
        <v>37</v>
      </c>
      <c r="H230" s="24">
        <v>2018</v>
      </c>
      <c r="I230" s="24" t="s">
        <v>38</v>
      </c>
      <c r="J230" s="55">
        <v>2</v>
      </c>
      <c r="K230" s="51" t="s">
        <v>1835</v>
      </c>
      <c r="L230" s="24">
        <v>0.15</v>
      </c>
      <c r="M230" s="52">
        <f>N230+O230+P230</f>
        <v>0.3</v>
      </c>
      <c r="N230" s="52">
        <v>0.3</v>
      </c>
      <c r="O230" s="52"/>
      <c r="P230" s="52"/>
      <c r="Q230" s="24" t="s">
        <v>49</v>
      </c>
      <c r="R230" s="24" t="s">
        <v>39</v>
      </c>
      <c r="S230" s="24">
        <v>2</v>
      </c>
      <c r="T230" s="24">
        <v>8</v>
      </c>
      <c r="U230" s="24"/>
      <c r="V230" s="24"/>
      <c r="W230" s="26" t="s">
        <v>1710</v>
      </c>
      <c r="X230" s="24">
        <v>6821</v>
      </c>
      <c r="Y230" s="24"/>
    </row>
    <row r="231" ht="24.95" customHeight="1" spans="1:25">
      <c r="A231" s="24">
        <v>172</v>
      </c>
      <c r="B231" s="51" t="s">
        <v>1833</v>
      </c>
      <c r="C231" s="24" t="s">
        <v>45</v>
      </c>
      <c r="D231" s="24" t="s">
        <v>46</v>
      </c>
      <c r="E231" s="24" t="s">
        <v>1846</v>
      </c>
      <c r="F231" s="24"/>
      <c r="G231" s="24" t="s">
        <v>37</v>
      </c>
      <c r="H231" s="24">
        <v>2018</v>
      </c>
      <c r="I231" s="24" t="s">
        <v>38</v>
      </c>
      <c r="J231" s="55">
        <v>2</v>
      </c>
      <c r="K231" s="51" t="s">
        <v>1835</v>
      </c>
      <c r="L231" s="24">
        <v>0.15</v>
      </c>
      <c r="M231" s="52">
        <f>N231+O231+P231</f>
        <v>0.3</v>
      </c>
      <c r="N231" s="52">
        <v>0.3</v>
      </c>
      <c r="O231" s="52"/>
      <c r="P231" s="52"/>
      <c r="Q231" s="24" t="s">
        <v>49</v>
      </c>
      <c r="R231" s="24" t="s">
        <v>39</v>
      </c>
      <c r="S231" s="24">
        <v>2</v>
      </c>
      <c r="T231" s="24">
        <v>7</v>
      </c>
      <c r="U231" s="24"/>
      <c r="V231" s="24"/>
      <c r="W231" s="26" t="s">
        <v>1710</v>
      </c>
      <c r="X231" s="24">
        <v>6822</v>
      </c>
      <c r="Y231" s="24"/>
    </row>
    <row r="232" s="6" customFormat="1" ht="24.95" customHeight="1" spans="1:25">
      <c r="A232" s="22">
        <v>173</v>
      </c>
      <c r="B232" s="23" t="s">
        <v>1872</v>
      </c>
      <c r="C232" s="22"/>
      <c r="D232" s="22"/>
      <c r="E232" s="22"/>
      <c r="F232" s="22"/>
      <c r="G232" s="22"/>
      <c r="H232" s="22"/>
      <c r="I232" s="22"/>
      <c r="J232" s="43"/>
      <c r="K232" s="23"/>
      <c r="L232" s="22"/>
      <c r="M232" s="49"/>
      <c r="N232" s="49"/>
      <c r="O232" s="49"/>
      <c r="P232" s="49"/>
      <c r="Q232" s="22"/>
      <c r="R232" s="22"/>
      <c r="S232" s="58"/>
      <c r="T232" s="58"/>
      <c r="U232" s="58"/>
      <c r="V232" s="58"/>
      <c r="W232" s="22"/>
      <c r="X232" s="22">
        <v>7366</v>
      </c>
      <c r="Y232" s="22"/>
    </row>
    <row r="233" s="5" customFormat="1" ht="24.95" customHeight="1" spans="1:25">
      <c r="A233" s="20">
        <v>174</v>
      </c>
      <c r="B233" s="21" t="s">
        <v>1873</v>
      </c>
      <c r="C233" s="20"/>
      <c r="D233" s="20"/>
      <c r="E233" s="20"/>
      <c r="F233" s="20"/>
      <c r="G233" s="20"/>
      <c r="H233" s="20"/>
      <c r="I233" s="20"/>
      <c r="J233" s="41"/>
      <c r="K233" s="21"/>
      <c r="L233" s="20"/>
      <c r="M233" s="48"/>
      <c r="N233" s="48"/>
      <c r="O233" s="48"/>
      <c r="P233" s="48"/>
      <c r="Q233" s="20"/>
      <c r="R233" s="20"/>
      <c r="S233" s="57"/>
      <c r="T233" s="57"/>
      <c r="U233" s="57"/>
      <c r="V233" s="57"/>
      <c r="W233" s="20"/>
      <c r="X233" s="20"/>
      <c r="Y233" s="20" t="s">
        <v>1874</v>
      </c>
    </row>
    <row r="234" s="4" customFormat="1" ht="24.95" customHeight="1" spans="1:25">
      <c r="A234" s="18">
        <v>175</v>
      </c>
      <c r="B234" s="19" t="s">
        <v>1875</v>
      </c>
      <c r="C234" s="18"/>
      <c r="D234" s="18"/>
      <c r="E234" s="18"/>
      <c r="F234" s="18"/>
      <c r="G234" s="18" t="s">
        <v>34</v>
      </c>
      <c r="H234" s="18" t="s">
        <v>34</v>
      </c>
      <c r="I234" s="18" t="s">
        <v>1743</v>
      </c>
      <c r="J234" s="18">
        <f>J235+J236+J237+J238+J239+J240</f>
        <v>0</v>
      </c>
      <c r="K234" s="19"/>
      <c r="L234" s="18"/>
      <c r="M234" s="40">
        <f t="shared" ref="M234:P234" si="77">M235+M236+M237+M238+M239+M240</f>
        <v>0</v>
      </c>
      <c r="N234" s="40">
        <f t="shared" si="77"/>
        <v>0</v>
      </c>
      <c r="O234" s="40">
        <f t="shared" si="77"/>
        <v>0</v>
      </c>
      <c r="P234" s="40">
        <f t="shared" si="77"/>
        <v>0</v>
      </c>
      <c r="Q234" s="18"/>
      <c r="R234" s="18" t="s">
        <v>39</v>
      </c>
      <c r="S234" s="56">
        <f>S235+S236+S237+S238+S239+S240</f>
        <v>0</v>
      </c>
      <c r="T234" s="56">
        <f>T235+T236+T237+T238+T239+T240</f>
        <v>0</v>
      </c>
      <c r="U234" s="56" t="s">
        <v>1876</v>
      </c>
      <c r="V234" s="56" t="s">
        <v>1877</v>
      </c>
      <c r="W234" s="18" t="s">
        <v>34</v>
      </c>
      <c r="X234" s="18">
        <v>7367</v>
      </c>
      <c r="Y234" s="18"/>
    </row>
    <row r="235" s="5" customFormat="1" ht="24.95" customHeight="1" spans="1:25">
      <c r="A235" s="20">
        <v>176</v>
      </c>
      <c r="B235" s="21" t="s">
        <v>1878</v>
      </c>
      <c r="C235" s="20"/>
      <c r="D235" s="20"/>
      <c r="E235" s="20"/>
      <c r="F235" s="20"/>
      <c r="G235" s="20" t="s">
        <v>37</v>
      </c>
      <c r="H235" s="20" t="s">
        <v>34</v>
      </c>
      <c r="I235" s="20" t="s">
        <v>1743</v>
      </c>
      <c r="J235" s="41">
        <f t="shared" ref="J235:J238" si="78">SUM(0)</f>
        <v>0</v>
      </c>
      <c r="K235" s="21" t="s">
        <v>1879</v>
      </c>
      <c r="L235" s="20"/>
      <c r="M235" s="48">
        <f t="shared" ref="M235:P235" si="79">SUM(0)</f>
        <v>0</v>
      </c>
      <c r="N235" s="48">
        <f t="shared" si="79"/>
        <v>0</v>
      </c>
      <c r="O235" s="48">
        <f t="shared" si="79"/>
        <v>0</v>
      </c>
      <c r="P235" s="48">
        <f t="shared" si="79"/>
        <v>0</v>
      </c>
      <c r="Q235" s="20"/>
      <c r="R235" s="20" t="s">
        <v>39</v>
      </c>
      <c r="S235" s="57">
        <f t="shared" ref="S235:S238" si="80">SUM(0)</f>
        <v>0</v>
      </c>
      <c r="T235" s="57">
        <f t="shared" ref="T235:T238" si="81">SUM(0)</f>
        <v>0</v>
      </c>
      <c r="U235" s="57"/>
      <c r="V235" s="57"/>
      <c r="W235" s="20" t="s">
        <v>34</v>
      </c>
      <c r="X235" s="20">
        <v>7368</v>
      </c>
      <c r="Y235" s="20"/>
    </row>
    <row r="236" s="5" customFormat="1" ht="24.95" customHeight="1" spans="1:25">
      <c r="A236" s="20">
        <v>177</v>
      </c>
      <c r="B236" s="21" t="s">
        <v>1880</v>
      </c>
      <c r="C236" s="20"/>
      <c r="D236" s="20"/>
      <c r="E236" s="20"/>
      <c r="F236" s="20"/>
      <c r="G236" s="20" t="s">
        <v>37</v>
      </c>
      <c r="H236" s="20" t="s">
        <v>34</v>
      </c>
      <c r="I236" s="20" t="s">
        <v>1743</v>
      </c>
      <c r="J236" s="41">
        <f t="shared" si="78"/>
        <v>0</v>
      </c>
      <c r="K236" s="21" t="s">
        <v>1881</v>
      </c>
      <c r="L236" s="20"/>
      <c r="M236" s="48">
        <f t="shared" ref="M236:P236" si="82">SUM(0)</f>
        <v>0</v>
      </c>
      <c r="N236" s="48">
        <f t="shared" si="82"/>
        <v>0</v>
      </c>
      <c r="O236" s="48">
        <f t="shared" si="82"/>
        <v>0</v>
      </c>
      <c r="P236" s="48">
        <f t="shared" si="82"/>
        <v>0</v>
      </c>
      <c r="Q236" s="20"/>
      <c r="R236" s="20" t="s">
        <v>39</v>
      </c>
      <c r="S236" s="57">
        <f t="shared" si="80"/>
        <v>0</v>
      </c>
      <c r="T236" s="57">
        <f t="shared" si="81"/>
        <v>0</v>
      </c>
      <c r="U236" s="57"/>
      <c r="V236" s="57"/>
      <c r="W236" s="20" t="s">
        <v>34</v>
      </c>
      <c r="X236" s="20">
        <v>7382</v>
      </c>
      <c r="Y236" s="20"/>
    </row>
    <row r="237" s="5" customFormat="1" ht="24.95" customHeight="1" spans="1:25">
      <c r="A237" s="20">
        <v>178</v>
      </c>
      <c r="B237" s="21" t="s">
        <v>1882</v>
      </c>
      <c r="C237" s="20"/>
      <c r="D237" s="20"/>
      <c r="E237" s="20"/>
      <c r="F237" s="20"/>
      <c r="G237" s="20" t="s">
        <v>37</v>
      </c>
      <c r="H237" s="20" t="s">
        <v>34</v>
      </c>
      <c r="I237" s="20" t="s">
        <v>1743</v>
      </c>
      <c r="J237" s="41">
        <f t="shared" si="78"/>
        <v>0</v>
      </c>
      <c r="K237" s="21" t="s">
        <v>1883</v>
      </c>
      <c r="L237" s="20"/>
      <c r="M237" s="48">
        <f t="shared" ref="M237:P237" si="83">SUM(0)</f>
        <v>0</v>
      </c>
      <c r="N237" s="48">
        <f t="shared" si="83"/>
        <v>0</v>
      </c>
      <c r="O237" s="48">
        <f t="shared" si="83"/>
        <v>0</v>
      </c>
      <c r="P237" s="48">
        <f t="shared" si="83"/>
        <v>0</v>
      </c>
      <c r="Q237" s="20"/>
      <c r="R237" s="20" t="s">
        <v>39</v>
      </c>
      <c r="S237" s="57">
        <f t="shared" si="80"/>
        <v>0</v>
      </c>
      <c r="T237" s="57">
        <f t="shared" si="81"/>
        <v>0</v>
      </c>
      <c r="U237" s="57"/>
      <c r="V237" s="57"/>
      <c r="W237" s="20" t="s">
        <v>34</v>
      </c>
      <c r="X237" s="20">
        <v>7389</v>
      </c>
      <c r="Y237" s="20"/>
    </row>
    <row r="238" s="5" customFormat="1" ht="24.95" customHeight="1" spans="1:25">
      <c r="A238" s="20">
        <v>179</v>
      </c>
      <c r="B238" s="21" t="s">
        <v>1884</v>
      </c>
      <c r="C238" s="20"/>
      <c r="D238" s="20"/>
      <c r="E238" s="20"/>
      <c r="F238" s="20"/>
      <c r="G238" s="20" t="s">
        <v>37</v>
      </c>
      <c r="H238" s="20" t="s">
        <v>34</v>
      </c>
      <c r="I238" s="20" t="s">
        <v>1743</v>
      </c>
      <c r="J238" s="41">
        <f t="shared" si="78"/>
        <v>0</v>
      </c>
      <c r="K238" s="21" t="s">
        <v>1885</v>
      </c>
      <c r="L238" s="20"/>
      <c r="M238" s="42">
        <f t="shared" ref="M238:P238" si="84">SUM(0)</f>
        <v>0</v>
      </c>
      <c r="N238" s="42">
        <f t="shared" si="84"/>
        <v>0</v>
      </c>
      <c r="O238" s="42">
        <f t="shared" si="84"/>
        <v>0</v>
      </c>
      <c r="P238" s="42">
        <f t="shared" si="84"/>
        <v>0</v>
      </c>
      <c r="Q238" s="20"/>
      <c r="R238" s="20" t="s">
        <v>39</v>
      </c>
      <c r="S238" s="42">
        <f t="shared" si="80"/>
        <v>0</v>
      </c>
      <c r="T238" s="42">
        <f t="shared" si="81"/>
        <v>0</v>
      </c>
      <c r="U238" s="57"/>
      <c r="V238" s="57"/>
      <c r="W238" s="20"/>
      <c r="X238" s="20">
        <v>7394</v>
      </c>
      <c r="Y238" s="20"/>
    </row>
    <row r="239" s="5" customFormat="1" ht="24.95" customHeight="1" spans="1:25">
      <c r="A239" s="20">
        <v>180</v>
      </c>
      <c r="B239" s="21" t="s">
        <v>1886</v>
      </c>
      <c r="C239" s="20"/>
      <c r="D239" s="20"/>
      <c r="E239" s="20"/>
      <c r="F239" s="20"/>
      <c r="G239" s="20"/>
      <c r="H239" s="20"/>
      <c r="I239" s="20"/>
      <c r="J239" s="42"/>
      <c r="K239" s="21"/>
      <c r="L239" s="20"/>
      <c r="M239" s="48"/>
      <c r="N239" s="48"/>
      <c r="O239" s="48"/>
      <c r="P239" s="48"/>
      <c r="Q239" s="20"/>
      <c r="R239" s="20"/>
      <c r="S239" s="57"/>
      <c r="T239" s="57"/>
      <c r="U239" s="57"/>
      <c r="V239" s="57"/>
      <c r="W239" s="20"/>
      <c r="X239" s="20">
        <v>7395</v>
      </c>
      <c r="Y239" s="20"/>
    </row>
    <row r="240" s="5" customFormat="1" ht="24.95" customHeight="1" spans="1:25">
      <c r="A240" s="20">
        <v>181</v>
      </c>
      <c r="B240" s="21" t="s">
        <v>1887</v>
      </c>
      <c r="C240" s="20"/>
      <c r="D240" s="20"/>
      <c r="E240" s="20"/>
      <c r="F240" s="20"/>
      <c r="G240" s="20"/>
      <c r="H240" s="20"/>
      <c r="I240" s="20"/>
      <c r="J240" s="42"/>
      <c r="K240" s="21"/>
      <c r="L240" s="20"/>
      <c r="M240" s="48"/>
      <c r="N240" s="48"/>
      <c r="O240" s="48"/>
      <c r="P240" s="48"/>
      <c r="Q240" s="20"/>
      <c r="R240" s="20"/>
      <c r="S240" s="57"/>
      <c r="T240" s="57"/>
      <c r="U240" s="57"/>
      <c r="V240" s="57"/>
      <c r="W240" s="20"/>
      <c r="X240" s="20">
        <v>7396</v>
      </c>
      <c r="Y240" s="20"/>
    </row>
    <row r="241" s="4" customFormat="1" ht="24.95" customHeight="1" spans="1:25">
      <c r="A241" s="18">
        <v>182</v>
      </c>
      <c r="B241" s="19" t="s">
        <v>1888</v>
      </c>
      <c r="C241" s="18"/>
      <c r="D241" s="18"/>
      <c r="E241" s="18"/>
      <c r="F241" s="18"/>
      <c r="G241" s="18" t="s">
        <v>34</v>
      </c>
      <c r="H241" s="18" t="s">
        <v>34</v>
      </c>
      <c r="I241" s="18" t="s">
        <v>34</v>
      </c>
      <c r="J241" s="39" t="s">
        <v>34</v>
      </c>
      <c r="K241" s="19"/>
      <c r="L241" s="18"/>
      <c r="M241" s="40">
        <f t="shared" ref="M241:P241" si="85">M242+M245+M246+M250+M259+M260+M284+M285+M286</f>
        <v>1735.2225</v>
      </c>
      <c r="N241" s="40">
        <f t="shared" si="85"/>
        <v>775.25</v>
      </c>
      <c r="O241" s="40">
        <f t="shared" si="85"/>
        <v>139.1525</v>
      </c>
      <c r="P241" s="40">
        <f t="shared" si="85"/>
        <v>820.82</v>
      </c>
      <c r="Q241" s="18"/>
      <c r="R241" s="18" t="s">
        <v>34</v>
      </c>
      <c r="S241" s="56">
        <f>S242+S245+S246+S250+S259+S260+S284+S285+S286</f>
        <v>335</v>
      </c>
      <c r="T241" s="56">
        <f>T242+T245+T246+T250+T259+T260+T284+T285+T286</f>
        <v>1290</v>
      </c>
      <c r="U241" s="56" t="s">
        <v>1889</v>
      </c>
      <c r="V241" s="56" t="s">
        <v>1890</v>
      </c>
      <c r="W241" s="18" t="s">
        <v>34</v>
      </c>
      <c r="X241" s="18">
        <v>7397</v>
      </c>
      <c r="Y241" s="18"/>
    </row>
    <row r="242" s="5" customFormat="1" ht="24.95" customHeight="1" spans="1:25">
      <c r="A242" s="20">
        <v>183</v>
      </c>
      <c r="B242" s="21" t="s">
        <v>1891</v>
      </c>
      <c r="C242" s="20"/>
      <c r="D242" s="20"/>
      <c r="E242" s="20"/>
      <c r="F242" s="20"/>
      <c r="G242" s="20" t="s">
        <v>125</v>
      </c>
      <c r="H242" s="20" t="s">
        <v>34</v>
      </c>
      <c r="I242" s="20" t="s">
        <v>1892</v>
      </c>
      <c r="J242" s="42">
        <f>SUM(J243:J244)</f>
        <v>18.85</v>
      </c>
      <c r="K242" s="21" t="s">
        <v>1893</v>
      </c>
      <c r="L242" s="20"/>
      <c r="M242" s="48">
        <f>SUM(M243:M244)</f>
        <v>205.77</v>
      </c>
      <c r="N242" s="48">
        <f>SUM(N243:N244)</f>
        <v>94.95</v>
      </c>
      <c r="O242" s="48">
        <f>SUM(O243:O244)</f>
        <v>0</v>
      </c>
      <c r="P242" s="48">
        <f>SUM(P243:P244)</f>
        <v>110.82</v>
      </c>
      <c r="Q242" s="20"/>
      <c r="R242" s="20" t="s">
        <v>110</v>
      </c>
      <c r="S242" s="57">
        <f>SUM(S243:S244)</f>
        <v>50</v>
      </c>
      <c r="T242" s="57">
        <f>SUM(T243:T244)</f>
        <v>220</v>
      </c>
      <c r="U242" s="57"/>
      <c r="V242" s="57"/>
      <c r="W242" s="20" t="s">
        <v>34</v>
      </c>
      <c r="X242" s="20">
        <v>7398</v>
      </c>
      <c r="Y242" s="20"/>
    </row>
    <row r="243" ht="24.95" customHeight="1" spans="1:25">
      <c r="A243" s="24">
        <v>184</v>
      </c>
      <c r="B243" s="51" t="s">
        <v>1899</v>
      </c>
      <c r="C243" s="24" t="s">
        <v>45</v>
      </c>
      <c r="D243" s="24" t="s">
        <v>46</v>
      </c>
      <c r="E243" s="24" t="s">
        <v>1265</v>
      </c>
      <c r="F243" s="24"/>
      <c r="G243" s="24" t="s">
        <v>363</v>
      </c>
      <c r="H243" s="24">
        <v>2018</v>
      </c>
      <c r="I243" s="24" t="s">
        <v>1892</v>
      </c>
      <c r="J243" s="50">
        <v>15.156</v>
      </c>
      <c r="K243" s="51" t="s">
        <v>1898</v>
      </c>
      <c r="L243" s="26">
        <f>M243</f>
        <v>94.95</v>
      </c>
      <c r="M243" s="52">
        <f>SUM(N243:P243)</f>
        <v>94.95</v>
      </c>
      <c r="N243" s="52">
        <v>94.95</v>
      </c>
      <c r="O243" s="52"/>
      <c r="P243" s="52"/>
      <c r="Q243" s="24" t="s">
        <v>49</v>
      </c>
      <c r="R243" s="24" t="s">
        <v>110</v>
      </c>
      <c r="S243" s="24">
        <v>50</v>
      </c>
      <c r="T243" s="24">
        <v>220</v>
      </c>
      <c r="U243" s="24"/>
      <c r="V243" s="24"/>
      <c r="W243" s="24" t="s">
        <v>1896</v>
      </c>
      <c r="X243" s="24">
        <v>7410</v>
      </c>
      <c r="Y243" s="24"/>
    </row>
    <row r="244" s="94" customFormat="1" ht="24.95" customHeight="1" spans="1:25">
      <c r="A244" s="24">
        <v>185</v>
      </c>
      <c r="B244" s="51" t="s">
        <v>1934</v>
      </c>
      <c r="C244" s="24" t="s">
        <v>45</v>
      </c>
      <c r="D244" s="24" t="s">
        <v>46</v>
      </c>
      <c r="E244" s="24" t="s">
        <v>1935</v>
      </c>
      <c r="F244" s="24"/>
      <c r="G244" s="24" t="s">
        <v>363</v>
      </c>
      <c r="H244" s="24">
        <v>2020</v>
      </c>
      <c r="I244" s="24" t="s">
        <v>1892</v>
      </c>
      <c r="J244" s="50">
        <v>3.694</v>
      </c>
      <c r="K244" s="51" t="s">
        <v>1909</v>
      </c>
      <c r="L244" s="26">
        <f>M244</f>
        <v>110.82</v>
      </c>
      <c r="M244" s="52">
        <f>SUM(N244:P244)</f>
        <v>110.82</v>
      </c>
      <c r="N244" s="52"/>
      <c r="O244" s="52"/>
      <c r="P244" s="52">
        <v>110.82</v>
      </c>
      <c r="Q244" s="24" t="s">
        <v>49</v>
      </c>
      <c r="R244" s="24" t="s">
        <v>110</v>
      </c>
      <c r="S244" s="24"/>
      <c r="T244" s="24"/>
      <c r="U244" s="24"/>
      <c r="V244" s="24"/>
      <c r="W244" s="24" t="s">
        <v>1896</v>
      </c>
      <c r="X244" s="24">
        <v>7540</v>
      </c>
      <c r="Y244" s="24"/>
    </row>
    <row r="245" s="5" customFormat="1" ht="24.95" customHeight="1" spans="1:25">
      <c r="A245" s="20">
        <v>186</v>
      </c>
      <c r="B245" s="21" t="s">
        <v>1956</v>
      </c>
      <c r="C245" s="20"/>
      <c r="D245" s="20"/>
      <c r="E245" s="20"/>
      <c r="F245" s="20"/>
      <c r="G245" s="20"/>
      <c r="H245" s="20"/>
      <c r="I245" s="20"/>
      <c r="J245" s="42"/>
      <c r="K245" s="21"/>
      <c r="L245" s="20"/>
      <c r="M245" s="48"/>
      <c r="N245" s="48"/>
      <c r="O245" s="48"/>
      <c r="P245" s="48"/>
      <c r="Q245" s="20"/>
      <c r="R245" s="20"/>
      <c r="S245" s="57"/>
      <c r="T245" s="57"/>
      <c r="U245" s="57"/>
      <c r="V245" s="57"/>
      <c r="W245" s="20"/>
      <c r="X245" s="20">
        <v>7563</v>
      </c>
      <c r="Y245" s="20"/>
    </row>
    <row r="246" s="5" customFormat="1" ht="24.95" customHeight="1" spans="1:25">
      <c r="A246" s="20">
        <v>187</v>
      </c>
      <c r="B246" s="21" t="s">
        <v>1957</v>
      </c>
      <c r="C246" s="20"/>
      <c r="D246" s="20"/>
      <c r="E246" s="20"/>
      <c r="F246" s="20"/>
      <c r="G246" s="20" t="s">
        <v>125</v>
      </c>
      <c r="H246" s="20" t="s">
        <v>34</v>
      </c>
      <c r="I246" s="20" t="s">
        <v>38</v>
      </c>
      <c r="J246" s="41">
        <f>SUM(J247:J249)</f>
        <v>393</v>
      </c>
      <c r="K246" s="21" t="s">
        <v>1958</v>
      </c>
      <c r="L246" s="20"/>
      <c r="M246" s="48">
        <f>SUM(M247:M249)</f>
        <v>5.6</v>
      </c>
      <c r="N246" s="48">
        <f>SUM(N247:N249)</f>
        <v>0</v>
      </c>
      <c r="O246" s="48">
        <f>SUM(O247:O249)</f>
        <v>5.6</v>
      </c>
      <c r="P246" s="48">
        <f>SUM(P247:P249)</f>
        <v>0</v>
      </c>
      <c r="Q246" s="20"/>
      <c r="R246" s="20" t="s">
        <v>110</v>
      </c>
      <c r="S246" s="57">
        <f>SUM(S247:S249)</f>
        <v>0</v>
      </c>
      <c r="T246" s="57">
        <f>SUM(T247:T249)</f>
        <v>0</v>
      </c>
      <c r="U246" s="57"/>
      <c r="V246" s="57"/>
      <c r="W246" s="20" t="s">
        <v>34</v>
      </c>
      <c r="X246" s="20">
        <v>7564</v>
      </c>
      <c r="Y246" s="20"/>
    </row>
    <row r="247" s="7" customFormat="1" ht="24.95" customHeight="1" spans="1:25">
      <c r="A247" s="24">
        <v>188</v>
      </c>
      <c r="B247" s="68" t="s">
        <v>2003</v>
      </c>
      <c r="C247" s="61" t="s">
        <v>45</v>
      </c>
      <c r="D247" s="61" t="s">
        <v>46</v>
      </c>
      <c r="E247" s="61" t="s">
        <v>2004</v>
      </c>
      <c r="F247" s="61"/>
      <c r="G247" s="61" t="s">
        <v>363</v>
      </c>
      <c r="H247" s="61">
        <v>2019</v>
      </c>
      <c r="I247" s="61" t="s">
        <v>38</v>
      </c>
      <c r="J247" s="70">
        <v>133</v>
      </c>
      <c r="K247" s="68" t="s">
        <v>1974</v>
      </c>
      <c r="L247" s="47">
        <f>M247</f>
        <v>1.95</v>
      </c>
      <c r="M247" s="71">
        <f>N247+O247+P247</f>
        <v>1.95</v>
      </c>
      <c r="N247" s="71"/>
      <c r="O247" s="71">
        <v>1.95</v>
      </c>
      <c r="P247" s="71"/>
      <c r="Q247" s="61" t="s">
        <v>49</v>
      </c>
      <c r="R247" s="61" t="s">
        <v>110</v>
      </c>
      <c r="S247" s="61"/>
      <c r="T247" s="61"/>
      <c r="U247" s="61"/>
      <c r="V247" s="26"/>
      <c r="W247" s="61" t="s">
        <v>1964</v>
      </c>
      <c r="X247" s="61">
        <v>7774</v>
      </c>
      <c r="Y247" s="61"/>
    </row>
    <row r="248" s="7" customFormat="1" ht="24.95" customHeight="1" spans="1:25">
      <c r="A248" s="24">
        <v>189</v>
      </c>
      <c r="B248" s="68" t="s">
        <v>2005</v>
      </c>
      <c r="C248" s="61" t="s">
        <v>45</v>
      </c>
      <c r="D248" s="61" t="s">
        <v>46</v>
      </c>
      <c r="E248" s="61" t="s">
        <v>2006</v>
      </c>
      <c r="F248" s="61"/>
      <c r="G248" s="61" t="s">
        <v>363</v>
      </c>
      <c r="H248" s="61">
        <v>2019</v>
      </c>
      <c r="I248" s="61" t="s">
        <v>38</v>
      </c>
      <c r="J248" s="70">
        <v>48</v>
      </c>
      <c r="K248" s="68" t="s">
        <v>1974</v>
      </c>
      <c r="L248" s="47">
        <f>M248</f>
        <v>0.73</v>
      </c>
      <c r="M248" s="71">
        <f>N248+O248+P248</f>
        <v>0.73</v>
      </c>
      <c r="N248" s="71"/>
      <c r="O248" s="71">
        <v>0.73</v>
      </c>
      <c r="P248" s="71"/>
      <c r="Q248" s="61" t="s">
        <v>49</v>
      </c>
      <c r="R248" s="61" t="s">
        <v>110</v>
      </c>
      <c r="S248" s="61"/>
      <c r="T248" s="61"/>
      <c r="U248" s="61"/>
      <c r="V248" s="26"/>
      <c r="W248" s="61" t="s">
        <v>1964</v>
      </c>
      <c r="X248" s="61">
        <v>7775</v>
      </c>
      <c r="Y248" s="61"/>
    </row>
    <row r="249" s="7" customFormat="1" ht="24.95" customHeight="1" spans="1:25">
      <c r="A249" s="24">
        <v>190</v>
      </c>
      <c r="B249" s="68" t="s">
        <v>2007</v>
      </c>
      <c r="C249" s="61" t="s">
        <v>45</v>
      </c>
      <c r="D249" s="61" t="s">
        <v>46</v>
      </c>
      <c r="E249" s="61" t="s">
        <v>2008</v>
      </c>
      <c r="F249" s="61"/>
      <c r="G249" s="61" t="s">
        <v>363</v>
      </c>
      <c r="H249" s="61">
        <v>2019</v>
      </c>
      <c r="I249" s="61" t="s">
        <v>38</v>
      </c>
      <c r="J249" s="70">
        <v>212</v>
      </c>
      <c r="K249" s="68" t="s">
        <v>1974</v>
      </c>
      <c r="L249" s="47">
        <f>M249</f>
        <v>2.92</v>
      </c>
      <c r="M249" s="71">
        <f>N249+O249+P249</f>
        <v>2.92</v>
      </c>
      <c r="N249" s="71"/>
      <c r="O249" s="71">
        <v>2.92</v>
      </c>
      <c r="P249" s="71"/>
      <c r="Q249" s="61" t="s">
        <v>49</v>
      </c>
      <c r="R249" s="61" t="s">
        <v>110</v>
      </c>
      <c r="S249" s="61"/>
      <c r="T249" s="61"/>
      <c r="U249" s="61"/>
      <c r="V249" s="26"/>
      <c r="W249" s="61" t="s">
        <v>1964</v>
      </c>
      <c r="X249" s="61">
        <v>7776</v>
      </c>
      <c r="Y249" s="61"/>
    </row>
    <row r="250" s="5" customFormat="1" ht="24.95" customHeight="1" spans="1:25">
      <c r="A250" s="20">
        <v>191</v>
      </c>
      <c r="B250" s="21" t="s">
        <v>2047</v>
      </c>
      <c r="C250" s="20"/>
      <c r="D250" s="20"/>
      <c r="E250" s="20"/>
      <c r="F250" s="20"/>
      <c r="G250" s="20" t="s">
        <v>34</v>
      </c>
      <c r="H250" s="20" t="s">
        <v>34</v>
      </c>
      <c r="I250" s="20" t="s">
        <v>34</v>
      </c>
      <c r="J250" s="20" t="s">
        <v>34</v>
      </c>
      <c r="K250" s="21"/>
      <c r="L250" s="72">
        <v>200</v>
      </c>
      <c r="M250" s="48">
        <f t="shared" ref="M250:P250" si="86">SUM(M251,M253,M257,M258)</f>
        <v>480.3</v>
      </c>
      <c r="N250" s="48">
        <f t="shared" si="86"/>
        <v>480.3</v>
      </c>
      <c r="O250" s="48">
        <f t="shared" si="86"/>
        <v>0</v>
      </c>
      <c r="P250" s="48">
        <f t="shared" si="86"/>
        <v>0</v>
      </c>
      <c r="Q250" s="20"/>
      <c r="R250" s="20" t="s">
        <v>110</v>
      </c>
      <c r="S250" s="57">
        <f>SUM(S251,S253,S257,S258)</f>
        <v>85</v>
      </c>
      <c r="T250" s="57">
        <f>SUM(T251,T253,T257,T258)</f>
        <v>271</v>
      </c>
      <c r="U250" s="57"/>
      <c r="V250" s="57"/>
      <c r="W250" s="20" t="s">
        <v>34</v>
      </c>
      <c r="X250" s="20">
        <v>7832</v>
      </c>
      <c r="Y250" s="20"/>
    </row>
    <row r="251" s="6" customFormat="1" ht="24.95" customHeight="1" spans="1:25">
      <c r="A251" s="22">
        <v>192</v>
      </c>
      <c r="B251" s="23" t="s">
        <v>2048</v>
      </c>
      <c r="C251" s="22"/>
      <c r="D251" s="22"/>
      <c r="E251" s="22"/>
      <c r="F251" s="22"/>
      <c r="G251" s="22" t="s">
        <v>363</v>
      </c>
      <c r="H251" s="22" t="s">
        <v>34</v>
      </c>
      <c r="I251" s="22" t="s">
        <v>108</v>
      </c>
      <c r="J251" s="43">
        <f>SUM(J252:J252)</f>
        <v>1</v>
      </c>
      <c r="K251" s="69" t="s">
        <v>2049</v>
      </c>
      <c r="L251" s="73">
        <v>3000</v>
      </c>
      <c r="M251" s="49">
        <f t="shared" ref="M251:P251" si="87">SUM(M252:M252)</f>
        <v>480.3</v>
      </c>
      <c r="N251" s="49">
        <f t="shared" si="87"/>
        <v>480.3</v>
      </c>
      <c r="O251" s="49">
        <f t="shared" si="87"/>
        <v>0</v>
      </c>
      <c r="P251" s="49">
        <f t="shared" si="87"/>
        <v>0</v>
      </c>
      <c r="Q251" s="22"/>
      <c r="R251" s="22" t="s">
        <v>110</v>
      </c>
      <c r="S251" s="58">
        <f>SUM(S252:S252)</f>
        <v>85</v>
      </c>
      <c r="T251" s="58">
        <f>SUM(T252:T252)</f>
        <v>271</v>
      </c>
      <c r="U251" s="58"/>
      <c r="V251" s="58"/>
      <c r="W251" s="22" t="s">
        <v>34</v>
      </c>
      <c r="X251" s="22">
        <v>7833</v>
      </c>
      <c r="Y251" s="22"/>
    </row>
    <row r="252" ht="24.95" customHeight="1" spans="1:25">
      <c r="A252" s="24">
        <v>193</v>
      </c>
      <c r="B252" s="51" t="s">
        <v>2050</v>
      </c>
      <c r="C252" s="24" t="s">
        <v>45</v>
      </c>
      <c r="D252" s="24" t="s">
        <v>46</v>
      </c>
      <c r="E252" s="24" t="s">
        <v>1265</v>
      </c>
      <c r="F252" s="24"/>
      <c r="G252" s="24" t="s">
        <v>363</v>
      </c>
      <c r="H252" s="24">
        <v>2018</v>
      </c>
      <c r="I252" s="24" t="s">
        <v>108</v>
      </c>
      <c r="J252" s="55">
        <v>1</v>
      </c>
      <c r="K252" s="51" t="s">
        <v>2051</v>
      </c>
      <c r="L252" s="71">
        <v>200</v>
      </c>
      <c r="M252" s="52">
        <f>N252+O252+P252</f>
        <v>480.3</v>
      </c>
      <c r="N252" s="52">
        <v>480.3</v>
      </c>
      <c r="O252" s="52"/>
      <c r="P252" s="52"/>
      <c r="Q252" s="24" t="s">
        <v>49</v>
      </c>
      <c r="R252" s="24" t="s">
        <v>110</v>
      </c>
      <c r="S252" s="24">
        <v>85</v>
      </c>
      <c r="T252" s="24">
        <v>271</v>
      </c>
      <c r="U252" s="24"/>
      <c r="V252" s="24"/>
      <c r="W252" s="26" t="s">
        <v>1710</v>
      </c>
      <c r="X252" s="24">
        <v>7834</v>
      </c>
      <c r="Y252" s="24"/>
    </row>
    <row r="253" s="6" customFormat="1" ht="24.95" customHeight="1" spans="1:25">
      <c r="A253" s="22">
        <v>194</v>
      </c>
      <c r="B253" s="23" t="s">
        <v>2052</v>
      </c>
      <c r="C253" s="22"/>
      <c r="D253" s="22"/>
      <c r="E253" s="22"/>
      <c r="F253" s="22"/>
      <c r="G253" s="22" t="s">
        <v>125</v>
      </c>
      <c r="H253" s="22" t="s">
        <v>34</v>
      </c>
      <c r="I253" s="22" t="s">
        <v>2053</v>
      </c>
      <c r="J253" s="43">
        <f>SUM(J254,J255,J256)</f>
        <v>0</v>
      </c>
      <c r="K253" s="69" t="s">
        <v>2054</v>
      </c>
      <c r="L253" s="73"/>
      <c r="M253" s="49">
        <f t="shared" ref="M253:P253" si="88">SUM(M254,M255,M256)</f>
        <v>0</v>
      </c>
      <c r="N253" s="49">
        <f t="shared" si="88"/>
        <v>0</v>
      </c>
      <c r="O253" s="49">
        <f t="shared" si="88"/>
        <v>0</v>
      </c>
      <c r="P253" s="49">
        <f t="shared" si="88"/>
        <v>0</v>
      </c>
      <c r="Q253" s="22"/>
      <c r="R253" s="22" t="s">
        <v>110</v>
      </c>
      <c r="S253" s="58">
        <f>SUM(S254,S255,S256)</f>
        <v>0</v>
      </c>
      <c r="T253" s="58">
        <f>SUM(T254,T255,T256)</f>
        <v>0</v>
      </c>
      <c r="U253" s="58"/>
      <c r="V253" s="58"/>
      <c r="W253" s="22" t="s">
        <v>34</v>
      </c>
      <c r="X253" s="22">
        <v>7840</v>
      </c>
      <c r="Y253" s="22"/>
    </row>
    <row r="254" s="3" customFormat="1" ht="24.95" customHeight="1" spans="1:25">
      <c r="A254" s="24">
        <v>195</v>
      </c>
      <c r="B254" s="26" t="s">
        <v>2055</v>
      </c>
      <c r="C254" s="24"/>
      <c r="D254" s="24"/>
      <c r="E254" s="24"/>
      <c r="F254" s="24"/>
      <c r="G254" s="24" t="s">
        <v>125</v>
      </c>
      <c r="H254" s="24" t="s">
        <v>34</v>
      </c>
      <c r="I254" s="24" t="s">
        <v>2053</v>
      </c>
      <c r="J254" s="55">
        <f>SUM(0)</f>
        <v>0</v>
      </c>
      <c r="K254" s="51"/>
      <c r="L254" s="24"/>
      <c r="M254" s="52">
        <f>SUM(0)</f>
        <v>0</v>
      </c>
      <c r="N254" s="52">
        <f>SUM(0)</f>
        <v>0</v>
      </c>
      <c r="O254" s="52">
        <f>SUM(0)</f>
        <v>0</v>
      </c>
      <c r="P254" s="52">
        <f>SUM(0)</f>
        <v>0</v>
      </c>
      <c r="Q254" s="24"/>
      <c r="R254" s="24" t="s">
        <v>110</v>
      </c>
      <c r="S254" s="59">
        <f>SUM(0)</f>
        <v>0</v>
      </c>
      <c r="T254" s="59">
        <f>SUM(0)</f>
        <v>0</v>
      </c>
      <c r="U254" s="59"/>
      <c r="V254" s="59"/>
      <c r="W254" s="24" t="s">
        <v>34</v>
      </c>
      <c r="X254" s="24">
        <v>7841</v>
      </c>
      <c r="Y254" s="24"/>
    </row>
    <row r="255" s="3" customFormat="1" ht="24.95" customHeight="1" spans="1:25">
      <c r="A255" s="24">
        <v>196</v>
      </c>
      <c r="B255" s="26" t="s">
        <v>2060</v>
      </c>
      <c r="C255" s="24"/>
      <c r="D255" s="24"/>
      <c r="E255" s="24"/>
      <c r="F255" s="24"/>
      <c r="G255" s="24" t="s">
        <v>125</v>
      </c>
      <c r="H255" s="24" t="s">
        <v>34</v>
      </c>
      <c r="I255" s="24" t="s">
        <v>2053</v>
      </c>
      <c r="J255" s="55">
        <f t="shared" ref="J255:J258" si="89">SUM(0)</f>
        <v>0</v>
      </c>
      <c r="K255" s="51"/>
      <c r="L255" s="24"/>
      <c r="M255" s="52">
        <f t="shared" ref="M255:P255" si="90">SUM(0)</f>
        <v>0</v>
      </c>
      <c r="N255" s="52">
        <f t="shared" si="90"/>
        <v>0</v>
      </c>
      <c r="O255" s="52">
        <f t="shared" si="90"/>
        <v>0</v>
      </c>
      <c r="P255" s="52">
        <f t="shared" si="90"/>
        <v>0</v>
      </c>
      <c r="Q255" s="24"/>
      <c r="R255" s="24" t="s">
        <v>110</v>
      </c>
      <c r="S255" s="59">
        <f t="shared" ref="S255:S258" si="91">SUM(0)</f>
        <v>0</v>
      </c>
      <c r="T255" s="59">
        <f t="shared" ref="T255:T258" si="92">SUM(0)</f>
        <v>0</v>
      </c>
      <c r="U255" s="59"/>
      <c r="V255" s="59"/>
      <c r="W255" s="24" t="s">
        <v>34</v>
      </c>
      <c r="X255" s="24">
        <v>7875</v>
      </c>
      <c r="Y255" s="24"/>
    </row>
    <row r="256" s="3" customFormat="1" ht="24.95" customHeight="1" spans="1:25">
      <c r="A256" s="24">
        <v>197</v>
      </c>
      <c r="B256" s="26" t="s">
        <v>2061</v>
      </c>
      <c r="C256" s="24"/>
      <c r="D256" s="24"/>
      <c r="E256" s="24"/>
      <c r="F256" s="24"/>
      <c r="G256" s="24" t="s">
        <v>37</v>
      </c>
      <c r="H256" s="24" t="s">
        <v>34</v>
      </c>
      <c r="I256" s="24" t="s">
        <v>2053</v>
      </c>
      <c r="J256" s="55">
        <f t="shared" si="89"/>
        <v>0</v>
      </c>
      <c r="K256" s="51"/>
      <c r="L256" s="24"/>
      <c r="M256" s="52">
        <f t="shared" ref="M256:P256" si="93">SUM(0)</f>
        <v>0</v>
      </c>
      <c r="N256" s="52">
        <f t="shared" si="93"/>
        <v>0</v>
      </c>
      <c r="O256" s="52">
        <f t="shared" si="93"/>
        <v>0</v>
      </c>
      <c r="P256" s="52">
        <f t="shared" si="93"/>
        <v>0</v>
      </c>
      <c r="Q256" s="24"/>
      <c r="R256" s="24" t="s">
        <v>110</v>
      </c>
      <c r="S256" s="59"/>
      <c r="T256" s="59"/>
      <c r="U256" s="59"/>
      <c r="V256" s="59"/>
      <c r="W256" s="24" t="s">
        <v>34</v>
      </c>
      <c r="X256" s="24">
        <v>7885</v>
      </c>
      <c r="Y256" s="24"/>
    </row>
    <row r="257" s="6" customFormat="1" ht="24.95" customHeight="1" spans="1:25">
      <c r="A257" s="22">
        <v>198</v>
      </c>
      <c r="B257" s="23" t="s">
        <v>2062</v>
      </c>
      <c r="C257" s="22"/>
      <c r="D257" s="22"/>
      <c r="E257" s="22"/>
      <c r="F257" s="22"/>
      <c r="G257" s="22"/>
      <c r="H257" s="22"/>
      <c r="I257" s="22"/>
      <c r="J257" s="43">
        <f t="shared" si="89"/>
        <v>0</v>
      </c>
      <c r="K257" s="69"/>
      <c r="L257" s="73"/>
      <c r="M257" s="49">
        <f t="shared" ref="M257:P257" si="94">SUM(0)</f>
        <v>0</v>
      </c>
      <c r="N257" s="49">
        <f t="shared" si="94"/>
        <v>0</v>
      </c>
      <c r="O257" s="49">
        <f t="shared" si="94"/>
        <v>0</v>
      </c>
      <c r="P257" s="49">
        <f t="shared" si="94"/>
        <v>0</v>
      </c>
      <c r="Q257" s="22"/>
      <c r="R257" s="22"/>
      <c r="S257" s="58">
        <f t="shared" si="91"/>
        <v>0</v>
      </c>
      <c r="T257" s="58">
        <f t="shared" si="92"/>
        <v>0</v>
      </c>
      <c r="U257" s="58"/>
      <c r="V257" s="58"/>
      <c r="W257" s="22"/>
      <c r="X257" s="22"/>
      <c r="Y257" s="22" t="s">
        <v>2063</v>
      </c>
    </row>
    <row r="258" s="6" customFormat="1" ht="24.95" customHeight="1" spans="1:25">
      <c r="A258" s="22">
        <v>199</v>
      </c>
      <c r="B258" s="23" t="s">
        <v>2064</v>
      </c>
      <c r="C258" s="22"/>
      <c r="D258" s="22"/>
      <c r="E258" s="22"/>
      <c r="F258" s="22"/>
      <c r="G258" s="22"/>
      <c r="H258" s="22"/>
      <c r="I258" s="22"/>
      <c r="J258" s="43">
        <f t="shared" si="89"/>
        <v>0</v>
      </c>
      <c r="K258" s="69"/>
      <c r="L258" s="73"/>
      <c r="M258" s="49">
        <f t="shared" ref="M258:P258" si="95">SUM(0)</f>
        <v>0</v>
      </c>
      <c r="N258" s="49">
        <f t="shared" si="95"/>
        <v>0</v>
      </c>
      <c r="O258" s="49">
        <f t="shared" si="95"/>
        <v>0</v>
      </c>
      <c r="P258" s="49">
        <f t="shared" si="95"/>
        <v>0</v>
      </c>
      <c r="Q258" s="22"/>
      <c r="R258" s="22"/>
      <c r="S258" s="58">
        <f t="shared" si="91"/>
        <v>0</v>
      </c>
      <c r="T258" s="58">
        <f t="shared" si="92"/>
        <v>0</v>
      </c>
      <c r="U258" s="58"/>
      <c r="V258" s="58"/>
      <c r="W258" s="22"/>
      <c r="X258" s="22"/>
      <c r="Y258" s="22" t="s">
        <v>2065</v>
      </c>
    </row>
    <row r="259" s="5" customFormat="1" ht="24.95" customHeight="1" spans="1:25">
      <c r="A259" s="20">
        <v>200</v>
      </c>
      <c r="B259" s="21" t="s">
        <v>2068</v>
      </c>
      <c r="C259" s="20"/>
      <c r="D259" s="20"/>
      <c r="E259" s="20"/>
      <c r="F259" s="20"/>
      <c r="G259" s="20"/>
      <c r="H259" s="20"/>
      <c r="I259" s="20"/>
      <c r="J259" s="42"/>
      <c r="K259" s="21"/>
      <c r="L259" s="20"/>
      <c r="M259" s="48"/>
      <c r="N259" s="48"/>
      <c r="O259" s="48"/>
      <c r="P259" s="48"/>
      <c r="Q259" s="20"/>
      <c r="R259" s="20"/>
      <c r="S259" s="57"/>
      <c r="T259" s="57"/>
      <c r="U259" s="57"/>
      <c r="V259" s="57"/>
      <c r="W259" s="20"/>
      <c r="X259" s="20">
        <v>7888</v>
      </c>
      <c r="Y259" s="20"/>
    </row>
    <row r="260" s="5" customFormat="1" ht="24.95" customHeight="1" spans="1:25">
      <c r="A260" s="20">
        <v>201</v>
      </c>
      <c r="B260" s="21" t="s">
        <v>2069</v>
      </c>
      <c r="C260" s="20"/>
      <c r="D260" s="20"/>
      <c r="E260" s="20"/>
      <c r="F260" s="20"/>
      <c r="G260" s="20" t="s">
        <v>34</v>
      </c>
      <c r="H260" s="20" t="s">
        <v>34</v>
      </c>
      <c r="I260" s="20" t="s">
        <v>34</v>
      </c>
      <c r="J260" s="42" t="s">
        <v>34</v>
      </c>
      <c r="K260" s="21"/>
      <c r="L260" s="20"/>
      <c r="M260" s="48">
        <f t="shared" ref="M260:P260" si="96">M261+M274+M275+M276+M277+M278</f>
        <v>1043.5525</v>
      </c>
      <c r="N260" s="48">
        <f t="shared" si="96"/>
        <v>200</v>
      </c>
      <c r="O260" s="48">
        <f t="shared" si="96"/>
        <v>133.5525</v>
      </c>
      <c r="P260" s="48">
        <f t="shared" si="96"/>
        <v>710</v>
      </c>
      <c r="Q260" s="20"/>
      <c r="R260" s="20" t="s">
        <v>110</v>
      </c>
      <c r="S260" s="57">
        <f>S261+S274+S275+S276+S277+S278</f>
        <v>200</v>
      </c>
      <c r="T260" s="57">
        <f>T261+T274+T275+T276+T277+T278</f>
        <v>799</v>
      </c>
      <c r="U260" s="57"/>
      <c r="V260" s="57"/>
      <c r="W260" s="20" t="s">
        <v>34</v>
      </c>
      <c r="X260" s="20">
        <v>7889</v>
      </c>
      <c r="Y260" s="20"/>
    </row>
    <row r="261" s="6" customFormat="1" ht="24.95" customHeight="1" spans="1:25">
      <c r="A261" s="22">
        <v>202</v>
      </c>
      <c r="B261" s="23" t="s">
        <v>2070</v>
      </c>
      <c r="C261" s="22"/>
      <c r="D261" s="22"/>
      <c r="E261" s="22"/>
      <c r="F261" s="22"/>
      <c r="G261" s="22" t="s">
        <v>37</v>
      </c>
      <c r="H261" s="22" t="s">
        <v>34</v>
      </c>
      <c r="I261" s="22" t="s">
        <v>2053</v>
      </c>
      <c r="J261" s="43">
        <f>SUM(J262:J273)</f>
        <v>12</v>
      </c>
      <c r="K261" s="69" t="s">
        <v>2071</v>
      </c>
      <c r="L261" s="22"/>
      <c r="M261" s="49">
        <f>SUM(M262:M273)</f>
        <v>1032</v>
      </c>
      <c r="N261" s="49">
        <f>SUM(N262:N273)</f>
        <v>200</v>
      </c>
      <c r="O261" s="49">
        <f>SUM(O262:O273)</f>
        <v>122</v>
      </c>
      <c r="P261" s="49">
        <f>SUM(P262:P273)</f>
        <v>710</v>
      </c>
      <c r="Q261" s="22"/>
      <c r="R261" s="22" t="s">
        <v>110</v>
      </c>
      <c r="S261" s="58">
        <f>SUM(S262:S273)</f>
        <v>183</v>
      </c>
      <c r="T261" s="58">
        <f>SUM(T262:T273)</f>
        <v>748</v>
      </c>
      <c r="U261" s="58"/>
      <c r="V261" s="58"/>
      <c r="W261" s="22" t="s">
        <v>34</v>
      </c>
      <c r="X261" s="22">
        <v>7890</v>
      </c>
      <c r="Y261" s="22"/>
    </row>
    <row r="262" s="3" customFormat="1" ht="24.95" customHeight="1" spans="1:25">
      <c r="A262" s="24">
        <v>203</v>
      </c>
      <c r="B262" s="46" t="s">
        <v>2086</v>
      </c>
      <c r="C262" s="26" t="s">
        <v>45</v>
      </c>
      <c r="D262" s="26" t="s">
        <v>46</v>
      </c>
      <c r="E262" s="26" t="s">
        <v>2087</v>
      </c>
      <c r="F262" s="26"/>
      <c r="G262" s="26" t="s">
        <v>37</v>
      </c>
      <c r="H262" s="26">
        <v>2018</v>
      </c>
      <c r="I262" s="26" t="s">
        <v>2053</v>
      </c>
      <c r="J262" s="45">
        <v>1</v>
      </c>
      <c r="K262" s="46" t="s">
        <v>2088</v>
      </c>
      <c r="L262" s="54">
        <f>M262</f>
        <v>100</v>
      </c>
      <c r="M262" s="54">
        <f>SUM(N262:P262)</f>
        <v>100</v>
      </c>
      <c r="N262" s="74">
        <v>100</v>
      </c>
      <c r="O262" s="74"/>
      <c r="P262" s="74"/>
      <c r="Q262" s="24" t="s">
        <v>2075</v>
      </c>
      <c r="R262" s="26" t="s">
        <v>110</v>
      </c>
      <c r="S262" s="26">
        <v>90</v>
      </c>
      <c r="T262" s="26">
        <v>380</v>
      </c>
      <c r="U262" s="74"/>
      <c r="V262" s="26"/>
      <c r="W262" s="26" t="s">
        <v>2076</v>
      </c>
      <c r="X262" s="24">
        <v>7913</v>
      </c>
      <c r="Y262" s="24"/>
    </row>
    <row r="263" ht="24.95" customHeight="1" spans="1:25">
      <c r="A263" s="24">
        <v>204</v>
      </c>
      <c r="B263" s="51" t="s">
        <v>2143</v>
      </c>
      <c r="C263" s="24" t="s">
        <v>45</v>
      </c>
      <c r="D263" s="24" t="s">
        <v>46</v>
      </c>
      <c r="E263" s="24" t="s">
        <v>103</v>
      </c>
      <c r="F263" s="24"/>
      <c r="G263" s="24" t="s">
        <v>37</v>
      </c>
      <c r="H263" s="24">
        <v>2018</v>
      </c>
      <c r="I263" s="24" t="s">
        <v>2053</v>
      </c>
      <c r="J263" s="55">
        <v>1</v>
      </c>
      <c r="K263" s="51" t="s">
        <v>2085</v>
      </c>
      <c r="L263" s="50">
        <f>M263</f>
        <v>40</v>
      </c>
      <c r="M263" s="50">
        <f>SUM(N263:P263)</f>
        <v>40</v>
      </c>
      <c r="N263" s="74">
        <v>40</v>
      </c>
      <c r="O263" s="74"/>
      <c r="P263" s="74"/>
      <c r="Q263" s="24" t="s">
        <v>2075</v>
      </c>
      <c r="R263" s="24" t="s">
        <v>110</v>
      </c>
      <c r="S263" s="24">
        <v>11</v>
      </c>
      <c r="T263" s="24">
        <v>46</v>
      </c>
      <c r="U263" s="74"/>
      <c r="V263" s="24"/>
      <c r="W263" s="24" t="s">
        <v>2076</v>
      </c>
      <c r="X263" s="24">
        <v>7939</v>
      </c>
      <c r="Y263" s="24"/>
    </row>
    <row r="264" ht="24.95" customHeight="1" spans="1:25">
      <c r="A264" s="24">
        <v>205</v>
      </c>
      <c r="B264" s="51" t="s">
        <v>2144</v>
      </c>
      <c r="C264" s="24" t="s">
        <v>45</v>
      </c>
      <c r="D264" s="24" t="s">
        <v>46</v>
      </c>
      <c r="E264" s="24" t="s">
        <v>2145</v>
      </c>
      <c r="F264" s="24"/>
      <c r="G264" s="24" t="s">
        <v>37</v>
      </c>
      <c r="H264" s="24">
        <v>2018</v>
      </c>
      <c r="I264" s="24" t="s">
        <v>2053</v>
      </c>
      <c r="J264" s="55">
        <v>1</v>
      </c>
      <c r="K264" s="51" t="s">
        <v>2085</v>
      </c>
      <c r="L264" s="50">
        <f>M264</f>
        <v>60</v>
      </c>
      <c r="M264" s="50">
        <f>SUM(N264:P264)</f>
        <v>60</v>
      </c>
      <c r="N264" s="74">
        <v>60</v>
      </c>
      <c r="O264" s="74"/>
      <c r="P264" s="74"/>
      <c r="Q264" s="24" t="s">
        <v>2075</v>
      </c>
      <c r="R264" s="24" t="s">
        <v>110</v>
      </c>
      <c r="S264" s="24">
        <v>10</v>
      </c>
      <c r="T264" s="24">
        <v>45</v>
      </c>
      <c r="U264" s="74"/>
      <c r="V264" s="24"/>
      <c r="W264" s="24" t="s">
        <v>2076</v>
      </c>
      <c r="X264" s="24">
        <v>7940</v>
      </c>
      <c r="Y264" s="24"/>
    </row>
    <row r="265" ht="24.95" customHeight="1" spans="1:25">
      <c r="A265" s="24">
        <v>206</v>
      </c>
      <c r="B265" s="51" t="s">
        <v>2184</v>
      </c>
      <c r="C265" s="24" t="s">
        <v>45</v>
      </c>
      <c r="D265" s="24" t="s">
        <v>46</v>
      </c>
      <c r="E265" s="24" t="s">
        <v>795</v>
      </c>
      <c r="F265" s="24"/>
      <c r="G265" s="24" t="s">
        <v>37</v>
      </c>
      <c r="H265" s="24">
        <v>2019</v>
      </c>
      <c r="I265" s="24" t="s">
        <v>2053</v>
      </c>
      <c r="J265" s="55">
        <v>1</v>
      </c>
      <c r="K265" s="51" t="s">
        <v>2185</v>
      </c>
      <c r="L265" s="50">
        <f>M265</f>
        <v>100</v>
      </c>
      <c r="M265" s="50">
        <f>SUM(N265:P265)</f>
        <v>100</v>
      </c>
      <c r="N265" s="74"/>
      <c r="O265" s="74">
        <v>100</v>
      </c>
      <c r="P265" s="74"/>
      <c r="Q265" s="24" t="s">
        <v>1240</v>
      </c>
      <c r="R265" s="24" t="s">
        <v>110</v>
      </c>
      <c r="S265" s="24">
        <v>11</v>
      </c>
      <c r="T265" s="24">
        <v>46</v>
      </c>
      <c r="U265" s="74"/>
      <c r="V265" s="24"/>
      <c r="W265" s="24" t="s">
        <v>17</v>
      </c>
      <c r="X265" s="24">
        <v>8005</v>
      </c>
      <c r="Y265" s="24"/>
    </row>
    <row r="266" ht="24.95" customHeight="1" spans="1:25">
      <c r="A266" s="24">
        <v>207</v>
      </c>
      <c r="B266" s="51" t="s">
        <v>2194</v>
      </c>
      <c r="C266" s="24" t="s">
        <v>45</v>
      </c>
      <c r="D266" s="24" t="s">
        <v>46</v>
      </c>
      <c r="E266" s="24" t="s">
        <v>2195</v>
      </c>
      <c r="F266" s="24"/>
      <c r="G266" s="24" t="s">
        <v>37</v>
      </c>
      <c r="H266" s="24">
        <v>2019</v>
      </c>
      <c r="I266" s="24" t="s">
        <v>2053</v>
      </c>
      <c r="J266" s="55">
        <v>1</v>
      </c>
      <c r="K266" s="51" t="s">
        <v>2196</v>
      </c>
      <c r="L266" s="50">
        <f>M266</f>
        <v>22</v>
      </c>
      <c r="M266" s="50">
        <f>SUM(N266:P266)</f>
        <v>22</v>
      </c>
      <c r="N266" s="74"/>
      <c r="O266" s="74">
        <v>22</v>
      </c>
      <c r="P266" s="74"/>
      <c r="Q266" s="24" t="s">
        <v>1240</v>
      </c>
      <c r="R266" s="24" t="s">
        <v>110</v>
      </c>
      <c r="S266" s="24">
        <v>3</v>
      </c>
      <c r="T266" s="24">
        <v>11</v>
      </c>
      <c r="U266" s="74"/>
      <c r="V266" s="24"/>
      <c r="W266" s="24" t="s">
        <v>17</v>
      </c>
      <c r="X266" s="24">
        <v>8009</v>
      </c>
      <c r="Y266" s="24"/>
    </row>
    <row r="267" ht="24.95" customHeight="1" spans="1:25">
      <c r="A267" s="24">
        <v>208</v>
      </c>
      <c r="B267" s="25" t="s">
        <v>2311</v>
      </c>
      <c r="C267" s="26" t="s">
        <v>45</v>
      </c>
      <c r="D267" s="26" t="s">
        <v>46</v>
      </c>
      <c r="E267" s="26" t="s">
        <v>2312</v>
      </c>
      <c r="F267" s="26"/>
      <c r="G267" s="26" t="s">
        <v>37</v>
      </c>
      <c r="H267" s="26">
        <v>2020</v>
      </c>
      <c r="I267" s="26" t="s">
        <v>2053</v>
      </c>
      <c r="J267" s="45">
        <v>1</v>
      </c>
      <c r="K267" s="46" t="s">
        <v>2295</v>
      </c>
      <c r="L267" s="54">
        <f t="shared" ref="L267:L273" si="97">M267</f>
        <v>50</v>
      </c>
      <c r="M267" s="54">
        <f t="shared" ref="M267:M273" si="98">SUM(N267:P267)</f>
        <v>50</v>
      </c>
      <c r="N267" s="74"/>
      <c r="O267" s="74"/>
      <c r="P267" s="74">
        <v>50</v>
      </c>
      <c r="Q267" s="24" t="s">
        <v>2075</v>
      </c>
      <c r="R267" s="26" t="s">
        <v>110</v>
      </c>
      <c r="S267" s="60">
        <v>8</v>
      </c>
      <c r="T267" s="60">
        <v>42</v>
      </c>
      <c r="U267" s="74"/>
      <c r="V267" s="60"/>
      <c r="W267" s="26" t="s">
        <v>17</v>
      </c>
      <c r="X267" s="26"/>
      <c r="Y267" s="26" t="s">
        <v>2313</v>
      </c>
    </row>
    <row r="268" ht="24.95" customHeight="1" spans="1:25">
      <c r="A268" s="24">
        <v>209</v>
      </c>
      <c r="B268" s="25" t="s">
        <v>2314</v>
      </c>
      <c r="C268" s="26" t="s">
        <v>45</v>
      </c>
      <c r="D268" s="26" t="s">
        <v>46</v>
      </c>
      <c r="E268" s="26" t="s">
        <v>795</v>
      </c>
      <c r="F268" s="26"/>
      <c r="G268" s="26" t="s">
        <v>37</v>
      </c>
      <c r="H268" s="26">
        <v>2020</v>
      </c>
      <c r="I268" s="26" t="s">
        <v>2053</v>
      </c>
      <c r="J268" s="45">
        <v>1</v>
      </c>
      <c r="K268" s="46" t="s">
        <v>2282</v>
      </c>
      <c r="L268" s="54">
        <f t="shared" si="97"/>
        <v>120</v>
      </c>
      <c r="M268" s="54">
        <f t="shared" si="98"/>
        <v>120</v>
      </c>
      <c r="N268" s="74"/>
      <c r="O268" s="74"/>
      <c r="P268" s="74">
        <v>120</v>
      </c>
      <c r="Q268" s="24" t="s">
        <v>2075</v>
      </c>
      <c r="R268" s="26" t="s">
        <v>110</v>
      </c>
      <c r="S268" s="60">
        <v>9</v>
      </c>
      <c r="T268" s="60">
        <v>29</v>
      </c>
      <c r="U268" s="74"/>
      <c r="V268" s="60"/>
      <c r="W268" s="26" t="s">
        <v>17</v>
      </c>
      <c r="X268" s="26"/>
      <c r="Y268" s="26" t="s">
        <v>2315</v>
      </c>
    </row>
    <row r="269" s="10" customFormat="1" ht="24.95" customHeight="1" spans="1:25">
      <c r="A269" s="24">
        <v>210</v>
      </c>
      <c r="B269" s="25" t="s">
        <v>2316</v>
      </c>
      <c r="C269" s="26" t="s">
        <v>45</v>
      </c>
      <c r="D269" s="26" t="s">
        <v>46</v>
      </c>
      <c r="E269" s="26" t="s">
        <v>2317</v>
      </c>
      <c r="F269" s="26"/>
      <c r="G269" s="26" t="s">
        <v>37</v>
      </c>
      <c r="H269" s="26">
        <v>2020</v>
      </c>
      <c r="I269" s="26" t="s">
        <v>2053</v>
      </c>
      <c r="J269" s="45">
        <v>1</v>
      </c>
      <c r="K269" s="46" t="s">
        <v>2318</v>
      </c>
      <c r="L269" s="54">
        <f t="shared" si="97"/>
        <v>60</v>
      </c>
      <c r="M269" s="54">
        <f t="shared" si="98"/>
        <v>60</v>
      </c>
      <c r="N269" s="74"/>
      <c r="O269" s="74"/>
      <c r="P269" s="74">
        <v>60</v>
      </c>
      <c r="Q269" s="24" t="s">
        <v>2075</v>
      </c>
      <c r="R269" s="26" t="s">
        <v>110</v>
      </c>
      <c r="S269" s="60"/>
      <c r="T269" s="60"/>
      <c r="U269" s="74"/>
      <c r="V269" s="60"/>
      <c r="W269" s="26" t="s">
        <v>17</v>
      </c>
      <c r="X269" s="26"/>
      <c r="Y269" s="26" t="s">
        <v>2319</v>
      </c>
    </row>
    <row r="270" ht="24.95" customHeight="1" spans="1:25">
      <c r="A270" s="24">
        <v>211</v>
      </c>
      <c r="B270" s="25" t="s">
        <v>2320</v>
      </c>
      <c r="C270" s="26" t="s">
        <v>45</v>
      </c>
      <c r="D270" s="26" t="s">
        <v>46</v>
      </c>
      <c r="E270" s="26" t="s">
        <v>2321</v>
      </c>
      <c r="F270" s="26"/>
      <c r="G270" s="26" t="s">
        <v>37</v>
      </c>
      <c r="H270" s="26">
        <v>2020</v>
      </c>
      <c r="I270" s="26" t="s">
        <v>2053</v>
      </c>
      <c r="J270" s="45">
        <v>1</v>
      </c>
      <c r="K270" s="46" t="s">
        <v>2322</v>
      </c>
      <c r="L270" s="54">
        <f t="shared" si="97"/>
        <v>200</v>
      </c>
      <c r="M270" s="54">
        <f t="shared" si="98"/>
        <v>200</v>
      </c>
      <c r="N270" s="74"/>
      <c r="O270" s="74"/>
      <c r="P270" s="74">
        <v>200</v>
      </c>
      <c r="Q270" s="24" t="s">
        <v>2075</v>
      </c>
      <c r="R270" s="26" t="s">
        <v>110</v>
      </c>
      <c r="S270" s="60">
        <v>20</v>
      </c>
      <c r="T270" s="60">
        <v>95</v>
      </c>
      <c r="U270" s="74"/>
      <c r="V270" s="60"/>
      <c r="W270" s="26" t="s">
        <v>17</v>
      </c>
      <c r="X270" s="26"/>
      <c r="Y270" s="26" t="s">
        <v>2323</v>
      </c>
    </row>
    <row r="271" ht="24.95" customHeight="1" spans="1:25">
      <c r="A271" s="24">
        <v>212</v>
      </c>
      <c r="B271" s="25" t="s">
        <v>2324</v>
      </c>
      <c r="C271" s="26" t="s">
        <v>45</v>
      </c>
      <c r="D271" s="26" t="s">
        <v>46</v>
      </c>
      <c r="E271" s="26" t="s">
        <v>2325</v>
      </c>
      <c r="F271" s="26"/>
      <c r="G271" s="26" t="s">
        <v>37</v>
      </c>
      <c r="H271" s="26">
        <v>2020</v>
      </c>
      <c r="I271" s="26" t="s">
        <v>2053</v>
      </c>
      <c r="J271" s="45">
        <v>1</v>
      </c>
      <c r="K271" s="46" t="s">
        <v>2245</v>
      </c>
      <c r="L271" s="54">
        <f t="shared" si="97"/>
        <v>60</v>
      </c>
      <c r="M271" s="54">
        <f t="shared" si="98"/>
        <v>60</v>
      </c>
      <c r="N271" s="74"/>
      <c r="O271" s="74"/>
      <c r="P271" s="74">
        <v>60</v>
      </c>
      <c r="Q271" s="24" t="s">
        <v>2075</v>
      </c>
      <c r="R271" s="26" t="s">
        <v>110</v>
      </c>
      <c r="S271" s="60">
        <v>6</v>
      </c>
      <c r="T271" s="60">
        <v>19</v>
      </c>
      <c r="U271" s="74"/>
      <c r="V271" s="60"/>
      <c r="W271" s="26" t="s">
        <v>17</v>
      </c>
      <c r="X271" s="26"/>
      <c r="Y271" s="26" t="s">
        <v>2326</v>
      </c>
    </row>
    <row r="272" ht="24.95" customHeight="1" spans="1:25">
      <c r="A272" s="24">
        <v>213</v>
      </c>
      <c r="B272" s="25" t="s">
        <v>2327</v>
      </c>
      <c r="C272" s="26" t="s">
        <v>45</v>
      </c>
      <c r="D272" s="26" t="s">
        <v>46</v>
      </c>
      <c r="E272" s="26" t="s">
        <v>2328</v>
      </c>
      <c r="F272" s="26"/>
      <c r="G272" s="26" t="s">
        <v>37</v>
      </c>
      <c r="H272" s="26">
        <v>2020</v>
      </c>
      <c r="I272" s="26" t="s">
        <v>2053</v>
      </c>
      <c r="J272" s="45">
        <v>1</v>
      </c>
      <c r="K272" s="46" t="s">
        <v>2322</v>
      </c>
      <c r="L272" s="54">
        <f t="shared" si="97"/>
        <v>200</v>
      </c>
      <c r="M272" s="54">
        <f t="shared" si="98"/>
        <v>200</v>
      </c>
      <c r="N272" s="74"/>
      <c r="O272" s="74"/>
      <c r="P272" s="74">
        <v>200</v>
      </c>
      <c r="Q272" s="24" t="s">
        <v>2075</v>
      </c>
      <c r="R272" s="26" t="s">
        <v>110</v>
      </c>
      <c r="S272" s="60">
        <v>14</v>
      </c>
      <c r="T272" s="60">
        <v>32</v>
      </c>
      <c r="U272" s="74"/>
      <c r="V272" s="60"/>
      <c r="W272" s="26" t="s">
        <v>17</v>
      </c>
      <c r="X272" s="26"/>
      <c r="Y272" s="26" t="s">
        <v>2329</v>
      </c>
    </row>
    <row r="273" ht="24.95" customHeight="1" spans="1:25">
      <c r="A273" s="24">
        <v>214</v>
      </c>
      <c r="B273" s="25" t="s">
        <v>2316</v>
      </c>
      <c r="C273" s="26" t="s">
        <v>45</v>
      </c>
      <c r="D273" s="26" t="s">
        <v>46</v>
      </c>
      <c r="E273" s="26" t="s">
        <v>2317</v>
      </c>
      <c r="F273" s="26"/>
      <c r="G273" s="26" t="s">
        <v>37</v>
      </c>
      <c r="H273" s="26">
        <v>2020</v>
      </c>
      <c r="I273" s="26" t="s">
        <v>2053</v>
      </c>
      <c r="J273" s="45">
        <v>1</v>
      </c>
      <c r="K273" s="46" t="s">
        <v>2309</v>
      </c>
      <c r="L273" s="54">
        <f t="shared" si="97"/>
        <v>20</v>
      </c>
      <c r="M273" s="54">
        <f t="shared" si="98"/>
        <v>20</v>
      </c>
      <c r="N273" s="74"/>
      <c r="O273" s="74"/>
      <c r="P273" s="74">
        <v>20</v>
      </c>
      <c r="Q273" s="24" t="s">
        <v>2075</v>
      </c>
      <c r="R273" s="26" t="s">
        <v>110</v>
      </c>
      <c r="S273" s="60">
        <v>1</v>
      </c>
      <c r="T273" s="60">
        <v>3</v>
      </c>
      <c r="U273" s="74"/>
      <c r="V273" s="60"/>
      <c r="W273" s="26" t="s">
        <v>17</v>
      </c>
      <c r="X273" s="26"/>
      <c r="Y273" s="26" t="s">
        <v>2330</v>
      </c>
    </row>
    <row r="274" s="6" customFormat="1" ht="24.95" customHeight="1" spans="1:25">
      <c r="A274" s="22">
        <v>215</v>
      </c>
      <c r="B274" s="23" t="s">
        <v>2382</v>
      </c>
      <c r="C274" s="22"/>
      <c r="D274" s="22"/>
      <c r="E274" s="22"/>
      <c r="F274" s="22"/>
      <c r="G274" s="22" t="s">
        <v>37</v>
      </c>
      <c r="H274" s="22" t="s">
        <v>34</v>
      </c>
      <c r="I274" s="22" t="s">
        <v>2053</v>
      </c>
      <c r="J274" s="43">
        <f>SUM(0)</f>
        <v>0</v>
      </c>
      <c r="K274" s="69" t="s">
        <v>2383</v>
      </c>
      <c r="L274" s="22"/>
      <c r="M274" s="49">
        <f t="shared" ref="M274:P274" si="99">SUM(0)</f>
        <v>0</v>
      </c>
      <c r="N274" s="49">
        <f t="shared" si="99"/>
        <v>0</v>
      </c>
      <c r="O274" s="49">
        <f t="shared" si="99"/>
        <v>0</v>
      </c>
      <c r="P274" s="49">
        <f t="shared" si="99"/>
        <v>0</v>
      </c>
      <c r="Q274" s="22"/>
      <c r="R274" s="22" t="s">
        <v>110</v>
      </c>
      <c r="S274" s="58">
        <f>SUM(0)</f>
        <v>0</v>
      </c>
      <c r="T274" s="58">
        <f>SUM(0)</f>
        <v>0</v>
      </c>
      <c r="U274" s="58"/>
      <c r="V274" s="58"/>
      <c r="W274" s="22" t="s">
        <v>34</v>
      </c>
      <c r="X274" s="22">
        <v>8123</v>
      </c>
      <c r="Y274" s="22"/>
    </row>
    <row r="275" s="6" customFormat="1" ht="24.95" customHeight="1" spans="1:25">
      <c r="A275" s="22">
        <v>216</v>
      </c>
      <c r="B275" s="23" t="s">
        <v>2384</v>
      </c>
      <c r="C275" s="22"/>
      <c r="D275" s="22"/>
      <c r="E275" s="22"/>
      <c r="F275" s="22"/>
      <c r="G275" s="22" t="s">
        <v>37</v>
      </c>
      <c r="H275" s="22" t="s">
        <v>34</v>
      </c>
      <c r="I275" s="22" t="s">
        <v>2053</v>
      </c>
      <c r="J275" s="58">
        <f>SUM(0)</f>
        <v>0</v>
      </c>
      <c r="K275" s="23" t="s">
        <v>2385</v>
      </c>
      <c r="L275" s="22"/>
      <c r="M275" s="49">
        <f t="shared" ref="M275:P275" si="100">SUM(0)</f>
        <v>0</v>
      </c>
      <c r="N275" s="49">
        <f t="shared" si="100"/>
        <v>0</v>
      </c>
      <c r="O275" s="49">
        <f t="shared" si="100"/>
        <v>0</v>
      </c>
      <c r="P275" s="49">
        <f t="shared" si="100"/>
        <v>0</v>
      </c>
      <c r="Q275" s="22"/>
      <c r="R275" s="22" t="s">
        <v>110</v>
      </c>
      <c r="S275" s="58">
        <f>SUM(0)</f>
        <v>0</v>
      </c>
      <c r="T275" s="58">
        <f>SUM(0)</f>
        <v>0</v>
      </c>
      <c r="U275" s="58"/>
      <c r="V275" s="58"/>
      <c r="W275" s="22" t="s">
        <v>34</v>
      </c>
      <c r="X275" s="22">
        <v>8193</v>
      </c>
      <c r="Y275" s="22"/>
    </row>
    <row r="276" s="6" customFormat="1" ht="24.95" customHeight="1" spans="1:25">
      <c r="A276" s="22">
        <v>217</v>
      </c>
      <c r="B276" s="23" t="s">
        <v>2386</v>
      </c>
      <c r="C276" s="22"/>
      <c r="D276" s="22"/>
      <c r="E276" s="22"/>
      <c r="F276" s="22"/>
      <c r="G276" s="22" t="s">
        <v>37</v>
      </c>
      <c r="H276" s="22" t="s">
        <v>34</v>
      </c>
      <c r="I276" s="22" t="s">
        <v>1232</v>
      </c>
      <c r="J276" s="43">
        <f>SUM(0)</f>
        <v>0</v>
      </c>
      <c r="K276" s="69" t="s">
        <v>2387</v>
      </c>
      <c r="L276" s="22"/>
      <c r="M276" s="49">
        <f>SUM(0)</f>
        <v>0</v>
      </c>
      <c r="N276" s="49">
        <f>SUM(0)</f>
        <v>0</v>
      </c>
      <c r="O276" s="49">
        <f>SUM(0)</f>
        <v>0</v>
      </c>
      <c r="P276" s="49">
        <f>SUM(0)</f>
        <v>0</v>
      </c>
      <c r="Q276" s="22"/>
      <c r="R276" s="22" t="s">
        <v>110</v>
      </c>
      <c r="S276" s="58">
        <f>SUM(0)</f>
        <v>0</v>
      </c>
      <c r="T276" s="58">
        <f>SUM(0)</f>
        <v>0</v>
      </c>
      <c r="U276" s="58"/>
      <c r="V276" s="58"/>
      <c r="W276" s="22" t="s">
        <v>34</v>
      </c>
      <c r="X276" s="22">
        <v>8255</v>
      </c>
      <c r="Y276" s="22"/>
    </row>
    <row r="277" s="6" customFormat="1" ht="24.95" customHeight="1" spans="1:25">
      <c r="A277" s="22">
        <v>218</v>
      </c>
      <c r="B277" s="23" t="s">
        <v>2398</v>
      </c>
      <c r="C277" s="22"/>
      <c r="D277" s="22"/>
      <c r="E277" s="22"/>
      <c r="F277" s="22"/>
      <c r="G277" s="22" t="s">
        <v>37</v>
      </c>
      <c r="H277" s="22" t="s">
        <v>34</v>
      </c>
      <c r="I277" s="22" t="s">
        <v>2399</v>
      </c>
      <c r="J277" s="43">
        <f>SUM(0)</f>
        <v>0</v>
      </c>
      <c r="K277" s="23" t="s">
        <v>2400</v>
      </c>
      <c r="L277" s="44"/>
      <c r="M277" s="44">
        <f t="shared" ref="M277:P277" si="101">SUM(0)</f>
        <v>0</v>
      </c>
      <c r="N277" s="44">
        <f t="shared" si="101"/>
        <v>0</v>
      </c>
      <c r="O277" s="44">
        <f t="shared" si="101"/>
        <v>0</v>
      </c>
      <c r="P277" s="44">
        <f t="shared" si="101"/>
        <v>0</v>
      </c>
      <c r="Q277" s="22"/>
      <c r="R277" s="22" t="s">
        <v>110</v>
      </c>
      <c r="S277" s="58">
        <f>SUM(0)</f>
        <v>0</v>
      </c>
      <c r="T277" s="58">
        <f>SUM(0)</f>
        <v>0</v>
      </c>
      <c r="U277" s="58"/>
      <c r="V277" s="58"/>
      <c r="W277" s="22" t="s">
        <v>34</v>
      </c>
      <c r="X277" s="22">
        <v>8283</v>
      </c>
      <c r="Y277" s="22"/>
    </row>
    <row r="278" s="6" customFormat="1" ht="24.95" customHeight="1" spans="1:25">
      <c r="A278" s="22">
        <v>219</v>
      </c>
      <c r="B278" s="23" t="s">
        <v>2401</v>
      </c>
      <c r="C278" s="22"/>
      <c r="D278" s="22"/>
      <c r="E278" s="22"/>
      <c r="F278" s="22"/>
      <c r="G278" s="22" t="s">
        <v>125</v>
      </c>
      <c r="H278" s="22" t="s">
        <v>34</v>
      </c>
      <c r="I278" s="22" t="s">
        <v>106</v>
      </c>
      <c r="J278" s="43">
        <f>SUM(J279:J283)</f>
        <v>17</v>
      </c>
      <c r="K278" s="23" t="s">
        <v>1632</v>
      </c>
      <c r="L278" s="22"/>
      <c r="M278" s="49">
        <f>SUM(M279:M283)</f>
        <v>11.5525</v>
      </c>
      <c r="N278" s="49">
        <f>SUM(N279:N283)</f>
        <v>0</v>
      </c>
      <c r="O278" s="49">
        <f>SUM(O279:O283)</f>
        <v>11.5525</v>
      </c>
      <c r="P278" s="49">
        <f>SUM(P279:P283)</f>
        <v>0</v>
      </c>
      <c r="Q278" s="22"/>
      <c r="R278" s="22" t="s">
        <v>11</v>
      </c>
      <c r="S278" s="58">
        <f>SUM(S279:S283)</f>
        <v>17</v>
      </c>
      <c r="T278" s="58">
        <f>SUM(T279:T283)</f>
        <v>51</v>
      </c>
      <c r="U278" s="58"/>
      <c r="V278" s="58"/>
      <c r="W278" s="22" t="s">
        <v>34</v>
      </c>
      <c r="X278" s="22">
        <v>8294</v>
      </c>
      <c r="Y278" s="22"/>
    </row>
    <row r="279" ht="24.95" customHeight="1" spans="1:25">
      <c r="A279" s="24">
        <v>220</v>
      </c>
      <c r="B279" s="25" t="s">
        <v>2535</v>
      </c>
      <c r="C279" s="26" t="s">
        <v>45</v>
      </c>
      <c r="D279" s="26" t="s">
        <v>46</v>
      </c>
      <c r="E279" s="26" t="s">
        <v>103</v>
      </c>
      <c r="F279" s="26"/>
      <c r="G279" s="26" t="s">
        <v>363</v>
      </c>
      <c r="H279" s="26">
        <v>2019</v>
      </c>
      <c r="I279" s="26" t="s">
        <v>106</v>
      </c>
      <c r="J279" s="45">
        <v>7</v>
      </c>
      <c r="K279" s="46" t="s">
        <v>2403</v>
      </c>
      <c r="L279" s="26" t="s">
        <v>1635</v>
      </c>
      <c r="M279" s="47">
        <f>N279+O279+P279</f>
        <v>4.595</v>
      </c>
      <c r="N279" s="47"/>
      <c r="O279" s="47">
        <v>4.595</v>
      </c>
      <c r="P279" s="47"/>
      <c r="Q279" s="26" t="s">
        <v>2075</v>
      </c>
      <c r="R279" s="26" t="s">
        <v>39</v>
      </c>
      <c r="S279" s="60">
        <v>7</v>
      </c>
      <c r="T279" s="60">
        <v>21</v>
      </c>
      <c r="U279" s="60"/>
      <c r="V279" s="60"/>
      <c r="W279" s="26" t="s">
        <v>17</v>
      </c>
      <c r="X279" s="26"/>
      <c r="Y279" s="26" t="s">
        <v>2536</v>
      </c>
    </row>
    <row r="280" ht="24.95" customHeight="1" spans="1:25">
      <c r="A280" s="24">
        <v>221</v>
      </c>
      <c r="B280" s="25" t="s">
        <v>2537</v>
      </c>
      <c r="C280" s="26" t="s">
        <v>45</v>
      </c>
      <c r="D280" s="26" t="s">
        <v>46</v>
      </c>
      <c r="E280" s="26" t="s">
        <v>47</v>
      </c>
      <c r="F280" s="26"/>
      <c r="G280" s="26" t="s">
        <v>363</v>
      </c>
      <c r="H280" s="26">
        <v>2019</v>
      </c>
      <c r="I280" s="26" t="s">
        <v>106</v>
      </c>
      <c r="J280" s="45">
        <v>1</v>
      </c>
      <c r="K280" s="46" t="s">
        <v>2403</v>
      </c>
      <c r="L280" s="26" t="s">
        <v>1635</v>
      </c>
      <c r="M280" s="47">
        <f>N280+O280+P280</f>
        <v>0.773</v>
      </c>
      <c r="N280" s="47"/>
      <c r="O280" s="47">
        <v>0.773</v>
      </c>
      <c r="P280" s="47"/>
      <c r="Q280" s="26" t="s">
        <v>2075</v>
      </c>
      <c r="R280" s="26" t="s">
        <v>39</v>
      </c>
      <c r="S280" s="60">
        <v>1</v>
      </c>
      <c r="T280" s="60">
        <v>3</v>
      </c>
      <c r="U280" s="60"/>
      <c r="V280" s="60"/>
      <c r="W280" s="26" t="s">
        <v>17</v>
      </c>
      <c r="X280" s="26"/>
      <c r="Y280" s="26" t="s">
        <v>2538</v>
      </c>
    </row>
    <row r="281" ht="24.95" customHeight="1" spans="1:25">
      <c r="A281" s="24">
        <v>222</v>
      </c>
      <c r="B281" s="25" t="s">
        <v>2539</v>
      </c>
      <c r="C281" s="26" t="s">
        <v>45</v>
      </c>
      <c r="D281" s="26" t="s">
        <v>46</v>
      </c>
      <c r="E281" s="26" t="s">
        <v>71</v>
      </c>
      <c r="F281" s="26"/>
      <c r="G281" s="26" t="s">
        <v>363</v>
      </c>
      <c r="H281" s="26">
        <v>2019</v>
      </c>
      <c r="I281" s="26" t="s">
        <v>106</v>
      </c>
      <c r="J281" s="45">
        <v>4</v>
      </c>
      <c r="K281" s="46" t="s">
        <v>2403</v>
      </c>
      <c r="L281" s="26" t="s">
        <v>1635</v>
      </c>
      <c r="M281" s="47">
        <f>N281+O281+P281</f>
        <v>3.1925</v>
      </c>
      <c r="N281" s="47"/>
      <c r="O281" s="47">
        <v>3.1925</v>
      </c>
      <c r="P281" s="47"/>
      <c r="Q281" s="26" t="s">
        <v>2075</v>
      </c>
      <c r="R281" s="26" t="s">
        <v>39</v>
      </c>
      <c r="S281" s="60">
        <v>4</v>
      </c>
      <c r="T281" s="60">
        <v>12</v>
      </c>
      <c r="U281" s="60"/>
      <c r="V281" s="60"/>
      <c r="W281" s="26" t="s">
        <v>17</v>
      </c>
      <c r="X281" s="26"/>
      <c r="Y281" s="26" t="s">
        <v>2540</v>
      </c>
    </row>
    <row r="282" ht="24.95" customHeight="1" spans="1:25">
      <c r="A282" s="24">
        <v>223</v>
      </c>
      <c r="B282" s="25" t="s">
        <v>2541</v>
      </c>
      <c r="C282" s="26" t="s">
        <v>45</v>
      </c>
      <c r="D282" s="26" t="s">
        <v>46</v>
      </c>
      <c r="E282" s="26" t="s">
        <v>67</v>
      </c>
      <c r="F282" s="26"/>
      <c r="G282" s="26" t="s">
        <v>363</v>
      </c>
      <c r="H282" s="26">
        <v>2019</v>
      </c>
      <c r="I282" s="26" t="s">
        <v>106</v>
      </c>
      <c r="J282" s="45">
        <v>2</v>
      </c>
      <c r="K282" s="46" t="s">
        <v>2403</v>
      </c>
      <c r="L282" s="26" t="s">
        <v>1635</v>
      </c>
      <c r="M282" s="47">
        <f>N282+O282+P282</f>
        <v>1.216</v>
      </c>
      <c r="N282" s="47"/>
      <c r="O282" s="47">
        <v>1.216</v>
      </c>
      <c r="P282" s="47"/>
      <c r="Q282" s="26" t="s">
        <v>2075</v>
      </c>
      <c r="R282" s="26" t="s">
        <v>39</v>
      </c>
      <c r="S282" s="60">
        <v>2</v>
      </c>
      <c r="T282" s="60">
        <v>6</v>
      </c>
      <c r="U282" s="60"/>
      <c r="V282" s="60"/>
      <c r="W282" s="26" t="s">
        <v>17</v>
      </c>
      <c r="X282" s="26"/>
      <c r="Y282" s="26" t="s">
        <v>2542</v>
      </c>
    </row>
    <row r="283" ht="24.95" customHeight="1" spans="1:25">
      <c r="A283" s="24">
        <v>224</v>
      </c>
      <c r="B283" s="25" t="s">
        <v>2543</v>
      </c>
      <c r="C283" s="26" t="s">
        <v>45</v>
      </c>
      <c r="D283" s="26" t="s">
        <v>46</v>
      </c>
      <c r="E283" s="26" t="s">
        <v>70</v>
      </c>
      <c r="F283" s="26"/>
      <c r="G283" s="26" t="s">
        <v>363</v>
      </c>
      <c r="H283" s="26">
        <v>2019</v>
      </c>
      <c r="I283" s="26" t="s">
        <v>106</v>
      </c>
      <c r="J283" s="45">
        <v>3</v>
      </c>
      <c r="K283" s="46" t="s">
        <v>2403</v>
      </c>
      <c r="L283" s="26" t="s">
        <v>1635</v>
      </c>
      <c r="M283" s="47">
        <f>N283+O283+P283</f>
        <v>1.776</v>
      </c>
      <c r="N283" s="47"/>
      <c r="O283" s="47">
        <v>1.776</v>
      </c>
      <c r="P283" s="47"/>
      <c r="Q283" s="26" t="s">
        <v>2075</v>
      </c>
      <c r="R283" s="26" t="s">
        <v>39</v>
      </c>
      <c r="S283" s="60">
        <v>3</v>
      </c>
      <c r="T283" s="60">
        <v>9</v>
      </c>
      <c r="U283" s="60"/>
      <c r="V283" s="60"/>
      <c r="W283" s="26" t="s">
        <v>17</v>
      </c>
      <c r="X283" s="26"/>
      <c r="Y283" s="26" t="s">
        <v>2544</v>
      </c>
    </row>
    <row r="284" s="5" customFormat="1" ht="24.95" customHeight="1" spans="1:25">
      <c r="A284" s="20">
        <v>225</v>
      </c>
      <c r="B284" s="21" t="s">
        <v>2609</v>
      </c>
      <c r="C284" s="20"/>
      <c r="D284" s="20"/>
      <c r="E284" s="20"/>
      <c r="F284" s="20"/>
      <c r="G284" s="20" t="s">
        <v>37</v>
      </c>
      <c r="H284" s="20" t="s">
        <v>34</v>
      </c>
      <c r="I284" s="20" t="s">
        <v>108</v>
      </c>
      <c r="J284" s="41">
        <f>SUM(0)</f>
        <v>0</v>
      </c>
      <c r="K284" s="21"/>
      <c r="L284" s="20"/>
      <c r="M284" s="48"/>
      <c r="N284" s="48"/>
      <c r="O284" s="48"/>
      <c r="P284" s="48"/>
      <c r="Q284" s="20"/>
      <c r="R284" s="20"/>
      <c r="S284" s="57">
        <f>SUM(0)</f>
        <v>0</v>
      </c>
      <c r="T284" s="57">
        <f>SUM(0)</f>
        <v>0</v>
      </c>
      <c r="U284" s="57"/>
      <c r="V284" s="57"/>
      <c r="W284" s="20"/>
      <c r="X284" s="20">
        <v>9799</v>
      </c>
      <c r="Y284" s="20"/>
    </row>
    <row r="285" s="5" customFormat="1" ht="24.95" customHeight="1" spans="1:25">
      <c r="A285" s="20">
        <v>226</v>
      </c>
      <c r="B285" s="21" t="s">
        <v>2610</v>
      </c>
      <c r="C285" s="20"/>
      <c r="D285" s="20"/>
      <c r="E285" s="20"/>
      <c r="F285" s="20"/>
      <c r="G285" s="20" t="s">
        <v>37</v>
      </c>
      <c r="H285" s="20" t="s">
        <v>34</v>
      </c>
      <c r="I285" s="20" t="s">
        <v>1232</v>
      </c>
      <c r="J285" s="57">
        <f>SUM(0)</f>
        <v>0</v>
      </c>
      <c r="K285" s="21"/>
      <c r="L285" s="20"/>
      <c r="M285" s="48">
        <f>SUM(0)</f>
        <v>0</v>
      </c>
      <c r="N285" s="48">
        <f>SUM(0)</f>
        <v>0</v>
      </c>
      <c r="O285" s="48">
        <f>SUM(0)</f>
        <v>0</v>
      </c>
      <c r="P285" s="48">
        <f>SUM(0)</f>
        <v>0</v>
      </c>
      <c r="Q285" s="20"/>
      <c r="R285" s="20" t="s">
        <v>110</v>
      </c>
      <c r="S285" s="57">
        <f>SUM(0)</f>
        <v>0</v>
      </c>
      <c r="T285" s="57">
        <f>SUM(0)</f>
        <v>0</v>
      </c>
      <c r="U285" s="57"/>
      <c r="V285" s="57"/>
      <c r="W285" s="20" t="s">
        <v>34</v>
      </c>
      <c r="X285" s="20">
        <v>9800</v>
      </c>
      <c r="Y285" s="20"/>
    </row>
    <row r="286" s="5" customFormat="1" ht="24.95" customHeight="1" spans="1:25">
      <c r="A286" s="20">
        <v>227</v>
      </c>
      <c r="B286" s="21" t="s">
        <v>2620</v>
      </c>
      <c r="C286" s="20"/>
      <c r="D286" s="20"/>
      <c r="E286" s="20"/>
      <c r="F286" s="20"/>
      <c r="G286" s="20" t="s">
        <v>37</v>
      </c>
      <c r="H286" s="20" t="s">
        <v>34</v>
      </c>
      <c r="I286" s="20" t="s">
        <v>34</v>
      </c>
      <c r="J286" s="42" t="s">
        <v>34</v>
      </c>
      <c r="K286" s="21"/>
      <c r="L286" s="20"/>
      <c r="M286" s="48">
        <f t="shared" ref="M286:P286" si="102">M287+M288+M289+M290</f>
        <v>0</v>
      </c>
      <c r="N286" s="48">
        <f t="shared" si="102"/>
        <v>0</v>
      </c>
      <c r="O286" s="48">
        <f t="shared" si="102"/>
        <v>0</v>
      </c>
      <c r="P286" s="48">
        <f t="shared" si="102"/>
        <v>0</v>
      </c>
      <c r="Q286" s="20"/>
      <c r="R286" s="20" t="s">
        <v>110</v>
      </c>
      <c r="S286" s="57">
        <f>S287+S288+S289+S290</f>
        <v>0</v>
      </c>
      <c r="T286" s="57">
        <f>T287+T288+T289+T290</f>
        <v>0</v>
      </c>
      <c r="U286" s="57"/>
      <c r="V286" s="57"/>
      <c r="W286" s="20" t="s">
        <v>34</v>
      </c>
      <c r="X286" s="20">
        <v>9839</v>
      </c>
      <c r="Y286" s="20"/>
    </row>
    <row r="287" s="6" customFormat="1" ht="24.95" customHeight="1" spans="1:25">
      <c r="A287" s="22">
        <v>228</v>
      </c>
      <c r="B287" s="23" t="s">
        <v>2621</v>
      </c>
      <c r="C287" s="22"/>
      <c r="D287" s="22"/>
      <c r="E287" s="22"/>
      <c r="F287" s="22"/>
      <c r="G287" s="22" t="s">
        <v>37</v>
      </c>
      <c r="H287" s="22" t="s">
        <v>34</v>
      </c>
      <c r="I287" s="22" t="s">
        <v>2053</v>
      </c>
      <c r="J287" s="43"/>
      <c r="K287" s="69"/>
      <c r="L287" s="22"/>
      <c r="M287" s="49"/>
      <c r="N287" s="49"/>
      <c r="O287" s="49"/>
      <c r="P287" s="49"/>
      <c r="Q287" s="22"/>
      <c r="R287" s="22"/>
      <c r="S287" s="58"/>
      <c r="T287" s="58"/>
      <c r="U287" s="58"/>
      <c r="V287" s="58"/>
      <c r="W287" s="22" t="s">
        <v>34</v>
      </c>
      <c r="X287" s="22">
        <v>9840</v>
      </c>
      <c r="Y287" s="22"/>
    </row>
    <row r="288" s="6" customFormat="1" ht="24.95" customHeight="1" spans="1:25">
      <c r="A288" s="22">
        <v>229</v>
      </c>
      <c r="B288" s="23" t="s">
        <v>2622</v>
      </c>
      <c r="C288" s="22"/>
      <c r="D288" s="22"/>
      <c r="E288" s="22"/>
      <c r="F288" s="22"/>
      <c r="G288" s="22" t="s">
        <v>2623</v>
      </c>
      <c r="H288" s="22" t="s">
        <v>34</v>
      </c>
      <c r="I288" s="22" t="s">
        <v>1232</v>
      </c>
      <c r="J288" s="43">
        <f t="shared" ref="J288:J290" si="103">SUM(0)</f>
        <v>0</v>
      </c>
      <c r="K288" s="69"/>
      <c r="L288" s="22"/>
      <c r="M288" s="49"/>
      <c r="N288" s="49"/>
      <c r="O288" s="49"/>
      <c r="P288" s="49"/>
      <c r="Q288" s="22"/>
      <c r="R288" s="22"/>
      <c r="S288" s="58">
        <f t="shared" ref="S288:S290" si="104">SUM(0)</f>
        <v>0</v>
      </c>
      <c r="T288" s="58">
        <f t="shared" ref="T288:T290" si="105">SUM(0)</f>
        <v>0</v>
      </c>
      <c r="U288" s="58"/>
      <c r="V288" s="58"/>
      <c r="W288" s="22" t="s">
        <v>34</v>
      </c>
      <c r="X288" s="22">
        <v>9874</v>
      </c>
      <c r="Y288" s="22"/>
    </row>
    <row r="289" s="6" customFormat="1" ht="24.95" customHeight="1" spans="1:25">
      <c r="A289" s="22">
        <v>230</v>
      </c>
      <c r="B289" s="23" t="s">
        <v>2624</v>
      </c>
      <c r="C289" s="22"/>
      <c r="D289" s="22"/>
      <c r="E289" s="22"/>
      <c r="F289" s="22"/>
      <c r="G289" s="22" t="s">
        <v>37</v>
      </c>
      <c r="H289" s="22" t="s">
        <v>34</v>
      </c>
      <c r="I289" s="22" t="s">
        <v>108</v>
      </c>
      <c r="J289" s="43">
        <f t="shared" si="103"/>
        <v>0</v>
      </c>
      <c r="K289" s="69" t="s">
        <v>2625</v>
      </c>
      <c r="L289" s="22"/>
      <c r="M289" s="49">
        <f t="shared" ref="M289:P289" si="106">SUM(0)</f>
        <v>0</v>
      </c>
      <c r="N289" s="49">
        <f t="shared" si="106"/>
        <v>0</v>
      </c>
      <c r="O289" s="49">
        <f t="shared" si="106"/>
        <v>0</v>
      </c>
      <c r="P289" s="49">
        <f t="shared" si="106"/>
        <v>0</v>
      </c>
      <c r="Q289" s="22"/>
      <c r="R289" s="22" t="s">
        <v>110</v>
      </c>
      <c r="S289" s="58">
        <f t="shared" si="104"/>
        <v>0</v>
      </c>
      <c r="T289" s="58">
        <f t="shared" si="105"/>
        <v>0</v>
      </c>
      <c r="U289" s="58"/>
      <c r="V289" s="58"/>
      <c r="W289" s="22" t="s">
        <v>34</v>
      </c>
      <c r="X289" s="22">
        <v>9887</v>
      </c>
      <c r="Y289" s="22"/>
    </row>
    <row r="290" s="6" customFormat="1" ht="24.95" customHeight="1" spans="1:25">
      <c r="A290" s="22">
        <v>231</v>
      </c>
      <c r="B290" s="23" t="s">
        <v>2626</v>
      </c>
      <c r="C290" s="22"/>
      <c r="D290" s="22"/>
      <c r="E290" s="22"/>
      <c r="F290" s="22"/>
      <c r="G290" s="22" t="s">
        <v>37</v>
      </c>
      <c r="H290" s="22" t="s">
        <v>34</v>
      </c>
      <c r="I290" s="22" t="s">
        <v>34</v>
      </c>
      <c r="J290" s="58">
        <f t="shared" si="103"/>
        <v>0</v>
      </c>
      <c r="K290" s="69" t="s">
        <v>2627</v>
      </c>
      <c r="L290" s="22"/>
      <c r="M290" s="49">
        <f t="shared" ref="M290:P290" si="107">SUM(0)</f>
        <v>0</v>
      </c>
      <c r="N290" s="49">
        <f t="shared" si="107"/>
        <v>0</v>
      </c>
      <c r="O290" s="49">
        <f t="shared" si="107"/>
        <v>0</v>
      </c>
      <c r="P290" s="49">
        <f t="shared" si="107"/>
        <v>0</v>
      </c>
      <c r="Q290" s="22"/>
      <c r="R290" s="22" t="s">
        <v>110</v>
      </c>
      <c r="S290" s="58">
        <f t="shared" si="104"/>
        <v>0</v>
      </c>
      <c r="T290" s="58">
        <f t="shared" si="105"/>
        <v>0</v>
      </c>
      <c r="U290" s="58"/>
      <c r="V290" s="58"/>
      <c r="W290" s="22" t="s">
        <v>34</v>
      </c>
      <c r="X290" s="22">
        <v>9943</v>
      </c>
      <c r="Y290" s="22"/>
    </row>
    <row r="291" s="4" customFormat="1" ht="24.95" customHeight="1" spans="1:25">
      <c r="A291" s="18">
        <v>232</v>
      </c>
      <c r="B291" s="19" t="s">
        <v>2628</v>
      </c>
      <c r="C291" s="18"/>
      <c r="D291" s="18"/>
      <c r="E291" s="18"/>
      <c r="F291" s="18"/>
      <c r="G291" s="18" t="s">
        <v>34</v>
      </c>
      <c r="H291" s="18" t="s">
        <v>34</v>
      </c>
      <c r="I291" s="18" t="s">
        <v>34</v>
      </c>
      <c r="J291" s="39"/>
      <c r="K291" s="19"/>
      <c r="L291" s="18"/>
      <c r="M291" s="40"/>
      <c r="N291" s="40"/>
      <c r="O291" s="40"/>
      <c r="P291" s="40"/>
      <c r="Q291" s="18"/>
      <c r="R291" s="18"/>
      <c r="S291" s="56"/>
      <c r="T291" s="56"/>
      <c r="U291" s="56"/>
      <c r="V291" s="56"/>
      <c r="W291" s="18"/>
      <c r="X291" s="18">
        <v>9950</v>
      </c>
      <c r="Y291" s="18"/>
    </row>
    <row r="292" s="5" customFormat="1" ht="24.95" customHeight="1" spans="1:25">
      <c r="A292" s="20">
        <v>233</v>
      </c>
      <c r="B292" s="21" t="s">
        <v>2629</v>
      </c>
      <c r="C292" s="20"/>
      <c r="D292" s="20"/>
      <c r="E292" s="20"/>
      <c r="F292" s="20"/>
      <c r="G292" s="20"/>
      <c r="H292" s="20"/>
      <c r="I292" s="20"/>
      <c r="J292" s="41"/>
      <c r="K292" s="21"/>
      <c r="L292" s="20"/>
      <c r="M292" s="48"/>
      <c r="N292" s="48"/>
      <c r="O292" s="48"/>
      <c r="P292" s="48"/>
      <c r="Q292" s="20"/>
      <c r="R292" s="20"/>
      <c r="S292" s="57"/>
      <c r="T292" s="57"/>
      <c r="U292" s="57"/>
      <c r="V292" s="57"/>
      <c r="W292" s="20"/>
      <c r="X292" s="20">
        <v>9951</v>
      </c>
      <c r="Y292" s="20"/>
    </row>
    <row r="293" s="5" customFormat="1" ht="24.95" customHeight="1" spans="1:25">
      <c r="A293" s="20">
        <v>234</v>
      </c>
      <c r="B293" s="21" t="s">
        <v>2630</v>
      </c>
      <c r="C293" s="20"/>
      <c r="D293" s="20"/>
      <c r="E293" s="20"/>
      <c r="F293" s="20"/>
      <c r="G293" s="20"/>
      <c r="H293" s="20"/>
      <c r="I293" s="20"/>
      <c r="J293" s="41"/>
      <c r="K293" s="21"/>
      <c r="L293" s="20"/>
      <c r="M293" s="48"/>
      <c r="N293" s="48"/>
      <c r="O293" s="48"/>
      <c r="P293" s="48"/>
      <c r="Q293" s="20"/>
      <c r="R293" s="20"/>
      <c r="S293" s="57"/>
      <c r="T293" s="57"/>
      <c r="U293" s="57"/>
      <c r="V293" s="57"/>
      <c r="W293" s="20"/>
      <c r="X293" s="20">
        <v>9952</v>
      </c>
      <c r="Y293" s="20"/>
    </row>
    <row r="294" s="5" customFormat="1" ht="24.95" customHeight="1" spans="1:25">
      <c r="A294" s="20">
        <v>235</v>
      </c>
      <c r="B294" s="21" t="s">
        <v>2631</v>
      </c>
      <c r="C294" s="20"/>
      <c r="D294" s="20"/>
      <c r="E294" s="20"/>
      <c r="F294" s="20"/>
      <c r="G294" s="20"/>
      <c r="H294" s="20"/>
      <c r="I294" s="20"/>
      <c r="J294" s="41"/>
      <c r="K294" s="21"/>
      <c r="L294" s="20"/>
      <c r="M294" s="48"/>
      <c r="N294" s="48"/>
      <c r="O294" s="48"/>
      <c r="P294" s="48"/>
      <c r="Q294" s="20"/>
      <c r="R294" s="20"/>
      <c r="S294" s="57"/>
      <c r="T294" s="57"/>
      <c r="U294" s="57"/>
      <c r="V294" s="57"/>
      <c r="W294" s="20"/>
      <c r="X294" s="20">
        <v>9953</v>
      </c>
      <c r="Y294" s="20"/>
    </row>
    <row r="295" s="5" customFormat="1" ht="24.95" customHeight="1" spans="1:25">
      <c r="A295" s="20">
        <v>236</v>
      </c>
      <c r="B295" s="21" t="s">
        <v>2632</v>
      </c>
      <c r="C295" s="20"/>
      <c r="D295" s="20"/>
      <c r="E295" s="20"/>
      <c r="F295" s="20"/>
      <c r="G295" s="20"/>
      <c r="H295" s="20"/>
      <c r="I295" s="20"/>
      <c r="J295" s="41"/>
      <c r="K295" s="21"/>
      <c r="L295" s="20"/>
      <c r="M295" s="48"/>
      <c r="N295" s="48"/>
      <c r="O295" s="48"/>
      <c r="P295" s="48"/>
      <c r="Q295" s="20"/>
      <c r="R295" s="20"/>
      <c r="S295" s="57"/>
      <c r="T295" s="57"/>
      <c r="U295" s="57"/>
      <c r="V295" s="57"/>
      <c r="W295" s="20"/>
      <c r="X295" s="20">
        <v>9954</v>
      </c>
      <c r="Y295" s="20"/>
    </row>
    <row r="296" s="4" customFormat="1" ht="24.95" customHeight="1" spans="1:25">
      <c r="A296" s="18">
        <v>237</v>
      </c>
      <c r="B296" s="19" t="s">
        <v>2633</v>
      </c>
      <c r="C296" s="18"/>
      <c r="D296" s="18"/>
      <c r="E296" s="18"/>
      <c r="F296" s="18"/>
      <c r="G296" s="18" t="s">
        <v>34</v>
      </c>
      <c r="H296" s="18" t="s">
        <v>34</v>
      </c>
      <c r="I296" s="18" t="s">
        <v>34</v>
      </c>
      <c r="J296" s="39" t="s">
        <v>34</v>
      </c>
      <c r="K296" s="19"/>
      <c r="L296" s="18"/>
      <c r="M296" s="40">
        <f t="shared" ref="M296:P296" si="108">M297+M298+M299</f>
        <v>0</v>
      </c>
      <c r="N296" s="40">
        <f t="shared" si="108"/>
        <v>0</v>
      </c>
      <c r="O296" s="40">
        <f t="shared" si="108"/>
        <v>0</v>
      </c>
      <c r="P296" s="40">
        <f t="shared" si="108"/>
        <v>0</v>
      </c>
      <c r="Q296" s="18"/>
      <c r="R296" s="18" t="s">
        <v>34</v>
      </c>
      <c r="S296" s="56">
        <f>S297+S298+S299</f>
        <v>0</v>
      </c>
      <c r="T296" s="56">
        <f>T297+T298+T299</f>
        <v>0</v>
      </c>
      <c r="U296" s="56" t="s">
        <v>2634</v>
      </c>
      <c r="V296" s="56" t="s">
        <v>2635</v>
      </c>
      <c r="W296" s="18" t="s">
        <v>34</v>
      </c>
      <c r="X296" s="18">
        <v>9955</v>
      </c>
      <c r="Y296" s="18"/>
    </row>
    <row r="297" s="5" customFormat="1" ht="24.95" customHeight="1" spans="1:25">
      <c r="A297" s="20">
        <v>238</v>
      </c>
      <c r="B297" s="21" t="s">
        <v>2636</v>
      </c>
      <c r="C297" s="20"/>
      <c r="D297" s="20"/>
      <c r="E297" s="20"/>
      <c r="F297" s="20"/>
      <c r="G297" s="20" t="s">
        <v>37</v>
      </c>
      <c r="H297" s="20" t="s">
        <v>34</v>
      </c>
      <c r="I297" s="20" t="s">
        <v>108</v>
      </c>
      <c r="J297" s="41">
        <f>SUM(0)</f>
        <v>0</v>
      </c>
      <c r="K297" s="21" t="s">
        <v>2637</v>
      </c>
      <c r="L297" s="20"/>
      <c r="M297" s="48">
        <f>SUM(0)</f>
        <v>0</v>
      </c>
      <c r="N297" s="48">
        <f>SUM(0)</f>
        <v>0</v>
      </c>
      <c r="O297" s="48">
        <f>SUM(0)</f>
        <v>0</v>
      </c>
      <c r="P297" s="48">
        <f>SUM(0)</f>
        <v>0</v>
      </c>
      <c r="Q297" s="20"/>
      <c r="R297" s="20" t="s">
        <v>110</v>
      </c>
      <c r="S297" s="57">
        <f>SUM(0)</f>
        <v>0</v>
      </c>
      <c r="T297" s="57">
        <f>SUM(0)</f>
        <v>0</v>
      </c>
      <c r="U297" s="57"/>
      <c r="V297" s="57"/>
      <c r="W297" s="20" t="s">
        <v>34</v>
      </c>
      <c r="X297" s="20">
        <v>9956</v>
      </c>
      <c r="Y297" s="20"/>
    </row>
    <row r="298" s="5" customFormat="1" ht="24.95" customHeight="1" spans="1:25">
      <c r="A298" s="20">
        <v>239</v>
      </c>
      <c r="B298" s="21" t="s">
        <v>2641</v>
      </c>
      <c r="C298" s="20"/>
      <c r="D298" s="20"/>
      <c r="E298" s="20"/>
      <c r="F298" s="20"/>
      <c r="G298" s="20"/>
      <c r="H298" s="20"/>
      <c r="I298" s="20"/>
      <c r="J298" s="42"/>
      <c r="K298" s="21"/>
      <c r="L298" s="20"/>
      <c r="M298" s="48"/>
      <c r="N298" s="48"/>
      <c r="O298" s="48"/>
      <c r="P298" s="48"/>
      <c r="Q298" s="20"/>
      <c r="R298" s="20"/>
      <c r="S298" s="57"/>
      <c r="T298" s="57"/>
      <c r="U298" s="57"/>
      <c r="V298" s="57"/>
      <c r="W298" s="20"/>
      <c r="X298" s="20">
        <v>9958</v>
      </c>
      <c r="Y298" s="20"/>
    </row>
    <row r="299" s="5" customFormat="1" ht="24.95" customHeight="1" spans="1:25">
      <c r="A299" s="20">
        <v>240</v>
      </c>
      <c r="B299" s="21" t="s">
        <v>2642</v>
      </c>
      <c r="C299" s="20"/>
      <c r="D299" s="20"/>
      <c r="E299" s="20"/>
      <c r="F299" s="20"/>
      <c r="G299" s="20" t="s">
        <v>37</v>
      </c>
      <c r="H299" s="20" t="s">
        <v>34</v>
      </c>
      <c r="I299" s="20" t="s">
        <v>38</v>
      </c>
      <c r="J299" s="41"/>
      <c r="K299" s="21"/>
      <c r="L299" s="20"/>
      <c r="M299" s="48"/>
      <c r="N299" s="48"/>
      <c r="O299" s="48"/>
      <c r="P299" s="48"/>
      <c r="Q299" s="20"/>
      <c r="R299" s="20"/>
      <c r="S299" s="57"/>
      <c r="T299" s="57"/>
      <c r="U299" s="57"/>
      <c r="V299" s="57"/>
      <c r="W299" s="20"/>
      <c r="X299" s="20">
        <v>9959</v>
      </c>
      <c r="Y299" s="20"/>
    </row>
    <row r="300" s="6" customFormat="1" ht="24.95" customHeight="1" spans="1:25">
      <c r="A300" s="22">
        <v>241</v>
      </c>
      <c r="B300" s="23" t="s">
        <v>2643</v>
      </c>
      <c r="C300" s="22"/>
      <c r="D300" s="22"/>
      <c r="E300" s="22"/>
      <c r="F300" s="22"/>
      <c r="G300" s="22" t="s">
        <v>37</v>
      </c>
      <c r="H300" s="22" t="s">
        <v>34</v>
      </c>
      <c r="I300" s="22" t="s">
        <v>38</v>
      </c>
      <c r="J300" s="43"/>
      <c r="K300" s="23"/>
      <c r="L300" s="22"/>
      <c r="M300" s="49"/>
      <c r="N300" s="49"/>
      <c r="O300" s="49"/>
      <c r="P300" s="49"/>
      <c r="Q300" s="22"/>
      <c r="R300" s="22"/>
      <c r="S300" s="58"/>
      <c r="T300" s="58"/>
      <c r="U300" s="58"/>
      <c r="V300" s="58"/>
      <c r="W300" s="22"/>
      <c r="X300" s="22">
        <v>9960</v>
      </c>
      <c r="Y300" s="22"/>
    </row>
    <row r="301" s="6" customFormat="1" ht="24.95" customHeight="1" spans="1:25">
      <c r="A301" s="22">
        <v>242</v>
      </c>
      <c r="B301" s="23" t="s">
        <v>2644</v>
      </c>
      <c r="C301" s="22"/>
      <c r="D301" s="22"/>
      <c r="E301" s="22"/>
      <c r="F301" s="22"/>
      <c r="G301" s="22" t="s">
        <v>37</v>
      </c>
      <c r="H301" s="22" t="s">
        <v>34</v>
      </c>
      <c r="I301" s="22" t="s">
        <v>38</v>
      </c>
      <c r="J301" s="43"/>
      <c r="K301" s="23"/>
      <c r="L301" s="22"/>
      <c r="M301" s="49"/>
      <c r="N301" s="49"/>
      <c r="O301" s="49"/>
      <c r="P301" s="49"/>
      <c r="Q301" s="22"/>
      <c r="R301" s="22"/>
      <c r="S301" s="58"/>
      <c r="T301" s="58"/>
      <c r="U301" s="58"/>
      <c r="V301" s="58"/>
      <c r="W301" s="22"/>
      <c r="X301" s="22">
        <v>10320</v>
      </c>
      <c r="Y301" s="22"/>
    </row>
    <row r="302" s="6" customFormat="1" ht="24.95" customHeight="1" spans="1:25">
      <c r="A302" s="22">
        <v>243</v>
      </c>
      <c r="B302" s="23" t="s">
        <v>2645</v>
      </c>
      <c r="C302" s="22"/>
      <c r="D302" s="22"/>
      <c r="E302" s="22"/>
      <c r="F302" s="22"/>
      <c r="G302" s="22" t="s">
        <v>37</v>
      </c>
      <c r="H302" s="22" t="s">
        <v>34</v>
      </c>
      <c r="I302" s="22" t="s">
        <v>38</v>
      </c>
      <c r="J302" s="43"/>
      <c r="K302" s="23"/>
      <c r="L302" s="22"/>
      <c r="M302" s="49"/>
      <c r="N302" s="49"/>
      <c r="O302" s="49"/>
      <c r="P302" s="49"/>
      <c r="Q302" s="22"/>
      <c r="R302" s="22"/>
      <c r="S302" s="58"/>
      <c r="T302" s="58"/>
      <c r="U302" s="58"/>
      <c r="V302" s="58"/>
      <c r="W302" s="22"/>
      <c r="X302" s="22">
        <v>10917</v>
      </c>
      <c r="Y302" s="22"/>
    </row>
    <row r="303" s="4" customFormat="1" ht="24.95" customHeight="1" spans="1:25">
      <c r="A303" s="18">
        <v>244</v>
      </c>
      <c r="B303" s="19" t="s">
        <v>2646</v>
      </c>
      <c r="C303" s="18"/>
      <c r="D303" s="18"/>
      <c r="E303" s="18"/>
      <c r="F303" s="18"/>
      <c r="G303" s="18" t="s">
        <v>37</v>
      </c>
      <c r="H303" s="18" t="s">
        <v>34</v>
      </c>
      <c r="I303" s="18" t="s">
        <v>108</v>
      </c>
      <c r="J303" s="62">
        <f>J304+J305+J306+J307+J308</f>
        <v>0</v>
      </c>
      <c r="K303" s="19"/>
      <c r="L303" s="18"/>
      <c r="M303" s="40">
        <f t="shared" ref="M303:P303" si="109">M304+M305+M306+M307+M308</f>
        <v>0</v>
      </c>
      <c r="N303" s="40">
        <f t="shared" si="109"/>
        <v>0</v>
      </c>
      <c r="O303" s="40">
        <f t="shared" si="109"/>
        <v>0</v>
      </c>
      <c r="P303" s="40">
        <f t="shared" si="109"/>
        <v>0</v>
      </c>
      <c r="Q303" s="18"/>
      <c r="R303" s="18" t="s">
        <v>39</v>
      </c>
      <c r="S303" s="56">
        <f>S304+S305+S306+S307+S308</f>
        <v>0</v>
      </c>
      <c r="T303" s="56">
        <f>T304+T305+T306+T307+T308</f>
        <v>0</v>
      </c>
      <c r="U303" s="56" t="s">
        <v>2647</v>
      </c>
      <c r="V303" s="56" t="s">
        <v>2648</v>
      </c>
      <c r="W303" s="18" t="s">
        <v>34</v>
      </c>
      <c r="X303" s="18">
        <v>11424</v>
      </c>
      <c r="Y303" s="18"/>
    </row>
    <row r="304" s="5" customFormat="1" ht="24.95" customHeight="1" spans="1:25">
      <c r="A304" s="20">
        <v>245</v>
      </c>
      <c r="B304" s="21" t="s">
        <v>2649</v>
      </c>
      <c r="C304" s="20"/>
      <c r="D304" s="20"/>
      <c r="E304" s="20"/>
      <c r="F304" s="20"/>
      <c r="G304" s="20" t="s">
        <v>37</v>
      </c>
      <c r="H304" s="20" t="s">
        <v>34</v>
      </c>
      <c r="I304" s="20" t="s">
        <v>108</v>
      </c>
      <c r="J304" s="41">
        <f>SUM(0)</f>
        <v>0</v>
      </c>
      <c r="K304" s="21" t="s">
        <v>2650</v>
      </c>
      <c r="L304" s="20"/>
      <c r="M304" s="48">
        <f t="shared" ref="M304:P304" si="110">SUM(0)</f>
        <v>0</v>
      </c>
      <c r="N304" s="48">
        <f t="shared" si="110"/>
        <v>0</v>
      </c>
      <c r="O304" s="48">
        <f t="shared" si="110"/>
        <v>0</v>
      </c>
      <c r="P304" s="48">
        <f t="shared" si="110"/>
        <v>0</v>
      </c>
      <c r="Q304" s="20"/>
      <c r="R304" s="20" t="s">
        <v>39</v>
      </c>
      <c r="S304" s="57">
        <f>SUM(0)</f>
        <v>0</v>
      </c>
      <c r="T304" s="57">
        <f>SUM(0)</f>
        <v>0</v>
      </c>
      <c r="U304" s="57"/>
      <c r="V304" s="57"/>
      <c r="W304" s="20" t="s">
        <v>34</v>
      </c>
      <c r="X304" s="20">
        <v>11425</v>
      </c>
      <c r="Y304" s="20"/>
    </row>
    <row r="305" s="8" customFormat="1" ht="24.95" customHeight="1" spans="1:25">
      <c r="A305" s="20">
        <v>246</v>
      </c>
      <c r="B305" s="75" t="s">
        <v>2651</v>
      </c>
      <c r="C305" s="20"/>
      <c r="D305" s="20"/>
      <c r="E305" s="20"/>
      <c r="F305" s="20"/>
      <c r="G305" s="20" t="s">
        <v>37</v>
      </c>
      <c r="H305" s="20">
        <v>2020</v>
      </c>
      <c r="I305" s="20" t="s">
        <v>108</v>
      </c>
      <c r="J305" s="20">
        <f>SUM(0)</f>
        <v>0</v>
      </c>
      <c r="K305" s="20" t="s">
        <v>2652</v>
      </c>
      <c r="L305" s="20"/>
      <c r="M305" s="20">
        <f t="shared" ref="M305:P305" si="111">SUM(0)</f>
        <v>0</v>
      </c>
      <c r="N305" s="20">
        <f t="shared" si="111"/>
        <v>0</v>
      </c>
      <c r="O305" s="20">
        <f t="shared" si="111"/>
        <v>0</v>
      </c>
      <c r="P305" s="20">
        <f t="shared" si="111"/>
        <v>0</v>
      </c>
      <c r="Q305" s="20"/>
      <c r="R305" s="20"/>
      <c r="S305" s="20"/>
      <c r="T305" s="20"/>
      <c r="U305" s="20"/>
      <c r="V305" s="20"/>
      <c r="W305" s="20"/>
      <c r="X305" s="20">
        <v>11429</v>
      </c>
      <c r="Y305" s="20"/>
    </row>
    <row r="306" s="5" customFormat="1" ht="24.95" customHeight="1" spans="1:25">
      <c r="A306" s="20">
        <v>247</v>
      </c>
      <c r="B306" s="21" t="s">
        <v>2653</v>
      </c>
      <c r="C306" s="20"/>
      <c r="D306" s="20"/>
      <c r="E306" s="20"/>
      <c r="F306" s="20"/>
      <c r="G306" s="20"/>
      <c r="H306" s="20"/>
      <c r="I306" s="20"/>
      <c r="J306" s="42"/>
      <c r="K306" s="21"/>
      <c r="L306" s="20"/>
      <c r="M306" s="48"/>
      <c r="N306" s="48"/>
      <c r="O306" s="48"/>
      <c r="P306" s="48"/>
      <c r="Q306" s="20"/>
      <c r="R306" s="20"/>
      <c r="S306" s="57"/>
      <c r="T306" s="57"/>
      <c r="U306" s="57"/>
      <c r="V306" s="57"/>
      <c r="W306" s="20"/>
      <c r="X306" s="20">
        <v>11430</v>
      </c>
      <c r="Y306" s="20"/>
    </row>
    <row r="307" s="5" customFormat="1" ht="24.95" customHeight="1" spans="1:25">
      <c r="A307" s="20">
        <v>248</v>
      </c>
      <c r="B307" s="21" t="s">
        <v>2654</v>
      </c>
      <c r="C307" s="20"/>
      <c r="D307" s="20"/>
      <c r="E307" s="20"/>
      <c r="F307" s="20"/>
      <c r="G307" s="20"/>
      <c r="H307" s="20"/>
      <c r="I307" s="20"/>
      <c r="J307" s="42"/>
      <c r="K307" s="21"/>
      <c r="L307" s="20"/>
      <c r="M307" s="48"/>
      <c r="N307" s="48"/>
      <c r="O307" s="48"/>
      <c r="P307" s="48"/>
      <c r="Q307" s="20"/>
      <c r="R307" s="20"/>
      <c r="S307" s="57"/>
      <c r="T307" s="57"/>
      <c r="U307" s="57"/>
      <c r="V307" s="57"/>
      <c r="W307" s="20"/>
      <c r="X307" s="20">
        <v>11431</v>
      </c>
      <c r="Y307" s="20"/>
    </row>
    <row r="308" s="5" customFormat="1" ht="24.95" customHeight="1" spans="1:25">
      <c r="A308" s="20">
        <v>249</v>
      </c>
      <c r="B308" s="21" t="s">
        <v>2655</v>
      </c>
      <c r="C308" s="20"/>
      <c r="D308" s="20"/>
      <c r="E308" s="20"/>
      <c r="F308" s="20"/>
      <c r="G308" s="20"/>
      <c r="H308" s="20"/>
      <c r="I308" s="20"/>
      <c r="J308" s="42"/>
      <c r="K308" s="21"/>
      <c r="L308" s="20"/>
      <c r="M308" s="48"/>
      <c r="N308" s="48"/>
      <c r="O308" s="48"/>
      <c r="P308" s="48"/>
      <c r="Q308" s="20"/>
      <c r="R308" s="20"/>
      <c r="S308" s="57"/>
      <c r="T308" s="57"/>
      <c r="U308" s="57"/>
      <c r="V308" s="57"/>
      <c r="W308" s="20"/>
      <c r="X308" s="20">
        <v>11432</v>
      </c>
      <c r="Y308" s="20"/>
    </row>
    <row r="309" s="4" customFormat="1" ht="24.95" customHeight="1" spans="1:25">
      <c r="A309" s="18">
        <v>250</v>
      </c>
      <c r="B309" s="19" t="s">
        <v>2656</v>
      </c>
      <c r="C309" s="18"/>
      <c r="D309" s="18"/>
      <c r="E309" s="18"/>
      <c r="F309" s="18"/>
      <c r="G309" s="18"/>
      <c r="H309" s="18"/>
      <c r="I309" s="18"/>
      <c r="J309" s="39"/>
      <c r="K309" s="19"/>
      <c r="L309" s="18"/>
      <c r="M309" s="40"/>
      <c r="N309" s="40"/>
      <c r="O309" s="40"/>
      <c r="P309" s="40"/>
      <c r="Q309" s="18"/>
      <c r="R309" s="18"/>
      <c r="S309" s="56"/>
      <c r="T309" s="56"/>
      <c r="U309" s="56"/>
      <c r="V309" s="56"/>
      <c r="W309" s="18"/>
      <c r="X309" s="18">
        <v>11433</v>
      </c>
      <c r="Y309" s="18"/>
    </row>
    <row r="310" s="5" customFormat="1" ht="24.95" customHeight="1" spans="1:25">
      <c r="A310" s="20">
        <v>251</v>
      </c>
      <c r="B310" s="21" t="s">
        <v>2657</v>
      </c>
      <c r="C310" s="20"/>
      <c r="D310" s="20"/>
      <c r="E310" s="20"/>
      <c r="F310" s="20"/>
      <c r="G310" s="20"/>
      <c r="H310" s="20"/>
      <c r="I310" s="20"/>
      <c r="J310" s="41"/>
      <c r="K310" s="21"/>
      <c r="L310" s="20"/>
      <c r="M310" s="48"/>
      <c r="N310" s="48"/>
      <c r="O310" s="48"/>
      <c r="P310" s="48"/>
      <c r="Q310" s="20"/>
      <c r="R310" s="20"/>
      <c r="S310" s="57"/>
      <c r="T310" s="57"/>
      <c r="U310" s="57"/>
      <c r="V310" s="57"/>
      <c r="W310" s="20"/>
      <c r="X310" s="20">
        <v>11434</v>
      </c>
      <c r="Y310" s="20"/>
    </row>
    <row r="311" s="5" customFormat="1" ht="24.95" customHeight="1" spans="1:25">
      <c r="A311" s="20">
        <v>252</v>
      </c>
      <c r="B311" s="21" t="s">
        <v>2658</v>
      </c>
      <c r="C311" s="20"/>
      <c r="D311" s="20"/>
      <c r="E311" s="20"/>
      <c r="F311" s="20"/>
      <c r="G311" s="20"/>
      <c r="H311" s="20"/>
      <c r="I311" s="20"/>
      <c r="J311" s="42"/>
      <c r="K311" s="21"/>
      <c r="L311" s="20"/>
      <c r="M311" s="48"/>
      <c r="N311" s="48"/>
      <c r="O311" s="48"/>
      <c r="P311" s="48"/>
      <c r="Q311" s="20"/>
      <c r="R311" s="20"/>
      <c r="S311" s="57"/>
      <c r="T311" s="57"/>
      <c r="U311" s="57"/>
      <c r="V311" s="57"/>
      <c r="W311" s="20"/>
      <c r="X311" s="20">
        <v>11435</v>
      </c>
      <c r="Y311" s="20"/>
    </row>
    <row r="312" s="5" customFormat="1" ht="24.95" customHeight="1" spans="1:25">
      <c r="A312" s="20">
        <v>253</v>
      </c>
      <c r="B312" s="21" t="s">
        <v>2659</v>
      </c>
      <c r="C312" s="20"/>
      <c r="D312" s="20"/>
      <c r="E312" s="20"/>
      <c r="F312" s="20"/>
      <c r="G312" s="20"/>
      <c r="H312" s="20"/>
      <c r="I312" s="20"/>
      <c r="J312" s="42"/>
      <c r="K312" s="21"/>
      <c r="L312" s="20"/>
      <c r="M312" s="48"/>
      <c r="N312" s="48"/>
      <c r="O312" s="48"/>
      <c r="P312" s="48"/>
      <c r="Q312" s="20"/>
      <c r="R312" s="20"/>
      <c r="S312" s="57"/>
      <c r="T312" s="57"/>
      <c r="U312" s="57"/>
      <c r="V312" s="57"/>
      <c r="W312" s="20"/>
      <c r="X312" s="20">
        <v>11436</v>
      </c>
      <c r="Y312" s="20"/>
    </row>
    <row r="313" s="5" customFormat="1" ht="24.95" customHeight="1" spans="1:25">
      <c r="A313" s="20">
        <v>254</v>
      </c>
      <c r="B313" s="21" t="s">
        <v>2660</v>
      </c>
      <c r="C313" s="20"/>
      <c r="D313" s="20"/>
      <c r="E313" s="20"/>
      <c r="F313" s="20"/>
      <c r="G313" s="20"/>
      <c r="H313" s="20"/>
      <c r="I313" s="20"/>
      <c r="J313" s="42"/>
      <c r="K313" s="21"/>
      <c r="L313" s="20"/>
      <c r="M313" s="48"/>
      <c r="N313" s="48"/>
      <c r="O313" s="48"/>
      <c r="P313" s="48"/>
      <c r="Q313" s="20"/>
      <c r="R313" s="20"/>
      <c r="S313" s="57"/>
      <c r="T313" s="57"/>
      <c r="U313" s="57"/>
      <c r="V313" s="57"/>
      <c r="W313" s="20"/>
      <c r="X313" s="20">
        <v>11437</v>
      </c>
      <c r="Y313" s="20"/>
    </row>
  </sheetData>
  <autoFilter xmlns:etc="http://www.wps.cn/officeDocument/2017/etCustomData" ref="A4:XFD313"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printOptions horizontalCentered="1"/>
  <pageMargins left="0" right="0" top="0.432638888888889" bottom="0.354166666666667" header="0.313888888888889" footer="0.196527777777778"/>
  <pageSetup paperSize="9" scale="63" fitToHeight="0" orientation="landscape"/>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296"/>
  <sheetViews>
    <sheetView showZeros="0" view="pageBreakPreview" zoomScale="90" zoomScaleNormal="90" workbookViewId="0">
      <selection activeCell="A34" sqref="$A34:$XFD57"/>
    </sheetView>
  </sheetViews>
  <sheetFormatPr defaultColWidth="9" defaultRowHeight="12"/>
  <cols>
    <col min="1" max="1" width="6.12962962962963" style="9" customWidth="1"/>
    <col min="2" max="2" width="22" style="10" customWidth="1"/>
    <col min="3" max="3" width="6.87962962962963" style="9" customWidth="1"/>
    <col min="4" max="6" width="9"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3216</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f t="shared" ref="M7:P7" si="0">M8+M27+M164+M185+M200+M212+M235+M242+M274+M279+M286+M292</f>
        <v>1303.4337</v>
      </c>
      <c r="N7" s="38">
        <f t="shared" si="0"/>
        <v>1185.6908</v>
      </c>
      <c r="O7" s="38">
        <f t="shared" si="0"/>
        <v>115.7679</v>
      </c>
      <c r="P7" s="38">
        <f t="shared" si="0"/>
        <v>2</v>
      </c>
      <c r="Q7" s="17"/>
      <c r="R7" s="17" t="s">
        <v>34</v>
      </c>
      <c r="S7" s="17" t="s">
        <v>34</v>
      </c>
      <c r="T7" s="17" t="s">
        <v>34</v>
      </c>
      <c r="U7" s="17"/>
      <c r="V7" s="17"/>
      <c r="W7" s="17" t="s">
        <v>34</v>
      </c>
      <c r="X7" s="17">
        <v>1</v>
      </c>
      <c r="Y7" s="17"/>
    </row>
    <row r="8" s="100" customFormat="1" ht="24.95" customHeight="1" spans="1:25">
      <c r="A8" s="101">
        <v>1</v>
      </c>
      <c r="B8" s="102" t="s">
        <v>35</v>
      </c>
      <c r="C8" s="101"/>
      <c r="D8" s="101"/>
      <c r="E8" s="101"/>
      <c r="F8" s="101"/>
      <c r="G8" s="101" t="s">
        <v>34</v>
      </c>
      <c r="H8" s="101" t="s">
        <v>34</v>
      </c>
      <c r="I8" s="101" t="s">
        <v>34</v>
      </c>
      <c r="J8" s="107" t="s">
        <v>34</v>
      </c>
      <c r="K8" s="102"/>
      <c r="L8" s="101"/>
      <c r="M8" s="108">
        <f t="shared" ref="M8:P8" si="1">M9+M25+M26</f>
        <v>715</v>
      </c>
      <c r="N8" s="108">
        <f t="shared" si="1"/>
        <v>715</v>
      </c>
      <c r="O8" s="108">
        <f t="shared" si="1"/>
        <v>0</v>
      </c>
      <c r="P8" s="108">
        <f t="shared" si="1"/>
        <v>0</v>
      </c>
      <c r="Q8" s="101"/>
      <c r="R8" s="101" t="s">
        <v>34</v>
      </c>
      <c r="S8" s="110">
        <f>S9+S25+S26</f>
        <v>72</v>
      </c>
      <c r="T8" s="110">
        <f>T9+T25+T26</f>
        <v>275</v>
      </c>
      <c r="U8" s="110"/>
      <c r="V8" s="110"/>
      <c r="W8" s="101" t="s">
        <v>34</v>
      </c>
      <c r="X8" s="101">
        <v>2</v>
      </c>
      <c r="Y8" s="101"/>
    </row>
    <row r="9" s="5" customFormat="1" ht="24.95" customHeight="1" spans="1:25">
      <c r="A9" s="20">
        <v>2</v>
      </c>
      <c r="B9" s="21" t="s">
        <v>36</v>
      </c>
      <c r="C9" s="20"/>
      <c r="D9" s="20"/>
      <c r="E9" s="20"/>
      <c r="F9" s="20"/>
      <c r="G9" s="20" t="s">
        <v>37</v>
      </c>
      <c r="H9" s="20" t="s">
        <v>34</v>
      </c>
      <c r="I9" s="20" t="s">
        <v>38</v>
      </c>
      <c r="J9" s="41">
        <f>J10+J12</f>
        <v>275</v>
      </c>
      <c r="K9" s="21"/>
      <c r="L9" s="20"/>
      <c r="M9" s="42">
        <f t="shared" ref="M9:O9" si="2">M10+M12</f>
        <v>715</v>
      </c>
      <c r="N9" s="42">
        <f t="shared" si="2"/>
        <v>715</v>
      </c>
      <c r="O9" s="42">
        <f t="shared" si="2"/>
        <v>0</v>
      </c>
      <c r="P9" s="41">
        <f>SUBTOTAL(9,P10,P12)</f>
        <v>0</v>
      </c>
      <c r="Q9" s="20"/>
      <c r="R9" s="20" t="s">
        <v>39</v>
      </c>
      <c r="S9" s="41">
        <f>S10+S12</f>
        <v>72</v>
      </c>
      <c r="T9" s="41">
        <f>T10+T12</f>
        <v>275</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SUM(J11:J11)</f>
        <v>19</v>
      </c>
      <c r="K10" s="23" t="s">
        <v>43</v>
      </c>
      <c r="L10" s="22"/>
      <c r="M10" s="44">
        <f>SUM(M11:M11)</f>
        <v>49.4</v>
      </c>
      <c r="N10" s="44">
        <f>SUM(N11:N11)</f>
        <v>49.4</v>
      </c>
      <c r="O10" s="44">
        <f>SUM(O11:O11)</f>
        <v>0</v>
      </c>
      <c r="P10" s="44">
        <f>SUM(P11:P11)</f>
        <v>0</v>
      </c>
      <c r="Q10" s="22"/>
      <c r="R10" s="22" t="s">
        <v>39</v>
      </c>
      <c r="S10" s="43">
        <f>SUM(S11:S11)</f>
        <v>5</v>
      </c>
      <c r="T10" s="43">
        <f>SUM(T11:T11)</f>
        <v>19</v>
      </c>
      <c r="U10" s="58"/>
      <c r="V10" s="58"/>
      <c r="W10" s="22" t="s">
        <v>34</v>
      </c>
      <c r="X10" s="22">
        <v>4</v>
      </c>
      <c r="Y10" s="22"/>
    </row>
    <row r="11" s="3" customFormat="1" ht="24.95" customHeight="1" spans="1:25">
      <c r="A11" s="24">
        <v>4</v>
      </c>
      <c r="B11" s="25" t="s">
        <v>44</v>
      </c>
      <c r="C11" s="26" t="s">
        <v>45</v>
      </c>
      <c r="D11" s="26" t="s">
        <v>51</v>
      </c>
      <c r="E11" s="26" t="s">
        <v>52</v>
      </c>
      <c r="F11" s="26"/>
      <c r="G11" s="26" t="s">
        <v>37</v>
      </c>
      <c r="H11" s="26">
        <v>2018</v>
      </c>
      <c r="I11" s="26" t="s">
        <v>38</v>
      </c>
      <c r="J11" s="45">
        <v>19</v>
      </c>
      <c r="K11" s="46" t="s">
        <v>48</v>
      </c>
      <c r="L11" s="26">
        <v>2.6</v>
      </c>
      <c r="M11" s="47">
        <f>N11+O11+P11</f>
        <v>49.4</v>
      </c>
      <c r="N11" s="47">
        <v>49.4</v>
      </c>
      <c r="O11" s="47"/>
      <c r="P11" s="47"/>
      <c r="Q11" s="26" t="s">
        <v>49</v>
      </c>
      <c r="R11" s="26" t="s">
        <v>39</v>
      </c>
      <c r="S11" s="45">
        <v>5</v>
      </c>
      <c r="T11" s="45">
        <v>19</v>
      </c>
      <c r="U11" s="45"/>
      <c r="V11" s="45"/>
      <c r="W11" s="26" t="s">
        <v>50</v>
      </c>
      <c r="X11" s="24">
        <v>39</v>
      </c>
      <c r="Y11" s="24"/>
    </row>
    <row r="12" s="6" customFormat="1" ht="24.95" customHeight="1" spans="1:25">
      <c r="A12" s="22">
        <v>5</v>
      </c>
      <c r="B12" s="23" t="s">
        <v>76</v>
      </c>
      <c r="C12" s="22"/>
      <c r="D12" s="22"/>
      <c r="E12" s="22"/>
      <c r="F12" s="22"/>
      <c r="G12" s="22" t="s">
        <v>37</v>
      </c>
      <c r="H12" s="22" t="s">
        <v>34</v>
      </c>
      <c r="I12" s="22" t="s">
        <v>38</v>
      </c>
      <c r="J12" s="43">
        <f>SUM(J13:J24)</f>
        <v>256</v>
      </c>
      <c r="K12" s="23" t="s">
        <v>77</v>
      </c>
      <c r="L12" s="22"/>
      <c r="M12" s="44">
        <f>SUM(M13:M24)</f>
        <v>665.6</v>
      </c>
      <c r="N12" s="44">
        <f>SUM(N13:N24)</f>
        <v>665.6</v>
      </c>
      <c r="O12" s="44">
        <f>SUM(O13:O24)</f>
        <v>0</v>
      </c>
      <c r="P12" s="44">
        <f>SUM(P13:P24)</f>
        <v>0</v>
      </c>
      <c r="Q12" s="22"/>
      <c r="R12" s="22" t="s">
        <v>39</v>
      </c>
      <c r="S12" s="43">
        <f>SUM(S13:S24)</f>
        <v>67</v>
      </c>
      <c r="T12" s="43">
        <f>SUM(T13:T24)</f>
        <v>256</v>
      </c>
      <c r="U12" s="58"/>
      <c r="V12" s="58"/>
      <c r="W12" s="22" t="s">
        <v>34</v>
      </c>
      <c r="X12" s="22">
        <v>58</v>
      </c>
      <c r="Y12" s="22"/>
    </row>
    <row r="13" s="3" customFormat="1" ht="24.95" customHeight="1" spans="1:25">
      <c r="A13" s="24">
        <v>6</v>
      </c>
      <c r="B13" s="25" t="s">
        <v>80</v>
      </c>
      <c r="C13" s="26" t="s">
        <v>45</v>
      </c>
      <c r="D13" s="26" t="s">
        <v>51</v>
      </c>
      <c r="E13" s="26" t="s">
        <v>81</v>
      </c>
      <c r="F13" s="26"/>
      <c r="G13" s="26" t="s">
        <v>37</v>
      </c>
      <c r="H13" s="26">
        <v>2018</v>
      </c>
      <c r="I13" s="26" t="s">
        <v>38</v>
      </c>
      <c r="J13" s="45">
        <v>24</v>
      </c>
      <c r="K13" s="46" t="s">
        <v>48</v>
      </c>
      <c r="L13" s="26">
        <v>2.6</v>
      </c>
      <c r="M13" s="47">
        <f>N13+O13+P13</f>
        <v>62.4</v>
      </c>
      <c r="N13" s="47">
        <v>62.4</v>
      </c>
      <c r="O13" s="47"/>
      <c r="P13" s="47"/>
      <c r="Q13" s="26" t="s">
        <v>49</v>
      </c>
      <c r="R13" s="26" t="s">
        <v>39</v>
      </c>
      <c r="S13" s="45">
        <v>8</v>
      </c>
      <c r="T13" s="45">
        <v>24</v>
      </c>
      <c r="U13" s="45"/>
      <c r="V13" s="45"/>
      <c r="W13" s="26" t="s">
        <v>50</v>
      </c>
      <c r="X13" s="24">
        <v>61</v>
      </c>
      <c r="Y13" s="24"/>
    </row>
    <row r="14" s="3" customFormat="1" ht="24.95" customHeight="1" spans="1:25">
      <c r="A14" s="24">
        <v>7</v>
      </c>
      <c r="B14" s="25" t="s">
        <v>80</v>
      </c>
      <c r="C14" s="26" t="s">
        <v>45</v>
      </c>
      <c r="D14" s="26" t="s">
        <v>51</v>
      </c>
      <c r="E14" s="26" t="s">
        <v>82</v>
      </c>
      <c r="F14" s="26"/>
      <c r="G14" s="26" t="s">
        <v>37</v>
      </c>
      <c r="H14" s="26">
        <v>2018</v>
      </c>
      <c r="I14" s="26" t="s">
        <v>38</v>
      </c>
      <c r="J14" s="45">
        <v>29</v>
      </c>
      <c r="K14" s="46" t="s">
        <v>48</v>
      </c>
      <c r="L14" s="26">
        <v>2.6</v>
      </c>
      <c r="M14" s="47">
        <f>N14+O14+P14</f>
        <v>75.4</v>
      </c>
      <c r="N14" s="47">
        <v>75.4</v>
      </c>
      <c r="O14" s="47"/>
      <c r="P14" s="47"/>
      <c r="Q14" s="26" t="s">
        <v>49</v>
      </c>
      <c r="R14" s="26" t="s">
        <v>39</v>
      </c>
      <c r="S14" s="45">
        <v>7</v>
      </c>
      <c r="T14" s="45">
        <v>29</v>
      </c>
      <c r="U14" s="45"/>
      <c r="V14" s="45"/>
      <c r="W14" s="26" t="s">
        <v>50</v>
      </c>
      <c r="X14" s="24">
        <v>62</v>
      </c>
      <c r="Y14" s="24"/>
    </row>
    <row r="15" s="3" customFormat="1" ht="24.95" customHeight="1" spans="1:25">
      <c r="A15" s="24">
        <v>8</v>
      </c>
      <c r="B15" s="25" t="s">
        <v>80</v>
      </c>
      <c r="C15" s="26" t="s">
        <v>45</v>
      </c>
      <c r="D15" s="26" t="s">
        <v>51</v>
      </c>
      <c r="E15" s="26" t="s">
        <v>83</v>
      </c>
      <c r="F15" s="26"/>
      <c r="G15" s="26" t="s">
        <v>37</v>
      </c>
      <c r="H15" s="26">
        <v>2018</v>
      </c>
      <c r="I15" s="26" t="s">
        <v>38</v>
      </c>
      <c r="J15" s="45">
        <v>25</v>
      </c>
      <c r="K15" s="46" t="s">
        <v>48</v>
      </c>
      <c r="L15" s="26">
        <v>2.6</v>
      </c>
      <c r="M15" s="47">
        <f>N15+O15+P15</f>
        <v>65</v>
      </c>
      <c r="N15" s="47">
        <v>65</v>
      </c>
      <c r="O15" s="47"/>
      <c r="P15" s="47"/>
      <c r="Q15" s="26" t="s">
        <v>49</v>
      </c>
      <c r="R15" s="26" t="s">
        <v>39</v>
      </c>
      <c r="S15" s="45">
        <v>7</v>
      </c>
      <c r="T15" s="45">
        <v>25</v>
      </c>
      <c r="U15" s="45"/>
      <c r="V15" s="45"/>
      <c r="W15" s="26" t="s">
        <v>50</v>
      </c>
      <c r="X15" s="24">
        <v>63</v>
      </c>
      <c r="Y15" s="24"/>
    </row>
    <row r="16" s="3" customFormat="1" ht="24.95" customHeight="1" spans="1:25">
      <c r="A16" s="24">
        <v>9</v>
      </c>
      <c r="B16" s="25" t="s">
        <v>80</v>
      </c>
      <c r="C16" s="26" t="s">
        <v>45</v>
      </c>
      <c r="D16" s="26" t="s">
        <v>51</v>
      </c>
      <c r="E16" s="26" t="s">
        <v>74</v>
      </c>
      <c r="F16" s="26"/>
      <c r="G16" s="26" t="s">
        <v>37</v>
      </c>
      <c r="H16" s="26">
        <v>2018</v>
      </c>
      <c r="I16" s="26" t="s">
        <v>38</v>
      </c>
      <c r="J16" s="45">
        <v>27</v>
      </c>
      <c r="K16" s="46" t="s">
        <v>48</v>
      </c>
      <c r="L16" s="26">
        <v>2.6</v>
      </c>
      <c r="M16" s="47">
        <f>N16+O16+P16</f>
        <v>70.2</v>
      </c>
      <c r="N16" s="47">
        <v>70.2</v>
      </c>
      <c r="O16" s="47"/>
      <c r="P16" s="47"/>
      <c r="Q16" s="26" t="s">
        <v>49</v>
      </c>
      <c r="R16" s="26" t="s">
        <v>39</v>
      </c>
      <c r="S16" s="45">
        <v>7</v>
      </c>
      <c r="T16" s="45">
        <v>27</v>
      </c>
      <c r="U16" s="45"/>
      <c r="V16" s="45"/>
      <c r="W16" s="26" t="s">
        <v>50</v>
      </c>
      <c r="X16" s="24">
        <v>64</v>
      </c>
      <c r="Y16" s="24"/>
    </row>
    <row r="17" s="3" customFormat="1" ht="24.95" customHeight="1" spans="1:25">
      <c r="A17" s="24">
        <v>10</v>
      </c>
      <c r="B17" s="25" t="s">
        <v>89</v>
      </c>
      <c r="C17" s="26" t="s">
        <v>45</v>
      </c>
      <c r="D17" s="26" t="s">
        <v>51</v>
      </c>
      <c r="E17" s="26" t="s">
        <v>81</v>
      </c>
      <c r="F17" s="26"/>
      <c r="G17" s="26" t="s">
        <v>37</v>
      </c>
      <c r="H17" s="26">
        <v>2018</v>
      </c>
      <c r="I17" s="26" t="s">
        <v>38</v>
      </c>
      <c r="J17" s="45">
        <v>8</v>
      </c>
      <c r="K17" s="46" t="s">
        <v>48</v>
      </c>
      <c r="L17" s="26">
        <v>2.6</v>
      </c>
      <c r="M17" s="47">
        <f t="shared" ref="M17:M24" si="3">N17+O17+P17</f>
        <v>20.8</v>
      </c>
      <c r="N17" s="47">
        <v>20.8</v>
      </c>
      <c r="O17" s="47"/>
      <c r="P17" s="47"/>
      <c r="Q17" s="26" t="s">
        <v>49</v>
      </c>
      <c r="R17" s="26" t="s">
        <v>39</v>
      </c>
      <c r="S17" s="45">
        <v>2</v>
      </c>
      <c r="T17" s="45">
        <v>8</v>
      </c>
      <c r="U17" s="45"/>
      <c r="V17" s="45"/>
      <c r="W17" s="26" t="s">
        <v>50</v>
      </c>
      <c r="X17" s="24">
        <v>70</v>
      </c>
      <c r="Y17" s="24"/>
    </row>
    <row r="18" s="3" customFormat="1" ht="24.95" customHeight="1" spans="1:25">
      <c r="A18" s="24">
        <v>11</v>
      </c>
      <c r="B18" s="25" t="s">
        <v>89</v>
      </c>
      <c r="C18" s="26" t="s">
        <v>45</v>
      </c>
      <c r="D18" s="26" t="s">
        <v>51</v>
      </c>
      <c r="E18" s="26" t="s">
        <v>90</v>
      </c>
      <c r="F18" s="26"/>
      <c r="G18" s="26" t="s">
        <v>37</v>
      </c>
      <c r="H18" s="26">
        <v>2018</v>
      </c>
      <c r="I18" s="26" t="s">
        <v>38</v>
      </c>
      <c r="J18" s="45">
        <v>41</v>
      </c>
      <c r="K18" s="46" t="s">
        <v>48</v>
      </c>
      <c r="L18" s="26">
        <v>2.6</v>
      </c>
      <c r="M18" s="47">
        <f t="shared" si="3"/>
        <v>106.6</v>
      </c>
      <c r="N18" s="47">
        <v>106.6</v>
      </c>
      <c r="O18" s="47"/>
      <c r="P18" s="47"/>
      <c r="Q18" s="26" t="s">
        <v>49</v>
      </c>
      <c r="R18" s="26" t="s">
        <v>39</v>
      </c>
      <c r="S18" s="45">
        <v>11</v>
      </c>
      <c r="T18" s="45">
        <v>41</v>
      </c>
      <c r="U18" s="45"/>
      <c r="V18" s="45"/>
      <c r="W18" s="26" t="s">
        <v>50</v>
      </c>
      <c r="X18" s="24">
        <v>71</v>
      </c>
      <c r="Y18" s="24"/>
    </row>
    <row r="19" s="3" customFormat="1" ht="24.95" customHeight="1" spans="1:25">
      <c r="A19" s="24">
        <v>12</v>
      </c>
      <c r="B19" s="25" t="s">
        <v>89</v>
      </c>
      <c r="C19" s="26" t="s">
        <v>45</v>
      </c>
      <c r="D19" s="26" t="s">
        <v>51</v>
      </c>
      <c r="E19" s="26" t="s">
        <v>74</v>
      </c>
      <c r="F19" s="26"/>
      <c r="G19" s="26" t="s">
        <v>37</v>
      </c>
      <c r="H19" s="26">
        <v>2018</v>
      </c>
      <c r="I19" s="26" t="s">
        <v>38</v>
      </c>
      <c r="J19" s="45">
        <v>8</v>
      </c>
      <c r="K19" s="46" t="s">
        <v>48</v>
      </c>
      <c r="L19" s="26">
        <v>2.6</v>
      </c>
      <c r="M19" s="47">
        <f t="shared" si="3"/>
        <v>20.8</v>
      </c>
      <c r="N19" s="47">
        <v>20.8</v>
      </c>
      <c r="O19" s="47"/>
      <c r="P19" s="47"/>
      <c r="Q19" s="26" t="s">
        <v>49</v>
      </c>
      <c r="R19" s="26" t="s">
        <v>39</v>
      </c>
      <c r="S19" s="45">
        <v>2</v>
      </c>
      <c r="T19" s="45">
        <v>8</v>
      </c>
      <c r="U19" s="45"/>
      <c r="V19" s="45"/>
      <c r="W19" s="26" t="s">
        <v>50</v>
      </c>
      <c r="X19" s="24">
        <v>72</v>
      </c>
      <c r="Y19" s="24"/>
    </row>
    <row r="20" s="3" customFormat="1" ht="24.95" customHeight="1" spans="1:25">
      <c r="A20" s="24">
        <v>13</v>
      </c>
      <c r="B20" s="25" t="s">
        <v>89</v>
      </c>
      <c r="C20" s="26" t="s">
        <v>45</v>
      </c>
      <c r="D20" s="26" t="s">
        <v>51</v>
      </c>
      <c r="E20" s="26" t="s">
        <v>83</v>
      </c>
      <c r="F20" s="26"/>
      <c r="G20" s="26" t="s">
        <v>37</v>
      </c>
      <c r="H20" s="26">
        <v>2018</v>
      </c>
      <c r="I20" s="26" t="s">
        <v>38</v>
      </c>
      <c r="J20" s="45">
        <v>37</v>
      </c>
      <c r="K20" s="46" t="s">
        <v>48</v>
      </c>
      <c r="L20" s="26">
        <v>2.6</v>
      </c>
      <c r="M20" s="47">
        <f t="shared" si="3"/>
        <v>96.2</v>
      </c>
      <c r="N20" s="47">
        <v>96.2</v>
      </c>
      <c r="O20" s="47"/>
      <c r="P20" s="47"/>
      <c r="Q20" s="26" t="s">
        <v>49</v>
      </c>
      <c r="R20" s="26" t="s">
        <v>39</v>
      </c>
      <c r="S20" s="45">
        <v>9</v>
      </c>
      <c r="T20" s="45">
        <v>37</v>
      </c>
      <c r="U20" s="45"/>
      <c r="V20" s="45"/>
      <c r="W20" s="26" t="s">
        <v>50</v>
      </c>
      <c r="X20" s="24">
        <v>73</v>
      </c>
      <c r="Y20" s="24"/>
    </row>
    <row r="21" s="3" customFormat="1" ht="24.95" customHeight="1" spans="1:25">
      <c r="A21" s="24">
        <v>14</v>
      </c>
      <c r="B21" s="25" t="s">
        <v>91</v>
      </c>
      <c r="C21" s="26" t="s">
        <v>45</v>
      </c>
      <c r="D21" s="26" t="s">
        <v>51</v>
      </c>
      <c r="E21" s="26" t="s">
        <v>81</v>
      </c>
      <c r="F21" s="26"/>
      <c r="G21" s="26" t="s">
        <v>37</v>
      </c>
      <c r="H21" s="26">
        <v>2018</v>
      </c>
      <c r="I21" s="26" t="s">
        <v>38</v>
      </c>
      <c r="J21" s="45">
        <v>22</v>
      </c>
      <c r="K21" s="46" t="s">
        <v>48</v>
      </c>
      <c r="L21" s="26">
        <v>2.6</v>
      </c>
      <c r="M21" s="47">
        <f t="shared" si="3"/>
        <v>57.2</v>
      </c>
      <c r="N21" s="47">
        <v>57.2</v>
      </c>
      <c r="O21" s="47"/>
      <c r="P21" s="47"/>
      <c r="Q21" s="26" t="s">
        <v>49</v>
      </c>
      <c r="R21" s="26" t="s">
        <v>39</v>
      </c>
      <c r="S21" s="45">
        <v>6</v>
      </c>
      <c r="T21" s="45">
        <v>22</v>
      </c>
      <c r="U21" s="45"/>
      <c r="V21" s="45"/>
      <c r="W21" s="26" t="s">
        <v>50</v>
      </c>
      <c r="X21" s="24">
        <v>105</v>
      </c>
      <c r="Y21" s="24"/>
    </row>
    <row r="22" s="3" customFormat="1" ht="24.95" customHeight="1" spans="1:25">
      <c r="A22" s="24">
        <v>15</v>
      </c>
      <c r="B22" s="25" t="s">
        <v>91</v>
      </c>
      <c r="C22" s="26" t="s">
        <v>45</v>
      </c>
      <c r="D22" s="26" t="s">
        <v>51</v>
      </c>
      <c r="E22" s="26" t="s">
        <v>82</v>
      </c>
      <c r="F22" s="26"/>
      <c r="G22" s="26" t="s">
        <v>37</v>
      </c>
      <c r="H22" s="26">
        <v>2018</v>
      </c>
      <c r="I22" s="26" t="s">
        <v>38</v>
      </c>
      <c r="J22" s="45">
        <v>6</v>
      </c>
      <c r="K22" s="46" t="s">
        <v>48</v>
      </c>
      <c r="L22" s="26">
        <v>2.6</v>
      </c>
      <c r="M22" s="47">
        <f t="shared" si="3"/>
        <v>15.6</v>
      </c>
      <c r="N22" s="47">
        <v>15.6</v>
      </c>
      <c r="O22" s="47"/>
      <c r="P22" s="47"/>
      <c r="Q22" s="26" t="s">
        <v>49</v>
      </c>
      <c r="R22" s="26" t="s">
        <v>39</v>
      </c>
      <c r="S22" s="45">
        <v>2</v>
      </c>
      <c r="T22" s="45">
        <v>6</v>
      </c>
      <c r="U22" s="45"/>
      <c r="V22" s="45"/>
      <c r="W22" s="26" t="s">
        <v>50</v>
      </c>
      <c r="X22" s="24">
        <v>106</v>
      </c>
      <c r="Y22" s="24"/>
    </row>
    <row r="23" s="3" customFormat="1" ht="24.95" customHeight="1" spans="1:25">
      <c r="A23" s="24">
        <v>16</v>
      </c>
      <c r="B23" s="25" t="s">
        <v>91</v>
      </c>
      <c r="C23" s="26" t="s">
        <v>45</v>
      </c>
      <c r="D23" s="26" t="s">
        <v>51</v>
      </c>
      <c r="E23" s="26" t="s">
        <v>74</v>
      </c>
      <c r="F23" s="26"/>
      <c r="G23" s="26" t="s">
        <v>37</v>
      </c>
      <c r="H23" s="26">
        <v>2018</v>
      </c>
      <c r="I23" s="26" t="s">
        <v>38</v>
      </c>
      <c r="J23" s="45">
        <v>10</v>
      </c>
      <c r="K23" s="46" t="s">
        <v>48</v>
      </c>
      <c r="L23" s="26">
        <v>2.6</v>
      </c>
      <c r="M23" s="47">
        <f t="shared" si="3"/>
        <v>26</v>
      </c>
      <c r="N23" s="47">
        <v>26</v>
      </c>
      <c r="O23" s="47"/>
      <c r="P23" s="47"/>
      <c r="Q23" s="26" t="s">
        <v>49</v>
      </c>
      <c r="R23" s="26" t="s">
        <v>39</v>
      </c>
      <c r="S23" s="45">
        <v>2</v>
      </c>
      <c r="T23" s="45">
        <v>10</v>
      </c>
      <c r="U23" s="45"/>
      <c r="V23" s="45"/>
      <c r="W23" s="26" t="s">
        <v>50</v>
      </c>
      <c r="X23" s="24">
        <v>107</v>
      </c>
      <c r="Y23" s="24"/>
    </row>
    <row r="24" s="3" customFormat="1" ht="24.95" customHeight="1" spans="1:25">
      <c r="A24" s="24">
        <v>17</v>
      </c>
      <c r="B24" s="25" t="s">
        <v>91</v>
      </c>
      <c r="C24" s="26" t="s">
        <v>45</v>
      </c>
      <c r="D24" s="26" t="s">
        <v>51</v>
      </c>
      <c r="E24" s="26" t="s">
        <v>83</v>
      </c>
      <c r="F24" s="26"/>
      <c r="G24" s="26" t="s">
        <v>37</v>
      </c>
      <c r="H24" s="26">
        <v>2018</v>
      </c>
      <c r="I24" s="26" t="s">
        <v>38</v>
      </c>
      <c r="J24" s="45">
        <v>19</v>
      </c>
      <c r="K24" s="46" t="s">
        <v>48</v>
      </c>
      <c r="L24" s="26">
        <v>2.6</v>
      </c>
      <c r="M24" s="47">
        <f t="shared" si="3"/>
        <v>49.4</v>
      </c>
      <c r="N24" s="47">
        <v>49.4</v>
      </c>
      <c r="O24" s="47"/>
      <c r="P24" s="47"/>
      <c r="Q24" s="26" t="s">
        <v>49</v>
      </c>
      <c r="R24" s="26" t="s">
        <v>39</v>
      </c>
      <c r="S24" s="45">
        <v>4</v>
      </c>
      <c r="T24" s="45">
        <v>19</v>
      </c>
      <c r="U24" s="45"/>
      <c r="V24" s="45"/>
      <c r="W24" s="26" t="s">
        <v>50</v>
      </c>
      <c r="X24" s="24">
        <v>108</v>
      </c>
      <c r="Y24" s="24"/>
    </row>
    <row r="25" s="5" customFormat="1" ht="24.95" customHeight="1" spans="1:25">
      <c r="A25" s="20">
        <v>18</v>
      </c>
      <c r="B25" s="21" t="s">
        <v>105</v>
      </c>
      <c r="C25" s="20"/>
      <c r="D25" s="20"/>
      <c r="E25" s="20"/>
      <c r="F25" s="20"/>
      <c r="G25" s="20" t="s">
        <v>37</v>
      </c>
      <c r="H25" s="20" t="s">
        <v>34</v>
      </c>
      <c r="I25" s="20" t="s">
        <v>106</v>
      </c>
      <c r="J25" s="41"/>
      <c r="K25" s="21"/>
      <c r="L25" s="20"/>
      <c r="M25" s="48"/>
      <c r="N25" s="48"/>
      <c r="O25" s="48"/>
      <c r="P25" s="48"/>
      <c r="Q25" s="20"/>
      <c r="R25" s="20"/>
      <c r="S25" s="57"/>
      <c r="T25" s="57"/>
      <c r="U25" s="57"/>
      <c r="V25" s="57"/>
      <c r="W25" s="20" t="s">
        <v>34</v>
      </c>
      <c r="X25" s="20">
        <v>162</v>
      </c>
      <c r="Y25" s="20"/>
    </row>
    <row r="26" s="5" customFormat="1" ht="24.95" customHeight="1" spans="1:25">
      <c r="A26" s="20">
        <v>19</v>
      </c>
      <c r="B26" s="21" t="s">
        <v>107</v>
      </c>
      <c r="C26" s="20"/>
      <c r="D26" s="20"/>
      <c r="E26" s="20"/>
      <c r="F26" s="20"/>
      <c r="G26" s="20" t="s">
        <v>37</v>
      </c>
      <c r="H26" s="20" t="s">
        <v>34</v>
      </c>
      <c r="I26" s="20" t="s">
        <v>108</v>
      </c>
      <c r="J26" s="41">
        <f>SUM(0)</f>
        <v>0</v>
      </c>
      <c r="K26" s="21" t="s">
        <v>109</v>
      </c>
      <c r="L26" s="20"/>
      <c r="M26" s="48">
        <f>SUM(0)</f>
        <v>0</v>
      </c>
      <c r="N26" s="48">
        <f>SUM(0)</f>
        <v>0</v>
      </c>
      <c r="O26" s="48">
        <f>SUM(0)</f>
        <v>0</v>
      </c>
      <c r="P26" s="48">
        <f>SUM(0)</f>
        <v>0</v>
      </c>
      <c r="Q26" s="20"/>
      <c r="R26" s="20" t="s">
        <v>110</v>
      </c>
      <c r="S26" s="57">
        <f>SUM(0)</f>
        <v>0</v>
      </c>
      <c r="T26" s="57">
        <f>SUM(0)</f>
        <v>0</v>
      </c>
      <c r="U26" s="57" t="s">
        <v>40</v>
      </c>
      <c r="V26" s="57" t="s">
        <v>41</v>
      </c>
      <c r="W26" s="20" t="s">
        <v>34</v>
      </c>
      <c r="X26" s="20">
        <v>163</v>
      </c>
      <c r="Y26" s="20"/>
    </row>
    <row r="27" s="100" customFormat="1" ht="24.95" customHeight="1" spans="1:25">
      <c r="A27" s="24">
        <v>20</v>
      </c>
      <c r="B27" s="102" t="s">
        <v>123</v>
      </c>
      <c r="C27" s="101"/>
      <c r="D27" s="101"/>
      <c r="E27" s="101"/>
      <c r="F27" s="101"/>
      <c r="G27" s="101" t="s">
        <v>34</v>
      </c>
      <c r="H27" s="101" t="s">
        <v>34</v>
      </c>
      <c r="I27" s="101" t="s">
        <v>34</v>
      </c>
      <c r="J27" s="107" t="s">
        <v>34</v>
      </c>
      <c r="K27" s="102"/>
      <c r="L27" s="101"/>
      <c r="M27" s="108">
        <f t="shared" ref="M27:P27" si="4">M28+M109+M140+M150+M154+M159</f>
        <v>389.5608</v>
      </c>
      <c r="N27" s="108">
        <f t="shared" si="4"/>
        <v>366.8808</v>
      </c>
      <c r="O27" s="108">
        <f t="shared" si="4"/>
        <v>22.705</v>
      </c>
      <c r="P27" s="108">
        <f t="shared" si="4"/>
        <v>0</v>
      </c>
      <c r="Q27" s="101"/>
      <c r="R27" s="101" t="s">
        <v>34</v>
      </c>
      <c r="S27" s="110">
        <f>S28+S109+S140+S150+S154+S159</f>
        <v>230</v>
      </c>
      <c r="T27" s="110">
        <f>T28+T109+T140+T150+T154+T159</f>
        <v>595</v>
      </c>
      <c r="U27" s="110"/>
      <c r="V27" s="110"/>
      <c r="W27" s="101" t="s">
        <v>34</v>
      </c>
      <c r="X27" s="101">
        <v>182</v>
      </c>
      <c r="Y27" s="101"/>
    </row>
    <row r="28" s="5" customFormat="1" ht="24.95" customHeight="1" spans="1:25">
      <c r="A28" s="20">
        <v>21</v>
      </c>
      <c r="B28" s="21" t="s">
        <v>124</v>
      </c>
      <c r="C28" s="20"/>
      <c r="D28" s="20"/>
      <c r="E28" s="20"/>
      <c r="F28" s="20"/>
      <c r="G28" s="20" t="s">
        <v>125</v>
      </c>
      <c r="H28" s="20" t="s">
        <v>34</v>
      </c>
      <c r="I28" s="20" t="s">
        <v>126</v>
      </c>
      <c r="J28" s="42" t="s">
        <v>34</v>
      </c>
      <c r="K28" s="21"/>
      <c r="L28" s="20"/>
      <c r="M28" s="48">
        <f t="shared" ref="M28:P28" si="5">M29+M66+M96+M97</f>
        <v>22.4808</v>
      </c>
      <c r="N28" s="48">
        <f t="shared" si="5"/>
        <v>1.6008</v>
      </c>
      <c r="O28" s="48">
        <f t="shared" si="5"/>
        <v>20.905</v>
      </c>
      <c r="P28" s="48">
        <f t="shared" si="5"/>
        <v>0</v>
      </c>
      <c r="Q28" s="20"/>
      <c r="R28" s="20" t="s">
        <v>39</v>
      </c>
      <c r="S28" s="57">
        <f>S29+S66+S96+S97</f>
        <v>83</v>
      </c>
      <c r="T28" s="57">
        <f>T29+T66+T96+T97</f>
        <v>331</v>
      </c>
      <c r="U28" s="57" t="s">
        <v>127</v>
      </c>
      <c r="V28" s="57" t="s">
        <v>128</v>
      </c>
      <c r="W28" s="20" t="s">
        <v>34</v>
      </c>
      <c r="X28" s="20">
        <v>183</v>
      </c>
      <c r="Y28" s="20"/>
    </row>
    <row r="29" s="6" customFormat="1" ht="24.95" customHeight="1" spans="1:25">
      <c r="A29" s="22">
        <v>22</v>
      </c>
      <c r="B29" s="23" t="s">
        <v>129</v>
      </c>
      <c r="C29" s="22"/>
      <c r="D29" s="22"/>
      <c r="E29" s="22"/>
      <c r="F29" s="22" t="s">
        <v>2663</v>
      </c>
      <c r="G29" s="22" t="s">
        <v>125</v>
      </c>
      <c r="H29" s="22" t="s">
        <v>34</v>
      </c>
      <c r="I29" s="22" t="s">
        <v>126</v>
      </c>
      <c r="J29" s="44">
        <f>J30+J31+J65</f>
        <v>346.6</v>
      </c>
      <c r="K29" s="23" t="s">
        <v>130</v>
      </c>
      <c r="L29" s="22"/>
      <c r="M29" s="49">
        <f t="shared" ref="M29:P29" si="6">M30+M31+M65</f>
        <v>10.43</v>
      </c>
      <c r="N29" s="49">
        <f t="shared" si="6"/>
        <v>0</v>
      </c>
      <c r="O29" s="49">
        <f t="shared" si="6"/>
        <v>10.455</v>
      </c>
      <c r="P29" s="49">
        <f t="shared" si="6"/>
        <v>0</v>
      </c>
      <c r="Q29" s="22"/>
      <c r="R29" s="22" t="s">
        <v>39</v>
      </c>
      <c r="S29" s="58">
        <f>S30+S31+S65</f>
        <v>49</v>
      </c>
      <c r="T29" s="58">
        <f>T30+T31+T65</f>
        <v>196</v>
      </c>
      <c r="U29" s="58"/>
      <c r="V29" s="58"/>
      <c r="W29" s="22" t="s">
        <v>34</v>
      </c>
      <c r="X29" s="22">
        <v>184</v>
      </c>
      <c r="Y29" s="22"/>
    </row>
    <row r="30" ht="24.95" customHeight="1" spans="1:25">
      <c r="A30" s="24">
        <v>23</v>
      </c>
      <c r="B30" s="26" t="s">
        <v>131</v>
      </c>
      <c r="C30" s="24"/>
      <c r="D30" s="24"/>
      <c r="E30" s="24"/>
      <c r="F30" s="24"/>
      <c r="G30" s="24" t="s">
        <v>37</v>
      </c>
      <c r="H30" s="24" t="s">
        <v>34</v>
      </c>
      <c r="I30" s="24" t="s">
        <v>126</v>
      </c>
      <c r="J30" s="50">
        <f>SUM(0)</f>
        <v>0</v>
      </c>
      <c r="K30" s="51"/>
      <c r="L30" s="24"/>
      <c r="M30" s="52">
        <f t="shared" ref="M30:P30" si="7">SUM(0)</f>
        <v>0</v>
      </c>
      <c r="N30" s="52">
        <f t="shared" si="7"/>
        <v>0</v>
      </c>
      <c r="O30" s="52">
        <f t="shared" si="7"/>
        <v>0</v>
      </c>
      <c r="P30" s="52">
        <f t="shared" si="7"/>
        <v>0</v>
      </c>
      <c r="Q30" s="24"/>
      <c r="R30" s="24" t="s">
        <v>39</v>
      </c>
      <c r="S30" s="59">
        <f>SUM(0)</f>
        <v>0</v>
      </c>
      <c r="T30" s="59">
        <f>SUM(0)</f>
        <v>0</v>
      </c>
      <c r="U30" s="59"/>
      <c r="V30" s="59"/>
      <c r="W30" s="24" t="s">
        <v>34</v>
      </c>
      <c r="X30" s="24">
        <v>185</v>
      </c>
      <c r="Y30" s="24"/>
    </row>
    <row r="31" ht="24.95" customHeight="1" spans="1:25">
      <c r="A31" s="24">
        <v>24</v>
      </c>
      <c r="B31" s="26" t="s">
        <v>132</v>
      </c>
      <c r="C31" s="24"/>
      <c r="D31" s="24"/>
      <c r="E31" s="24"/>
      <c r="F31" s="24"/>
      <c r="G31" s="24" t="s">
        <v>125</v>
      </c>
      <c r="H31" s="24" t="s">
        <v>34</v>
      </c>
      <c r="I31" s="24" t="s">
        <v>126</v>
      </c>
      <c r="J31" s="50">
        <f>SUM(J32:J63)</f>
        <v>346.6</v>
      </c>
      <c r="K31" s="51"/>
      <c r="L31" s="24"/>
      <c r="M31" s="52">
        <f>SUM(M32:M63)</f>
        <v>10.43</v>
      </c>
      <c r="N31" s="52">
        <f>SUM(N32:N63)</f>
        <v>0</v>
      </c>
      <c r="O31" s="52">
        <f>SUM(O32:O63)</f>
        <v>10.455</v>
      </c>
      <c r="P31" s="52">
        <f>SUM(P32:P63)</f>
        <v>0</v>
      </c>
      <c r="Q31" s="24"/>
      <c r="R31" s="24" t="s">
        <v>39</v>
      </c>
      <c r="S31" s="59">
        <f>SUM(S32:S63)</f>
        <v>49</v>
      </c>
      <c r="T31" s="59">
        <f>SUM(T32:T63)</f>
        <v>196</v>
      </c>
      <c r="U31" s="59"/>
      <c r="V31" s="59"/>
      <c r="W31" s="24" t="s">
        <v>34</v>
      </c>
      <c r="X31" s="24">
        <v>202</v>
      </c>
      <c r="Y31" s="24"/>
    </row>
    <row r="32" ht="24.95" customHeight="1" spans="1:25">
      <c r="A32" s="24">
        <v>25</v>
      </c>
      <c r="B32" s="25" t="s">
        <v>317</v>
      </c>
      <c r="C32" s="26" t="s">
        <v>45</v>
      </c>
      <c r="D32" s="26" t="s">
        <v>51</v>
      </c>
      <c r="E32" s="26" t="s">
        <v>81</v>
      </c>
      <c r="F32" s="26"/>
      <c r="J32" s="54">
        <v>10.6</v>
      </c>
      <c r="K32" s="46" t="s">
        <v>179</v>
      </c>
      <c r="L32" s="26">
        <v>0.05</v>
      </c>
      <c r="M32" s="47">
        <f>N32+O32+P32</f>
        <v>0.53</v>
      </c>
      <c r="N32" s="47"/>
      <c r="O32" s="47">
        <v>0.53</v>
      </c>
      <c r="P32" s="47"/>
      <c r="Q32" s="26" t="s">
        <v>135</v>
      </c>
      <c r="R32" s="26" t="s">
        <v>39</v>
      </c>
      <c r="S32" s="60">
        <v>2</v>
      </c>
      <c r="T32" s="60">
        <v>8</v>
      </c>
      <c r="U32" s="60"/>
      <c r="V32" s="60"/>
      <c r="W32" s="26" t="s">
        <v>17</v>
      </c>
      <c r="X32" s="26"/>
      <c r="Y32" s="61" t="s">
        <v>318</v>
      </c>
    </row>
    <row r="33" ht="24.95" customHeight="1" spans="1:25">
      <c r="A33" s="24"/>
      <c r="B33" s="25"/>
      <c r="C33" s="27" t="s">
        <v>45</v>
      </c>
      <c r="D33" s="27" t="s">
        <v>51</v>
      </c>
      <c r="E33" s="103" t="s">
        <v>81</v>
      </c>
      <c r="F33" s="104" t="s">
        <v>3217</v>
      </c>
      <c r="G33" s="26" t="s">
        <v>37</v>
      </c>
      <c r="H33" s="26">
        <v>2019</v>
      </c>
      <c r="I33" s="26" t="s">
        <v>126</v>
      </c>
      <c r="J33" s="28">
        <v>8.5</v>
      </c>
      <c r="K33" s="46" t="s">
        <v>179</v>
      </c>
      <c r="L33" s="26">
        <v>0.05</v>
      </c>
      <c r="M33" s="47">
        <f>L33*J33</f>
        <v>0.425</v>
      </c>
      <c r="N33" s="47"/>
      <c r="O33" s="47">
        <v>0.43</v>
      </c>
      <c r="P33" s="47"/>
      <c r="Q33" s="26" t="s">
        <v>135</v>
      </c>
      <c r="R33" s="26" t="s">
        <v>39</v>
      </c>
      <c r="S33" s="60">
        <v>1</v>
      </c>
      <c r="T33" s="86">
        <v>5</v>
      </c>
      <c r="U33" s="60"/>
      <c r="V33" s="60"/>
      <c r="W33" s="26" t="s">
        <v>17</v>
      </c>
      <c r="X33" s="26"/>
      <c r="Y33" s="61"/>
    </row>
    <row r="34" s="92" customFormat="1" ht="24.95" customHeight="1" spans="1:25">
      <c r="A34" s="33"/>
      <c r="B34" s="78"/>
      <c r="C34" s="30" t="s">
        <v>45</v>
      </c>
      <c r="D34" s="30" t="s">
        <v>51</v>
      </c>
      <c r="E34" s="30" t="s">
        <v>81</v>
      </c>
      <c r="F34" s="30" t="s">
        <v>3218</v>
      </c>
      <c r="G34" s="33" t="s">
        <v>37</v>
      </c>
      <c r="H34" s="33">
        <v>2019</v>
      </c>
      <c r="I34" s="33" t="s">
        <v>126</v>
      </c>
      <c r="J34" s="30">
        <v>2.1</v>
      </c>
      <c r="K34" s="53" t="s">
        <v>179</v>
      </c>
      <c r="L34" s="33">
        <v>0.05</v>
      </c>
      <c r="M34" s="80">
        <f>L34*J34</f>
        <v>0.105</v>
      </c>
      <c r="N34" s="80"/>
      <c r="O34" s="80">
        <v>0.11</v>
      </c>
      <c r="P34" s="80"/>
      <c r="Q34" s="33" t="s">
        <v>135</v>
      </c>
      <c r="R34" s="33" t="s">
        <v>39</v>
      </c>
      <c r="S34" s="82">
        <v>1</v>
      </c>
      <c r="T34" s="30">
        <v>3</v>
      </c>
      <c r="U34" s="82"/>
      <c r="V34" s="82"/>
      <c r="W34" s="33" t="s">
        <v>17</v>
      </c>
      <c r="X34" s="33"/>
      <c r="Y34" s="95"/>
    </row>
    <row r="35" s="92" customFormat="1" ht="24.95" customHeight="1" spans="1:25">
      <c r="A35" s="33">
        <v>26</v>
      </c>
      <c r="B35" s="78" t="s">
        <v>319</v>
      </c>
      <c r="C35" s="33" t="s">
        <v>45</v>
      </c>
      <c r="D35" s="33" t="s">
        <v>51</v>
      </c>
      <c r="E35" s="33" t="s">
        <v>82</v>
      </c>
      <c r="F35" s="33"/>
      <c r="G35" s="33" t="s">
        <v>37</v>
      </c>
      <c r="H35" s="33">
        <v>2019</v>
      </c>
      <c r="I35" s="33" t="s">
        <v>126</v>
      </c>
      <c r="J35" s="79">
        <v>18.7</v>
      </c>
      <c r="K35" s="53" t="s">
        <v>179</v>
      </c>
      <c r="L35" s="33">
        <v>0.05</v>
      </c>
      <c r="M35" s="80">
        <f>N35+O35+P35</f>
        <v>0.935</v>
      </c>
      <c r="N35" s="80"/>
      <c r="O35" s="80">
        <v>0.935</v>
      </c>
      <c r="P35" s="80"/>
      <c r="Q35" s="33" t="s">
        <v>135</v>
      </c>
      <c r="R35" s="33" t="s">
        <v>39</v>
      </c>
      <c r="S35" s="82">
        <v>2</v>
      </c>
      <c r="T35" s="82">
        <v>8</v>
      </c>
      <c r="U35" s="82"/>
      <c r="V35" s="82"/>
      <c r="W35" s="33" t="s">
        <v>17</v>
      </c>
      <c r="X35" s="33"/>
      <c r="Y35" s="95" t="s">
        <v>320</v>
      </c>
    </row>
    <row r="36" s="92" customFormat="1" ht="24.95" customHeight="1" spans="1:25">
      <c r="A36" s="33"/>
      <c r="B36" s="78"/>
      <c r="C36" s="30" t="s">
        <v>45</v>
      </c>
      <c r="D36" s="30" t="s">
        <v>51</v>
      </c>
      <c r="E36" s="105" t="s">
        <v>82</v>
      </c>
      <c r="F36" s="106" t="s">
        <v>3219</v>
      </c>
      <c r="G36" s="33" t="s">
        <v>37</v>
      </c>
      <c r="H36" s="33">
        <v>2019</v>
      </c>
      <c r="I36" s="33" t="s">
        <v>126</v>
      </c>
      <c r="J36" s="31">
        <v>14</v>
      </c>
      <c r="K36" s="53" t="s">
        <v>179</v>
      </c>
      <c r="L36" s="33">
        <v>0.05</v>
      </c>
      <c r="M36" s="80">
        <f>L36*J36</f>
        <v>0.7</v>
      </c>
      <c r="N36" s="80"/>
      <c r="O36" s="80">
        <v>0.7</v>
      </c>
      <c r="P36" s="80"/>
      <c r="Q36" s="33" t="s">
        <v>135</v>
      </c>
      <c r="R36" s="33" t="s">
        <v>39</v>
      </c>
      <c r="S36" s="82">
        <v>1</v>
      </c>
      <c r="T36" s="83">
        <v>4</v>
      </c>
      <c r="U36" s="82"/>
      <c r="V36" s="82"/>
      <c r="W36" s="33" t="s">
        <v>17</v>
      </c>
      <c r="X36" s="33"/>
      <c r="Y36" s="95"/>
    </row>
    <row r="37" s="92" customFormat="1" ht="24.95" customHeight="1" spans="1:25">
      <c r="A37" s="33"/>
      <c r="B37" s="78"/>
      <c r="C37" s="30" t="s">
        <v>45</v>
      </c>
      <c r="D37" s="30" t="s">
        <v>51</v>
      </c>
      <c r="E37" s="105" t="s">
        <v>82</v>
      </c>
      <c r="F37" s="106" t="s">
        <v>3220</v>
      </c>
      <c r="G37" s="33" t="s">
        <v>37</v>
      </c>
      <c r="H37" s="33">
        <v>2019</v>
      </c>
      <c r="I37" s="33" t="s">
        <v>126</v>
      </c>
      <c r="J37" s="31">
        <v>4.7</v>
      </c>
      <c r="K37" s="53" t="s">
        <v>179</v>
      </c>
      <c r="L37" s="33">
        <v>0.05</v>
      </c>
      <c r="M37" s="80">
        <f>L37*J37</f>
        <v>0.235</v>
      </c>
      <c r="N37" s="80"/>
      <c r="O37" s="80">
        <v>0.24</v>
      </c>
      <c r="P37" s="80"/>
      <c r="Q37" s="33" t="s">
        <v>135</v>
      </c>
      <c r="R37" s="33" t="s">
        <v>39</v>
      </c>
      <c r="S37" s="82">
        <v>1</v>
      </c>
      <c r="T37" s="83">
        <v>4</v>
      </c>
      <c r="U37" s="82"/>
      <c r="V37" s="82"/>
      <c r="W37" s="33" t="s">
        <v>17</v>
      </c>
      <c r="X37" s="33"/>
      <c r="Y37" s="95"/>
    </row>
    <row r="38" s="92" customFormat="1" ht="24.95" customHeight="1" spans="1:25">
      <c r="A38" s="33">
        <v>27</v>
      </c>
      <c r="B38" s="78" t="s">
        <v>321</v>
      </c>
      <c r="C38" s="33" t="s">
        <v>45</v>
      </c>
      <c r="D38" s="33" t="s">
        <v>51</v>
      </c>
      <c r="E38" s="33" t="s">
        <v>74</v>
      </c>
      <c r="F38" s="33"/>
      <c r="G38" s="33" t="s">
        <v>37</v>
      </c>
      <c r="H38" s="33">
        <v>2019</v>
      </c>
      <c r="I38" s="33" t="s">
        <v>126</v>
      </c>
      <c r="J38" s="79">
        <v>17.5</v>
      </c>
      <c r="K38" s="53" t="s">
        <v>179</v>
      </c>
      <c r="L38" s="33">
        <v>0.05</v>
      </c>
      <c r="M38" s="80">
        <f>N38+O38+P38</f>
        <v>0.875</v>
      </c>
      <c r="N38" s="80"/>
      <c r="O38" s="80">
        <v>0.875</v>
      </c>
      <c r="P38" s="80"/>
      <c r="Q38" s="33" t="s">
        <v>135</v>
      </c>
      <c r="R38" s="33" t="s">
        <v>39</v>
      </c>
      <c r="S38" s="82">
        <v>3</v>
      </c>
      <c r="T38" s="82">
        <v>10</v>
      </c>
      <c r="U38" s="82"/>
      <c r="V38" s="82"/>
      <c r="W38" s="33" t="s">
        <v>17</v>
      </c>
      <c r="X38" s="33"/>
      <c r="Y38" s="95" t="s">
        <v>322</v>
      </c>
    </row>
    <row r="39" s="92" customFormat="1" ht="24.95" customHeight="1" spans="1:25">
      <c r="A39" s="33"/>
      <c r="B39" s="78"/>
      <c r="C39" s="30" t="s">
        <v>45</v>
      </c>
      <c r="D39" s="30" t="s">
        <v>51</v>
      </c>
      <c r="E39" s="105" t="s">
        <v>74</v>
      </c>
      <c r="F39" s="106" t="s">
        <v>3221</v>
      </c>
      <c r="G39" s="33" t="s">
        <v>37</v>
      </c>
      <c r="H39" s="33">
        <v>2019</v>
      </c>
      <c r="I39" s="33" t="s">
        <v>126</v>
      </c>
      <c r="J39" s="79">
        <v>8</v>
      </c>
      <c r="K39" s="53" t="s">
        <v>179</v>
      </c>
      <c r="L39" s="33">
        <v>0.05</v>
      </c>
      <c r="M39" s="80">
        <f>L39*J39</f>
        <v>0.4</v>
      </c>
      <c r="N39" s="80"/>
      <c r="O39" s="80">
        <v>0.4</v>
      </c>
      <c r="P39" s="80"/>
      <c r="Q39" s="33" t="s">
        <v>135</v>
      </c>
      <c r="R39" s="33" t="s">
        <v>39</v>
      </c>
      <c r="S39" s="82">
        <v>1</v>
      </c>
      <c r="T39" s="83">
        <v>3</v>
      </c>
      <c r="U39" s="82"/>
      <c r="V39" s="82"/>
      <c r="W39" s="33" t="s">
        <v>17</v>
      </c>
      <c r="X39" s="33"/>
      <c r="Y39" s="95"/>
    </row>
    <row r="40" s="92" customFormat="1" ht="24.95" customHeight="1" spans="1:25">
      <c r="A40" s="33"/>
      <c r="B40" s="78"/>
      <c r="C40" s="30" t="s">
        <v>45</v>
      </c>
      <c r="D40" s="30" t="s">
        <v>51</v>
      </c>
      <c r="E40" s="30" t="s">
        <v>74</v>
      </c>
      <c r="F40" s="30" t="s">
        <v>3222</v>
      </c>
      <c r="G40" s="33" t="s">
        <v>37</v>
      </c>
      <c r="H40" s="33">
        <v>2019</v>
      </c>
      <c r="I40" s="33" t="s">
        <v>126</v>
      </c>
      <c r="J40" s="79">
        <v>1</v>
      </c>
      <c r="K40" s="53" t="s">
        <v>179</v>
      </c>
      <c r="L40" s="33">
        <v>0.05</v>
      </c>
      <c r="M40" s="80">
        <f>L40*J40</f>
        <v>0.05</v>
      </c>
      <c r="N40" s="80"/>
      <c r="O40" s="80">
        <v>0.05</v>
      </c>
      <c r="P40" s="80"/>
      <c r="Q40" s="33" t="s">
        <v>135</v>
      </c>
      <c r="R40" s="33" t="s">
        <v>39</v>
      </c>
      <c r="S40" s="82">
        <v>1</v>
      </c>
      <c r="T40" s="30">
        <v>3</v>
      </c>
      <c r="U40" s="82"/>
      <c r="V40" s="82"/>
      <c r="W40" s="33" t="s">
        <v>17</v>
      </c>
      <c r="X40" s="33"/>
      <c r="Y40" s="95"/>
    </row>
    <row r="41" s="92" customFormat="1" ht="24.95" customHeight="1" spans="1:25">
      <c r="A41" s="33"/>
      <c r="B41" s="78"/>
      <c r="C41" s="30" t="s">
        <v>45</v>
      </c>
      <c r="D41" s="30" t="s">
        <v>51</v>
      </c>
      <c r="E41" s="30" t="s">
        <v>74</v>
      </c>
      <c r="F41" s="30" t="s">
        <v>3223</v>
      </c>
      <c r="G41" s="33" t="s">
        <v>37</v>
      </c>
      <c r="H41" s="33">
        <v>2019</v>
      </c>
      <c r="I41" s="33" t="s">
        <v>126</v>
      </c>
      <c r="J41" s="79">
        <v>8.5</v>
      </c>
      <c r="K41" s="53" t="s">
        <v>179</v>
      </c>
      <c r="L41" s="33">
        <v>0.05</v>
      </c>
      <c r="M41" s="80">
        <f>L41*J41</f>
        <v>0.425</v>
      </c>
      <c r="N41" s="80"/>
      <c r="O41" s="80">
        <v>0.43</v>
      </c>
      <c r="P41" s="80"/>
      <c r="Q41" s="33" t="s">
        <v>135</v>
      </c>
      <c r="R41" s="33" t="s">
        <v>39</v>
      </c>
      <c r="S41" s="82">
        <v>1</v>
      </c>
      <c r="T41" s="30">
        <v>4</v>
      </c>
      <c r="U41" s="82"/>
      <c r="V41" s="82"/>
      <c r="W41" s="33" t="s">
        <v>17</v>
      </c>
      <c r="X41" s="33"/>
      <c r="Y41" s="95"/>
    </row>
    <row r="42" s="92" customFormat="1" ht="24.95" customHeight="1" spans="1:25">
      <c r="A42" s="33">
        <v>28</v>
      </c>
      <c r="B42" s="78" t="s">
        <v>323</v>
      </c>
      <c r="C42" s="33" t="s">
        <v>45</v>
      </c>
      <c r="D42" s="33" t="s">
        <v>51</v>
      </c>
      <c r="E42" s="33" t="s">
        <v>83</v>
      </c>
      <c r="F42" s="33"/>
      <c r="G42" s="33" t="s">
        <v>37</v>
      </c>
      <c r="H42" s="33">
        <v>2019</v>
      </c>
      <c r="I42" s="33" t="s">
        <v>126</v>
      </c>
      <c r="J42" s="79">
        <v>11.5</v>
      </c>
      <c r="K42" s="53" t="s">
        <v>179</v>
      </c>
      <c r="L42" s="33">
        <v>0.05</v>
      </c>
      <c r="M42" s="80">
        <f>N42+O42+P42</f>
        <v>0.575</v>
      </c>
      <c r="N42" s="80"/>
      <c r="O42" s="80">
        <v>0.575</v>
      </c>
      <c r="P42" s="80"/>
      <c r="Q42" s="33" t="s">
        <v>135</v>
      </c>
      <c r="R42" s="33" t="s">
        <v>39</v>
      </c>
      <c r="S42" s="82">
        <v>3</v>
      </c>
      <c r="T42" s="82">
        <v>12</v>
      </c>
      <c r="U42" s="82"/>
      <c r="V42" s="82"/>
      <c r="W42" s="33" t="s">
        <v>17</v>
      </c>
      <c r="X42" s="33"/>
      <c r="Y42" s="95" t="s">
        <v>324</v>
      </c>
    </row>
    <row r="43" s="92" customFormat="1" ht="24.95" customHeight="1" spans="1:25">
      <c r="A43" s="33"/>
      <c r="B43" s="78"/>
      <c r="C43" s="30" t="s">
        <v>45</v>
      </c>
      <c r="D43" s="30" t="s">
        <v>51</v>
      </c>
      <c r="E43" s="105" t="s">
        <v>83</v>
      </c>
      <c r="F43" s="106" t="s">
        <v>3224</v>
      </c>
      <c r="G43" s="33" t="s">
        <v>37</v>
      </c>
      <c r="H43" s="33">
        <v>2019</v>
      </c>
      <c r="I43" s="33" t="s">
        <v>126</v>
      </c>
      <c r="J43" s="31">
        <v>7.3</v>
      </c>
      <c r="K43" s="53" t="s">
        <v>179</v>
      </c>
      <c r="L43" s="33">
        <v>0.05</v>
      </c>
      <c r="M43" s="80">
        <f>L43*J43</f>
        <v>0.365</v>
      </c>
      <c r="N43" s="80"/>
      <c r="O43" s="80">
        <v>0.37</v>
      </c>
      <c r="P43" s="80"/>
      <c r="Q43" s="33" t="s">
        <v>135</v>
      </c>
      <c r="R43" s="33" t="s">
        <v>39</v>
      </c>
      <c r="S43" s="82">
        <v>1</v>
      </c>
      <c r="T43" s="83">
        <v>4</v>
      </c>
      <c r="U43" s="82"/>
      <c r="V43" s="82"/>
      <c r="W43" s="33" t="s">
        <v>17</v>
      </c>
      <c r="X43" s="33"/>
      <c r="Y43" s="95"/>
    </row>
    <row r="44" s="92" customFormat="1" ht="24.95" customHeight="1" spans="1:25">
      <c r="A44" s="33"/>
      <c r="B44" s="78"/>
      <c r="C44" s="30" t="s">
        <v>45</v>
      </c>
      <c r="D44" s="30" t="s">
        <v>51</v>
      </c>
      <c r="E44" s="30" t="s">
        <v>83</v>
      </c>
      <c r="F44" s="30" t="s">
        <v>3225</v>
      </c>
      <c r="G44" s="33" t="s">
        <v>37</v>
      </c>
      <c r="H44" s="33">
        <v>2019</v>
      </c>
      <c r="I44" s="33" t="s">
        <v>126</v>
      </c>
      <c r="J44" s="30">
        <v>3.2</v>
      </c>
      <c r="K44" s="53" t="s">
        <v>179</v>
      </c>
      <c r="L44" s="33">
        <v>0.05</v>
      </c>
      <c r="M44" s="80">
        <f>L44*J44</f>
        <v>0.16</v>
      </c>
      <c r="N44" s="80"/>
      <c r="O44" s="80">
        <v>0.16</v>
      </c>
      <c r="P44" s="80"/>
      <c r="Q44" s="33" t="s">
        <v>135</v>
      </c>
      <c r="R44" s="33" t="s">
        <v>39</v>
      </c>
      <c r="S44" s="82">
        <v>1</v>
      </c>
      <c r="T44" s="30">
        <v>5</v>
      </c>
      <c r="U44" s="82"/>
      <c r="V44" s="82"/>
      <c r="W44" s="33" t="s">
        <v>17</v>
      </c>
      <c r="X44" s="33"/>
      <c r="Y44" s="95"/>
    </row>
    <row r="45" s="92" customFormat="1" ht="24.95" customHeight="1" spans="1:25">
      <c r="A45" s="33"/>
      <c r="B45" s="78"/>
      <c r="C45" s="30" t="s">
        <v>45</v>
      </c>
      <c r="D45" s="30" t="s">
        <v>51</v>
      </c>
      <c r="E45" s="105" t="s">
        <v>83</v>
      </c>
      <c r="F45" s="106" t="s">
        <v>3226</v>
      </c>
      <c r="G45" s="33" t="s">
        <v>37</v>
      </c>
      <c r="H45" s="33">
        <v>2019</v>
      </c>
      <c r="I45" s="33" t="s">
        <v>126</v>
      </c>
      <c r="J45" s="109">
        <v>1</v>
      </c>
      <c r="K45" s="53" t="s">
        <v>179</v>
      </c>
      <c r="L45" s="33">
        <v>0.05</v>
      </c>
      <c r="M45" s="80">
        <f>L45*J45</f>
        <v>0.05</v>
      </c>
      <c r="N45" s="80"/>
      <c r="O45" s="80">
        <v>0.05</v>
      </c>
      <c r="P45" s="80"/>
      <c r="Q45" s="33" t="s">
        <v>135</v>
      </c>
      <c r="R45" s="33" t="s">
        <v>39</v>
      </c>
      <c r="S45" s="82">
        <v>1</v>
      </c>
      <c r="T45" s="83">
        <v>3</v>
      </c>
      <c r="U45" s="82"/>
      <c r="V45" s="82"/>
      <c r="W45" s="33" t="s">
        <v>17</v>
      </c>
      <c r="X45" s="33"/>
      <c r="Y45" s="95"/>
    </row>
    <row r="46" s="92" customFormat="1" ht="24.95" customHeight="1" spans="1:25">
      <c r="A46" s="33">
        <v>29</v>
      </c>
      <c r="B46" s="78" t="s">
        <v>478</v>
      </c>
      <c r="C46" s="33" t="s">
        <v>45</v>
      </c>
      <c r="D46" s="33" t="s">
        <v>51</v>
      </c>
      <c r="E46" s="33" t="s">
        <v>81</v>
      </c>
      <c r="F46" s="33"/>
      <c r="G46" s="33" t="s">
        <v>363</v>
      </c>
      <c r="H46" s="33">
        <v>2019</v>
      </c>
      <c r="I46" s="33" t="s">
        <v>126</v>
      </c>
      <c r="J46" s="79">
        <v>15</v>
      </c>
      <c r="K46" s="53" t="s">
        <v>364</v>
      </c>
      <c r="L46" s="33">
        <v>0.02</v>
      </c>
      <c r="M46" s="80">
        <f>N46+O46+P46</f>
        <v>0.3</v>
      </c>
      <c r="N46" s="80"/>
      <c r="O46" s="80">
        <v>0.3</v>
      </c>
      <c r="P46" s="80"/>
      <c r="Q46" s="33" t="s">
        <v>135</v>
      </c>
      <c r="R46" s="33" t="s">
        <v>39</v>
      </c>
      <c r="S46" s="82">
        <v>2</v>
      </c>
      <c r="T46" s="82">
        <v>7</v>
      </c>
      <c r="U46" s="82"/>
      <c r="V46" s="82"/>
      <c r="W46" s="33" t="s">
        <v>17</v>
      </c>
      <c r="X46" s="33"/>
      <c r="Y46" s="95" t="s">
        <v>479</v>
      </c>
    </row>
    <row r="47" s="92" customFormat="1" ht="24.95" customHeight="1" spans="1:25">
      <c r="A47" s="33"/>
      <c r="B47" s="78"/>
      <c r="C47" s="30" t="s">
        <v>45</v>
      </c>
      <c r="D47" s="30" t="s">
        <v>51</v>
      </c>
      <c r="E47" s="30" t="s">
        <v>81</v>
      </c>
      <c r="F47" s="30" t="s">
        <v>3218</v>
      </c>
      <c r="G47" s="33" t="s">
        <v>363</v>
      </c>
      <c r="H47" s="33">
        <v>2019</v>
      </c>
      <c r="I47" s="33" t="s">
        <v>126</v>
      </c>
      <c r="J47" s="30">
        <v>14</v>
      </c>
      <c r="K47" s="53" t="s">
        <v>364</v>
      </c>
      <c r="L47" s="33">
        <v>0.02</v>
      </c>
      <c r="M47" s="80">
        <v>0.28</v>
      </c>
      <c r="N47" s="80"/>
      <c r="O47" s="80">
        <v>0.28</v>
      </c>
      <c r="P47" s="80"/>
      <c r="Q47" s="33" t="s">
        <v>135</v>
      </c>
      <c r="R47" s="33" t="s">
        <v>39</v>
      </c>
      <c r="S47" s="82">
        <v>1</v>
      </c>
      <c r="T47" s="30">
        <v>3</v>
      </c>
      <c r="U47" s="82"/>
      <c r="V47" s="82"/>
      <c r="W47" s="33" t="s">
        <v>17</v>
      </c>
      <c r="X47" s="33"/>
      <c r="Y47" s="95"/>
    </row>
    <row r="48" s="92" customFormat="1" ht="24.95" customHeight="1" spans="1:25">
      <c r="A48" s="33"/>
      <c r="B48" s="78"/>
      <c r="C48" s="30" t="s">
        <v>45</v>
      </c>
      <c r="D48" s="30" t="s">
        <v>51</v>
      </c>
      <c r="E48" s="105" t="s">
        <v>81</v>
      </c>
      <c r="F48" s="106" t="s">
        <v>3227</v>
      </c>
      <c r="G48" s="33" t="s">
        <v>363</v>
      </c>
      <c r="H48" s="33">
        <v>2019</v>
      </c>
      <c r="I48" s="33" t="s">
        <v>126</v>
      </c>
      <c r="J48" s="31">
        <v>1</v>
      </c>
      <c r="K48" s="53" t="s">
        <v>364</v>
      </c>
      <c r="L48" s="33">
        <v>0.02</v>
      </c>
      <c r="M48" s="80">
        <v>0.02</v>
      </c>
      <c r="N48" s="80"/>
      <c r="O48" s="80">
        <v>0.02</v>
      </c>
      <c r="P48" s="80"/>
      <c r="Q48" s="33" t="s">
        <v>135</v>
      </c>
      <c r="R48" s="33" t="s">
        <v>39</v>
      </c>
      <c r="S48" s="82">
        <v>1</v>
      </c>
      <c r="T48" s="83">
        <v>4</v>
      </c>
      <c r="U48" s="82"/>
      <c r="V48" s="82"/>
      <c r="W48" s="33" t="s">
        <v>17</v>
      </c>
      <c r="X48" s="33"/>
      <c r="Y48" s="95"/>
    </row>
    <row r="49" s="92" customFormat="1" ht="24.95" customHeight="1" spans="1:25">
      <c r="A49" s="33">
        <v>30</v>
      </c>
      <c r="B49" s="78" t="s">
        <v>480</v>
      </c>
      <c r="C49" s="33" t="s">
        <v>45</v>
      </c>
      <c r="D49" s="33" t="s">
        <v>51</v>
      </c>
      <c r="E49" s="33" t="s">
        <v>74</v>
      </c>
      <c r="F49" s="33"/>
      <c r="G49" s="33" t="s">
        <v>363</v>
      </c>
      <c r="H49" s="33">
        <v>2019</v>
      </c>
      <c r="I49" s="33" t="s">
        <v>126</v>
      </c>
      <c r="J49" s="79">
        <v>38</v>
      </c>
      <c r="K49" s="53" t="s">
        <v>364</v>
      </c>
      <c r="L49" s="33">
        <v>0.02</v>
      </c>
      <c r="M49" s="80">
        <f>N49+O49+P49</f>
        <v>0.76</v>
      </c>
      <c r="N49" s="80"/>
      <c r="O49" s="80">
        <v>0.76</v>
      </c>
      <c r="P49" s="80"/>
      <c r="Q49" s="33" t="s">
        <v>135</v>
      </c>
      <c r="R49" s="33" t="s">
        <v>39</v>
      </c>
      <c r="S49" s="82">
        <v>5</v>
      </c>
      <c r="T49" s="82">
        <v>19</v>
      </c>
      <c r="U49" s="82"/>
      <c r="V49" s="82"/>
      <c r="W49" s="33" t="s">
        <v>17</v>
      </c>
      <c r="X49" s="33"/>
      <c r="Y49" s="95" t="s">
        <v>481</v>
      </c>
    </row>
    <row r="50" s="92" customFormat="1" ht="24.95" customHeight="1" spans="1:25">
      <c r="A50" s="33"/>
      <c r="B50" s="78"/>
      <c r="C50" s="30" t="s">
        <v>45</v>
      </c>
      <c r="D50" s="30" t="s">
        <v>51</v>
      </c>
      <c r="E50" s="105" t="s">
        <v>74</v>
      </c>
      <c r="F50" s="106" t="s">
        <v>3228</v>
      </c>
      <c r="G50" s="33" t="s">
        <v>363</v>
      </c>
      <c r="H50" s="33">
        <v>2019</v>
      </c>
      <c r="I50" s="33" t="s">
        <v>126</v>
      </c>
      <c r="J50" s="31">
        <v>3</v>
      </c>
      <c r="K50" s="53" t="s">
        <v>364</v>
      </c>
      <c r="L50" s="33">
        <v>0.02</v>
      </c>
      <c r="M50" s="80">
        <f>L50*J50</f>
        <v>0.06</v>
      </c>
      <c r="N50" s="80"/>
      <c r="O50" s="80">
        <v>0.06</v>
      </c>
      <c r="P50" s="80"/>
      <c r="Q50" s="33" t="s">
        <v>135</v>
      </c>
      <c r="R50" s="33" t="s">
        <v>39</v>
      </c>
      <c r="S50" s="82">
        <v>1</v>
      </c>
      <c r="T50" s="83">
        <v>4</v>
      </c>
      <c r="U50" s="82"/>
      <c r="V50" s="82"/>
      <c r="W50" s="33" t="s">
        <v>17</v>
      </c>
      <c r="X50" s="33"/>
      <c r="Y50" s="95"/>
    </row>
    <row r="51" s="92" customFormat="1" ht="24.95" customHeight="1" spans="1:25">
      <c r="A51" s="33"/>
      <c r="B51" s="78"/>
      <c r="C51" s="30" t="s">
        <v>45</v>
      </c>
      <c r="D51" s="30" t="s">
        <v>51</v>
      </c>
      <c r="E51" s="105" t="s">
        <v>74</v>
      </c>
      <c r="F51" s="106" t="s">
        <v>3221</v>
      </c>
      <c r="G51" s="33" t="s">
        <v>363</v>
      </c>
      <c r="H51" s="33">
        <v>2019</v>
      </c>
      <c r="I51" s="33" t="s">
        <v>126</v>
      </c>
      <c r="J51" s="109">
        <v>20</v>
      </c>
      <c r="K51" s="53" t="s">
        <v>364</v>
      </c>
      <c r="L51" s="33">
        <v>0.02</v>
      </c>
      <c r="M51" s="80">
        <f>L51*J51</f>
        <v>0.4</v>
      </c>
      <c r="N51" s="80"/>
      <c r="O51" s="80">
        <v>0.4</v>
      </c>
      <c r="P51" s="80"/>
      <c r="Q51" s="33" t="s">
        <v>135</v>
      </c>
      <c r="R51" s="33" t="s">
        <v>39</v>
      </c>
      <c r="S51" s="82">
        <v>1</v>
      </c>
      <c r="T51" s="83">
        <v>3</v>
      </c>
      <c r="U51" s="82"/>
      <c r="V51" s="82"/>
      <c r="W51" s="33" t="s">
        <v>17</v>
      </c>
      <c r="X51" s="33"/>
      <c r="Y51" s="95"/>
    </row>
    <row r="52" s="92" customFormat="1" ht="24.95" customHeight="1" spans="1:25">
      <c r="A52" s="33"/>
      <c r="B52" s="78"/>
      <c r="C52" s="30" t="s">
        <v>45</v>
      </c>
      <c r="D52" s="30" t="s">
        <v>51</v>
      </c>
      <c r="E52" s="105" t="s">
        <v>74</v>
      </c>
      <c r="F52" s="106" t="s">
        <v>3229</v>
      </c>
      <c r="G52" s="33" t="s">
        <v>363</v>
      </c>
      <c r="H52" s="33">
        <v>2019</v>
      </c>
      <c r="I52" s="33" t="s">
        <v>126</v>
      </c>
      <c r="J52" s="31">
        <v>4</v>
      </c>
      <c r="K52" s="53" t="s">
        <v>364</v>
      </c>
      <c r="L52" s="33">
        <v>0.02</v>
      </c>
      <c r="M52" s="80">
        <f>L52*J52</f>
        <v>0.08</v>
      </c>
      <c r="N52" s="80"/>
      <c r="O52" s="80">
        <v>0.08</v>
      </c>
      <c r="P52" s="80"/>
      <c r="Q52" s="33" t="s">
        <v>135</v>
      </c>
      <c r="R52" s="33" t="s">
        <v>39</v>
      </c>
      <c r="S52" s="82">
        <v>1</v>
      </c>
      <c r="T52" s="83">
        <v>5</v>
      </c>
      <c r="U52" s="82"/>
      <c r="V52" s="82"/>
      <c r="W52" s="33" t="s">
        <v>17</v>
      </c>
      <c r="X52" s="33"/>
      <c r="Y52" s="95"/>
    </row>
    <row r="53" s="92" customFormat="1" ht="24.95" customHeight="1" spans="1:25">
      <c r="A53" s="33"/>
      <c r="B53" s="78"/>
      <c r="C53" s="30" t="s">
        <v>45</v>
      </c>
      <c r="D53" s="30" t="s">
        <v>51</v>
      </c>
      <c r="E53" s="30" t="s">
        <v>74</v>
      </c>
      <c r="F53" s="30" t="s">
        <v>3222</v>
      </c>
      <c r="G53" s="33" t="s">
        <v>363</v>
      </c>
      <c r="H53" s="33">
        <v>2019</v>
      </c>
      <c r="I53" s="33" t="s">
        <v>126</v>
      </c>
      <c r="J53" s="30">
        <v>6</v>
      </c>
      <c r="K53" s="53" t="s">
        <v>364</v>
      </c>
      <c r="L53" s="33">
        <v>0.02</v>
      </c>
      <c r="M53" s="80">
        <f>L53*J53</f>
        <v>0.12</v>
      </c>
      <c r="N53" s="80"/>
      <c r="O53" s="80">
        <v>0.12</v>
      </c>
      <c r="P53" s="80"/>
      <c r="Q53" s="33" t="s">
        <v>135</v>
      </c>
      <c r="R53" s="33" t="s">
        <v>39</v>
      </c>
      <c r="S53" s="82">
        <v>1</v>
      </c>
      <c r="T53" s="30">
        <v>3</v>
      </c>
      <c r="U53" s="82"/>
      <c r="V53" s="82"/>
      <c r="W53" s="33" t="s">
        <v>17</v>
      </c>
      <c r="X53" s="33"/>
      <c r="Y53" s="95"/>
    </row>
    <row r="54" s="92" customFormat="1" ht="24.95" customHeight="1" spans="1:25">
      <c r="A54" s="33"/>
      <c r="B54" s="78"/>
      <c r="C54" s="30" t="s">
        <v>45</v>
      </c>
      <c r="D54" s="30" t="s">
        <v>51</v>
      </c>
      <c r="E54" s="30" t="s">
        <v>74</v>
      </c>
      <c r="F54" s="30" t="s">
        <v>3223</v>
      </c>
      <c r="G54" s="33" t="s">
        <v>363</v>
      </c>
      <c r="H54" s="33">
        <v>2019</v>
      </c>
      <c r="I54" s="33" t="s">
        <v>126</v>
      </c>
      <c r="J54" s="30">
        <v>5</v>
      </c>
      <c r="K54" s="53" t="s">
        <v>364</v>
      </c>
      <c r="L54" s="33">
        <v>0.02</v>
      </c>
      <c r="M54" s="80">
        <f>L54*J54</f>
        <v>0.1</v>
      </c>
      <c r="N54" s="80"/>
      <c r="O54" s="80">
        <v>0.1</v>
      </c>
      <c r="P54" s="80"/>
      <c r="Q54" s="33" t="s">
        <v>135</v>
      </c>
      <c r="R54" s="33" t="s">
        <v>39</v>
      </c>
      <c r="S54" s="82">
        <v>1</v>
      </c>
      <c r="T54" s="30">
        <v>4</v>
      </c>
      <c r="U54" s="82"/>
      <c r="V54" s="82"/>
      <c r="W54" s="33" t="s">
        <v>17</v>
      </c>
      <c r="X54" s="33"/>
      <c r="Y54" s="95"/>
    </row>
    <row r="55" s="92" customFormat="1" ht="24.95" customHeight="1" spans="1:25">
      <c r="A55" s="33">
        <v>31</v>
      </c>
      <c r="B55" s="78" t="s">
        <v>482</v>
      </c>
      <c r="C55" s="33" t="s">
        <v>45</v>
      </c>
      <c r="D55" s="33" t="s">
        <v>51</v>
      </c>
      <c r="E55" s="33" t="s">
        <v>83</v>
      </c>
      <c r="F55" s="33"/>
      <c r="G55" s="33" t="s">
        <v>363</v>
      </c>
      <c r="H55" s="33">
        <v>2019</v>
      </c>
      <c r="I55" s="33" t="s">
        <v>126</v>
      </c>
      <c r="J55" s="79">
        <v>59</v>
      </c>
      <c r="K55" s="53" t="s">
        <v>364</v>
      </c>
      <c r="L55" s="33">
        <v>0.02</v>
      </c>
      <c r="M55" s="80">
        <f>N55+O55+P55</f>
        <v>1.18</v>
      </c>
      <c r="N55" s="80"/>
      <c r="O55" s="80">
        <v>1.18</v>
      </c>
      <c r="P55" s="80"/>
      <c r="Q55" s="33" t="s">
        <v>135</v>
      </c>
      <c r="R55" s="33" t="s">
        <v>39</v>
      </c>
      <c r="S55" s="82">
        <v>7</v>
      </c>
      <c r="T55" s="82">
        <v>32</v>
      </c>
      <c r="U55" s="82"/>
      <c r="V55" s="82"/>
      <c r="W55" s="33" t="s">
        <v>17</v>
      </c>
      <c r="X55" s="33"/>
      <c r="Y55" s="95" t="s">
        <v>483</v>
      </c>
    </row>
    <row r="56" s="92" customFormat="1" ht="24.95" customHeight="1" spans="1:25">
      <c r="A56" s="33"/>
      <c r="B56" s="78"/>
      <c r="C56" s="30" t="s">
        <v>45</v>
      </c>
      <c r="D56" s="30" t="s">
        <v>51</v>
      </c>
      <c r="E56" s="105" t="s">
        <v>83</v>
      </c>
      <c r="F56" s="106" t="s">
        <v>3230</v>
      </c>
      <c r="G56" s="33" t="s">
        <v>363</v>
      </c>
      <c r="H56" s="33">
        <v>2019</v>
      </c>
      <c r="I56" s="33" t="s">
        <v>126</v>
      </c>
      <c r="J56" s="31">
        <v>6</v>
      </c>
      <c r="K56" s="53" t="s">
        <v>364</v>
      </c>
      <c r="L56" s="33">
        <v>0.02</v>
      </c>
      <c r="M56" s="80">
        <f>L56*J56</f>
        <v>0.12</v>
      </c>
      <c r="N56" s="80"/>
      <c r="O56" s="80">
        <v>0.12</v>
      </c>
      <c r="P56" s="80"/>
      <c r="Q56" s="33" t="s">
        <v>135</v>
      </c>
      <c r="R56" s="33" t="s">
        <v>39</v>
      </c>
      <c r="S56" s="82">
        <v>1</v>
      </c>
      <c r="T56" s="83">
        <v>4</v>
      </c>
      <c r="U56" s="82"/>
      <c r="V56" s="82"/>
      <c r="W56" s="33" t="s">
        <v>17</v>
      </c>
      <c r="X56" s="33"/>
      <c r="Y56" s="95"/>
    </row>
    <row r="57" s="92" customFormat="1" ht="24.95" customHeight="1" spans="1:25">
      <c r="A57" s="33"/>
      <c r="B57" s="78"/>
      <c r="C57" s="30" t="s">
        <v>45</v>
      </c>
      <c r="D57" s="30" t="s">
        <v>51</v>
      </c>
      <c r="E57" s="30" t="s">
        <v>83</v>
      </c>
      <c r="F57" s="30" t="s">
        <v>3225</v>
      </c>
      <c r="G57" s="33" t="s">
        <v>363</v>
      </c>
      <c r="H57" s="33">
        <v>2019</v>
      </c>
      <c r="I57" s="33" t="s">
        <v>126</v>
      </c>
      <c r="J57" s="30">
        <v>2.5</v>
      </c>
      <c r="K57" s="53" t="s">
        <v>364</v>
      </c>
      <c r="L57" s="33">
        <v>0.02</v>
      </c>
      <c r="M57" s="80">
        <f t="shared" ref="M57:M62" si="8">L57*J57</f>
        <v>0.05</v>
      </c>
      <c r="N57" s="80"/>
      <c r="O57" s="80">
        <v>0.05</v>
      </c>
      <c r="P57" s="80"/>
      <c r="Q57" s="33" t="s">
        <v>135</v>
      </c>
      <c r="R57" s="33" t="s">
        <v>39</v>
      </c>
      <c r="S57" s="82">
        <v>1</v>
      </c>
      <c r="T57" s="30">
        <v>5</v>
      </c>
      <c r="U57" s="82"/>
      <c r="V57" s="82"/>
      <c r="W57" s="33" t="s">
        <v>17</v>
      </c>
      <c r="X57" s="33"/>
      <c r="Y57" s="95"/>
    </row>
    <row r="58" ht="24.95" customHeight="1" spans="1:25">
      <c r="A58" s="24"/>
      <c r="B58" s="25"/>
      <c r="C58" s="27" t="s">
        <v>45</v>
      </c>
      <c r="D58" s="27" t="s">
        <v>51</v>
      </c>
      <c r="E58" s="103" t="s">
        <v>83</v>
      </c>
      <c r="F58" s="104" t="s">
        <v>3231</v>
      </c>
      <c r="G58" s="26" t="s">
        <v>363</v>
      </c>
      <c r="H58" s="26">
        <v>2019</v>
      </c>
      <c r="I58" s="26" t="s">
        <v>126</v>
      </c>
      <c r="J58" s="28">
        <v>1.5</v>
      </c>
      <c r="K58" s="46" t="s">
        <v>364</v>
      </c>
      <c r="L58" s="26">
        <v>0.02</v>
      </c>
      <c r="M58" s="47">
        <f t="shared" si="8"/>
        <v>0.03</v>
      </c>
      <c r="N58" s="47"/>
      <c r="O58" s="47">
        <v>0.03</v>
      </c>
      <c r="P58" s="47"/>
      <c r="Q58" s="26" t="s">
        <v>135</v>
      </c>
      <c r="R58" s="26" t="s">
        <v>39</v>
      </c>
      <c r="S58" s="60">
        <v>1</v>
      </c>
      <c r="T58" s="86">
        <v>6</v>
      </c>
      <c r="U58" s="60"/>
      <c r="V58" s="60"/>
      <c r="W58" s="26" t="s">
        <v>17</v>
      </c>
      <c r="X58" s="26"/>
      <c r="Y58" s="61"/>
    </row>
    <row r="59" ht="24.95" customHeight="1" spans="1:25">
      <c r="A59" s="24"/>
      <c r="B59" s="25"/>
      <c r="C59" s="27" t="s">
        <v>45</v>
      </c>
      <c r="D59" s="27" t="s">
        <v>51</v>
      </c>
      <c r="E59" s="103" t="s">
        <v>83</v>
      </c>
      <c r="F59" s="104" t="s">
        <v>3232</v>
      </c>
      <c r="G59" s="26" t="s">
        <v>363</v>
      </c>
      <c r="H59" s="26">
        <v>2019</v>
      </c>
      <c r="I59" s="26" t="s">
        <v>126</v>
      </c>
      <c r="J59" s="28">
        <v>3</v>
      </c>
      <c r="K59" s="46" t="s">
        <v>364</v>
      </c>
      <c r="L59" s="26">
        <v>0.02</v>
      </c>
      <c r="M59" s="47">
        <f t="shared" si="8"/>
        <v>0.06</v>
      </c>
      <c r="N59" s="47"/>
      <c r="O59" s="47">
        <v>0.06</v>
      </c>
      <c r="P59" s="47"/>
      <c r="Q59" s="26" t="s">
        <v>135</v>
      </c>
      <c r="R59" s="26" t="s">
        <v>39</v>
      </c>
      <c r="S59" s="60">
        <v>1</v>
      </c>
      <c r="T59" s="86">
        <v>3</v>
      </c>
      <c r="U59" s="60"/>
      <c r="V59" s="60"/>
      <c r="W59" s="26" t="s">
        <v>17</v>
      </c>
      <c r="X59" s="26"/>
      <c r="Y59" s="61"/>
    </row>
    <row r="60" ht="24.95" customHeight="1" spans="1:25">
      <c r="A60" s="24"/>
      <c r="B60" s="25"/>
      <c r="C60" s="27" t="s">
        <v>45</v>
      </c>
      <c r="D60" s="27" t="s">
        <v>51</v>
      </c>
      <c r="E60" s="103" t="s">
        <v>83</v>
      </c>
      <c r="F60" s="104" t="s">
        <v>3233</v>
      </c>
      <c r="G60" s="26" t="s">
        <v>363</v>
      </c>
      <c r="H60" s="26">
        <v>2019</v>
      </c>
      <c r="I60" s="26" t="s">
        <v>126</v>
      </c>
      <c r="J60" s="28">
        <v>2</v>
      </c>
      <c r="K60" s="46" t="s">
        <v>364</v>
      </c>
      <c r="L60" s="26">
        <v>0.02</v>
      </c>
      <c r="M60" s="47">
        <f t="shared" si="8"/>
        <v>0.04</v>
      </c>
      <c r="N60" s="47"/>
      <c r="O60" s="47">
        <v>0.04</v>
      </c>
      <c r="P60" s="47"/>
      <c r="Q60" s="26" t="s">
        <v>135</v>
      </c>
      <c r="R60" s="26" t="s">
        <v>39</v>
      </c>
      <c r="S60" s="60">
        <v>1</v>
      </c>
      <c r="T60" s="86">
        <v>5</v>
      </c>
      <c r="U60" s="60"/>
      <c r="V60" s="60"/>
      <c r="W60" s="26" t="s">
        <v>17</v>
      </c>
      <c r="X60" s="26"/>
      <c r="Y60" s="61"/>
    </row>
    <row r="61" ht="24.95" customHeight="1" spans="1:25">
      <c r="A61" s="24"/>
      <c r="B61" s="25"/>
      <c r="C61" s="27" t="s">
        <v>45</v>
      </c>
      <c r="D61" s="27" t="s">
        <v>51</v>
      </c>
      <c r="E61" s="103" t="s">
        <v>83</v>
      </c>
      <c r="F61" s="104" t="s">
        <v>3234</v>
      </c>
      <c r="G61" s="26" t="s">
        <v>363</v>
      </c>
      <c r="H61" s="26">
        <v>2019</v>
      </c>
      <c r="I61" s="26" t="s">
        <v>126</v>
      </c>
      <c r="J61" s="28">
        <v>4</v>
      </c>
      <c r="K61" s="46" t="s">
        <v>364</v>
      </c>
      <c r="L61" s="26">
        <v>0.02</v>
      </c>
      <c r="M61" s="47">
        <f t="shared" si="8"/>
        <v>0.08</v>
      </c>
      <c r="N61" s="47"/>
      <c r="O61" s="47">
        <v>0.08</v>
      </c>
      <c r="P61" s="47"/>
      <c r="Q61" s="26" t="s">
        <v>135</v>
      </c>
      <c r="R61" s="26" t="s">
        <v>39</v>
      </c>
      <c r="S61" s="60">
        <v>1</v>
      </c>
      <c r="T61" s="86">
        <v>4</v>
      </c>
      <c r="U61" s="60"/>
      <c r="V61" s="60"/>
      <c r="W61" s="26" t="s">
        <v>17</v>
      </c>
      <c r="X61" s="26"/>
      <c r="Y61" s="61"/>
    </row>
    <row r="62" ht="24.95" customHeight="1" spans="1:25">
      <c r="A62" s="24"/>
      <c r="B62" s="25"/>
      <c r="C62" s="27" t="s">
        <v>45</v>
      </c>
      <c r="D62" s="27" t="s">
        <v>51</v>
      </c>
      <c r="E62" s="103" t="s">
        <v>83</v>
      </c>
      <c r="F62" s="104" t="s">
        <v>3235</v>
      </c>
      <c r="G62" s="26" t="s">
        <v>363</v>
      </c>
      <c r="H62" s="26">
        <v>2019</v>
      </c>
      <c r="I62" s="26" t="s">
        <v>126</v>
      </c>
      <c r="J62" s="28">
        <v>40</v>
      </c>
      <c r="K62" s="46" t="s">
        <v>364</v>
      </c>
      <c r="L62" s="26">
        <v>0.02</v>
      </c>
      <c r="M62" s="47">
        <f t="shared" si="8"/>
        <v>0.8</v>
      </c>
      <c r="N62" s="47"/>
      <c r="O62" s="47">
        <v>0.8</v>
      </c>
      <c r="P62" s="47"/>
      <c r="Q62" s="26" t="s">
        <v>135</v>
      </c>
      <c r="R62" s="26" t="s">
        <v>39</v>
      </c>
      <c r="S62" s="60">
        <v>1</v>
      </c>
      <c r="T62" s="86">
        <v>5</v>
      </c>
      <c r="U62" s="60"/>
      <c r="V62" s="60"/>
      <c r="W62" s="26" t="s">
        <v>17</v>
      </c>
      <c r="X62" s="26"/>
      <c r="Y62" s="61"/>
    </row>
    <row r="63" ht="24.95" customHeight="1" spans="1:25">
      <c r="A63" s="24">
        <v>32</v>
      </c>
      <c r="B63" s="25" t="s">
        <v>484</v>
      </c>
      <c r="C63" s="26" t="s">
        <v>45</v>
      </c>
      <c r="D63" s="26" t="s">
        <v>51</v>
      </c>
      <c r="E63" s="26" t="s">
        <v>485</v>
      </c>
      <c r="F63" s="26"/>
      <c r="G63" s="26" t="s">
        <v>363</v>
      </c>
      <c r="H63" s="26">
        <v>2019</v>
      </c>
      <c r="I63" s="26" t="s">
        <v>126</v>
      </c>
      <c r="J63" s="54">
        <v>6</v>
      </c>
      <c r="K63" s="46" t="s">
        <v>364</v>
      </c>
      <c r="L63" s="26">
        <v>0.02</v>
      </c>
      <c r="M63" s="47">
        <f>N63+O63+P63</f>
        <v>0.12</v>
      </c>
      <c r="N63" s="47"/>
      <c r="O63" s="47">
        <v>0.12</v>
      </c>
      <c r="P63" s="47"/>
      <c r="Q63" s="26" t="s">
        <v>135</v>
      </c>
      <c r="R63" s="26" t="s">
        <v>39</v>
      </c>
      <c r="S63" s="60">
        <v>1</v>
      </c>
      <c r="T63" s="60">
        <v>4</v>
      </c>
      <c r="U63" s="60"/>
      <c r="V63" s="60"/>
      <c r="W63" s="26" t="s">
        <v>17</v>
      </c>
      <c r="X63" s="26"/>
      <c r="Y63" s="61" t="s">
        <v>486</v>
      </c>
    </row>
    <row r="64" ht="24.95" customHeight="1" spans="1:25">
      <c r="A64" s="24"/>
      <c r="B64" s="25"/>
      <c r="C64" s="27" t="s">
        <v>45</v>
      </c>
      <c r="D64" s="27" t="s">
        <v>51</v>
      </c>
      <c r="E64" s="103" t="s">
        <v>485</v>
      </c>
      <c r="F64" s="104" t="s">
        <v>3236</v>
      </c>
      <c r="G64" s="26" t="s">
        <v>363</v>
      </c>
      <c r="H64" s="26">
        <v>2019</v>
      </c>
      <c r="I64" s="26" t="s">
        <v>126</v>
      </c>
      <c r="J64" s="54">
        <v>6</v>
      </c>
      <c r="K64" s="46" t="s">
        <v>364</v>
      </c>
      <c r="L64" s="26">
        <v>0.02</v>
      </c>
      <c r="M64" s="47">
        <f>N64+O64+P64</f>
        <v>0.12</v>
      </c>
      <c r="N64" s="47"/>
      <c r="O64" s="47">
        <v>0.12</v>
      </c>
      <c r="P64" s="47"/>
      <c r="Q64" s="26" t="s">
        <v>135</v>
      </c>
      <c r="R64" s="26" t="s">
        <v>39</v>
      </c>
      <c r="S64" s="60">
        <v>1</v>
      </c>
      <c r="T64" s="60">
        <v>4</v>
      </c>
      <c r="U64" s="60"/>
      <c r="V64" s="60"/>
      <c r="W64" s="26" t="s">
        <v>17</v>
      </c>
      <c r="X64" s="26"/>
      <c r="Y64" s="61"/>
    </row>
    <row r="65" ht="24.95" customHeight="1" spans="1:25">
      <c r="A65" s="24">
        <v>33</v>
      </c>
      <c r="B65" s="26" t="s">
        <v>526</v>
      </c>
      <c r="C65" s="24"/>
      <c r="D65" s="24"/>
      <c r="E65" s="24"/>
      <c r="F65" s="24"/>
      <c r="G65" s="24" t="s">
        <v>37</v>
      </c>
      <c r="H65" s="24" t="s">
        <v>34</v>
      </c>
      <c r="I65" s="24" t="s">
        <v>126</v>
      </c>
      <c r="J65" s="50">
        <f>SUM(0)</f>
        <v>0</v>
      </c>
      <c r="K65" s="51"/>
      <c r="L65" s="24"/>
      <c r="M65" s="52">
        <f>SUM(0)</f>
        <v>0</v>
      </c>
      <c r="N65" s="52">
        <f>SUM(0)</f>
        <v>0</v>
      </c>
      <c r="O65" s="52">
        <f>SUM(0)</f>
        <v>0</v>
      </c>
      <c r="P65" s="52">
        <f>SUM(0)</f>
        <v>0</v>
      </c>
      <c r="Q65" s="24"/>
      <c r="R65" s="24" t="s">
        <v>39</v>
      </c>
      <c r="S65" s="59">
        <f>SUM(0)</f>
        <v>0</v>
      </c>
      <c r="T65" s="59">
        <f>SUM(0)</f>
        <v>0</v>
      </c>
      <c r="U65" s="59"/>
      <c r="V65" s="59"/>
      <c r="W65" s="24" t="s">
        <v>34</v>
      </c>
      <c r="X65" s="24">
        <v>587</v>
      </c>
      <c r="Y65" s="24"/>
    </row>
    <row r="66" s="6" customFormat="1" ht="24.95" customHeight="1" spans="1:25">
      <c r="A66" s="22">
        <v>34</v>
      </c>
      <c r="B66" s="23" t="s">
        <v>734</v>
      </c>
      <c r="C66" s="22"/>
      <c r="D66" s="22"/>
      <c r="E66" s="22"/>
      <c r="F66" s="22"/>
      <c r="G66" s="22" t="s">
        <v>125</v>
      </c>
      <c r="H66" s="22" t="s">
        <v>34</v>
      </c>
      <c r="I66" s="22" t="s">
        <v>126</v>
      </c>
      <c r="J66" s="44" t="s">
        <v>34</v>
      </c>
      <c r="K66" s="23" t="s">
        <v>735</v>
      </c>
      <c r="L66" s="22"/>
      <c r="M66" s="49">
        <f t="shared" ref="M66:P66" si="9">M67+M89+M90+M91+M92+M93</f>
        <v>7.0508</v>
      </c>
      <c r="N66" s="49">
        <f t="shared" si="9"/>
        <v>1.6008</v>
      </c>
      <c r="O66" s="49">
        <f t="shared" si="9"/>
        <v>5.45</v>
      </c>
      <c r="P66" s="49">
        <f t="shared" si="9"/>
        <v>0</v>
      </c>
      <c r="Q66" s="22"/>
      <c r="R66" s="22" t="s">
        <v>39</v>
      </c>
      <c r="S66" s="58">
        <f>S67+S89+S90+S91+S92+S93</f>
        <v>29</v>
      </c>
      <c r="T66" s="58">
        <f>T67+T89+T90+T91+T92+T93</f>
        <v>111</v>
      </c>
      <c r="U66" s="58"/>
      <c r="V66" s="58"/>
      <c r="W66" s="22" t="s">
        <v>34</v>
      </c>
      <c r="X66" s="22">
        <v>815</v>
      </c>
      <c r="Y66" s="22"/>
    </row>
    <row r="67" ht="24.95" customHeight="1" spans="1:25">
      <c r="A67" s="24">
        <v>35</v>
      </c>
      <c r="B67" s="26" t="s">
        <v>736</v>
      </c>
      <c r="C67" s="24"/>
      <c r="D67" s="24"/>
      <c r="E67" s="24"/>
      <c r="F67" s="24"/>
      <c r="G67" s="24" t="s">
        <v>125</v>
      </c>
      <c r="H67" s="24" t="s">
        <v>34</v>
      </c>
      <c r="I67" s="24" t="s">
        <v>126</v>
      </c>
      <c r="J67" s="50">
        <f>SUM(J68:J86)</f>
        <v>131.68</v>
      </c>
      <c r="K67" s="51"/>
      <c r="L67" s="24"/>
      <c r="M67" s="52">
        <f>SUM(M68:M86)</f>
        <v>6.8508</v>
      </c>
      <c r="N67" s="52">
        <f>SUM(N68:N86)</f>
        <v>1.6008</v>
      </c>
      <c r="O67" s="52">
        <f>SUM(O68:O86)</f>
        <v>5.25</v>
      </c>
      <c r="P67" s="52">
        <f>SUM(P68:P86)</f>
        <v>0</v>
      </c>
      <c r="Q67" s="24"/>
      <c r="R67" s="24" t="s">
        <v>39</v>
      </c>
      <c r="S67" s="59">
        <f>SUM(S68:S86)</f>
        <v>28</v>
      </c>
      <c r="T67" s="59">
        <f>SUM(T68:T86)</f>
        <v>109</v>
      </c>
      <c r="U67" s="59"/>
      <c r="V67" s="59"/>
      <c r="W67" s="24" t="s">
        <v>34</v>
      </c>
      <c r="X67" s="24">
        <v>816</v>
      </c>
      <c r="Y67" s="24"/>
    </row>
    <row r="68" ht="24.95" customHeight="1" spans="1:25">
      <c r="A68" s="24">
        <v>36</v>
      </c>
      <c r="B68" s="51" t="s">
        <v>739</v>
      </c>
      <c r="C68" s="24" t="s">
        <v>45</v>
      </c>
      <c r="D68" s="24" t="s">
        <v>51</v>
      </c>
      <c r="E68" s="24" t="s">
        <v>90</v>
      </c>
      <c r="F68" s="24"/>
      <c r="G68" s="24" t="s">
        <v>363</v>
      </c>
      <c r="H68" s="24">
        <v>2018</v>
      </c>
      <c r="I68" s="24" t="s">
        <v>126</v>
      </c>
      <c r="J68" s="50">
        <v>6.67</v>
      </c>
      <c r="K68" s="51" t="s">
        <v>738</v>
      </c>
      <c r="L68" s="52">
        <v>0.06</v>
      </c>
      <c r="M68" s="52">
        <f t="shared" ref="M68:M73" si="10">N68+O68+P68</f>
        <v>0.4002</v>
      </c>
      <c r="N68" s="52">
        <v>0.4002</v>
      </c>
      <c r="O68" s="52"/>
      <c r="P68" s="52"/>
      <c r="Q68" s="24" t="s">
        <v>135</v>
      </c>
      <c r="R68" s="24" t="s">
        <v>39</v>
      </c>
      <c r="S68" s="24">
        <v>1</v>
      </c>
      <c r="T68" s="24">
        <v>5</v>
      </c>
      <c r="U68" s="24"/>
      <c r="V68" s="24"/>
      <c r="W68" s="24" t="s">
        <v>17</v>
      </c>
      <c r="X68" s="24">
        <v>835</v>
      </c>
      <c r="Y68" s="24"/>
    </row>
    <row r="69" ht="24.95" customHeight="1" spans="1:25">
      <c r="A69" s="24">
        <v>37</v>
      </c>
      <c r="B69" s="51" t="s">
        <v>740</v>
      </c>
      <c r="C69" s="24" t="s">
        <v>45</v>
      </c>
      <c r="D69" s="24" t="s">
        <v>51</v>
      </c>
      <c r="E69" s="24" t="s">
        <v>83</v>
      </c>
      <c r="F69" s="24"/>
      <c r="G69" s="24" t="s">
        <v>363</v>
      </c>
      <c r="H69" s="24">
        <v>2018</v>
      </c>
      <c r="I69" s="24" t="s">
        <v>126</v>
      </c>
      <c r="J69" s="50">
        <v>13.34</v>
      </c>
      <c r="K69" s="51" t="s">
        <v>738</v>
      </c>
      <c r="L69" s="52">
        <v>0.06</v>
      </c>
      <c r="M69" s="52">
        <f t="shared" si="10"/>
        <v>0.8004</v>
      </c>
      <c r="N69" s="52">
        <v>0.8004</v>
      </c>
      <c r="O69" s="52"/>
      <c r="P69" s="52"/>
      <c r="Q69" s="24" t="s">
        <v>135</v>
      </c>
      <c r="R69" s="24" t="s">
        <v>39</v>
      </c>
      <c r="S69" s="24">
        <v>2</v>
      </c>
      <c r="T69" s="24">
        <v>6</v>
      </c>
      <c r="U69" s="24"/>
      <c r="V69" s="24"/>
      <c r="W69" s="24" t="s">
        <v>17</v>
      </c>
      <c r="X69" s="24">
        <v>836</v>
      </c>
      <c r="Y69" s="24"/>
    </row>
    <row r="70" ht="24.95" customHeight="1" spans="1:25">
      <c r="A70" s="24">
        <v>38</v>
      </c>
      <c r="B70" s="51" t="s">
        <v>741</v>
      </c>
      <c r="C70" s="24" t="s">
        <v>45</v>
      </c>
      <c r="D70" s="24" t="s">
        <v>51</v>
      </c>
      <c r="E70" s="24" t="s">
        <v>74</v>
      </c>
      <c r="F70" s="24"/>
      <c r="G70" s="24" t="s">
        <v>363</v>
      </c>
      <c r="H70" s="24">
        <v>2018</v>
      </c>
      <c r="I70" s="24" t="s">
        <v>126</v>
      </c>
      <c r="J70" s="50">
        <v>6.67</v>
      </c>
      <c r="K70" s="51" t="s">
        <v>738</v>
      </c>
      <c r="L70" s="52">
        <v>0.06</v>
      </c>
      <c r="M70" s="52">
        <f t="shared" si="10"/>
        <v>0.4002</v>
      </c>
      <c r="N70" s="52">
        <v>0.4002</v>
      </c>
      <c r="O70" s="52"/>
      <c r="P70" s="52"/>
      <c r="Q70" s="24" t="s">
        <v>135</v>
      </c>
      <c r="R70" s="24" t="s">
        <v>39</v>
      </c>
      <c r="S70" s="24">
        <v>1</v>
      </c>
      <c r="T70" s="24">
        <v>2</v>
      </c>
      <c r="U70" s="24"/>
      <c r="V70" s="24"/>
      <c r="W70" s="24" t="s">
        <v>17</v>
      </c>
      <c r="X70" s="24">
        <v>837</v>
      </c>
      <c r="Y70" s="24"/>
    </row>
    <row r="71" ht="24.95" customHeight="1" spans="1:25">
      <c r="A71" s="24">
        <v>40</v>
      </c>
      <c r="B71" s="25" t="s">
        <v>778</v>
      </c>
      <c r="C71" s="26" t="s">
        <v>45</v>
      </c>
      <c r="D71" s="26" t="s">
        <v>51</v>
      </c>
      <c r="E71" s="26" t="s">
        <v>81</v>
      </c>
      <c r="F71" s="26"/>
      <c r="G71" s="26" t="s">
        <v>363</v>
      </c>
      <c r="H71" s="26">
        <v>2019</v>
      </c>
      <c r="I71" s="26" t="s">
        <v>126</v>
      </c>
      <c r="J71" s="54">
        <v>6</v>
      </c>
      <c r="K71" s="46" t="s">
        <v>738</v>
      </c>
      <c r="L71" s="26">
        <v>0.05</v>
      </c>
      <c r="M71" s="47">
        <f t="shared" si="10"/>
        <v>0.3</v>
      </c>
      <c r="N71" s="47"/>
      <c r="O71" s="47">
        <v>0.3</v>
      </c>
      <c r="P71" s="47"/>
      <c r="Q71" s="26" t="s">
        <v>135</v>
      </c>
      <c r="R71" s="26" t="s">
        <v>39</v>
      </c>
      <c r="S71" s="60">
        <v>1</v>
      </c>
      <c r="T71" s="60">
        <v>5</v>
      </c>
      <c r="U71" s="60"/>
      <c r="V71" s="60"/>
      <c r="W71" s="26" t="s">
        <v>17</v>
      </c>
      <c r="X71" s="26"/>
      <c r="Y71" s="26" t="s">
        <v>780</v>
      </c>
    </row>
    <row r="72" ht="24.95" customHeight="1" spans="1:25">
      <c r="A72" s="24"/>
      <c r="B72" s="25"/>
      <c r="C72" s="27" t="s">
        <v>45</v>
      </c>
      <c r="D72" s="27" t="s">
        <v>51</v>
      </c>
      <c r="E72" s="103" t="s">
        <v>81</v>
      </c>
      <c r="F72" s="104" t="s">
        <v>3237</v>
      </c>
      <c r="G72" s="26" t="s">
        <v>363</v>
      </c>
      <c r="H72" s="26">
        <v>2019</v>
      </c>
      <c r="I72" s="26" t="s">
        <v>126</v>
      </c>
      <c r="J72" s="54">
        <v>8</v>
      </c>
      <c r="K72" s="46" t="s">
        <v>738</v>
      </c>
      <c r="L72" s="26">
        <v>0.05</v>
      </c>
      <c r="M72" s="47">
        <f t="shared" si="10"/>
        <v>0.4</v>
      </c>
      <c r="N72" s="47"/>
      <c r="O72" s="47">
        <v>0.4</v>
      </c>
      <c r="P72" s="47"/>
      <c r="Q72" s="26" t="s">
        <v>49</v>
      </c>
      <c r="R72" s="26" t="s">
        <v>39</v>
      </c>
      <c r="S72" s="60">
        <v>1</v>
      </c>
      <c r="T72" s="60">
        <v>5</v>
      </c>
      <c r="U72" s="60"/>
      <c r="V72" s="60"/>
      <c r="W72" s="26" t="s">
        <v>17</v>
      </c>
      <c r="X72" s="26"/>
      <c r="Y72" s="26"/>
    </row>
    <row r="73" ht="24.95" customHeight="1" spans="1:25">
      <c r="A73" s="24">
        <v>41</v>
      </c>
      <c r="B73" s="25" t="s">
        <v>781</v>
      </c>
      <c r="C73" s="26" t="s">
        <v>45</v>
      </c>
      <c r="D73" s="26" t="s">
        <v>51</v>
      </c>
      <c r="E73" s="26" t="s">
        <v>82</v>
      </c>
      <c r="F73" s="26"/>
      <c r="G73" s="26" t="s">
        <v>363</v>
      </c>
      <c r="H73" s="26">
        <v>2019</v>
      </c>
      <c r="I73" s="26" t="s">
        <v>126</v>
      </c>
      <c r="J73" s="54">
        <v>14</v>
      </c>
      <c r="K73" s="46" t="s">
        <v>738</v>
      </c>
      <c r="L73" s="26">
        <v>0.05</v>
      </c>
      <c r="M73" s="47">
        <f t="shared" si="10"/>
        <v>0.7</v>
      </c>
      <c r="N73" s="47"/>
      <c r="O73" s="47">
        <v>0.7</v>
      </c>
      <c r="P73" s="47"/>
      <c r="Q73" s="26" t="s">
        <v>135</v>
      </c>
      <c r="R73" s="26" t="s">
        <v>39</v>
      </c>
      <c r="S73" s="60">
        <v>2</v>
      </c>
      <c r="T73" s="60">
        <v>8</v>
      </c>
      <c r="U73" s="60"/>
      <c r="V73" s="60"/>
      <c r="W73" s="26" t="s">
        <v>17</v>
      </c>
      <c r="X73" s="26"/>
      <c r="Y73" s="26" t="s">
        <v>782</v>
      </c>
    </row>
    <row r="74" ht="24.95" customHeight="1" spans="1:25">
      <c r="A74" s="24"/>
      <c r="B74" s="25"/>
      <c r="C74" s="27" t="s">
        <v>45</v>
      </c>
      <c r="D74" s="27" t="s">
        <v>51</v>
      </c>
      <c r="E74" s="103" t="s">
        <v>82</v>
      </c>
      <c r="F74" s="104" t="s">
        <v>3238</v>
      </c>
      <c r="G74" s="26" t="s">
        <v>363</v>
      </c>
      <c r="H74" s="26">
        <v>2019</v>
      </c>
      <c r="I74" s="26" t="s">
        <v>126</v>
      </c>
      <c r="J74" s="28">
        <v>6</v>
      </c>
      <c r="K74" s="46" t="s">
        <v>738</v>
      </c>
      <c r="L74" s="26">
        <v>0.05</v>
      </c>
      <c r="M74" s="47">
        <v>0.3</v>
      </c>
      <c r="N74" s="47"/>
      <c r="O74" s="47">
        <v>0.3</v>
      </c>
      <c r="P74" s="47"/>
      <c r="Q74" s="26" t="s">
        <v>49</v>
      </c>
      <c r="R74" s="26" t="s">
        <v>39</v>
      </c>
      <c r="S74" s="60">
        <v>1</v>
      </c>
      <c r="T74" s="86">
        <v>5</v>
      </c>
      <c r="U74" s="60"/>
      <c r="V74" s="60"/>
      <c r="W74" s="26" t="s">
        <v>17</v>
      </c>
      <c r="X74" s="26"/>
      <c r="Y74" s="26"/>
    </row>
    <row r="75" ht="24.95" customHeight="1" spans="1:25">
      <c r="A75" s="24"/>
      <c r="B75" s="25"/>
      <c r="C75" s="27" t="s">
        <v>45</v>
      </c>
      <c r="D75" s="27" t="s">
        <v>51</v>
      </c>
      <c r="E75" s="103" t="s">
        <v>82</v>
      </c>
      <c r="F75" s="104" t="s">
        <v>3239</v>
      </c>
      <c r="G75" s="26" t="s">
        <v>363</v>
      </c>
      <c r="H75" s="26">
        <v>2019</v>
      </c>
      <c r="I75" s="26" t="s">
        <v>126</v>
      </c>
      <c r="J75" s="28">
        <v>8</v>
      </c>
      <c r="K75" s="46" t="s">
        <v>738</v>
      </c>
      <c r="L75" s="26">
        <v>0.05</v>
      </c>
      <c r="M75" s="47">
        <v>0.4</v>
      </c>
      <c r="N75" s="47"/>
      <c r="O75" s="47">
        <v>0.4</v>
      </c>
      <c r="P75" s="47"/>
      <c r="Q75" s="26" t="s">
        <v>49</v>
      </c>
      <c r="R75" s="26" t="s">
        <v>39</v>
      </c>
      <c r="S75" s="60">
        <v>1</v>
      </c>
      <c r="T75" s="86">
        <v>3</v>
      </c>
      <c r="U75" s="60"/>
      <c r="V75" s="60"/>
      <c r="W75" s="26" t="s">
        <v>17</v>
      </c>
      <c r="X75" s="26"/>
      <c r="Y75" s="26"/>
    </row>
    <row r="76" ht="24.95" customHeight="1" spans="1:25">
      <c r="A76" s="24">
        <v>42</v>
      </c>
      <c r="B76" s="25" t="s">
        <v>739</v>
      </c>
      <c r="C76" s="26" t="s">
        <v>45</v>
      </c>
      <c r="D76" s="26" t="s">
        <v>51</v>
      </c>
      <c r="E76" s="26" t="s">
        <v>90</v>
      </c>
      <c r="F76" s="26"/>
      <c r="G76" s="26" t="s">
        <v>363</v>
      </c>
      <c r="H76" s="26">
        <v>2019</v>
      </c>
      <c r="I76" s="26" t="s">
        <v>126</v>
      </c>
      <c r="J76" s="54">
        <v>8</v>
      </c>
      <c r="K76" s="46" t="s">
        <v>738</v>
      </c>
      <c r="L76" s="26">
        <v>0.05</v>
      </c>
      <c r="M76" s="47">
        <f>N76+O76+P76</f>
        <v>0.4</v>
      </c>
      <c r="N76" s="47"/>
      <c r="O76" s="47">
        <v>0.4</v>
      </c>
      <c r="P76" s="47"/>
      <c r="Q76" s="26" t="s">
        <v>135</v>
      </c>
      <c r="R76" s="26" t="s">
        <v>39</v>
      </c>
      <c r="S76" s="60">
        <v>4</v>
      </c>
      <c r="T76" s="60">
        <v>14</v>
      </c>
      <c r="U76" s="60"/>
      <c r="V76" s="60"/>
      <c r="W76" s="26" t="s">
        <v>17</v>
      </c>
      <c r="X76" s="26"/>
      <c r="Y76" s="26" t="s">
        <v>783</v>
      </c>
    </row>
    <row r="77" ht="24.95" customHeight="1" spans="1:25">
      <c r="A77" s="24"/>
      <c r="B77" s="25"/>
      <c r="C77" s="27" t="s">
        <v>45</v>
      </c>
      <c r="D77" s="27" t="s">
        <v>51</v>
      </c>
      <c r="E77" s="103" t="s">
        <v>90</v>
      </c>
      <c r="F77" s="104" t="s">
        <v>3240</v>
      </c>
      <c r="G77" s="26" t="s">
        <v>363</v>
      </c>
      <c r="H77" s="26">
        <v>2019</v>
      </c>
      <c r="I77" s="26" t="s">
        <v>126</v>
      </c>
      <c r="J77" s="28">
        <v>2</v>
      </c>
      <c r="K77" s="46" t="s">
        <v>738</v>
      </c>
      <c r="L77" s="26">
        <v>0.05</v>
      </c>
      <c r="M77" s="47">
        <v>0.1</v>
      </c>
      <c r="N77" s="47"/>
      <c r="O77" s="47">
        <v>0.1</v>
      </c>
      <c r="P77" s="47"/>
      <c r="Q77" s="26" t="s">
        <v>49</v>
      </c>
      <c r="R77" s="26" t="s">
        <v>39</v>
      </c>
      <c r="S77" s="60">
        <v>1</v>
      </c>
      <c r="T77" s="86">
        <v>4</v>
      </c>
      <c r="U77" s="60"/>
      <c r="V77" s="60"/>
      <c r="W77" s="26" t="s">
        <v>17</v>
      </c>
      <c r="X77" s="26"/>
      <c r="Y77" s="26"/>
    </row>
    <row r="78" ht="24.95" customHeight="1" spans="1:25">
      <c r="A78" s="24"/>
      <c r="B78" s="25"/>
      <c r="C78" s="27" t="s">
        <v>45</v>
      </c>
      <c r="D78" s="27" t="s">
        <v>51</v>
      </c>
      <c r="E78" s="103" t="s">
        <v>90</v>
      </c>
      <c r="F78" s="104" t="s">
        <v>3241</v>
      </c>
      <c r="G78" s="26" t="s">
        <v>363</v>
      </c>
      <c r="H78" s="26">
        <v>2019</v>
      </c>
      <c r="I78" s="26" t="s">
        <v>126</v>
      </c>
      <c r="J78" s="28">
        <v>2</v>
      </c>
      <c r="K78" s="46" t="s">
        <v>738</v>
      </c>
      <c r="L78" s="26">
        <v>0.05</v>
      </c>
      <c r="M78" s="47">
        <v>0.1</v>
      </c>
      <c r="N78" s="47"/>
      <c r="O78" s="47">
        <v>0.1</v>
      </c>
      <c r="P78" s="47"/>
      <c r="Q78" s="26" t="s">
        <v>49</v>
      </c>
      <c r="R78" s="26" t="s">
        <v>39</v>
      </c>
      <c r="S78" s="60">
        <v>1</v>
      </c>
      <c r="T78" s="86">
        <v>4</v>
      </c>
      <c r="U78" s="60"/>
      <c r="V78" s="60"/>
      <c r="W78" s="26" t="s">
        <v>17</v>
      </c>
      <c r="X78" s="26"/>
      <c r="Y78" s="26"/>
    </row>
    <row r="79" s="92" customFormat="1" ht="24.95" customHeight="1" spans="1:25">
      <c r="A79" s="33"/>
      <c r="B79" s="78"/>
      <c r="C79" s="30" t="s">
        <v>45</v>
      </c>
      <c r="D79" s="30" t="s">
        <v>51</v>
      </c>
      <c r="E79" s="105" t="s">
        <v>90</v>
      </c>
      <c r="F79" s="106" t="s">
        <v>3242</v>
      </c>
      <c r="G79" s="33" t="s">
        <v>363</v>
      </c>
      <c r="H79" s="33">
        <v>2019</v>
      </c>
      <c r="I79" s="33" t="s">
        <v>126</v>
      </c>
      <c r="J79" s="31">
        <v>2</v>
      </c>
      <c r="K79" s="53" t="s">
        <v>738</v>
      </c>
      <c r="L79" s="33">
        <v>0.05</v>
      </c>
      <c r="M79" s="80">
        <v>0.1</v>
      </c>
      <c r="N79" s="80"/>
      <c r="O79" s="80">
        <v>0.1</v>
      </c>
      <c r="P79" s="80"/>
      <c r="Q79" s="33" t="s">
        <v>49</v>
      </c>
      <c r="R79" s="33" t="s">
        <v>39</v>
      </c>
      <c r="S79" s="82">
        <v>1</v>
      </c>
      <c r="T79" s="83">
        <v>3</v>
      </c>
      <c r="U79" s="82"/>
      <c r="V79" s="82"/>
      <c r="W79" s="33" t="s">
        <v>17</v>
      </c>
      <c r="X79" s="33"/>
      <c r="Y79" s="33"/>
    </row>
    <row r="80" s="92" customFormat="1" ht="24.95" customHeight="1" spans="1:25">
      <c r="A80" s="33"/>
      <c r="B80" s="78"/>
      <c r="C80" s="30" t="s">
        <v>45</v>
      </c>
      <c r="D80" s="30" t="s">
        <v>51</v>
      </c>
      <c r="E80" s="105" t="s">
        <v>90</v>
      </c>
      <c r="F80" s="106" t="s">
        <v>3243</v>
      </c>
      <c r="G80" s="33" t="s">
        <v>363</v>
      </c>
      <c r="H80" s="33">
        <v>2019</v>
      </c>
      <c r="I80" s="33" t="s">
        <v>126</v>
      </c>
      <c r="J80" s="31">
        <v>2</v>
      </c>
      <c r="K80" s="53" t="s">
        <v>738</v>
      </c>
      <c r="L80" s="33">
        <v>0.05</v>
      </c>
      <c r="M80" s="80">
        <v>0.1</v>
      </c>
      <c r="N80" s="80"/>
      <c r="O80" s="80">
        <v>0.1</v>
      </c>
      <c r="P80" s="80"/>
      <c r="Q80" s="33" t="s">
        <v>49</v>
      </c>
      <c r="R80" s="33" t="s">
        <v>39</v>
      </c>
      <c r="S80" s="82">
        <v>1</v>
      </c>
      <c r="T80" s="83">
        <v>3</v>
      </c>
      <c r="U80" s="82"/>
      <c r="V80" s="82"/>
      <c r="W80" s="33" t="s">
        <v>17</v>
      </c>
      <c r="X80" s="33"/>
      <c r="Y80" s="33"/>
    </row>
    <row r="81" s="92" customFormat="1" ht="24.95" customHeight="1" spans="1:25">
      <c r="A81" s="33">
        <v>45</v>
      </c>
      <c r="B81" s="78" t="s">
        <v>740</v>
      </c>
      <c r="C81" s="33" t="s">
        <v>45</v>
      </c>
      <c r="D81" s="33" t="s">
        <v>51</v>
      </c>
      <c r="E81" s="33" t="s">
        <v>83</v>
      </c>
      <c r="F81" s="33"/>
      <c r="G81" s="33" t="s">
        <v>363</v>
      </c>
      <c r="H81" s="33">
        <v>2019</v>
      </c>
      <c r="I81" s="33" t="s">
        <v>126</v>
      </c>
      <c r="J81" s="79">
        <v>16</v>
      </c>
      <c r="K81" s="53" t="s">
        <v>738</v>
      </c>
      <c r="L81" s="33">
        <v>0.05</v>
      </c>
      <c r="M81" s="80">
        <f>N81+O81+P81</f>
        <v>0.8</v>
      </c>
      <c r="N81" s="80"/>
      <c r="O81" s="80">
        <v>0.8</v>
      </c>
      <c r="P81" s="80"/>
      <c r="Q81" s="33" t="s">
        <v>135</v>
      </c>
      <c r="R81" s="33" t="s">
        <v>39</v>
      </c>
      <c r="S81" s="82">
        <v>4</v>
      </c>
      <c r="T81" s="82">
        <v>16</v>
      </c>
      <c r="U81" s="82"/>
      <c r="V81" s="82"/>
      <c r="W81" s="33" t="s">
        <v>17</v>
      </c>
      <c r="X81" s="33"/>
      <c r="Y81" s="33" t="s">
        <v>786</v>
      </c>
    </row>
    <row r="82" s="92" customFormat="1" ht="24.95" customHeight="1" spans="1:25">
      <c r="A82" s="33"/>
      <c r="B82" s="78"/>
      <c r="C82" s="30" t="s">
        <v>45</v>
      </c>
      <c r="D82" s="30" t="s">
        <v>51</v>
      </c>
      <c r="E82" s="105" t="s">
        <v>83</v>
      </c>
      <c r="F82" s="106" t="s">
        <v>3244</v>
      </c>
      <c r="G82" s="33" t="s">
        <v>363</v>
      </c>
      <c r="H82" s="33">
        <v>2019</v>
      </c>
      <c r="I82" s="33" t="s">
        <v>126</v>
      </c>
      <c r="J82" s="31">
        <v>5</v>
      </c>
      <c r="K82" s="53" t="s">
        <v>738</v>
      </c>
      <c r="L82" s="33">
        <v>0.05</v>
      </c>
      <c r="M82" s="80">
        <v>0.25</v>
      </c>
      <c r="N82" s="80"/>
      <c r="O82" s="80">
        <v>0.25</v>
      </c>
      <c r="P82" s="80"/>
      <c r="Q82" s="33" t="s">
        <v>49</v>
      </c>
      <c r="R82" s="33" t="s">
        <v>39</v>
      </c>
      <c r="S82" s="82">
        <v>1</v>
      </c>
      <c r="T82" s="83">
        <v>3</v>
      </c>
      <c r="U82" s="82"/>
      <c r="V82" s="82"/>
      <c r="W82" s="33" t="s">
        <v>17</v>
      </c>
      <c r="X82" s="33"/>
      <c r="Y82" s="33"/>
    </row>
    <row r="83" s="92" customFormat="1" ht="24.95" customHeight="1" spans="1:25">
      <c r="A83" s="33"/>
      <c r="B83" s="78"/>
      <c r="C83" s="30" t="s">
        <v>45</v>
      </c>
      <c r="D83" s="30" t="s">
        <v>51</v>
      </c>
      <c r="E83" s="105" t="s">
        <v>83</v>
      </c>
      <c r="F83" s="106" t="s">
        <v>3245</v>
      </c>
      <c r="G83" s="33" t="s">
        <v>363</v>
      </c>
      <c r="H83" s="33">
        <v>2019</v>
      </c>
      <c r="I83" s="33" t="s">
        <v>126</v>
      </c>
      <c r="J83" s="109">
        <v>3</v>
      </c>
      <c r="K83" s="53" t="s">
        <v>738</v>
      </c>
      <c r="L83" s="33">
        <v>0.05</v>
      </c>
      <c r="M83" s="80">
        <v>0.15</v>
      </c>
      <c r="N83" s="80"/>
      <c r="O83" s="80">
        <v>0.15</v>
      </c>
      <c r="P83" s="80"/>
      <c r="Q83" s="33" t="s">
        <v>49</v>
      </c>
      <c r="R83" s="33" t="s">
        <v>39</v>
      </c>
      <c r="S83" s="82">
        <v>1</v>
      </c>
      <c r="T83" s="83">
        <v>4</v>
      </c>
      <c r="U83" s="82"/>
      <c r="V83" s="82"/>
      <c r="W83" s="33" t="s">
        <v>17</v>
      </c>
      <c r="X83" s="33"/>
      <c r="Y83" s="33"/>
    </row>
    <row r="84" s="92" customFormat="1" ht="24.95" customHeight="1" spans="1:25">
      <c r="A84" s="33"/>
      <c r="B84" s="78"/>
      <c r="C84" s="30" t="s">
        <v>45</v>
      </c>
      <c r="D84" s="30" t="s">
        <v>51</v>
      </c>
      <c r="E84" s="105" t="s">
        <v>83</v>
      </c>
      <c r="F84" s="106" t="s">
        <v>3246</v>
      </c>
      <c r="G84" s="33" t="s">
        <v>363</v>
      </c>
      <c r="H84" s="33">
        <v>2019</v>
      </c>
      <c r="I84" s="33" t="s">
        <v>126</v>
      </c>
      <c r="J84" s="31">
        <v>5</v>
      </c>
      <c r="K84" s="53" t="s">
        <v>738</v>
      </c>
      <c r="L84" s="33">
        <v>0.05</v>
      </c>
      <c r="M84" s="80">
        <v>0.25</v>
      </c>
      <c r="N84" s="80"/>
      <c r="O84" s="80">
        <v>0.25</v>
      </c>
      <c r="P84" s="80"/>
      <c r="Q84" s="33" t="s">
        <v>49</v>
      </c>
      <c r="R84" s="33" t="s">
        <v>39</v>
      </c>
      <c r="S84" s="82">
        <v>1</v>
      </c>
      <c r="T84" s="83">
        <v>6</v>
      </c>
      <c r="U84" s="82"/>
      <c r="V84" s="82"/>
      <c r="W84" s="33" t="s">
        <v>17</v>
      </c>
      <c r="X84" s="33"/>
      <c r="Y84" s="33"/>
    </row>
    <row r="85" s="92" customFormat="1" ht="24.95" customHeight="1" spans="1:25">
      <c r="A85" s="33"/>
      <c r="B85" s="78"/>
      <c r="C85" s="30" t="s">
        <v>45</v>
      </c>
      <c r="D85" s="30" t="s">
        <v>51</v>
      </c>
      <c r="E85" s="105" t="s">
        <v>83</v>
      </c>
      <c r="F85" s="106" t="s">
        <v>3226</v>
      </c>
      <c r="G85" s="33" t="s">
        <v>363</v>
      </c>
      <c r="H85" s="33">
        <v>2019</v>
      </c>
      <c r="I85" s="33" t="s">
        <v>126</v>
      </c>
      <c r="J85" s="109">
        <v>3</v>
      </c>
      <c r="K85" s="53" t="s">
        <v>738</v>
      </c>
      <c r="L85" s="33">
        <v>0.05</v>
      </c>
      <c r="M85" s="80">
        <v>0.15</v>
      </c>
      <c r="N85" s="80"/>
      <c r="O85" s="80">
        <v>0.15</v>
      </c>
      <c r="P85" s="80"/>
      <c r="Q85" s="33" t="s">
        <v>49</v>
      </c>
      <c r="R85" s="33" t="s">
        <v>39</v>
      </c>
      <c r="S85" s="82">
        <v>1</v>
      </c>
      <c r="T85" s="83">
        <v>3</v>
      </c>
      <c r="U85" s="82"/>
      <c r="V85" s="82"/>
      <c r="W85" s="33" t="s">
        <v>17</v>
      </c>
      <c r="X85" s="33"/>
      <c r="Y85" s="33"/>
    </row>
    <row r="86" s="92" customFormat="1" ht="24.95" customHeight="1" spans="1:25">
      <c r="A86" s="33">
        <v>46</v>
      </c>
      <c r="B86" s="78" t="s">
        <v>787</v>
      </c>
      <c r="C86" s="33" t="s">
        <v>45</v>
      </c>
      <c r="D86" s="33" t="s">
        <v>51</v>
      </c>
      <c r="E86" s="33" t="s">
        <v>485</v>
      </c>
      <c r="F86" s="33"/>
      <c r="G86" s="33" t="s">
        <v>363</v>
      </c>
      <c r="H86" s="33">
        <v>2019</v>
      </c>
      <c r="I86" s="33" t="s">
        <v>126</v>
      </c>
      <c r="J86" s="79">
        <v>15</v>
      </c>
      <c r="K86" s="53" t="s">
        <v>738</v>
      </c>
      <c r="L86" s="33">
        <v>0.05</v>
      </c>
      <c r="M86" s="80">
        <f>N86+O86+P86</f>
        <v>0.75</v>
      </c>
      <c r="N86" s="80"/>
      <c r="O86" s="80">
        <v>0.75</v>
      </c>
      <c r="P86" s="80"/>
      <c r="Q86" s="33" t="s">
        <v>135</v>
      </c>
      <c r="R86" s="33" t="s">
        <v>39</v>
      </c>
      <c r="S86" s="82">
        <v>2</v>
      </c>
      <c r="T86" s="82">
        <v>10</v>
      </c>
      <c r="U86" s="82"/>
      <c r="V86" s="82"/>
      <c r="W86" s="33" t="s">
        <v>17</v>
      </c>
      <c r="X86" s="33"/>
      <c r="Y86" s="33" t="s">
        <v>788</v>
      </c>
    </row>
    <row r="87" s="92" customFormat="1" ht="24.95" customHeight="1" spans="1:25">
      <c r="A87" s="33"/>
      <c r="B87" s="78"/>
      <c r="C87" s="30" t="s">
        <v>45</v>
      </c>
      <c r="D87" s="30" t="s">
        <v>51</v>
      </c>
      <c r="E87" s="105" t="s">
        <v>485</v>
      </c>
      <c r="F87" s="106" t="s">
        <v>3247</v>
      </c>
      <c r="G87" s="33" t="s">
        <v>363</v>
      </c>
      <c r="H87" s="33">
        <v>2019</v>
      </c>
      <c r="I87" s="33" t="s">
        <v>126</v>
      </c>
      <c r="J87" s="31">
        <v>8</v>
      </c>
      <c r="K87" s="53" t="s">
        <v>738</v>
      </c>
      <c r="L87" s="33">
        <v>0.05</v>
      </c>
      <c r="M87" s="80">
        <v>0.4</v>
      </c>
      <c r="N87" s="80"/>
      <c r="O87" s="80">
        <v>0.4</v>
      </c>
      <c r="P87" s="80"/>
      <c r="Q87" s="33" t="s">
        <v>49</v>
      </c>
      <c r="R87" s="33" t="s">
        <v>39</v>
      </c>
      <c r="S87" s="82">
        <v>1</v>
      </c>
      <c r="T87" s="83">
        <v>4</v>
      </c>
      <c r="U87" s="82"/>
      <c r="V87" s="82"/>
      <c r="W87" s="33" t="s">
        <v>17</v>
      </c>
      <c r="X87" s="33"/>
      <c r="Y87" s="33"/>
    </row>
    <row r="88" ht="24.95" customHeight="1" spans="1:25">
      <c r="A88" s="24"/>
      <c r="B88" s="25"/>
      <c r="C88" s="27" t="s">
        <v>45</v>
      </c>
      <c r="D88" s="27" t="s">
        <v>51</v>
      </c>
      <c r="E88" s="27" t="s">
        <v>485</v>
      </c>
      <c r="F88" s="27" t="s">
        <v>3248</v>
      </c>
      <c r="G88" s="26" t="s">
        <v>363</v>
      </c>
      <c r="H88" s="26">
        <v>2019</v>
      </c>
      <c r="I88" s="26" t="s">
        <v>126</v>
      </c>
      <c r="J88" s="27">
        <v>7</v>
      </c>
      <c r="K88" s="46" t="s">
        <v>738</v>
      </c>
      <c r="L88" s="26">
        <v>0.05</v>
      </c>
      <c r="M88" s="47">
        <v>0.35</v>
      </c>
      <c r="N88" s="47"/>
      <c r="O88" s="47">
        <v>0.35</v>
      </c>
      <c r="P88" s="47"/>
      <c r="Q88" s="26" t="s">
        <v>49</v>
      </c>
      <c r="R88" s="26" t="s">
        <v>39</v>
      </c>
      <c r="S88" s="60">
        <v>1</v>
      </c>
      <c r="T88" s="27">
        <v>6</v>
      </c>
      <c r="U88" s="60"/>
      <c r="V88" s="60"/>
      <c r="W88" s="26" t="s">
        <v>17</v>
      </c>
      <c r="X88" s="26"/>
      <c r="Y88" s="26"/>
    </row>
    <row r="89" ht="24.95" customHeight="1" spans="1:25">
      <c r="A89" s="24">
        <v>47</v>
      </c>
      <c r="B89" s="26" t="s">
        <v>797</v>
      </c>
      <c r="C89" s="24"/>
      <c r="D89" s="24"/>
      <c r="E89" s="24"/>
      <c r="F89" s="24"/>
      <c r="G89" s="24" t="s">
        <v>37</v>
      </c>
      <c r="H89" s="24" t="s">
        <v>34</v>
      </c>
      <c r="I89" s="24" t="s">
        <v>126</v>
      </c>
      <c r="J89" s="50">
        <f>SUM(0)</f>
        <v>0</v>
      </c>
      <c r="K89" s="51"/>
      <c r="L89" s="24"/>
      <c r="M89" s="52">
        <f>SUM(0)</f>
        <v>0</v>
      </c>
      <c r="N89" s="52">
        <f>SUM(0)</f>
        <v>0</v>
      </c>
      <c r="O89" s="52">
        <f>SUM(0)</f>
        <v>0</v>
      </c>
      <c r="P89" s="52">
        <f>SUM(0)</f>
        <v>0</v>
      </c>
      <c r="Q89" s="24"/>
      <c r="R89" s="24" t="s">
        <v>39</v>
      </c>
      <c r="S89" s="59">
        <f>SUM(0)</f>
        <v>0</v>
      </c>
      <c r="T89" s="59">
        <f>SUM(0)</f>
        <v>0</v>
      </c>
      <c r="U89" s="59"/>
      <c r="V89" s="59"/>
      <c r="W89" s="24" t="s">
        <v>34</v>
      </c>
      <c r="X89" s="24">
        <v>1056</v>
      </c>
      <c r="Y89" s="24"/>
    </row>
    <row r="90" ht="24.95" customHeight="1" spans="1:25">
      <c r="A90" s="24">
        <v>48</v>
      </c>
      <c r="B90" s="26" t="s">
        <v>830</v>
      </c>
      <c r="C90" s="24"/>
      <c r="D90" s="24"/>
      <c r="E90" s="24"/>
      <c r="F90" s="24"/>
      <c r="G90" s="24" t="s">
        <v>37</v>
      </c>
      <c r="H90" s="24" t="s">
        <v>34</v>
      </c>
      <c r="I90" s="24" t="s">
        <v>126</v>
      </c>
      <c r="J90" s="50">
        <f>SUM(0)</f>
        <v>0</v>
      </c>
      <c r="K90" s="51"/>
      <c r="L90" s="24"/>
      <c r="M90" s="52">
        <f t="shared" ref="M90:P90" si="11">SUM(0)</f>
        <v>0</v>
      </c>
      <c r="N90" s="52">
        <f t="shared" si="11"/>
        <v>0</v>
      </c>
      <c r="O90" s="52">
        <f t="shared" si="11"/>
        <v>0</v>
      </c>
      <c r="P90" s="52">
        <f t="shared" si="11"/>
        <v>0</v>
      </c>
      <c r="Q90" s="24"/>
      <c r="R90" s="24" t="s">
        <v>39</v>
      </c>
      <c r="S90" s="59">
        <f>SUM(0)</f>
        <v>0</v>
      </c>
      <c r="T90" s="59">
        <f>SUM(0)</f>
        <v>0</v>
      </c>
      <c r="U90" s="59"/>
      <c r="V90" s="59"/>
      <c r="W90" s="24" t="s">
        <v>34</v>
      </c>
      <c r="X90" s="24">
        <v>1100</v>
      </c>
      <c r="Y90" s="24"/>
    </row>
    <row r="91" ht="24.95" customHeight="1" spans="1:25">
      <c r="A91" s="24">
        <v>49</v>
      </c>
      <c r="B91" s="26" t="s">
        <v>831</v>
      </c>
      <c r="C91" s="24"/>
      <c r="D91" s="24"/>
      <c r="E91" s="24"/>
      <c r="F91" s="24"/>
      <c r="G91" s="24" t="s">
        <v>125</v>
      </c>
      <c r="H91" s="24" t="s">
        <v>34</v>
      </c>
      <c r="I91" s="24" t="s">
        <v>126</v>
      </c>
      <c r="J91" s="50">
        <f>SUM(0)</f>
        <v>0</v>
      </c>
      <c r="K91" s="51"/>
      <c r="L91" s="24"/>
      <c r="M91" s="52">
        <f>SUM(0)</f>
        <v>0</v>
      </c>
      <c r="N91" s="52">
        <f>SUM(0)</f>
        <v>0</v>
      </c>
      <c r="O91" s="52">
        <f>SUM(0)</f>
        <v>0</v>
      </c>
      <c r="P91" s="52">
        <f>SUM(0)</f>
        <v>0</v>
      </c>
      <c r="Q91" s="24"/>
      <c r="R91" s="24" t="s">
        <v>39</v>
      </c>
      <c r="S91" s="59">
        <f>SUM(0)</f>
        <v>0</v>
      </c>
      <c r="T91" s="59">
        <f>SUM(0)</f>
        <v>0</v>
      </c>
      <c r="U91" s="59"/>
      <c r="V91" s="59"/>
      <c r="W91" s="24" t="s">
        <v>34</v>
      </c>
      <c r="X91" s="24">
        <v>1131</v>
      </c>
      <c r="Y91" s="24"/>
    </row>
    <row r="92" ht="24.95" customHeight="1" spans="1:25">
      <c r="A92" s="24">
        <v>50</v>
      </c>
      <c r="B92" s="26" t="s">
        <v>844</v>
      </c>
      <c r="C92" s="24"/>
      <c r="D92" s="24"/>
      <c r="E92" s="24"/>
      <c r="F92" s="24"/>
      <c r="G92" s="24" t="s">
        <v>37</v>
      </c>
      <c r="H92" s="24" t="s">
        <v>34</v>
      </c>
      <c r="I92" s="24" t="s">
        <v>126</v>
      </c>
      <c r="J92" s="50">
        <f>SUM(0)</f>
        <v>0</v>
      </c>
      <c r="K92" s="51"/>
      <c r="L92" s="24"/>
      <c r="M92" s="52">
        <f>SUM(0)</f>
        <v>0</v>
      </c>
      <c r="N92" s="52">
        <f>SUM(0)</f>
        <v>0</v>
      </c>
      <c r="O92" s="52">
        <f>SUM(0)</f>
        <v>0</v>
      </c>
      <c r="P92" s="52">
        <f>SUM(0)</f>
        <v>0</v>
      </c>
      <c r="Q92" s="24"/>
      <c r="R92" s="24" t="s">
        <v>39</v>
      </c>
      <c r="S92" s="59">
        <f>SUM(0)</f>
        <v>0</v>
      </c>
      <c r="T92" s="59">
        <f>SUM(0)</f>
        <v>0</v>
      </c>
      <c r="U92" s="59"/>
      <c r="V92" s="59"/>
      <c r="W92" s="24" t="s">
        <v>34</v>
      </c>
      <c r="X92" s="24">
        <v>1146</v>
      </c>
      <c r="Y92" s="24"/>
    </row>
    <row r="93" ht="24.95" customHeight="1" spans="1:25">
      <c r="A93" s="24">
        <v>51</v>
      </c>
      <c r="B93" s="26" t="s">
        <v>852</v>
      </c>
      <c r="C93" s="24"/>
      <c r="D93" s="24"/>
      <c r="E93" s="24"/>
      <c r="F93" s="24"/>
      <c r="G93" s="24" t="s">
        <v>37</v>
      </c>
      <c r="H93" s="24" t="s">
        <v>34</v>
      </c>
      <c r="I93" s="24" t="s">
        <v>853</v>
      </c>
      <c r="J93" s="24" t="s">
        <v>34</v>
      </c>
      <c r="K93" s="51"/>
      <c r="L93" s="24"/>
      <c r="M93" s="52">
        <f>SUM(M94:M94)</f>
        <v>0.2</v>
      </c>
      <c r="N93" s="52">
        <f>SUM(N94:N94)</f>
        <v>0</v>
      </c>
      <c r="O93" s="52">
        <f>SUM(O94:O94)</f>
        <v>0.2</v>
      </c>
      <c r="P93" s="52">
        <f>SUM(P94:P94)</f>
        <v>0</v>
      </c>
      <c r="Q93" s="24"/>
      <c r="R93" s="24" t="s">
        <v>39</v>
      </c>
      <c r="S93" s="59">
        <f>SUM(S94:S94)</f>
        <v>1</v>
      </c>
      <c r="T93" s="59">
        <f>SUM(T94:T94)</f>
        <v>2</v>
      </c>
      <c r="U93" s="59"/>
      <c r="V93" s="59"/>
      <c r="W93" s="24" t="s">
        <v>34</v>
      </c>
      <c r="X93" s="24">
        <v>1185</v>
      </c>
      <c r="Y93" s="24"/>
    </row>
    <row r="94" ht="24.95" customHeight="1" spans="1:25">
      <c r="A94" s="24">
        <v>52</v>
      </c>
      <c r="B94" s="25" t="s">
        <v>868</v>
      </c>
      <c r="C94" s="26" t="s">
        <v>45</v>
      </c>
      <c r="D94" s="26" t="s">
        <v>51</v>
      </c>
      <c r="E94" s="26" t="s">
        <v>74</v>
      </c>
      <c r="F94" s="26"/>
      <c r="G94" s="26" t="s">
        <v>37</v>
      </c>
      <c r="H94" s="26">
        <v>2019</v>
      </c>
      <c r="I94" s="26" t="s">
        <v>865</v>
      </c>
      <c r="J94" s="45">
        <v>100</v>
      </c>
      <c r="K94" s="46" t="s">
        <v>866</v>
      </c>
      <c r="L94" s="26">
        <v>0.002</v>
      </c>
      <c r="M94" s="47">
        <f>N94+O94+P94</f>
        <v>0.2</v>
      </c>
      <c r="N94" s="47"/>
      <c r="O94" s="47">
        <v>0.2</v>
      </c>
      <c r="P94" s="47"/>
      <c r="Q94" s="26" t="s">
        <v>135</v>
      </c>
      <c r="R94" s="26" t="s">
        <v>39</v>
      </c>
      <c r="S94" s="60">
        <v>1</v>
      </c>
      <c r="T94" s="60">
        <v>2</v>
      </c>
      <c r="U94" s="60"/>
      <c r="V94" s="60"/>
      <c r="W94" s="26" t="s">
        <v>17</v>
      </c>
      <c r="X94" s="26"/>
      <c r="Y94" s="26" t="s">
        <v>869</v>
      </c>
    </row>
    <row r="95" customFormat="1" ht="24.95" customHeight="1" spans="1:25">
      <c r="A95" s="24"/>
      <c r="B95" s="25"/>
      <c r="C95" s="27" t="s">
        <v>45</v>
      </c>
      <c r="D95" s="27" t="s">
        <v>51</v>
      </c>
      <c r="E95" s="103" t="s">
        <v>74</v>
      </c>
      <c r="F95" s="104" t="s">
        <v>3249</v>
      </c>
      <c r="G95" s="26" t="s">
        <v>37</v>
      </c>
      <c r="H95" s="26">
        <v>2019</v>
      </c>
      <c r="I95" s="26" t="s">
        <v>865</v>
      </c>
      <c r="J95" s="45">
        <v>100</v>
      </c>
      <c r="K95" s="46" t="s">
        <v>866</v>
      </c>
      <c r="L95" s="26">
        <v>0.002</v>
      </c>
      <c r="M95" s="47">
        <f>N95+O95+P95</f>
        <v>0.2</v>
      </c>
      <c r="N95" s="47"/>
      <c r="O95" s="47">
        <v>0.2</v>
      </c>
      <c r="P95" s="47"/>
      <c r="Q95" s="26" t="s">
        <v>135</v>
      </c>
      <c r="R95" s="26" t="s">
        <v>39</v>
      </c>
      <c r="S95" s="60">
        <v>1</v>
      </c>
      <c r="T95" s="60">
        <v>2</v>
      </c>
      <c r="U95" s="60"/>
      <c r="V95" s="60"/>
      <c r="W95" s="26" t="s">
        <v>17</v>
      </c>
      <c r="X95" s="26"/>
      <c r="Y95" s="26"/>
    </row>
    <row r="96" s="6" customFormat="1" ht="24.95" customHeight="1" spans="1:25">
      <c r="A96" s="22">
        <v>53</v>
      </c>
      <c r="B96" s="23" t="s">
        <v>880</v>
      </c>
      <c r="C96" s="22"/>
      <c r="D96" s="22"/>
      <c r="E96" s="22"/>
      <c r="F96" s="22"/>
      <c r="G96" s="22" t="s">
        <v>37</v>
      </c>
      <c r="H96" s="22" t="s">
        <v>34</v>
      </c>
      <c r="I96" s="22" t="s">
        <v>126</v>
      </c>
      <c r="J96" s="44">
        <f>SUM(0)</f>
        <v>0</v>
      </c>
      <c r="K96" s="23" t="s">
        <v>881</v>
      </c>
      <c r="L96" s="22"/>
      <c r="M96" s="49">
        <f t="shared" ref="M96:P96" si="12">SUM(0)</f>
        <v>0</v>
      </c>
      <c r="N96" s="49">
        <f t="shared" si="12"/>
        <v>0</v>
      </c>
      <c r="O96" s="49">
        <f t="shared" si="12"/>
        <v>0</v>
      </c>
      <c r="P96" s="49">
        <f t="shared" si="12"/>
        <v>0</v>
      </c>
      <c r="Q96" s="22"/>
      <c r="R96" s="22" t="s">
        <v>39</v>
      </c>
      <c r="S96" s="58">
        <f>SUM(0)</f>
        <v>0</v>
      </c>
      <c r="T96" s="58">
        <f>SUM(0)</f>
        <v>0</v>
      </c>
      <c r="U96" s="58"/>
      <c r="V96" s="58"/>
      <c r="W96" s="22" t="s">
        <v>34</v>
      </c>
      <c r="X96" s="22">
        <v>1191</v>
      </c>
      <c r="Y96" s="22"/>
    </row>
    <row r="97" s="6" customFormat="1" ht="24.95" customHeight="1" spans="1:25">
      <c r="A97" s="22">
        <v>54</v>
      </c>
      <c r="B97" s="23" t="s">
        <v>882</v>
      </c>
      <c r="C97" s="22"/>
      <c r="D97" s="22"/>
      <c r="E97" s="22"/>
      <c r="F97" s="22"/>
      <c r="G97" s="22" t="s">
        <v>37</v>
      </c>
      <c r="H97" s="22" t="s">
        <v>34</v>
      </c>
      <c r="I97" s="22" t="s">
        <v>883</v>
      </c>
      <c r="J97" s="44" t="s">
        <v>34</v>
      </c>
      <c r="K97" s="23"/>
      <c r="L97" s="22"/>
      <c r="M97" s="49">
        <f t="shared" ref="M97:P97" si="13">M98+M99+M100+M107+M108</f>
        <v>5</v>
      </c>
      <c r="N97" s="49">
        <f t="shared" si="13"/>
        <v>0</v>
      </c>
      <c r="O97" s="49">
        <f t="shared" si="13"/>
        <v>5</v>
      </c>
      <c r="P97" s="49">
        <f t="shared" si="13"/>
        <v>0</v>
      </c>
      <c r="Q97" s="22"/>
      <c r="R97" s="22" t="s">
        <v>39</v>
      </c>
      <c r="S97" s="58">
        <f>S98+S99+S100+S107+S108</f>
        <v>5</v>
      </c>
      <c r="T97" s="58">
        <f>T98+T99+T100+T107+T108</f>
        <v>24</v>
      </c>
      <c r="U97" s="58"/>
      <c r="V97" s="58"/>
      <c r="W97" s="22" t="s">
        <v>34</v>
      </c>
      <c r="X97" s="22">
        <v>1206</v>
      </c>
      <c r="Y97" s="22"/>
    </row>
    <row r="98" ht="24.95" customHeight="1" spans="1:25">
      <c r="A98" s="24">
        <v>55</v>
      </c>
      <c r="B98" s="26" t="s">
        <v>884</v>
      </c>
      <c r="C98" s="24"/>
      <c r="D98" s="24"/>
      <c r="E98" s="24"/>
      <c r="F98" s="24"/>
      <c r="G98" s="24" t="s">
        <v>37</v>
      </c>
      <c r="H98" s="24" t="s">
        <v>34</v>
      </c>
      <c r="I98" s="24" t="s">
        <v>108</v>
      </c>
      <c r="J98" s="55"/>
      <c r="K98" s="51"/>
      <c r="L98" s="24"/>
      <c r="M98" s="52"/>
      <c r="N98" s="52"/>
      <c r="O98" s="52"/>
      <c r="P98" s="52"/>
      <c r="Q98" s="24"/>
      <c r="R98" s="24"/>
      <c r="S98" s="59"/>
      <c r="T98" s="59"/>
      <c r="U98" s="59"/>
      <c r="V98" s="59"/>
      <c r="W98" s="24" t="s">
        <v>34</v>
      </c>
      <c r="X98" s="24">
        <v>1207</v>
      </c>
      <c r="Y98" s="24"/>
    </row>
    <row r="99" ht="24.95" customHeight="1" spans="1:25">
      <c r="A99" s="24">
        <v>56</v>
      </c>
      <c r="B99" s="26" t="s">
        <v>885</v>
      </c>
      <c r="C99" s="24"/>
      <c r="D99" s="24"/>
      <c r="E99" s="24"/>
      <c r="F99" s="24"/>
      <c r="G99" s="24" t="s">
        <v>37</v>
      </c>
      <c r="H99" s="24" t="s">
        <v>34</v>
      </c>
      <c r="I99" s="24" t="s">
        <v>126</v>
      </c>
      <c r="J99" s="50">
        <f>SUM(0)</f>
        <v>0</v>
      </c>
      <c r="K99" s="51"/>
      <c r="L99" s="24"/>
      <c r="M99" s="52">
        <f t="shared" ref="M99:P99" si="14">SUM(0)</f>
        <v>0</v>
      </c>
      <c r="N99" s="52">
        <f t="shared" si="14"/>
        <v>0</v>
      </c>
      <c r="O99" s="52">
        <f t="shared" si="14"/>
        <v>0</v>
      </c>
      <c r="P99" s="52">
        <f t="shared" si="14"/>
        <v>0</v>
      </c>
      <c r="Q99" s="24"/>
      <c r="R99" s="24" t="s">
        <v>39</v>
      </c>
      <c r="S99" s="59">
        <f>SUM(0)</f>
        <v>0</v>
      </c>
      <c r="T99" s="59">
        <f>SUM(0)</f>
        <v>0</v>
      </c>
      <c r="U99" s="59"/>
      <c r="V99" s="59"/>
      <c r="W99" s="24" t="s">
        <v>34</v>
      </c>
      <c r="X99" s="24">
        <v>1210</v>
      </c>
      <c r="Y99" s="24"/>
    </row>
    <row r="100" ht="24.95" customHeight="1" spans="1:25">
      <c r="A100" s="24">
        <v>57</v>
      </c>
      <c r="B100" s="26" t="s">
        <v>886</v>
      </c>
      <c r="C100" s="24"/>
      <c r="D100" s="24"/>
      <c r="E100" s="24"/>
      <c r="F100" s="24"/>
      <c r="G100" s="24" t="s">
        <v>37</v>
      </c>
      <c r="H100" s="24" t="s">
        <v>34</v>
      </c>
      <c r="I100" s="24" t="s">
        <v>883</v>
      </c>
      <c r="J100" s="24" t="s">
        <v>34</v>
      </c>
      <c r="K100" s="51"/>
      <c r="L100" s="24"/>
      <c r="M100" s="52">
        <f>SUM(M101:M105)</f>
        <v>5</v>
      </c>
      <c r="N100" s="52">
        <f>SUM(N101:N105)</f>
        <v>0</v>
      </c>
      <c r="O100" s="52">
        <f>SUM(O101:O105)</f>
        <v>5</v>
      </c>
      <c r="P100" s="52">
        <f>SUM(P101:P105)</f>
        <v>0</v>
      </c>
      <c r="Q100" s="24"/>
      <c r="R100" s="24" t="s">
        <v>39</v>
      </c>
      <c r="S100" s="59">
        <f>SUM(S101:S105)</f>
        <v>5</v>
      </c>
      <c r="T100" s="59">
        <f>SUM(T101:T105)</f>
        <v>24</v>
      </c>
      <c r="U100" s="59"/>
      <c r="V100" s="59"/>
      <c r="W100" s="24" t="s">
        <v>34</v>
      </c>
      <c r="X100" s="24">
        <v>1234</v>
      </c>
      <c r="Y100" s="24"/>
    </row>
    <row r="101" ht="24.95" customHeight="1" spans="1:25">
      <c r="A101" s="24">
        <v>58</v>
      </c>
      <c r="B101" s="25" t="s">
        <v>917</v>
      </c>
      <c r="C101" s="26" t="s">
        <v>45</v>
      </c>
      <c r="D101" s="26" t="s">
        <v>51</v>
      </c>
      <c r="E101" s="26" t="s">
        <v>82</v>
      </c>
      <c r="F101" s="26"/>
      <c r="G101" s="26" t="s">
        <v>37</v>
      </c>
      <c r="H101" s="26">
        <v>2019</v>
      </c>
      <c r="I101" s="26" t="s">
        <v>908</v>
      </c>
      <c r="J101" s="45">
        <v>2</v>
      </c>
      <c r="K101" s="46" t="s">
        <v>909</v>
      </c>
      <c r="L101" s="26">
        <v>0.5</v>
      </c>
      <c r="M101" s="47">
        <f t="shared" ref="M101:M106" si="15">N101+O101+P101</f>
        <v>1</v>
      </c>
      <c r="N101" s="47"/>
      <c r="O101" s="47">
        <v>1</v>
      </c>
      <c r="P101" s="47"/>
      <c r="Q101" s="26" t="s">
        <v>135</v>
      </c>
      <c r="R101" s="26" t="s">
        <v>39</v>
      </c>
      <c r="S101" s="60">
        <v>1</v>
      </c>
      <c r="T101" s="60">
        <v>3</v>
      </c>
      <c r="U101" s="60"/>
      <c r="V101" s="60"/>
      <c r="W101" s="26" t="s">
        <v>17</v>
      </c>
      <c r="X101" s="26"/>
      <c r="Y101" s="26" t="s">
        <v>918</v>
      </c>
    </row>
    <row r="102" ht="24.95" customHeight="1" spans="1:25">
      <c r="A102" s="24"/>
      <c r="B102" s="25"/>
      <c r="C102" s="27" t="s">
        <v>45</v>
      </c>
      <c r="D102" s="27" t="s">
        <v>51</v>
      </c>
      <c r="E102" s="103" t="s">
        <v>82</v>
      </c>
      <c r="F102" s="104" t="s">
        <v>3250</v>
      </c>
      <c r="G102" s="26" t="s">
        <v>37</v>
      </c>
      <c r="H102" s="26">
        <v>2019</v>
      </c>
      <c r="I102" s="26" t="s">
        <v>908</v>
      </c>
      <c r="J102" s="45">
        <v>2</v>
      </c>
      <c r="K102" s="46" t="s">
        <v>909</v>
      </c>
      <c r="L102" s="26">
        <v>0.5</v>
      </c>
      <c r="M102" s="47">
        <f t="shared" si="15"/>
        <v>1</v>
      </c>
      <c r="N102" s="47"/>
      <c r="O102" s="47">
        <v>1</v>
      </c>
      <c r="P102" s="47"/>
      <c r="Q102" s="26" t="s">
        <v>135</v>
      </c>
      <c r="R102" s="26" t="s">
        <v>39</v>
      </c>
      <c r="S102" s="60">
        <v>1</v>
      </c>
      <c r="T102" s="60">
        <v>3</v>
      </c>
      <c r="U102" s="60"/>
      <c r="V102" s="60"/>
      <c r="W102" s="26" t="s">
        <v>17</v>
      </c>
      <c r="X102" s="26"/>
      <c r="Y102" s="26"/>
    </row>
    <row r="103" ht="24.95" customHeight="1" spans="1:25">
      <c r="A103" s="24">
        <v>59</v>
      </c>
      <c r="B103" s="25" t="s">
        <v>919</v>
      </c>
      <c r="C103" s="26" t="s">
        <v>45</v>
      </c>
      <c r="D103" s="26" t="s">
        <v>51</v>
      </c>
      <c r="E103" s="26" t="s">
        <v>74</v>
      </c>
      <c r="F103" s="26"/>
      <c r="G103" s="26" t="s">
        <v>37</v>
      </c>
      <c r="H103" s="26">
        <v>2019</v>
      </c>
      <c r="I103" s="26" t="s">
        <v>908</v>
      </c>
      <c r="J103" s="45">
        <v>2</v>
      </c>
      <c r="K103" s="46" t="s">
        <v>909</v>
      </c>
      <c r="L103" s="26">
        <v>0.5</v>
      </c>
      <c r="M103" s="47">
        <f t="shared" si="15"/>
        <v>1</v>
      </c>
      <c r="N103" s="47"/>
      <c r="O103" s="47">
        <v>1</v>
      </c>
      <c r="P103" s="47"/>
      <c r="Q103" s="26" t="s">
        <v>135</v>
      </c>
      <c r="R103" s="26" t="s">
        <v>39</v>
      </c>
      <c r="S103" s="60">
        <v>1</v>
      </c>
      <c r="T103" s="60">
        <v>7</v>
      </c>
      <c r="U103" s="60"/>
      <c r="V103" s="60"/>
      <c r="W103" s="26" t="s">
        <v>17</v>
      </c>
      <c r="X103" s="26"/>
      <c r="Y103" s="26" t="s">
        <v>920</v>
      </c>
    </row>
    <row r="104" ht="24.95" customHeight="1" spans="1:25">
      <c r="A104" s="24"/>
      <c r="B104" s="25"/>
      <c r="C104" s="27" t="s">
        <v>45</v>
      </c>
      <c r="D104" s="27" t="s">
        <v>51</v>
      </c>
      <c r="E104" s="103" t="s">
        <v>74</v>
      </c>
      <c r="F104" s="104" t="s">
        <v>3251</v>
      </c>
      <c r="G104" s="26" t="s">
        <v>37</v>
      </c>
      <c r="H104" s="26">
        <v>2019</v>
      </c>
      <c r="I104" s="26" t="s">
        <v>908</v>
      </c>
      <c r="J104" s="45">
        <v>2</v>
      </c>
      <c r="K104" s="46" t="s">
        <v>909</v>
      </c>
      <c r="L104" s="26">
        <v>0.5</v>
      </c>
      <c r="M104" s="47">
        <f t="shared" si="15"/>
        <v>1</v>
      </c>
      <c r="N104" s="47"/>
      <c r="O104" s="47">
        <v>1</v>
      </c>
      <c r="P104" s="47"/>
      <c r="Q104" s="26" t="s">
        <v>135</v>
      </c>
      <c r="R104" s="26" t="s">
        <v>39</v>
      </c>
      <c r="S104" s="60">
        <v>1</v>
      </c>
      <c r="T104" s="60">
        <v>7</v>
      </c>
      <c r="U104" s="60"/>
      <c r="V104" s="60"/>
      <c r="W104" s="26" t="s">
        <v>17</v>
      </c>
      <c r="X104" s="26"/>
      <c r="Y104" s="26"/>
    </row>
    <row r="105" ht="24.95" customHeight="1" spans="1:25">
      <c r="A105" s="24">
        <v>60</v>
      </c>
      <c r="B105" s="25" t="s">
        <v>921</v>
      </c>
      <c r="C105" s="26" t="s">
        <v>45</v>
      </c>
      <c r="D105" s="26" t="s">
        <v>51</v>
      </c>
      <c r="E105" s="26" t="s">
        <v>83</v>
      </c>
      <c r="F105" s="26"/>
      <c r="G105" s="26" t="s">
        <v>37</v>
      </c>
      <c r="H105" s="26">
        <v>2019</v>
      </c>
      <c r="I105" s="26" t="s">
        <v>908</v>
      </c>
      <c r="J105" s="45">
        <v>2</v>
      </c>
      <c r="K105" s="46" t="s">
        <v>909</v>
      </c>
      <c r="L105" s="26">
        <v>0.5</v>
      </c>
      <c r="M105" s="47">
        <f t="shared" si="15"/>
        <v>1</v>
      </c>
      <c r="N105" s="47"/>
      <c r="O105" s="47">
        <v>1</v>
      </c>
      <c r="P105" s="47"/>
      <c r="Q105" s="26" t="s">
        <v>135</v>
      </c>
      <c r="R105" s="26" t="s">
        <v>39</v>
      </c>
      <c r="S105" s="60">
        <v>1</v>
      </c>
      <c r="T105" s="60">
        <v>4</v>
      </c>
      <c r="U105" s="60"/>
      <c r="V105" s="60"/>
      <c r="W105" s="26" t="s">
        <v>17</v>
      </c>
      <c r="X105" s="26"/>
      <c r="Y105" s="26" t="s">
        <v>922</v>
      </c>
    </row>
    <row r="106" ht="24.95" customHeight="1" spans="1:25">
      <c r="A106" s="24"/>
      <c r="B106" s="25"/>
      <c r="C106" s="27" t="s">
        <v>45</v>
      </c>
      <c r="D106" s="27" t="s">
        <v>51</v>
      </c>
      <c r="E106" s="103" t="s">
        <v>83</v>
      </c>
      <c r="F106" s="104" t="s">
        <v>3252</v>
      </c>
      <c r="G106" s="26" t="s">
        <v>37</v>
      </c>
      <c r="H106" s="26">
        <v>2019</v>
      </c>
      <c r="I106" s="26" t="s">
        <v>908</v>
      </c>
      <c r="J106" s="45">
        <v>2</v>
      </c>
      <c r="K106" s="46" t="s">
        <v>909</v>
      </c>
      <c r="L106" s="26">
        <v>0.5</v>
      </c>
      <c r="M106" s="47">
        <f t="shared" si="15"/>
        <v>1</v>
      </c>
      <c r="N106" s="47"/>
      <c r="O106" s="47">
        <v>1</v>
      </c>
      <c r="P106" s="47"/>
      <c r="Q106" s="26" t="s">
        <v>135</v>
      </c>
      <c r="R106" s="26" t="s">
        <v>39</v>
      </c>
      <c r="S106" s="60">
        <v>1</v>
      </c>
      <c r="T106" s="60">
        <v>4</v>
      </c>
      <c r="U106" s="60"/>
      <c r="V106" s="60"/>
      <c r="W106" s="26" t="s">
        <v>17</v>
      </c>
      <c r="X106" s="26"/>
      <c r="Y106" s="26"/>
    </row>
    <row r="107" ht="24.95" customHeight="1" spans="1:25">
      <c r="A107" s="24">
        <v>61</v>
      </c>
      <c r="B107" s="26" t="s">
        <v>936</v>
      </c>
      <c r="C107" s="24"/>
      <c r="D107" s="24"/>
      <c r="E107" s="24"/>
      <c r="F107" s="24"/>
      <c r="G107" s="24" t="s">
        <v>37</v>
      </c>
      <c r="H107" s="24" t="s">
        <v>34</v>
      </c>
      <c r="I107" s="24" t="s">
        <v>126</v>
      </c>
      <c r="J107" s="50">
        <f>SUM(0)</f>
        <v>0</v>
      </c>
      <c r="K107" s="51"/>
      <c r="L107" s="24"/>
      <c r="M107" s="52">
        <f t="shared" ref="M107:P107" si="16">SUM(0)</f>
        <v>0</v>
      </c>
      <c r="N107" s="52">
        <f t="shared" si="16"/>
        <v>0</v>
      </c>
      <c r="O107" s="52">
        <f t="shared" si="16"/>
        <v>0</v>
      </c>
      <c r="P107" s="52">
        <f t="shared" si="16"/>
        <v>0</v>
      </c>
      <c r="Q107" s="24"/>
      <c r="R107" s="24" t="s">
        <v>39</v>
      </c>
      <c r="S107" s="59">
        <f>SUM(0)</f>
        <v>0</v>
      </c>
      <c r="T107" s="59">
        <f>SUM(0)</f>
        <v>0</v>
      </c>
      <c r="U107" s="59"/>
      <c r="V107" s="59"/>
      <c r="W107" s="24" t="s">
        <v>34</v>
      </c>
      <c r="X107" s="24">
        <v>1247</v>
      </c>
      <c r="Y107" s="24"/>
    </row>
    <row r="108" ht="24.95" customHeight="1" spans="1:25">
      <c r="A108" s="24">
        <v>62</v>
      </c>
      <c r="B108" s="26" t="s">
        <v>937</v>
      </c>
      <c r="C108" s="24"/>
      <c r="D108" s="24"/>
      <c r="E108" s="24"/>
      <c r="F108" s="24"/>
      <c r="G108" s="24" t="s">
        <v>37</v>
      </c>
      <c r="H108" s="24" t="s">
        <v>34</v>
      </c>
      <c r="I108" s="24" t="s">
        <v>126</v>
      </c>
      <c r="J108" s="50">
        <f>SUM(0)</f>
        <v>0</v>
      </c>
      <c r="K108" s="51"/>
      <c r="L108" s="24"/>
      <c r="M108" s="52">
        <f t="shared" ref="M108:P108" si="17">SUM(0)</f>
        <v>0</v>
      </c>
      <c r="N108" s="52">
        <f t="shared" si="17"/>
        <v>0</v>
      </c>
      <c r="O108" s="52">
        <f t="shared" si="17"/>
        <v>0</v>
      </c>
      <c r="P108" s="52">
        <f t="shared" si="17"/>
        <v>0</v>
      </c>
      <c r="Q108" s="24"/>
      <c r="R108" s="24" t="s">
        <v>39</v>
      </c>
      <c r="S108" s="59">
        <f>SUM(0)</f>
        <v>0</v>
      </c>
      <c r="T108" s="59">
        <f>SUM(0)</f>
        <v>0</v>
      </c>
      <c r="U108" s="59"/>
      <c r="V108" s="59"/>
      <c r="W108" s="24" t="s">
        <v>34</v>
      </c>
      <c r="X108" s="24">
        <v>1252</v>
      </c>
      <c r="Y108" s="24"/>
    </row>
    <row r="109" s="5" customFormat="1" ht="24.95" customHeight="1" spans="1:25">
      <c r="A109" s="20">
        <v>63</v>
      </c>
      <c r="B109" s="21" t="s">
        <v>938</v>
      </c>
      <c r="C109" s="20"/>
      <c r="D109" s="20"/>
      <c r="E109" s="20"/>
      <c r="F109" s="20"/>
      <c r="G109" s="20" t="s">
        <v>37</v>
      </c>
      <c r="H109" s="20" t="s">
        <v>34</v>
      </c>
      <c r="I109" s="20" t="s">
        <v>34</v>
      </c>
      <c r="J109" s="42" t="s">
        <v>34</v>
      </c>
      <c r="K109" s="21"/>
      <c r="L109" s="20"/>
      <c r="M109" s="48">
        <f t="shared" ref="M109:P109" si="18">M110+M117+M123+M127+M128+M129</f>
        <v>17.08</v>
      </c>
      <c r="N109" s="48">
        <f t="shared" si="18"/>
        <v>15.28</v>
      </c>
      <c r="O109" s="48">
        <f t="shared" si="18"/>
        <v>1.8</v>
      </c>
      <c r="P109" s="48">
        <f t="shared" si="18"/>
        <v>0</v>
      </c>
      <c r="Q109" s="20"/>
      <c r="R109" s="20" t="s">
        <v>34</v>
      </c>
      <c r="S109" s="57">
        <f>S110+S117+S123+S127+S128+S129</f>
        <v>43</v>
      </c>
      <c r="T109" s="57">
        <f>T110+T117+T123+T127+T128+T129</f>
        <v>160</v>
      </c>
      <c r="U109" s="57" t="s">
        <v>939</v>
      </c>
      <c r="V109" s="57" t="s">
        <v>128</v>
      </c>
      <c r="W109" s="20" t="s">
        <v>34</v>
      </c>
      <c r="X109" s="20">
        <v>1263</v>
      </c>
      <c r="Y109" s="20"/>
    </row>
    <row r="110" s="6" customFormat="1" ht="24.95" customHeight="1" spans="1:25">
      <c r="A110" s="22">
        <v>64</v>
      </c>
      <c r="B110" s="23" t="s">
        <v>940</v>
      </c>
      <c r="C110" s="22"/>
      <c r="D110" s="22"/>
      <c r="E110" s="22"/>
      <c r="F110" s="22"/>
      <c r="G110" s="22" t="s">
        <v>37</v>
      </c>
      <c r="H110" s="22" t="s">
        <v>34</v>
      </c>
      <c r="I110" s="22" t="s">
        <v>941</v>
      </c>
      <c r="J110" s="43">
        <f>SUM(J111:J116)</f>
        <v>64</v>
      </c>
      <c r="K110" s="23" t="s">
        <v>942</v>
      </c>
      <c r="L110" s="22"/>
      <c r="M110" s="49">
        <f>SUM(M111:M116)</f>
        <v>3.2</v>
      </c>
      <c r="N110" s="49">
        <f>SUM(N111:N116)</f>
        <v>3.2</v>
      </c>
      <c r="O110" s="49">
        <f>SUM(O111:O116)</f>
        <v>0</v>
      </c>
      <c r="P110" s="49">
        <f>SUM(P111:P116)</f>
        <v>0</v>
      </c>
      <c r="Q110" s="22"/>
      <c r="R110" s="22" t="s">
        <v>39</v>
      </c>
      <c r="S110" s="58">
        <f>SUM(S111:S116)</f>
        <v>8</v>
      </c>
      <c r="T110" s="58">
        <f>SUM(T111:T116)</f>
        <v>29</v>
      </c>
      <c r="U110" s="58"/>
      <c r="V110" s="58"/>
      <c r="W110" s="22" t="s">
        <v>34</v>
      </c>
      <c r="X110" s="22">
        <v>1264</v>
      </c>
      <c r="Y110" s="22"/>
    </row>
    <row r="111" s="76" customFormat="1" ht="24.95" customHeight="1" spans="1:25">
      <c r="A111" s="24">
        <v>65</v>
      </c>
      <c r="B111" s="51" t="s">
        <v>953</v>
      </c>
      <c r="C111" s="24" t="s">
        <v>45</v>
      </c>
      <c r="D111" s="24" t="s">
        <v>51</v>
      </c>
      <c r="E111" s="24" t="s">
        <v>954</v>
      </c>
      <c r="F111" s="24"/>
      <c r="G111" s="24" t="s">
        <v>37</v>
      </c>
      <c r="H111" s="24">
        <v>2018</v>
      </c>
      <c r="I111" s="24" t="s">
        <v>941</v>
      </c>
      <c r="J111" s="55">
        <v>8</v>
      </c>
      <c r="K111" s="51" t="s">
        <v>955</v>
      </c>
      <c r="L111" s="52">
        <v>0.05</v>
      </c>
      <c r="M111" s="52">
        <v>0.4</v>
      </c>
      <c r="N111" s="52">
        <v>0.4</v>
      </c>
      <c r="O111" s="52"/>
      <c r="P111" s="52"/>
      <c r="Q111" s="24" t="s">
        <v>135</v>
      </c>
      <c r="R111" s="24" t="s">
        <v>39</v>
      </c>
      <c r="S111" s="24">
        <v>1</v>
      </c>
      <c r="T111" s="24">
        <v>5</v>
      </c>
      <c r="U111" s="24"/>
      <c r="V111" s="24"/>
      <c r="W111" s="24" t="s">
        <v>17</v>
      </c>
      <c r="X111" s="24">
        <v>1394</v>
      </c>
      <c r="Y111" s="24"/>
    </row>
    <row r="112" s="76" customFormat="1" ht="24.95" customHeight="1" spans="1:25">
      <c r="A112" s="24">
        <v>66</v>
      </c>
      <c r="B112" s="51" t="s">
        <v>953</v>
      </c>
      <c r="C112" s="24" t="s">
        <v>45</v>
      </c>
      <c r="D112" s="24" t="s">
        <v>51</v>
      </c>
      <c r="E112" s="24" t="s">
        <v>954</v>
      </c>
      <c r="F112" s="24"/>
      <c r="G112" s="24" t="s">
        <v>37</v>
      </c>
      <c r="H112" s="24">
        <v>2018</v>
      </c>
      <c r="I112" s="24" t="s">
        <v>941</v>
      </c>
      <c r="J112" s="55">
        <v>8</v>
      </c>
      <c r="K112" s="51" t="s">
        <v>955</v>
      </c>
      <c r="L112" s="52">
        <v>0.05</v>
      </c>
      <c r="M112" s="52">
        <v>0.4</v>
      </c>
      <c r="N112" s="52">
        <v>0.4</v>
      </c>
      <c r="O112" s="52"/>
      <c r="P112" s="52"/>
      <c r="Q112" s="24" t="s">
        <v>135</v>
      </c>
      <c r="R112" s="24" t="s">
        <v>39</v>
      </c>
      <c r="S112" s="24">
        <v>1</v>
      </c>
      <c r="T112" s="24">
        <v>3</v>
      </c>
      <c r="U112" s="24"/>
      <c r="V112" s="24"/>
      <c r="W112" s="24" t="s">
        <v>17</v>
      </c>
      <c r="X112" s="24">
        <v>1395</v>
      </c>
      <c r="Y112" s="24"/>
    </row>
    <row r="113" s="76" customFormat="1" ht="24.95" customHeight="1" spans="1:25">
      <c r="A113" s="24">
        <v>67</v>
      </c>
      <c r="B113" s="51" t="s">
        <v>956</v>
      </c>
      <c r="C113" s="24" t="s">
        <v>45</v>
      </c>
      <c r="D113" s="24" t="s">
        <v>51</v>
      </c>
      <c r="E113" s="24" t="s">
        <v>90</v>
      </c>
      <c r="F113" s="24"/>
      <c r="G113" s="24" t="s">
        <v>37</v>
      </c>
      <c r="H113" s="24">
        <v>2018</v>
      </c>
      <c r="I113" s="24" t="s">
        <v>941</v>
      </c>
      <c r="J113" s="55">
        <v>8</v>
      </c>
      <c r="K113" s="51" t="s">
        <v>955</v>
      </c>
      <c r="L113" s="52">
        <v>0.05</v>
      </c>
      <c r="M113" s="52">
        <v>0.4</v>
      </c>
      <c r="N113" s="52">
        <v>0.4</v>
      </c>
      <c r="O113" s="52"/>
      <c r="P113" s="52"/>
      <c r="Q113" s="24" t="s">
        <v>135</v>
      </c>
      <c r="R113" s="24" t="s">
        <v>39</v>
      </c>
      <c r="S113" s="24">
        <v>1</v>
      </c>
      <c r="T113" s="24">
        <v>2</v>
      </c>
      <c r="U113" s="24"/>
      <c r="V113" s="24"/>
      <c r="W113" s="24" t="s">
        <v>17</v>
      </c>
      <c r="X113" s="24">
        <v>1396</v>
      </c>
      <c r="Y113" s="24"/>
    </row>
    <row r="114" s="76" customFormat="1" ht="24.95" customHeight="1" spans="1:25">
      <c r="A114" s="24">
        <v>68</v>
      </c>
      <c r="B114" s="51" t="s">
        <v>957</v>
      </c>
      <c r="C114" s="24" t="s">
        <v>45</v>
      </c>
      <c r="D114" s="24" t="s">
        <v>51</v>
      </c>
      <c r="E114" s="24" t="s">
        <v>81</v>
      </c>
      <c r="F114" s="24"/>
      <c r="G114" s="24" t="s">
        <v>37</v>
      </c>
      <c r="H114" s="24">
        <v>2018</v>
      </c>
      <c r="I114" s="24" t="s">
        <v>941</v>
      </c>
      <c r="J114" s="55">
        <v>8</v>
      </c>
      <c r="K114" s="51" t="s">
        <v>955</v>
      </c>
      <c r="L114" s="52">
        <v>0.05</v>
      </c>
      <c r="M114" s="52">
        <v>0.4</v>
      </c>
      <c r="N114" s="52">
        <v>0.4</v>
      </c>
      <c r="O114" s="52"/>
      <c r="P114" s="52"/>
      <c r="Q114" s="24" t="s">
        <v>135</v>
      </c>
      <c r="R114" s="24" t="s">
        <v>39</v>
      </c>
      <c r="S114" s="24">
        <v>1</v>
      </c>
      <c r="T114" s="24">
        <v>4</v>
      </c>
      <c r="U114" s="24"/>
      <c r="V114" s="24"/>
      <c r="W114" s="24" t="s">
        <v>17</v>
      </c>
      <c r="X114" s="24">
        <v>1397</v>
      </c>
      <c r="Y114" s="24"/>
    </row>
    <row r="115" s="76" customFormat="1" ht="24.95" customHeight="1" spans="1:25">
      <c r="A115" s="24">
        <v>69</v>
      </c>
      <c r="B115" s="51" t="s">
        <v>958</v>
      </c>
      <c r="C115" s="24" t="s">
        <v>45</v>
      </c>
      <c r="D115" s="24" t="s">
        <v>51</v>
      </c>
      <c r="E115" s="24" t="s">
        <v>82</v>
      </c>
      <c r="F115" s="24"/>
      <c r="G115" s="24" t="s">
        <v>37</v>
      </c>
      <c r="H115" s="24">
        <v>2018</v>
      </c>
      <c r="I115" s="24" t="s">
        <v>941</v>
      </c>
      <c r="J115" s="55">
        <v>16</v>
      </c>
      <c r="K115" s="51" t="s">
        <v>955</v>
      </c>
      <c r="L115" s="52">
        <v>0.05</v>
      </c>
      <c r="M115" s="52">
        <v>0.8</v>
      </c>
      <c r="N115" s="52">
        <v>0.8</v>
      </c>
      <c r="O115" s="52"/>
      <c r="P115" s="52"/>
      <c r="Q115" s="24" t="s">
        <v>135</v>
      </c>
      <c r="R115" s="24" t="s">
        <v>39</v>
      </c>
      <c r="S115" s="24">
        <v>2</v>
      </c>
      <c r="T115" s="24">
        <v>6</v>
      </c>
      <c r="U115" s="24"/>
      <c r="V115" s="24"/>
      <c r="W115" s="24" t="s">
        <v>17</v>
      </c>
      <c r="X115" s="24">
        <v>1398</v>
      </c>
      <c r="Y115" s="24"/>
    </row>
    <row r="116" s="76" customFormat="1" ht="24.95" customHeight="1" spans="1:25">
      <c r="A116" s="24">
        <v>70</v>
      </c>
      <c r="B116" s="51" t="s">
        <v>959</v>
      </c>
      <c r="C116" s="24" t="s">
        <v>45</v>
      </c>
      <c r="D116" s="24" t="s">
        <v>51</v>
      </c>
      <c r="E116" s="24" t="s">
        <v>960</v>
      </c>
      <c r="F116" s="24"/>
      <c r="G116" s="24" t="s">
        <v>37</v>
      </c>
      <c r="H116" s="24">
        <v>2018</v>
      </c>
      <c r="I116" s="24" t="s">
        <v>941</v>
      </c>
      <c r="J116" s="55">
        <v>16</v>
      </c>
      <c r="K116" s="51" t="s">
        <v>955</v>
      </c>
      <c r="L116" s="52">
        <v>0.05</v>
      </c>
      <c r="M116" s="52">
        <v>0.8</v>
      </c>
      <c r="N116" s="52">
        <v>0.8</v>
      </c>
      <c r="O116" s="52"/>
      <c r="P116" s="52"/>
      <c r="Q116" s="24" t="s">
        <v>135</v>
      </c>
      <c r="R116" s="24" t="s">
        <v>39</v>
      </c>
      <c r="S116" s="24">
        <v>2</v>
      </c>
      <c r="T116" s="24">
        <v>9</v>
      </c>
      <c r="U116" s="24"/>
      <c r="V116" s="24"/>
      <c r="W116" s="24" t="s">
        <v>17</v>
      </c>
      <c r="X116" s="24">
        <v>1399</v>
      </c>
      <c r="Y116" s="24"/>
    </row>
    <row r="117" s="6" customFormat="1" ht="24.95" customHeight="1" spans="1:25">
      <c r="A117" s="22">
        <v>71</v>
      </c>
      <c r="B117" s="23" t="s">
        <v>1047</v>
      </c>
      <c r="C117" s="22"/>
      <c r="D117" s="22"/>
      <c r="E117" s="22"/>
      <c r="F117" s="22"/>
      <c r="G117" s="22" t="s">
        <v>37</v>
      </c>
      <c r="H117" s="22" t="s">
        <v>34</v>
      </c>
      <c r="I117" s="22" t="s">
        <v>941</v>
      </c>
      <c r="J117" s="43">
        <f>SUM(J118:J122)</f>
        <v>27</v>
      </c>
      <c r="K117" s="23" t="s">
        <v>1048</v>
      </c>
      <c r="L117" s="22"/>
      <c r="M117" s="49">
        <f>SUM(M118:M122)</f>
        <v>10.8</v>
      </c>
      <c r="N117" s="49">
        <f>SUM(N118:N122)</f>
        <v>10.8</v>
      </c>
      <c r="O117" s="49">
        <f>SUM(O118:O122)</f>
        <v>0</v>
      </c>
      <c r="P117" s="49">
        <f>SUM(P118:P122)</f>
        <v>0</v>
      </c>
      <c r="Q117" s="22"/>
      <c r="R117" s="22" t="s">
        <v>39</v>
      </c>
      <c r="S117" s="58">
        <f>SUM(S118:S122)</f>
        <v>27</v>
      </c>
      <c r="T117" s="58">
        <f>SUM(T118:T122)</f>
        <v>93</v>
      </c>
      <c r="U117" s="58"/>
      <c r="V117" s="58"/>
      <c r="W117" s="22" t="s">
        <v>34</v>
      </c>
      <c r="X117" s="22">
        <v>1780</v>
      </c>
      <c r="Y117" s="22"/>
    </row>
    <row r="118" s="3" customFormat="1" ht="24.95" customHeight="1" spans="1:25">
      <c r="A118" s="24">
        <v>72</v>
      </c>
      <c r="B118" s="46" t="s">
        <v>1049</v>
      </c>
      <c r="C118" s="26" t="s">
        <v>45</v>
      </c>
      <c r="D118" s="26" t="s">
        <v>51</v>
      </c>
      <c r="E118" s="26" t="s">
        <v>1050</v>
      </c>
      <c r="F118" s="26"/>
      <c r="G118" s="26" t="s">
        <v>37</v>
      </c>
      <c r="H118" s="26">
        <v>2018</v>
      </c>
      <c r="I118" s="26" t="s">
        <v>941</v>
      </c>
      <c r="J118" s="45">
        <v>7</v>
      </c>
      <c r="K118" s="51" t="s">
        <v>1048</v>
      </c>
      <c r="L118" s="47">
        <v>0.4</v>
      </c>
      <c r="M118" s="47">
        <v>2.8</v>
      </c>
      <c r="N118" s="47">
        <v>2.8</v>
      </c>
      <c r="O118" s="47"/>
      <c r="P118" s="47"/>
      <c r="Q118" s="26" t="s">
        <v>135</v>
      </c>
      <c r="R118" s="26" t="s">
        <v>39</v>
      </c>
      <c r="S118" s="26">
        <v>7</v>
      </c>
      <c r="T118" s="26">
        <v>27</v>
      </c>
      <c r="U118" s="26"/>
      <c r="V118" s="26"/>
      <c r="W118" s="26" t="s">
        <v>17</v>
      </c>
      <c r="X118" s="24">
        <v>1781</v>
      </c>
      <c r="Y118" s="24"/>
    </row>
    <row r="119" s="3" customFormat="1" ht="24.95" customHeight="1" spans="1:25">
      <c r="A119" s="24">
        <v>73</v>
      </c>
      <c r="B119" s="46" t="s">
        <v>1051</v>
      </c>
      <c r="C119" s="26" t="s">
        <v>45</v>
      </c>
      <c r="D119" s="26" t="s">
        <v>51</v>
      </c>
      <c r="E119" s="26" t="s">
        <v>1052</v>
      </c>
      <c r="F119" s="26"/>
      <c r="G119" s="26" t="s">
        <v>37</v>
      </c>
      <c r="H119" s="26">
        <v>2018</v>
      </c>
      <c r="I119" s="26" t="s">
        <v>941</v>
      </c>
      <c r="J119" s="45">
        <v>5</v>
      </c>
      <c r="K119" s="51" t="s">
        <v>1048</v>
      </c>
      <c r="L119" s="47">
        <v>0.4</v>
      </c>
      <c r="M119" s="47">
        <v>2</v>
      </c>
      <c r="N119" s="47">
        <v>2</v>
      </c>
      <c r="O119" s="47"/>
      <c r="P119" s="47"/>
      <c r="Q119" s="26" t="s">
        <v>135</v>
      </c>
      <c r="R119" s="26" t="s">
        <v>39</v>
      </c>
      <c r="S119" s="26">
        <v>5</v>
      </c>
      <c r="T119" s="26">
        <v>18</v>
      </c>
      <c r="U119" s="26"/>
      <c r="V119" s="26"/>
      <c r="W119" s="26" t="s">
        <v>17</v>
      </c>
      <c r="X119" s="24">
        <v>1782</v>
      </c>
      <c r="Y119" s="24"/>
    </row>
    <row r="120" s="3" customFormat="1" ht="24.95" customHeight="1" spans="1:25">
      <c r="A120" s="24">
        <v>74</v>
      </c>
      <c r="B120" s="46" t="s">
        <v>1053</v>
      </c>
      <c r="C120" s="26" t="s">
        <v>45</v>
      </c>
      <c r="D120" s="26" t="s">
        <v>51</v>
      </c>
      <c r="E120" s="26" t="s">
        <v>1054</v>
      </c>
      <c r="F120" s="26"/>
      <c r="G120" s="26" t="s">
        <v>37</v>
      </c>
      <c r="H120" s="26">
        <v>2018</v>
      </c>
      <c r="I120" s="26" t="s">
        <v>941</v>
      </c>
      <c r="J120" s="45">
        <v>7</v>
      </c>
      <c r="K120" s="51" t="s">
        <v>1048</v>
      </c>
      <c r="L120" s="47">
        <v>0.4</v>
      </c>
      <c r="M120" s="47">
        <v>2.8</v>
      </c>
      <c r="N120" s="47">
        <v>2.8</v>
      </c>
      <c r="O120" s="47"/>
      <c r="P120" s="47"/>
      <c r="Q120" s="26" t="s">
        <v>135</v>
      </c>
      <c r="R120" s="26" t="s">
        <v>39</v>
      </c>
      <c r="S120" s="26">
        <v>7</v>
      </c>
      <c r="T120" s="26">
        <v>18</v>
      </c>
      <c r="U120" s="26"/>
      <c r="V120" s="26"/>
      <c r="W120" s="26" t="s">
        <v>17</v>
      </c>
      <c r="X120" s="24">
        <v>1783</v>
      </c>
      <c r="Y120" s="24"/>
    </row>
    <row r="121" s="3" customFormat="1" ht="24.95" customHeight="1" spans="1:25">
      <c r="A121" s="24">
        <v>75</v>
      </c>
      <c r="B121" s="46" t="s">
        <v>1055</v>
      </c>
      <c r="C121" s="26" t="s">
        <v>45</v>
      </c>
      <c r="D121" s="26" t="s">
        <v>51</v>
      </c>
      <c r="E121" s="26" t="s">
        <v>1056</v>
      </c>
      <c r="F121" s="26"/>
      <c r="G121" s="26" t="s">
        <v>37</v>
      </c>
      <c r="H121" s="26">
        <v>2018</v>
      </c>
      <c r="I121" s="26" t="s">
        <v>941</v>
      </c>
      <c r="J121" s="45">
        <v>4</v>
      </c>
      <c r="K121" s="51" t="s">
        <v>1048</v>
      </c>
      <c r="L121" s="47">
        <v>0.4</v>
      </c>
      <c r="M121" s="47">
        <v>1.6</v>
      </c>
      <c r="N121" s="47">
        <v>1.6</v>
      </c>
      <c r="O121" s="47"/>
      <c r="P121" s="47"/>
      <c r="Q121" s="26" t="s">
        <v>135</v>
      </c>
      <c r="R121" s="26" t="s">
        <v>39</v>
      </c>
      <c r="S121" s="26">
        <v>4</v>
      </c>
      <c r="T121" s="26">
        <v>13</v>
      </c>
      <c r="U121" s="26"/>
      <c r="V121" s="26"/>
      <c r="W121" s="26" t="s">
        <v>17</v>
      </c>
      <c r="X121" s="24">
        <v>1784</v>
      </c>
      <c r="Y121" s="24"/>
    </row>
    <row r="122" s="3" customFormat="1" ht="24.95" customHeight="1" spans="1:25">
      <c r="A122" s="24">
        <v>76</v>
      </c>
      <c r="B122" s="46" t="s">
        <v>1057</v>
      </c>
      <c r="C122" s="26" t="s">
        <v>45</v>
      </c>
      <c r="D122" s="26" t="s">
        <v>51</v>
      </c>
      <c r="E122" s="26" t="s">
        <v>960</v>
      </c>
      <c r="F122" s="26"/>
      <c r="G122" s="26" t="s">
        <v>37</v>
      </c>
      <c r="H122" s="26">
        <v>2018</v>
      </c>
      <c r="I122" s="26" t="s">
        <v>941</v>
      </c>
      <c r="J122" s="45">
        <v>4</v>
      </c>
      <c r="K122" s="51" t="s">
        <v>1048</v>
      </c>
      <c r="L122" s="47">
        <v>0.4</v>
      </c>
      <c r="M122" s="47">
        <v>1.6</v>
      </c>
      <c r="N122" s="47">
        <v>1.6</v>
      </c>
      <c r="O122" s="47"/>
      <c r="P122" s="47"/>
      <c r="Q122" s="26" t="s">
        <v>135</v>
      </c>
      <c r="R122" s="26" t="s">
        <v>39</v>
      </c>
      <c r="S122" s="26">
        <v>4</v>
      </c>
      <c r="T122" s="26">
        <v>17</v>
      </c>
      <c r="U122" s="26"/>
      <c r="V122" s="26"/>
      <c r="W122" s="26" t="s">
        <v>17</v>
      </c>
      <c r="X122" s="24">
        <v>1785</v>
      </c>
      <c r="Y122" s="24"/>
    </row>
    <row r="123" s="6" customFormat="1" ht="24.95" customHeight="1" spans="1:25">
      <c r="A123" s="22">
        <v>77</v>
      </c>
      <c r="B123" s="23" t="s">
        <v>1153</v>
      </c>
      <c r="C123" s="22"/>
      <c r="D123" s="22"/>
      <c r="E123" s="22"/>
      <c r="F123" s="22"/>
      <c r="G123" s="22" t="s">
        <v>37</v>
      </c>
      <c r="H123" s="22" t="s">
        <v>34</v>
      </c>
      <c r="I123" s="22" t="s">
        <v>1139</v>
      </c>
      <c r="J123" s="43">
        <f>SUM(J124:J126)</f>
        <v>16</v>
      </c>
      <c r="K123" s="23" t="s">
        <v>1154</v>
      </c>
      <c r="L123" s="22"/>
      <c r="M123" s="49">
        <f>SUM(M124:M126)</f>
        <v>1.28</v>
      </c>
      <c r="N123" s="49">
        <f>SUM(N124:N126)</f>
        <v>1.28</v>
      </c>
      <c r="O123" s="49">
        <f>SUM(O124:O126)</f>
        <v>0</v>
      </c>
      <c r="P123" s="49">
        <f>SUM(P124:P126)</f>
        <v>0</v>
      </c>
      <c r="Q123" s="22"/>
      <c r="R123" s="22" t="s">
        <v>39</v>
      </c>
      <c r="S123" s="58">
        <f>SUM(S124:S126)</f>
        <v>3</v>
      </c>
      <c r="T123" s="58">
        <f>SUM(T124:T126)</f>
        <v>17</v>
      </c>
      <c r="U123" s="58"/>
      <c r="V123" s="58"/>
      <c r="W123" s="22" t="s">
        <v>34</v>
      </c>
      <c r="X123" s="22">
        <v>2076</v>
      </c>
      <c r="Y123" s="22"/>
    </row>
    <row r="124" ht="24.95" customHeight="1" spans="1:25">
      <c r="A124" s="24">
        <v>78</v>
      </c>
      <c r="B124" s="51" t="s">
        <v>1155</v>
      </c>
      <c r="C124" s="24" t="s">
        <v>45</v>
      </c>
      <c r="D124" s="24" t="s">
        <v>51</v>
      </c>
      <c r="E124" s="24" t="s">
        <v>1156</v>
      </c>
      <c r="F124" s="24"/>
      <c r="G124" s="24" t="s">
        <v>37</v>
      </c>
      <c r="H124" s="24">
        <v>2018</v>
      </c>
      <c r="I124" s="24" t="s">
        <v>1139</v>
      </c>
      <c r="J124" s="55">
        <v>5</v>
      </c>
      <c r="K124" s="51" t="s">
        <v>1154</v>
      </c>
      <c r="L124" s="52">
        <v>0.08</v>
      </c>
      <c r="M124" s="52">
        <f>N124+O124+P124</f>
        <v>0.4</v>
      </c>
      <c r="N124" s="52">
        <v>0.4</v>
      </c>
      <c r="O124" s="52"/>
      <c r="P124" s="52"/>
      <c r="Q124" s="24" t="s">
        <v>135</v>
      </c>
      <c r="R124" s="24" t="s">
        <v>39</v>
      </c>
      <c r="S124" s="24">
        <v>1</v>
      </c>
      <c r="T124" s="24">
        <v>6</v>
      </c>
      <c r="U124" s="24"/>
      <c r="V124" s="24"/>
      <c r="W124" s="24" t="s">
        <v>17</v>
      </c>
      <c r="X124" s="24">
        <v>2077</v>
      </c>
      <c r="Y124" s="24"/>
    </row>
    <row r="125" ht="24.95" customHeight="1" spans="1:25">
      <c r="A125" s="24">
        <v>79</v>
      </c>
      <c r="B125" s="51" t="s">
        <v>1157</v>
      </c>
      <c r="C125" s="24" t="s">
        <v>45</v>
      </c>
      <c r="D125" s="24" t="s">
        <v>51</v>
      </c>
      <c r="E125" s="24" t="s">
        <v>1158</v>
      </c>
      <c r="F125" s="24"/>
      <c r="G125" s="24" t="s">
        <v>37</v>
      </c>
      <c r="H125" s="24">
        <v>2018</v>
      </c>
      <c r="I125" s="24" t="s">
        <v>1139</v>
      </c>
      <c r="J125" s="55">
        <v>6</v>
      </c>
      <c r="K125" s="51" t="s">
        <v>1154</v>
      </c>
      <c r="L125" s="52">
        <v>0.08</v>
      </c>
      <c r="M125" s="52">
        <f>N125+O125+P125</f>
        <v>0.48</v>
      </c>
      <c r="N125" s="52">
        <v>0.48</v>
      </c>
      <c r="O125" s="52"/>
      <c r="P125" s="52"/>
      <c r="Q125" s="24" t="s">
        <v>135</v>
      </c>
      <c r="R125" s="24" t="s">
        <v>39</v>
      </c>
      <c r="S125" s="24">
        <v>1</v>
      </c>
      <c r="T125" s="24">
        <v>3</v>
      </c>
      <c r="U125" s="24"/>
      <c r="V125" s="24"/>
      <c r="W125" s="24" t="s">
        <v>17</v>
      </c>
      <c r="X125" s="24">
        <v>2078</v>
      </c>
      <c r="Y125" s="24"/>
    </row>
    <row r="126" ht="24.95" customHeight="1" spans="1:25">
      <c r="A126" s="24">
        <v>80</v>
      </c>
      <c r="B126" s="51" t="s">
        <v>1159</v>
      </c>
      <c r="C126" s="24" t="s">
        <v>45</v>
      </c>
      <c r="D126" s="24" t="s">
        <v>51</v>
      </c>
      <c r="E126" s="24" t="s">
        <v>1160</v>
      </c>
      <c r="F126" s="24"/>
      <c r="G126" s="24" t="s">
        <v>37</v>
      </c>
      <c r="H126" s="24">
        <v>2018</v>
      </c>
      <c r="I126" s="24" t="s">
        <v>1139</v>
      </c>
      <c r="J126" s="55">
        <v>5</v>
      </c>
      <c r="K126" s="51" t="s">
        <v>1154</v>
      </c>
      <c r="L126" s="52">
        <v>0.08</v>
      </c>
      <c r="M126" s="52">
        <f>N126+O126+P126</f>
        <v>0.4</v>
      </c>
      <c r="N126" s="52">
        <v>0.4</v>
      </c>
      <c r="O126" s="52"/>
      <c r="P126" s="52"/>
      <c r="Q126" s="24" t="s">
        <v>135</v>
      </c>
      <c r="R126" s="24" t="s">
        <v>39</v>
      </c>
      <c r="S126" s="24">
        <v>1</v>
      </c>
      <c r="T126" s="24">
        <v>8</v>
      </c>
      <c r="U126" s="24"/>
      <c r="V126" s="24"/>
      <c r="W126" s="24" t="s">
        <v>17</v>
      </c>
      <c r="X126" s="24">
        <v>2079</v>
      </c>
      <c r="Y126" s="24"/>
    </row>
    <row r="127" s="6" customFormat="1" ht="24.95" customHeight="1" spans="1:25">
      <c r="A127" s="22">
        <v>81</v>
      </c>
      <c r="B127" s="23" t="s">
        <v>1168</v>
      </c>
      <c r="C127" s="22"/>
      <c r="D127" s="22"/>
      <c r="E127" s="22"/>
      <c r="F127" s="22"/>
      <c r="G127" s="22" t="s">
        <v>37</v>
      </c>
      <c r="H127" s="22" t="s">
        <v>34</v>
      </c>
      <c r="I127" s="22" t="s">
        <v>1169</v>
      </c>
      <c r="J127" s="43">
        <f>SUM(0)</f>
        <v>0</v>
      </c>
      <c r="K127" s="23" t="s">
        <v>1170</v>
      </c>
      <c r="L127" s="22"/>
      <c r="M127" s="49">
        <f t="shared" ref="M127:P127" si="19">SUM(0)</f>
        <v>0</v>
      </c>
      <c r="N127" s="49">
        <f t="shared" si="19"/>
        <v>0</v>
      </c>
      <c r="O127" s="49">
        <f t="shared" si="19"/>
        <v>0</v>
      </c>
      <c r="P127" s="49">
        <f t="shared" si="19"/>
        <v>0</v>
      </c>
      <c r="Q127" s="22"/>
      <c r="R127" s="22" t="s">
        <v>39</v>
      </c>
      <c r="S127" s="58">
        <f>SUM(0)</f>
        <v>0</v>
      </c>
      <c r="T127" s="58">
        <f>SUM(0)</f>
        <v>0</v>
      </c>
      <c r="U127" s="58"/>
      <c r="V127" s="58"/>
      <c r="W127" s="22" t="s">
        <v>34</v>
      </c>
      <c r="X127" s="22">
        <v>2118</v>
      </c>
      <c r="Y127" s="22"/>
    </row>
    <row r="128" s="6" customFormat="1" ht="24.95" customHeight="1" spans="1:25">
      <c r="A128" s="22">
        <v>82</v>
      </c>
      <c r="B128" s="23" t="s">
        <v>1171</v>
      </c>
      <c r="C128" s="22"/>
      <c r="D128" s="22"/>
      <c r="E128" s="22"/>
      <c r="F128" s="22"/>
      <c r="G128" s="22" t="s">
        <v>37</v>
      </c>
      <c r="H128" s="22" t="s">
        <v>34</v>
      </c>
      <c r="I128" s="22" t="s">
        <v>126</v>
      </c>
      <c r="J128" s="44">
        <f>SUM(0)</f>
        <v>0</v>
      </c>
      <c r="K128" s="23" t="s">
        <v>1172</v>
      </c>
      <c r="L128" s="22"/>
      <c r="M128" s="49">
        <f t="shared" ref="M128:P128" si="20">SUM(0)</f>
        <v>0</v>
      </c>
      <c r="N128" s="49">
        <f t="shared" si="20"/>
        <v>0</v>
      </c>
      <c r="O128" s="49">
        <f t="shared" si="20"/>
        <v>0</v>
      </c>
      <c r="P128" s="49">
        <f t="shared" si="20"/>
        <v>0</v>
      </c>
      <c r="Q128" s="22"/>
      <c r="R128" s="22" t="s">
        <v>39</v>
      </c>
      <c r="S128" s="58">
        <f>SUM(0)</f>
        <v>0</v>
      </c>
      <c r="T128" s="58">
        <f>SUM(0)</f>
        <v>0</v>
      </c>
      <c r="U128" s="58"/>
      <c r="V128" s="58"/>
      <c r="W128" s="22" t="s">
        <v>34</v>
      </c>
      <c r="X128" s="22">
        <v>2196</v>
      </c>
      <c r="Y128" s="22"/>
    </row>
    <row r="129" s="6" customFormat="1" ht="24.95" customHeight="1" spans="1:25">
      <c r="A129" s="22">
        <v>83</v>
      </c>
      <c r="B129" s="23" t="s">
        <v>1173</v>
      </c>
      <c r="C129" s="22"/>
      <c r="D129" s="22"/>
      <c r="E129" s="22"/>
      <c r="F129" s="22"/>
      <c r="G129" s="22" t="s">
        <v>37</v>
      </c>
      <c r="H129" s="22" t="s">
        <v>34</v>
      </c>
      <c r="I129" s="22" t="s">
        <v>34</v>
      </c>
      <c r="J129" s="43" t="s">
        <v>34</v>
      </c>
      <c r="K129" s="23" t="s">
        <v>1174</v>
      </c>
      <c r="L129" s="22"/>
      <c r="M129" s="49">
        <f t="shared" ref="M129:P129" si="21">M130+M137+M138+M139</f>
        <v>1.8</v>
      </c>
      <c r="N129" s="49">
        <f t="shared" si="21"/>
        <v>0</v>
      </c>
      <c r="O129" s="49">
        <f t="shared" si="21"/>
        <v>1.8</v>
      </c>
      <c r="P129" s="49">
        <f t="shared" si="21"/>
        <v>0</v>
      </c>
      <c r="Q129" s="22"/>
      <c r="R129" s="22" t="s">
        <v>39</v>
      </c>
      <c r="S129" s="58">
        <f>S130+S137+S138+S139</f>
        <v>5</v>
      </c>
      <c r="T129" s="58">
        <f>T130+T137+T138+T139</f>
        <v>21</v>
      </c>
      <c r="U129" s="58"/>
      <c r="V129" s="58"/>
      <c r="W129" s="22" t="s">
        <v>34</v>
      </c>
      <c r="X129" s="22">
        <v>2211</v>
      </c>
      <c r="Y129" s="22"/>
    </row>
    <row r="130" ht="24.95" customHeight="1" spans="1:25">
      <c r="A130" s="24">
        <v>84</v>
      </c>
      <c r="B130" s="26" t="s">
        <v>1175</v>
      </c>
      <c r="C130" s="24"/>
      <c r="D130" s="24"/>
      <c r="E130" s="24"/>
      <c r="F130" s="24"/>
      <c r="G130" s="24" t="s">
        <v>37</v>
      </c>
      <c r="H130" s="24" t="s">
        <v>34</v>
      </c>
      <c r="I130" s="24" t="s">
        <v>1176</v>
      </c>
      <c r="J130" s="55">
        <f>SUM(J131:J135)</f>
        <v>44</v>
      </c>
      <c r="K130" s="51"/>
      <c r="L130" s="24"/>
      <c r="M130" s="52">
        <f>SUM(M131:M135)</f>
        <v>1.8</v>
      </c>
      <c r="N130" s="52">
        <f>SUM(N131:N135)</f>
        <v>0</v>
      </c>
      <c r="O130" s="52">
        <f>SUM(O131:O135)</f>
        <v>1.8</v>
      </c>
      <c r="P130" s="52">
        <f>SUM(P131:P135)</f>
        <v>0</v>
      </c>
      <c r="Q130" s="24"/>
      <c r="R130" s="24" t="s">
        <v>39</v>
      </c>
      <c r="S130" s="59">
        <f>SUM(S131:S135)</f>
        <v>5</v>
      </c>
      <c r="T130" s="59">
        <f>SUM(T131:T135)</f>
        <v>21</v>
      </c>
      <c r="U130" s="59"/>
      <c r="V130" s="59"/>
      <c r="W130" s="24" t="s">
        <v>34</v>
      </c>
      <c r="X130" s="24">
        <v>2212</v>
      </c>
      <c r="Y130" s="24"/>
    </row>
    <row r="131" ht="24.95" customHeight="1" spans="1:25">
      <c r="A131" s="24">
        <v>85</v>
      </c>
      <c r="B131" s="25" t="s">
        <v>1202</v>
      </c>
      <c r="C131" s="26" t="s">
        <v>45</v>
      </c>
      <c r="D131" s="26" t="s">
        <v>51</v>
      </c>
      <c r="E131" s="26" t="s">
        <v>74</v>
      </c>
      <c r="F131" s="26"/>
      <c r="G131" s="26" t="s">
        <v>37</v>
      </c>
      <c r="H131" s="26">
        <v>2019</v>
      </c>
      <c r="I131" s="26" t="s">
        <v>1178</v>
      </c>
      <c r="J131" s="45">
        <v>6</v>
      </c>
      <c r="K131" s="46" t="s">
        <v>1182</v>
      </c>
      <c r="L131" s="26">
        <v>0.05</v>
      </c>
      <c r="M131" s="47">
        <f t="shared" ref="M131:M136" si="22">N131+O131+P131</f>
        <v>0.3</v>
      </c>
      <c r="N131" s="47"/>
      <c r="O131" s="47">
        <v>0.3</v>
      </c>
      <c r="P131" s="47"/>
      <c r="Q131" s="26" t="s">
        <v>135</v>
      </c>
      <c r="R131" s="26" t="s">
        <v>39</v>
      </c>
      <c r="S131" s="60">
        <v>1</v>
      </c>
      <c r="T131" s="60">
        <v>5</v>
      </c>
      <c r="U131" s="60"/>
      <c r="V131" s="60"/>
      <c r="W131" s="26" t="s">
        <v>17</v>
      </c>
      <c r="X131" s="26"/>
      <c r="Y131" s="26" t="s">
        <v>1203</v>
      </c>
    </row>
    <row r="132" ht="24.95" customHeight="1" spans="1:25">
      <c r="A132" s="24"/>
      <c r="B132" s="25"/>
      <c r="C132" s="27" t="s">
        <v>45</v>
      </c>
      <c r="D132" s="27" t="s">
        <v>51</v>
      </c>
      <c r="E132" s="103" t="s">
        <v>74</v>
      </c>
      <c r="F132" s="104" t="s">
        <v>3253</v>
      </c>
      <c r="G132" s="26" t="s">
        <v>37</v>
      </c>
      <c r="H132" s="26">
        <v>2019</v>
      </c>
      <c r="I132" s="26" t="s">
        <v>1178</v>
      </c>
      <c r="J132" s="45">
        <v>6</v>
      </c>
      <c r="K132" s="46" t="s">
        <v>1182</v>
      </c>
      <c r="L132" s="26">
        <v>0.05</v>
      </c>
      <c r="M132" s="47">
        <f t="shared" si="22"/>
        <v>0.3</v>
      </c>
      <c r="N132" s="47"/>
      <c r="O132" s="47">
        <v>0.3</v>
      </c>
      <c r="P132" s="47"/>
      <c r="Q132" s="26" t="s">
        <v>135</v>
      </c>
      <c r="R132" s="26" t="s">
        <v>39</v>
      </c>
      <c r="S132" s="60">
        <v>1</v>
      </c>
      <c r="T132" s="60">
        <v>5</v>
      </c>
      <c r="U132" s="60"/>
      <c r="V132" s="60"/>
      <c r="W132" s="26" t="s">
        <v>17</v>
      </c>
      <c r="X132" s="26"/>
      <c r="Y132" s="26"/>
    </row>
    <row r="133" ht="24.95" customHeight="1" spans="1:25">
      <c r="A133" s="24">
        <v>86</v>
      </c>
      <c r="B133" s="25" t="s">
        <v>1204</v>
      </c>
      <c r="C133" s="26" t="s">
        <v>45</v>
      </c>
      <c r="D133" s="26" t="s">
        <v>51</v>
      </c>
      <c r="E133" s="26" t="s">
        <v>83</v>
      </c>
      <c r="F133" s="26"/>
      <c r="G133" s="26" t="s">
        <v>37</v>
      </c>
      <c r="H133" s="26">
        <v>2019</v>
      </c>
      <c r="I133" s="26" t="s">
        <v>1178</v>
      </c>
      <c r="J133" s="45">
        <v>6</v>
      </c>
      <c r="K133" s="46" t="s">
        <v>1182</v>
      </c>
      <c r="L133" s="26">
        <v>0.05</v>
      </c>
      <c r="M133" s="47">
        <f t="shared" si="22"/>
        <v>0.3</v>
      </c>
      <c r="N133" s="47"/>
      <c r="O133" s="47">
        <v>0.3</v>
      </c>
      <c r="P133" s="47"/>
      <c r="Q133" s="26" t="s">
        <v>135</v>
      </c>
      <c r="R133" s="26" t="s">
        <v>39</v>
      </c>
      <c r="S133" s="60">
        <v>1</v>
      </c>
      <c r="T133" s="60">
        <v>4</v>
      </c>
      <c r="U133" s="60"/>
      <c r="V133" s="60"/>
      <c r="W133" s="26" t="s">
        <v>17</v>
      </c>
      <c r="X133" s="26"/>
      <c r="Y133" s="26" t="s">
        <v>1205</v>
      </c>
    </row>
    <row r="134" s="92" customFormat="1" ht="24.95" customHeight="1" spans="1:25">
      <c r="A134" s="33"/>
      <c r="B134" s="78"/>
      <c r="C134" s="30" t="s">
        <v>45</v>
      </c>
      <c r="D134" s="30" t="s">
        <v>51</v>
      </c>
      <c r="E134" s="105" t="s">
        <v>83</v>
      </c>
      <c r="F134" s="106" t="s">
        <v>3245</v>
      </c>
      <c r="G134" s="33" t="s">
        <v>37</v>
      </c>
      <c r="H134" s="33">
        <v>2019</v>
      </c>
      <c r="I134" s="33" t="s">
        <v>1178</v>
      </c>
      <c r="J134" s="81">
        <v>6</v>
      </c>
      <c r="K134" s="53" t="s">
        <v>1182</v>
      </c>
      <c r="L134" s="33">
        <v>0.05</v>
      </c>
      <c r="M134" s="80">
        <f t="shared" si="22"/>
        <v>0.3</v>
      </c>
      <c r="N134" s="80"/>
      <c r="O134" s="80">
        <v>0.3</v>
      </c>
      <c r="P134" s="80"/>
      <c r="Q134" s="33" t="s">
        <v>135</v>
      </c>
      <c r="R134" s="33" t="s">
        <v>39</v>
      </c>
      <c r="S134" s="82">
        <v>1</v>
      </c>
      <c r="T134" s="82">
        <v>4</v>
      </c>
      <c r="U134" s="82"/>
      <c r="V134" s="82"/>
      <c r="W134" s="33" t="s">
        <v>17</v>
      </c>
      <c r="X134" s="33"/>
      <c r="Y134" s="33"/>
    </row>
    <row r="135" ht="24.95" customHeight="1" spans="1:25">
      <c r="A135" s="24">
        <v>87</v>
      </c>
      <c r="B135" s="25" t="s">
        <v>1223</v>
      </c>
      <c r="C135" s="26" t="s">
        <v>45</v>
      </c>
      <c r="D135" s="26" t="s">
        <v>51</v>
      </c>
      <c r="E135" s="26" t="s">
        <v>485</v>
      </c>
      <c r="F135" s="26"/>
      <c r="G135" s="26" t="s">
        <v>37</v>
      </c>
      <c r="H135" s="26">
        <v>2019</v>
      </c>
      <c r="I135" s="26" t="s">
        <v>1214</v>
      </c>
      <c r="J135" s="45">
        <v>20</v>
      </c>
      <c r="K135" s="46" t="s">
        <v>1215</v>
      </c>
      <c r="L135" s="26">
        <v>0.03</v>
      </c>
      <c r="M135" s="47">
        <f t="shared" si="22"/>
        <v>0.6</v>
      </c>
      <c r="N135" s="47"/>
      <c r="O135" s="47">
        <v>0.6</v>
      </c>
      <c r="P135" s="47"/>
      <c r="Q135" s="26" t="s">
        <v>135</v>
      </c>
      <c r="R135" s="26" t="s">
        <v>39</v>
      </c>
      <c r="S135" s="60">
        <v>1</v>
      </c>
      <c r="T135" s="60">
        <v>3</v>
      </c>
      <c r="U135" s="60"/>
      <c r="V135" s="60"/>
      <c r="W135" s="26" t="s">
        <v>17</v>
      </c>
      <c r="X135" s="26"/>
      <c r="Y135" s="26" t="s">
        <v>1224</v>
      </c>
    </row>
    <row r="136" ht="24.95" customHeight="1" spans="1:25">
      <c r="A136" s="24"/>
      <c r="B136" s="25"/>
      <c r="C136" s="27" t="s">
        <v>45</v>
      </c>
      <c r="D136" s="27" t="s">
        <v>51</v>
      </c>
      <c r="E136" s="103" t="s">
        <v>485</v>
      </c>
      <c r="F136" s="104" t="s">
        <v>3254</v>
      </c>
      <c r="G136" s="26" t="s">
        <v>37</v>
      </c>
      <c r="H136" s="26">
        <v>2019</v>
      </c>
      <c r="I136" s="26" t="s">
        <v>1214</v>
      </c>
      <c r="J136" s="45">
        <v>20</v>
      </c>
      <c r="K136" s="46" t="s">
        <v>1215</v>
      </c>
      <c r="L136" s="26">
        <v>0.03</v>
      </c>
      <c r="M136" s="47">
        <f t="shared" si="22"/>
        <v>0.6</v>
      </c>
      <c r="N136" s="47"/>
      <c r="O136" s="47">
        <v>0.6</v>
      </c>
      <c r="P136" s="47"/>
      <c r="Q136" s="26" t="s">
        <v>135</v>
      </c>
      <c r="R136" s="26" t="s">
        <v>39</v>
      </c>
      <c r="S136" s="60">
        <v>1</v>
      </c>
      <c r="T136" s="60">
        <v>3</v>
      </c>
      <c r="U136" s="60"/>
      <c r="V136" s="60"/>
      <c r="W136" s="26" t="s">
        <v>17</v>
      </c>
      <c r="X136" s="26"/>
      <c r="Y136" s="26"/>
    </row>
    <row r="137" ht="24.95" customHeight="1" spans="1:25">
      <c r="A137" s="24">
        <v>88</v>
      </c>
      <c r="B137" s="26" t="s">
        <v>1227</v>
      </c>
      <c r="C137" s="24"/>
      <c r="D137" s="24"/>
      <c r="E137" s="24"/>
      <c r="F137" s="24"/>
      <c r="G137" s="24" t="s">
        <v>37</v>
      </c>
      <c r="H137" s="24" t="s">
        <v>34</v>
      </c>
      <c r="I137" s="24" t="s">
        <v>1228</v>
      </c>
      <c r="J137" s="55">
        <f t="shared" ref="J137:J139" si="23">SUM(0)</f>
        <v>0</v>
      </c>
      <c r="K137" s="51"/>
      <c r="L137" s="24"/>
      <c r="M137" s="52">
        <f t="shared" ref="M137:P137" si="24">SUM(0)</f>
        <v>0</v>
      </c>
      <c r="N137" s="52">
        <f t="shared" si="24"/>
        <v>0</v>
      </c>
      <c r="O137" s="52">
        <f t="shared" si="24"/>
        <v>0</v>
      </c>
      <c r="P137" s="52">
        <f t="shared" si="24"/>
        <v>0</v>
      </c>
      <c r="Q137" s="24"/>
      <c r="R137" s="24" t="s">
        <v>39</v>
      </c>
      <c r="S137" s="59">
        <f t="shared" ref="S137:S139" si="25">SUM(0)</f>
        <v>0</v>
      </c>
      <c r="T137" s="59">
        <f t="shared" ref="T137:T139" si="26">SUM(0)</f>
        <v>0</v>
      </c>
      <c r="U137" s="59"/>
      <c r="V137" s="59"/>
      <c r="W137" s="24" t="s">
        <v>34</v>
      </c>
      <c r="X137" s="24">
        <v>2232</v>
      </c>
      <c r="Y137" s="24"/>
    </row>
    <row r="138" ht="24.95" customHeight="1" spans="1:25">
      <c r="A138" s="24">
        <v>89</v>
      </c>
      <c r="B138" s="26" t="s">
        <v>1229</v>
      </c>
      <c r="C138" s="24"/>
      <c r="D138" s="24"/>
      <c r="E138" s="24"/>
      <c r="F138" s="24"/>
      <c r="G138" s="24" t="s">
        <v>37</v>
      </c>
      <c r="H138" s="24" t="s">
        <v>34</v>
      </c>
      <c r="I138" s="24" t="s">
        <v>941</v>
      </c>
      <c r="J138" s="55">
        <f t="shared" si="23"/>
        <v>0</v>
      </c>
      <c r="K138" s="51"/>
      <c r="L138" s="24"/>
      <c r="M138" s="52">
        <f t="shared" ref="M138:P138" si="27">SUM(0)</f>
        <v>0</v>
      </c>
      <c r="N138" s="52">
        <f t="shared" si="27"/>
        <v>0</v>
      </c>
      <c r="O138" s="52">
        <f t="shared" si="27"/>
        <v>0</v>
      </c>
      <c r="P138" s="52">
        <f t="shared" si="27"/>
        <v>0</v>
      </c>
      <c r="Q138" s="24"/>
      <c r="R138" s="24" t="s">
        <v>39</v>
      </c>
      <c r="S138" s="59">
        <f t="shared" si="25"/>
        <v>0</v>
      </c>
      <c r="T138" s="59">
        <f t="shared" si="26"/>
        <v>0</v>
      </c>
      <c r="U138" s="59"/>
      <c r="V138" s="59"/>
      <c r="W138" s="24" t="s">
        <v>34</v>
      </c>
      <c r="X138" s="24">
        <v>2251</v>
      </c>
      <c r="Y138" s="24"/>
    </row>
    <row r="139" ht="24.95" customHeight="1" spans="1:25">
      <c r="A139" s="24">
        <v>90</v>
      </c>
      <c r="B139" s="26" t="s">
        <v>1230</v>
      </c>
      <c r="C139" s="24"/>
      <c r="D139" s="24"/>
      <c r="E139" s="24"/>
      <c r="F139" s="24"/>
      <c r="G139" s="24" t="s">
        <v>37</v>
      </c>
      <c r="H139" s="24" t="s">
        <v>34</v>
      </c>
      <c r="I139" s="24" t="s">
        <v>1139</v>
      </c>
      <c r="J139" s="55">
        <f t="shared" si="23"/>
        <v>0</v>
      </c>
      <c r="K139" s="51"/>
      <c r="L139" s="24"/>
      <c r="M139" s="52">
        <f t="shared" ref="M139:P139" si="28">SUM(0)</f>
        <v>0</v>
      </c>
      <c r="N139" s="52">
        <f t="shared" si="28"/>
        <v>0</v>
      </c>
      <c r="O139" s="52">
        <f t="shared" si="28"/>
        <v>0</v>
      </c>
      <c r="P139" s="52">
        <f t="shared" si="28"/>
        <v>0</v>
      </c>
      <c r="Q139" s="24"/>
      <c r="R139" s="24" t="s">
        <v>39</v>
      </c>
      <c r="S139" s="59">
        <f t="shared" si="25"/>
        <v>0</v>
      </c>
      <c r="T139" s="59">
        <f t="shared" si="26"/>
        <v>0</v>
      </c>
      <c r="U139" s="59"/>
      <c r="V139" s="59"/>
      <c r="W139" s="24" t="s">
        <v>34</v>
      </c>
      <c r="X139" s="24">
        <v>2256</v>
      </c>
      <c r="Y139" s="24"/>
    </row>
    <row r="140" s="5" customFormat="1" ht="24.95" customHeight="1" spans="1:25">
      <c r="A140" s="20">
        <v>91</v>
      </c>
      <c r="B140" s="21" t="s">
        <v>1231</v>
      </c>
      <c r="C140" s="20"/>
      <c r="D140" s="20"/>
      <c r="E140" s="20"/>
      <c r="F140" s="20"/>
      <c r="G140" s="20" t="s">
        <v>37</v>
      </c>
      <c r="H140" s="20" t="s">
        <v>34</v>
      </c>
      <c r="I140" s="20" t="s">
        <v>1232</v>
      </c>
      <c r="J140" s="41">
        <f>J141+J142+J143+J144+J145+J147+J148+J149</f>
        <v>1</v>
      </c>
      <c r="K140" s="21"/>
      <c r="L140" s="20"/>
      <c r="M140" s="48">
        <f t="shared" ref="M140:P140" si="29">M141+M142+M143+M144+M145+M147+M148+M149</f>
        <v>350</v>
      </c>
      <c r="N140" s="48">
        <f t="shared" si="29"/>
        <v>350</v>
      </c>
      <c r="O140" s="48">
        <f t="shared" si="29"/>
        <v>0</v>
      </c>
      <c r="P140" s="48">
        <f t="shared" si="29"/>
        <v>0</v>
      </c>
      <c r="Q140" s="20"/>
      <c r="R140" s="20" t="s">
        <v>34</v>
      </c>
      <c r="S140" s="57">
        <f>S141+S142+S143+S144+S145+S147+S148+S149</f>
        <v>104</v>
      </c>
      <c r="T140" s="57">
        <f>T141+T142+T143+T144+T145+T147+T148+T149</f>
        <v>104</v>
      </c>
      <c r="U140" s="57"/>
      <c r="V140" s="57"/>
      <c r="W140" s="20" t="s">
        <v>34</v>
      </c>
      <c r="X140" s="20">
        <v>2258</v>
      </c>
      <c r="Y140" s="20"/>
    </row>
    <row r="141" s="6" customFormat="1" ht="24.95" customHeight="1" spans="1:25">
      <c r="A141" s="22">
        <v>92</v>
      </c>
      <c r="B141" s="23" t="s">
        <v>1233</v>
      </c>
      <c r="C141" s="22"/>
      <c r="D141" s="22"/>
      <c r="E141" s="22"/>
      <c r="F141" s="22"/>
      <c r="G141" s="22" t="s">
        <v>37</v>
      </c>
      <c r="H141" s="22" t="s">
        <v>34</v>
      </c>
      <c r="I141" s="22" t="s">
        <v>1232</v>
      </c>
      <c r="J141" s="43">
        <v>0</v>
      </c>
      <c r="K141" s="23"/>
      <c r="L141" s="22"/>
      <c r="M141" s="49"/>
      <c r="N141" s="49"/>
      <c r="O141" s="49"/>
      <c r="P141" s="49"/>
      <c r="Q141" s="22"/>
      <c r="R141" s="22"/>
      <c r="S141" s="58"/>
      <c r="T141" s="58"/>
      <c r="U141" s="58"/>
      <c r="V141" s="58"/>
      <c r="W141" s="22" t="s">
        <v>34</v>
      </c>
      <c r="X141" s="22">
        <v>2259</v>
      </c>
      <c r="Y141" s="22"/>
    </row>
    <row r="142" s="6" customFormat="1" ht="24.95" customHeight="1" spans="1:25">
      <c r="A142" s="22">
        <v>93</v>
      </c>
      <c r="B142" s="23" t="s">
        <v>1234</v>
      </c>
      <c r="C142" s="22"/>
      <c r="D142" s="22"/>
      <c r="E142" s="22"/>
      <c r="F142" s="22"/>
      <c r="G142" s="22" t="s">
        <v>37</v>
      </c>
      <c r="H142" s="22" t="s">
        <v>34</v>
      </c>
      <c r="I142" s="22" t="s">
        <v>1232</v>
      </c>
      <c r="J142" s="43">
        <f>SUM(0)</f>
        <v>0</v>
      </c>
      <c r="K142" s="23" t="s">
        <v>1235</v>
      </c>
      <c r="L142" s="22"/>
      <c r="M142" s="49">
        <f>SUM(0)</f>
        <v>0</v>
      </c>
      <c r="N142" s="49">
        <f>SUM(0)</f>
        <v>0</v>
      </c>
      <c r="O142" s="49">
        <f>SUM(0)</f>
        <v>0</v>
      </c>
      <c r="P142" s="49">
        <f>SUM(0)</f>
        <v>0</v>
      </c>
      <c r="Q142" s="22"/>
      <c r="R142" s="22" t="s">
        <v>110</v>
      </c>
      <c r="S142" s="58">
        <f>SUM(0)</f>
        <v>0</v>
      </c>
      <c r="T142" s="58">
        <f>SUM(0)</f>
        <v>0</v>
      </c>
      <c r="U142" s="58" t="s">
        <v>1236</v>
      </c>
      <c r="V142" s="58" t="s">
        <v>1237</v>
      </c>
      <c r="W142" s="22" t="s">
        <v>34</v>
      </c>
      <c r="X142" s="22">
        <v>2266</v>
      </c>
      <c r="Y142" s="22"/>
    </row>
    <row r="143" s="6" customFormat="1" ht="24.95" customHeight="1" spans="1:25">
      <c r="A143" s="22">
        <v>94</v>
      </c>
      <c r="B143" s="23" t="s">
        <v>1255</v>
      </c>
      <c r="C143" s="22"/>
      <c r="D143" s="22"/>
      <c r="E143" s="22"/>
      <c r="F143" s="22"/>
      <c r="G143" s="22" t="s">
        <v>37</v>
      </c>
      <c r="H143" s="22" t="s">
        <v>34</v>
      </c>
      <c r="I143" s="22" t="s">
        <v>1232</v>
      </c>
      <c r="J143" s="43"/>
      <c r="K143" s="23"/>
      <c r="L143" s="22"/>
      <c r="M143" s="49"/>
      <c r="N143" s="49"/>
      <c r="O143" s="49"/>
      <c r="P143" s="49"/>
      <c r="Q143" s="22"/>
      <c r="R143" s="22"/>
      <c r="S143" s="58"/>
      <c r="T143" s="58"/>
      <c r="U143" s="58"/>
      <c r="V143" s="58"/>
      <c r="W143" s="22"/>
      <c r="X143" s="22">
        <v>2304</v>
      </c>
      <c r="Y143" s="22"/>
    </row>
    <row r="144" s="6" customFormat="1" ht="24.95" customHeight="1" spans="1:25">
      <c r="A144" s="22">
        <v>95</v>
      </c>
      <c r="B144" s="23" t="s">
        <v>1256</v>
      </c>
      <c r="C144" s="22"/>
      <c r="D144" s="22"/>
      <c r="E144" s="22"/>
      <c r="F144" s="22"/>
      <c r="G144" s="22" t="s">
        <v>37</v>
      </c>
      <c r="H144" s="22" t="s">
        <v>34</v>
      </c>
      <c r="I144" s="22" t="s">
        <v>1232</v>
      </c>
      <c r="J144" s="43">
        <f>SUM(0)</f>
        <v>0</v>
      </c>
      <c r="K144" s="23" t="s">
        <v>1257</v>
      </c>
      <c r="L144" s="22"/>
      <c r="M144" s="49">
        <f t="shared" ref="M144:P144" si="30">SUM(0)</f>
        <v>0</v>
      </c>
      <c r="N144" s="49">
        <f t="shared" si="30"/>
        <v>0</v>
      </c>
      <c r="O144" s="49">
        <f t="shared" si="30"/>
        <v>0</v>
      </c>
      <c r="P144" s="49">
        <f t="shared" si="30"/>
        <v>0</v>
      </c>
      <c r="Q144" s="22"/>
      <c r="R144" s="22" t="s">
        <v>39</v>
      </c>
      <c r="S144" s="58">
        <f>SUM(0)</f>
        <v>0</v>
      </c>
      <c r="T144" s="58">
        <f>SUM(0)</f>
        <v>0</v>
      </c>
      <c r="U144" s="58" t="s">
        <v>1236</v>
      </c>
      <c r="V144" s="58" t="s">
        <v>1237</v>
      </c>
      <c r="W144" s="22" t="s">
        <v>34</v>
      </c>
      <c r="X144" s="22">
        <v>2305</v>
      </c>
      <c r="Y144" s="22"/>
    </row>
    <row r="145" s="6" customFormat="1" ht="24.95" customHeight="1" spans="1:25">
      <c r="A145" s="22">
        <v>96</v>
      </c>
      <c r="B145" s="23" t="s">
        <v>1258</v>
      </c>
      <c r="C145" s="22"/>
      <c r="D145" s="22"/>
      <c r="E145" s="22"/>
      <c r="F145" s="22"/>
      <c r="G145" s="22" t="s">
        <v>37</v>
      </c>
      <c r="H145" s="22" t="s">
        <v>34</v>
      </c>
      <c r="I145" s="22" t="s">
        <v>1232</v>
      </c>
      <c r="J145" s="43">
        <f>SUM(J146:J146)</f>
        <v>1</v>
      </c>
      <c r="K145" s="23" t="s">
        <v>1259</v>
      </c>
      <c r="L145" s="22"/>
      <c r="M145" s="49">
        <f>SUM(M146:M146)</f>
        <v>350</v>
      </c>
      <c r="N145" s="49">
        <f>SUM(N146:N146)</f>
        <v>350</v>
      </c>
      <c r="O145" s="49">
        <f>SUM(O146:O146)</f>
        <v>0</v>
      </c>
      <c r="P145" s="49">
        <f>SUM(P146:P146)</f>
        <v>0</v>
      </c>
      <c r="Q145" s="22"/>
      <c r="R145" s="22" t="s">
        <v>110</v>
      </c>
      <c r="S145" s="58">
        <f>SUM(S146:S146)</f>
        <v>104</v>
      </c>
      <c r="T145" s="58">
        <f>SUM(T146:T146)</f>
        <v>104</v>
      </c>
      <c r="U145" s="58" t="s">
        <v>1236</v>
      </c>
      <c r="V145" s="58" t="s">
        <v>1237</v>
      </c>
      <c r="W145" s="22" t="s">
        <v>34</v>
      </c>
      <c r="X145" s="22">
        <v>2309</v>
      </c>
      <c r="Y145" s="22"/>
    </row>
    <row r="146" ht="24.95" customHeight="1" spans="1:25">
      <c r="A146" s="24">
        <v>97</v>
      </c>
      <c r="B146" s="51" t="s">
        <v>1260</v>
      </c>
      <c r="C146" s="24" t="s">
        <v>45</v>
      </c>
      <c r="D146" s="24" t="s">
        <v>51</v>
      </c>
      <c r="E146" s="24" t="s">
        <v>1266</v>
      </c>
      <c r="F146" s="24"/>
      <c r="G146" s="24" t="s">
        <v>37</v>
      </c>
      <c r="H146" s="24">
        <v>2018</v>
      </c>
      <c r="I146" s="24" t="s">
        <v>1232</v>
      </c>
      <c r="J146" s="55">
        <v>1</v>
      </c>
      <c r="K146" s="51" t="s">
        <v>1262</v>
      </c>
      <c r="L146" s="24">
        <v>350</v>
      </c>
      <c r="M146" s="52">
        <f>N146+O146+P146</f>
        <v>350</v>
      </c>
      <c r="N146" s="52">
        <v>350</v>
      </c>
      <c r="O146" s="52"/>
      <c r="P146" s="52"/>
      <c r="Q146" s="24" t="s">
        <v>1263</v>
      </c>
      <c r="R146" s="24" t="s">
        <v>110</v>
      </c>
      <c r="S146" s="24">
        <v>104</v>
      </c>
      <c r="T146" s="24">
        <v>104</v>
      </c>
      <c r="U146" s="24"/>
      <c r="V146" s="24"/>
      <c r="W146" s="24" t="s">
        <v>1264</v>
      </c>
      <c r="X146" s="24">
        <v>2328</v>
      </c>
      <c r="Y146" s="24"/>
    </row>
    <row r="147" s="6" customFormat="1" ht="24.95" customHeight="1" spans="1:25">
      <c r="A147" s="22">
        <v>98</v>
      </c>
      <c r="B147" s="23" t="s">
        <v>1269</v>
      </c>
      <c r="C147" s="22"/>
      <c r="D147" s="22"/>
      <c r="E147" s="22"/>
      <c r="F147" s="22"/>
      <c r="G147" s="22" t="s">
        <v>37</v>
      </c>
      <c r="H147" s="22" t="s">
        <v>34</v>
      </c>
      <c r="I147" s="22" t="s">
        <v>1232</v>
      </c>
      <c r="J147" s="43">
        <f t="shared" ref="J147:J151" si="31">SUM(0)</f>
        <v>0</v>
      </c>
      <c r="K147" s="23" t="s">
        <v>1270</v>
      </c>
      <c r="L147" s="22"/>
      <c r="M147" s="49">
        <f t="shared" ref="M147:P147" si="32">SUM(0)</f>
        <v>0</v>
      </c>
      <c r="N147" s="49">
        <f t="shared" si="32"/>
        <v>0</v>
      </c>
      <c r="O147" s="49">
        <f t="shared" si="32"/>
        <v>0</v>
      </c>
      <c r="P147" s="49">
        <f t="shared" si="32"/>
        <v>0</v>
      </c>
      <c r="Q147" s="22"/>
      <c r="R147" s="22" t="s">
        <v>39</v>
      </c>
      <c r="S147" s="58">
        <f t="shared" ref="S147:S151" si="33">SUM(0)</f>
        <v>0</v>
      </c>
      <c r="T147" s="58">
        <f t="shared" ref="T147:T151" si="34">SUM(0)</f>
        <v>0</v>
      </c>
      <c r="U147" s="58" t="s">
        <v>1236</v>
      </c>
      <c r="V147" s="58" t="s">
        <v>1237</v>
      </c>
      <c r="W147" s="22" t="s">
        <v>34</v>
      </c>
      <c r="X147" s="22">
        <v>2353</v>
      </c>
      <c r="Y147" s="22"/>
    </row>
    <row r="148" s="6" customFormat="1" ht="24.95" customHeight="1" spans="1:25">
      <c r="A148" s="22">
        <v>99</v>
      </c>
      <c r="B148" s="23" t="s">
        <v>1271</v>
      </c>
      <c r="C148" s="22"/>
      <c r="D148" s="22"/>
      <c r="E148" s="22"/>
      <c r="F148" s="22"/>
      <c r="G148" s="22" t="s">
        <v>37</v>
      </c>
      <c r="H148" s="22" t="s">
        <v>34</v>
      </c>
      <c r="I148" s="22" t="s">
        <v>1232</v>
      </c>
      <c r="J148" s="43">
        <f t="shared" si="31"/>
        <v>0</v>
      </c>
      <c r="K148" s="23" t="s">
        <v>1272</v>
      </c>
      <c r="L148" s="22"/>
      <c r="M148" s="49">
        <f t="shared" ref="M148:P148" si="35">SUM(0)</f>
        <v>0</v>
      </c>
      <c r="N148" s="49">
        <f t="shared" si="35"/>
        <v>0</v>
      </c>
      <c r="O148" s="49">
        <f t="shared" si="35"/>
        <v>0</v>
      </c>
      <c r="P148" s="49">
        <f t="shared" si="35"/>
        <v>0</v>
      </c>
      <c r="Q148" s="22"/>
      <c r="R148" s="22" t="s">
        <v>39</v>
      </c>
      <c r="S148" s="58">
        <f t="shared" si="33"/>
        <v>0</v>
      </c>
      <c r="T148" s="58">
        <f t="shared" si="34"/>
        <v>0</v>
      </c>
      <c r="U148" s="58" t="s">
        <v>1273</v>
      </c>
      <c r="V148" s="58" t="s">
        <v>128</v>
      </c>
      <c r="W148" s="22" t="s">
        <v>34</v>
      </c>
      <c r="X148" s="22">
        <v>2355</v>
      </c>
      <c r="Y148" s="22"/>
    </row>
    <row r="149" s="6" customFormat="1" ht="24.95" customHeight="1" spans="1:25">
      <c r="A149" s="22">
        <v>100</v>
      </c>
      <c r="B149" s="23" t="s">
        <v>1274</v>
      </c>
      <c r="C149" s="22"/>
      <c r="D149" s="22"/>
      <c r="E149" s="22"/>
      <c r="F149" s="22"/>
      <c r="G149" s="22"/>
      <c r="H149" s="22"/>
      <c r="I149" s="22"/>
      <c r="J149" s="43"/>
      <c r="K149" s="23"/>
      <c r="L149" s="22"/>
      <c r="M149" s="49"/>
      <c r="N149" s="49"/>
      <c r="O149" s="49"/>
      <c r="P149" s="49"/>
      <c r="Q149" s="22"/>
      <c r="R149" s="22"/>
      <c r="S149" s="58"/>
      <c r="T149" s="58"/>
      <c r="U149" s="58"/>
      <c r="V149" s="58"/>
      <c r="W149" s="22"/>
      <c r="X149" s="22"/>
      <c r="Y149" s="66" t="s">
        <v>1275</v>
      </c>
    </row>
    <row r="150" s="5" customFormat="1" ht="24.95" customHeight="1" spans="1:25">
      <c r="A150" s="20">
        <v>101</v>
      </c>
      <c r="B150" s="21" t="s">
        <v>1276</v>
      </c>
      <c r="C150" s="20"/>
      <c r="D150" s="20"/>
      <c r="E150" s="20"/>
      <c r="F150" s="20"/>
      <c r="G150" s="20" t="s">
        <v>125</v>
      </c>
      <c r="H150" s="20" t="s">
        <v>34</v>
      </c>
      <c r="I150" s="20" t="s">
        <v>1232</v>
      </c>
      <c r="J150" s="41">
        <f>J151+J152+J153</f>
        <v>0</v>
      </c>
      <c r="K150" s="21"/>
      <c r="L150" s="20"/>
      <c r="M150" s="48">
        <f t="shared" ref="M150:P150" si="36">M151+M152+M153</f>
        <v>0</v>
      </c>
      <c r="N150" s="48">
        <f t="shared" si="36"/>
        <v>0</v>
      </c>
      <c r="O150" s="48">
        <f t="shared" si="36"/>
        <v>0</v>
      </c>
      <c r="P150" s="48">
        <f t="shared" si="36"/>
        <v>0</v>
      </c>
      <c r="Q150" s="20"/>
      <c r="R150" s="20" t="s">
        <v>34</v>
      </c>
      <c r="S150" s="57">
        <f>S151+S152+S153</f>
        <v>0</v>
      </c>
      <c r="T150" s="57">
        <f>T151+T152+T153</f>
        <v>0</v>
      </c>
      <c r="U150" s="57" t="s">
        <v>1277</v>
      </c>
      <c r="V150" s="57" t="s">
        <v>1278</v>
      </c>
      <c r="W150" s="20" t="s">
        <v>34</v>
      </c>
      <c r="X150" s="20">
        <v>2366</v>
      </c>
      <c r="Y150" s="20"/>
    </row>
    <row r="151" s="6" customFormat="1" ht="24.95" customHeight="1" spans="1:25">
      <c r="A151" s="22">
        <v>102</v>
      </c>
      <c r="B151" s="23" t="s">
        <v>1279</v>
      </c>
      <c r="C151" s="22"/>
      <c r="D151" s="22"/>
      <c r="E151" s="22"/>
      <c r="F151" s="22"/>
      <c r="G151" s="22" t="s">
        <v>125</v>
      </c>
      <c r="H151" s="22" t="s">
        <v>34</v>
      </c>
      <c r="I151" s="22" t="s">
        <v>1232</v>
      </c>
      <c r="J151" s="43">
        <f t="shared" si="31"/>
        <v>0</v>
      </c>
      <c r="K151" s="23" t="s">
        <v>1280</v>
      </c>
      <c r="L151" s="22"/>
      <c r="M151" s="49">
        <f t="shared" ref="M151:P151" si="37">SUM(0)</f>
        <v>0</v>
      </c>
      <c r="N151" s="49">
        <f t="shared" si="37"/>
        <v>0</v>
      </c>
      <c r="O151" s="49">
        <f t="shared" si="37"/>
        <v>0</v>
      </c>
      <c r="P151" s="49">
        <f t="shared" si="37"/>
        <v>0</v>
      </c>
      <c r="Q151" s="22"/>
      <c r="R151" s="22" t="s">
        <v>110</v>
      </c>
      <c r="S151" s="58">
        <f t="shared" si="33"/>
        <v>0</v>
      </c>
      <c r="T151" s="58">
        <f t="shared" si="34"/>
        <v>0</v>
      </c>
      <c r="U151" s="58"/>
      <c r="V151" s="58"/>
      <c r="W151" s="22" t="s">
        <v>34</v>
      </c>
      <c r="X151" s="22">
        <v>2367</v>
      </c>
      <c r="Y151" s="22"/>
    </row>
    <row r="152" s="6" customFormat="1" ht="24.95" customHeight="1" spans="1:25">
      <c r="A152" s="22">
        <v>103</v>
      </c>
      <c r="B152" s="23" t="s">
        <v>1283</v>
      </c>
      <c r="C152" s="22"/>
      <c r="D152" s="22"/>
      <c r="E152" s="22"/>
      <c r="F152" s="22"/>
      <c r="G152" s="22" t="s">
        <v>363</v>
      </c>
      <c r="H152" s="22" t="s">
        <v>34</v>
      </c>
      <c r="I152" s="22" t="s">
        <v>1232</v>
      </c>
      <c r="J152" s="43"/>
      <c r="K152" s="23"/>
      <c r="L152" s="22"/>
      <c r="M152" s="49"/>
      <c r="N152" s="49"/>
      <c r="O152" s="49"/>
      <c r="P152" s="49"/>
      <c r="Q152" s="22"/>
      <c r="R152" s="22"/>
      <c r="S152" s="58"/>
      <c r="T152" s="58"/>
      <c r="U152" s="58"/>
      <c r="V152" s="58"/>
      <c r="W152" s="22" t="s">
        <v>34</v>
      </c>
      <c r="X152" s="22">
        <v>2375</v>
      </c>
      <c r="Y152" s="22"/>
    </row>
    <row r="153" s="6" customFormat="1" ht="24.95" customHeight="1" spans="1:25">
      <c r="A153" s="22">
        <v>104</v>
      </c>
      <c r="B153" s="23" t="s">
        <v>1284</v>
      </c>
      <c r="C153" s="22"/>
      <c r="D153" s="22"/>
      <c r="E153" s="22"/>
      <c r="F153" s="22"/>
      <c r="G153" s="22" t="s">
        <v>37</v>
      </c>
      <c r="H153" s="22" t="s">
        <v>34</v>
      </c>
      <c r="I153" s="22" t="s">
        <v>1232</v>
      </c>
      <c r="J153" s="43"/>
      <c r="K153" s="23"/>
      <c r="L153" s="44"/>
      <c r="M153" s="44"/>
      <c r="N153" s="44"/>
      <c r="O153" s="44"/>
      <c r="P153" s="44"/>
      <c r="Q153" s="22"/>
      <c r="R153" s="22"/>
      <c r="S153" s="58"/>
      <c r="T153" s="58"/>
      <c r="U153" s="58"/>
      <c r="V153" s="58"/>
      <c r="W153" s="22" t="s">
        <v>34</v>
      </c>
      <c r="X153" s="22">
        <v>2391</v>
      </c>
      <c r="Y153" s="22"/>
    </row>
    <row r="154" s="5" customFormat="1" ht="24.95" customHeight="1" spans="1:25">
      <c r="A154" s="20">
        <v>105</v>
      </c>
      <c r="B154" s="21" t="s">
        <v>1285</v>
      </c>
      <c r="C154" s="20"/>
      <c r="D154" s="20"/>
      <c r="E154" s="20"/>
      <c r="F154" s="20"/>
      <c r="G154" s="20" t="s">
        <v>37</v>
      </c>
      <c r="H154" s="20" t="s">
        <v>34</v>
      </c>
      <c r="I154" s="20" t="s">
        <v>38</v>
      </c>
      <c r="J154" s="41">
        <f>J155+J156+J157+J158</f>
        <v>0</v>
      </c>
      <c r="K154" s="21"/>
      <c r="L154" s="20"/>
      <c r="M154" s="48">
        <f t="shared" ref="M154:P154" si="38">M155+M156+M157+M158</f>
        <v>0</v>
      </c>
      <c r="N154" s="48">
        <f t="shared" si="38"/>
        <v>0</v>
      </c>
      <c r="O154" s="48">
        <f t="shared" si="38"/>
        <v>0</v>
      </c>
      <c r="P154" s="48">
        <f t="shared" si="38"/>
        <v>0</v>
      </c>
      <c r="Q154" s="20"/>
      <c r="R154" s="20" t="s">
        <v>39</v>
      </c>
      <c r="S154" s="57">
        <f>S155+S156+S157+S158</f>
        <v>0</v>
      </c>
      <c r="T154" s="57">
        <f>T155+T156+T157+T158</f>
        <v>0</v>
      </c>
      <c r="U154" s="57" t="s">
        <v>2725</v>
      </c>
      <c r="V154" s="57" t="s">
        <v>1287</v>
      </c>
      <c r="W154" s="20" t="s">
        <v>34</v>
      </c>
      <c r="X154" s="20">
        <v>2402</v>
      </c>
      <c r="Y154" s="20"/>
    </row>
    <row r="155" s="6" customFormat="1" ht="24.95" customHeight="1" spans="1:25">
      <c r="A155" s="22">
        <v>106</v>
      </c>
      <c r="B155" s="23" t="s">
        <v>1288</v>
      </c>
      <c r="C155" s="22"/>
      <c r="D155" s="22"/>
      <c r="E155" s="22"/>
      <c r="F155" s="22"/>
      <c r="G155" s="22" t="s">
        <v>37</v>
      </c>
      <c r="H155" s="22" t="s">
        <v>34</v>
      </c>
      <c r="I155" s="22" t="s">
        <v>38</v>
      </c>
      <c r="J155" s="43">
        <f t="shared" ref="J155:J158" si="39">SUM(0)</f>
        <v>0</v>
      </c>
      <c r="K155" s="23" t="s">
        <v>1289</v>
      </c>
      <c r="L155" s="22"/>
      <c r="M155" s="49">
        <f t="shared" ref="M155:P155" si="40">SUM(0)</f>
        <v>0</v>
      </c>
      <c r="N155" s="49">
        <f t="shared" si="40"/>
        <v>0</v>
      </c>
      <c r="O155" s="49">
        <f t="shared" si="40"/>
        <v>0</v>
      </c>
      <c r="P155" s="49">
        <f t="shared" si="40"/>
        <v>0</v>
      </c>
      <c r="Q155" s="22"/>
      <c r="R155" s="22" t="s">
        <v>39</v>
      </c>
      <c r="S155" s="58">
        <f t="shared" ref="S155:S158" si="41">SUM(0)</f>
        <v>0</v>
      </c>
      <c r="T155" s="58">
        <f t="shared" ref="T155:T158" si="42">SUM(0)</f>
        <v>0</v>
      </c>
      <c r="U155" s="58"/>
      <c r="V155" s="58"/>
      <c r="W155" s="22" t="s">
        <v>34</v>
      </c>
      <c r="X155" s="22">
        <v>2403</v>
      </c>
      <c r="Y155" s="22"/>
    </row>
    <row r="156" s="6" customFormat="1" ht="24.95" customHeight="1" spans="1:25">
      <c r="A156" s="22">
        <v>107</v>
      </c>
      <c r="B156" s="23" t="s">
        <v>1290</v>
      </c>
      <c r="C156" s="22"/>
      <c r="D156" s="22"/>
      <c r="E156" s="22"/>
      <c r="F156" s="22"/>
      <c r="G156" s="22" t="s">
        <v>37</v>
      </c>
      <c r="H156" s="22" t="s">
        <v>34</v>
      </c>
      <c r="I156" s="22" t="s">
        <v>38</v>
      </c>
      <c r="J156" s="43">
        <f t="shared" si="39"/>
        <v>0</v>
      </c>
      <c r="K156" s="23" t="s">
        <v>1289</v>
      </c>
      <c r="L156" s="22"/>
      <c r="M156" s="49">
        <f t="shared" ref="M156:P156" si="43">SUM(0)</f>
        <v>0</v>
      </c>
      <c r="N156" s="49">
        <f t="shared" si="43"/>
        <v>0</v>
      </c>
      <c r="O156" s="49">
        <f t="shared" si="43"/>
        <v>0</v>
      </c>
      <c r="P156" s="49">
        <f t="shared" si="43"/>
        <v>0</v>
      </c>
      <c r="Q156" s="22"/>
      <c r="R156" s="22" t="s">
        <v>39</v>
      </c>
      <c r="S156" s="58">
        <f t="shared" si="41"/>
        <v>0</v>
      </c>
      <c r="T156" s="58">
        <f t="shared" si="42"/>
        <v>0</v>
      </c>
      <c r="U156" s="58"/>
      <c r="V156" s="58"/>
      <c r="W156" s="22" t="s">
        <v>34</v>
      </c>
      <c r="X156" s="22">
        <v>2983</v>
      </c>
      <c r="Y156" s="22"/>
    </row>
    <row r="157" s="6" customFormat="1" ht="24.95" customHeight="1" spans="1:25">
      <c r="A157" s="22">
        <v>108</v>
      </c>
      <c r="B157" s="23" t="s">
        <v>1291</v>
      </c>
      <c r="C157" s="22"/>
      <c r="D157" s="22"/>
      <c r="E157" s="22"/>
      <c r="F157" s="22"/>
      <c r="G157" s="22" t="s">
        <v>37</v>
      </c>
      <c r="H157" s="22" t="s">
        <v>34</v>
      </c>
      <c r="I157" s="22" t="s">
        <v>38</v>
      </c>
      <c r="J157" s="43">
        <f t="shared" si="39"/>
        <v>0</v>
      </c>
      <c r="K157" s="23" t="s">
        <v>1289</v>
      </c>
      <c r="L157" s="22"/>
      <c r="M157" s="49">
        <f t="shared" ref="M157:P157" si="44">SUM(0)</f>
        <v>0</v>
      </c>
      <c r="N157" s="49">
        <f t="shared" si="44"/>
        <v>0</v>
      </c>
      <c r="O157" s="49">
        <f t="shared" si="44"/>
        <v>0</v>
      </c>
      <c r="P157" s="49">
        <f t="shared" si="44"/>
        <v>0</v>
      </c>
      <c r="Q157" s="22"/>
      <c r="R157" s="22" t="s">
        <v>39</v>
      </c>
      <c r="S157" s="58">
        <f t="shared" si="41"/>
        <v>0</v>
      </c>
      <c r="T157" s="58">
        <f t="shared" si="42"/>
        <v>0</v>
      </c>
      <c r="U157" s="58"/>
      <c r="V157" s="58"/>
      <c r="W157" s="22" t="s">
        <v>34</v>
      </c>
      <c r="X157" s="22">
        <v>3446</v>
      </c>
      <c r="Y157" s="22"/>
    </row>
    <row r="158" s="6" customFormat="1" ht="24.95" customHeight="1" spans="1:25">
      <c r="A158" s="22">
        <v>109</v>
      </c>
      <c r="B158" s="23" t="s">
        <v>1292</v>
      </c>
      <c r="C158" s="22"/>
      <c r="D158" s="22"/>
      <c r="E158" s="22"/>
      <c r="F158" s="22"/>
      <c r="G158" s="22" t="s">
        <v>37</v>
      </c>
      <c r="H158" s="22" t="s">
        <v>34</v>
      </c>
      <c r="I158" s="22" t="s">
        <v>38</v>
      </c>
      <c r="J158" s="43">
        <f t="shared" si="39"/>
        <v>0</v>
      </c>
      <c r="K158" s="23" t="s">
        <v>1293</v>
      </c>
      <c r="L158" s="22"/>
      <c r="M158" s="49">
        <f t="shared" ref="M158:P158" si="45">SUM(0)</f>
        <v>0</v>
      </c>
      <c r="N158" s="49">
        <f t="shared" si="45"/>
        <v>0</v>
      </c>
      <c r="O158" s="49">
        <f t="shared" si="45"/>
        <v>0</v>
      </c>
      <c r="P158" s="49">
        <f t="shared" si="45"/>
        <v>0</v>
      </c>
      <c r="Q158" s="22"/>
      <c r="R158" s="22" t="s">
        <v>39</v>
      </c>
      <c r="S158" s="58">
        <f t="shared" si="41"/>
        <v>0</v>
      </c>
      <c r="T158" s="58">
        <f t="shared" si="42"/>
        <v>0</v>
      </c>
      <c r="U158" s="58"/>
      <c r="V158" s="58"/>
      <c r="W158" s="22" t="s">
        <v>34</v>
      </c>
      <c r="X158" s="22">
        <v>3942</v>
      </c>
      <c r="Y158" s="22"/>
    </row>
    <row r="159" s="5" customFormat="1" ht="24.95" customHeight="1" spans="1:25">
      <c r="A159" s="20">
        <v>110</v>
      </c>
      <c r="B159" s="21" t="s">
        <v>1294</v>
      </c>
      <c r="C159" s="20"/>
      <c r="D159" s="20"/>
      <c r="E159" s="20"/>
      <c r="F159" s="20"/>
      <c r="G159" s="20" t="s">
        <v>125</v>
      </c>
      <c r="H159" s="20" t="s">
        <v>34</v>
      </c>
      <c r="I159" s="20" t="s">
        <v>1295</v>
      </c>
      <c r="J159" s="41">
        <f>J160+J161</f>
        <v>0</v>
      </c>
      <c r="K159" s="21"/>
      <c r="L159" s="20"/>
      <c r="M159" s="48">
        <f t="shared" ref="M159:P159" si="46">M160+M161</f>
        <v>0</v>
      </c>
      <c r="N159" s="48">
        <f t="shared" si="46"/>
        <v>0</v>
      </c>
      <c r="O159" s="48">
        <f t="shared" si="46"/>
        <v>0</v>
      </c>
      <c r="P159" s="48">
        <f t="shared" si="46"/>
        <v>0</v>
      </c>
      <c r="Q159" s="20"/>
      <c r="R159" s="20" t="s">
        <v>110</v>
      </c>
      <c r="S159" s="57">
        <f>S160+S161</f>
        <v>0</v>
      </c>
      <c r="T159" s="57">
        <f>T160+T161</f>
        <v>0</v>
      </c>
      <c r="U159" s="57" t="s">
        <v>1296</v>
      </c>
      <c r="V159" s="57" t="s">
        <v>1237</v>
      </c>
      <c r="W159" s="20" t="s">
        <v>34</v>
      </c>
      <c r="X159" s="20">
        <v>3949</v>
      </c>
      <c r="Y159" s="20"/>
    </row>
    <row r="160" s="6" customFormat="1" ht="24.95" customHeight="1" spans="1:25">
      <c r="A160" s="22">
        <v>111</v>
      </c>
      <c r="B160" s="23" t="s">
        <v>1297</v>
      </c>
      <c r="C160" s="22"/>
      <c r="D160" s="22"/>
      <c r="E160" s="22"/>
      <c r="F160" s="22"/>
      <c r="G160" s="22" t="s">
        <v>125</v>
      </c>
      <c r="H160" s="22" t="s">
        <v>34</v>
      </c>
      <c r="I160" s="22" t="s">
        <v>1295</v>
      </c>
      <c r="J160" s="43">
        <f>SUM(0)</f>
        <v>0</v>
      </c>
      <c r="K160" s="23" t="s">
        <v>1298</v>
      </c>
      <c r="L160" s="22"/>
      <c r="M160" s="49">
        <f t="shared" ref="M160:P160" si="47">SUM(0)</f>
        <v>0</v>
      </c>
      <c r="N160" s="49">
        <f t="shared" si="47"/>
        <v>0</v>
      </c>
      <c r="O160" s="49">
        <f t="shared" si="47"/>
        <v>0</v>
      </c>
      <c r="P160" s="49">
        <f t="shared" si="47"/>
        <v>0</v>
      </c>
      <c r="Q160" s="22"/>
      <c r="R160" s="22" t="s">
        <v>110</v>
      </c>
      <c r="S160" s="58">
        <f>SUM(0)</f>
        <v>0</v>
      </c>
      <c r="T160" s="58">
        <f>SUM(0)</f>
        <v>0</v>
      </c>
      <c r="U160" s="58"/>
      <c r="V160" s="58"/>
      <c r="W160" s="22" t="s">
        <v>34</v>
      </c>
      <c r="X160" s="22">
        <v>3950</v>
      </c>
      <c r="Y160" s="22"/>
    </row>
    <row r="161" s="6" customFormat="1" ht="24.95" customHeight="1" spans="1:25">
      <c r="A161" s="22">
        <v>112</v>
      </c>
      <c r="B161" s="23" t="s">
        <v>1299</v>
      </c>
      <c r="C161" s="22"/>
      <c r="D161" s="22"/>
      <c r="E161" s="22"/>
      <c r="F161" s="22"/>
      <c r="G161" s="22"/>
      <c r="H161" s="22"/>
      <c r="I161" s="22"/>
      <c r="J161" s="43"/>
      <c r="K161" s="23"/>
      <c r="L161" s="22"/>
      <c r="M161" s="49"/>
      <c r="N161" s="49"/>
      <c r="O161" s="49"/>
      <c r="P161" s="49"/>
      <c r="Q161" s="22"/>
      <c r="R161" s="22"/>
      <c r="S161" s="58"/>
      <c r="T161" s="58"/>
      <c r="U161" s="58"/>
      <c r="V161" s="58"/>
      <c r="W161" s="22"/>
      <c r="X161" s="22">
        <v>3967</v>
      </c>
      <c r="Y161" s="22"/>
    </row>
    <row r="162" s="6" customFormat="1" ht="24.95" customHeight="1" spans="1:25">
      <c r="A162" s="22">
        <v>113</v>
      </c>
      <c r="B162" s="23" t="s">
        <v>1300</v>
      </c>
      <c r="C162" s="22"/>
      <c r="D162" s="22"/>
      <c r="E162" s="22"/>
      <c r="F162" s="22"/>
      <c r="G162" s="22"/>
      <c r="H162" s="22"/>
      <c r="I162" s="22" t="s">
        <v>1301</v>
      </c>
      <c r="J162" s="43"/>
      <c r="K162" s="23"/>
      <c r="L162" s="22"/>
      <c r="M162" s="49"/>
      <c r="N162" s="49"/>
      <c r="O162" s="49"/>
      <c r="P162" s="49"/>
      <c r="Q162" s="22"/>
      <c r="R162" s="22"/>
      <c r="S162" s="58"/>
      <c r="T162" s="58"/>
      <c r="U162" s="58"/>
      <c r="V162" s="58"/>
      <c r="W162" s="22"/>
      <c r="X162" s="22"/>
      <c r="Y162" s="22" t="s">
        <v>1302</v>
      </c>
    </row>
    <row r="163" s="5" customFormat="1" ht="24.95" customHeight="1" spans="1:25">
      <c r="A163" s="20">
        <v>114</v>
      </c>
      <c r="B163" s="21" t="s">
        <v>1303</v>
      </c>
      <c r="C163" s="20"/>
      <c r="D163" s="20"/>
      <c r="E163" s="20"/>
      <c r="F163" s="20"/>
      <c r="G163" s="20"/>
      <c r="H163" s="20"/>
      <c r="I163" s="20" t="s">
        <v>108</v>
      </c>
      <c r="J163" s="41"/>
      <c r="K163" s="21"/>
      <c r="L163" s="20"/>
      <c r="M163" s="48"/>
      <c r="N163" s="48"/>
      <c r="O163" s="48"/>
      <c r="P163" s="48"/>
      <c r="Q163" s="20"/>
      <c r="R163" s="20"/>
      <c r="S163" s="57"/>
      <c r="T163" s="57"/>
      <c r="U163" s="57"/>
      <c r="V163" s="57"/>
      <c r="W163" s="20"/>
      <c r="X163" s="20"/>
      <c r="Y163" s="20" t="s">
        <v>1304</v>
      </c>
    </row>
    <row r="164" s="100" customFormat="1" ht="24.95" customHeight="1" spans="1:25">
      <c r="A164" s="24">
        <v>115</v>
      </c>
      <c r="B164" s="102" t="s">
        <v>1305</v>
      </c>
      <c r="C164" s="101"/>
      <c r="D164" s="101"/>
      <c r="E164" s="101"/>
      <c r="F164" s="101"/>
      <c r="G164" s="101" t="s">
        <v>37</v>
      </c>
      <c r="H164" s="101" t="s">
        <v>34</v>
      </c>
      <c r="I164" s="101" t="s">
        <v>106</v>
      </c>
      <c r="J164" s="111">
        <f>J165+J173+J178+J179+J180+J181+J182</f>
        <v>21</v>
      </c>
      <c r="K164" s="102"/>
      <c r="L164" s="101"/>
      <c r="M164" s="108">
        <f t="shared" ref="M164:P164" si="48">M165+M173+M178+M179+M180+M181+M182</f>
        <v>40.5</v>
      </c>
      <c r="N164" s="108">
        <f t="shared" si="48"/>
        <v>34.2</v>
      </c>
      <c r="O164" s="108">
        <f t="shared" si="48"/>
        <v>6.3</v>
      </c>
      <c r="P164" s="108">
        <f t="shared" si="48"/>
        <v>0</v>
      </c>
      <c r="Q164" s="101"/>
      <c r="R164" s="101" t="s">
        <v>39</v>
      </c>
      <c r="S164" s="110">
        <f>S165+S173+S178+S179+S180+S181+S182</f>
        <v>18</v>
      </c>
      <c r="T164" s="110">
        <f>T165+T173+T178+T179+T180+T181+T182</f>
        <v>67</v>
      </c>
      <c r="U164" s="110" t="s">
        <v>1306</v>
      </c>
      <c r="V164" s="110" t="s">
        <v>1287</v>
      </c>
      <c r="W164" s="101" t="s">
        <v>34</v>
      </c>
      <c r="X164" s="101">
        <v>3968</v>
      </c>
      <c r="Y164" s="101"/>
    </row>
    <row r="165" s="5" customFormat="1" ht="24.95" customHeight="1" spans="1:25">
      <c r="A165" s="20">
        <v>116</v>
      </c>
      <c r="B165" s="21" t="s">
        <v>1307</v>
      </c>
      <c r="C165" s="20"/>
      <c r="D165" s="20"/>
      <c r="E165" s="20"/>
      <c r="F165" s="20"/>
      <c r="G165" s="20" t="s">
        <v>37</v>
      </c>
      <c r="H165" s="20" t="s">
        <v>34</v>
      </c>
      <c r="I165" s="20" t="s">
        <v>106</v>
      </c>
      <c r="J165" s="41">
        <f>SUM(J166:J172)</f>
        <v>14</v>
      </c>
      <c r="K165" s="21"/>
      <c r="L165" s="20"/>
      <c r="M165" s="48">
        <f>SUM(M166:M172)</f>
        <v>29.4</v>
      </c>
      <c r="N165" s="48">
        <f>SUM(N166:N172)</f>
        <v>25.2</v>
      </c>
      <c r="O165" s="48">
        <f>SUM(O166:O172)</f>
        <v>4.2</v>
      </c>
      <c r="P165" s="48">
        <f>SUM(P166:P172)</f>
        <v>0</v>
      </c>
      <c r="Q165" s="20"/>
      <c r="R165" s="20" t="s">
        <v>39</v>
      </c>
      <c r="S165" s="57">
        <f>SUM(S166:S172)</f>
        <v>13</v>
      </c>
      <c r="T165" s="57">
        <f>SUM(T166:T172)</f>
        <v>50</v>
      </c>
      <c r="U165" s="57"/>
      <c r="V165" s="57"/>
      <c r="W165" s="20" t="s">
        <v>34</v>
      </c>
      <c r="X165" s="20">
        <v>3969</v>
      </c>
      <c r="Y165" s="20"/>
    </row>
    <row r="166" s="3" customFormat="1" ht="24.95" customHeight="1" spans="1:25">
      <c r="A166" s="24">
        <v>117</v>
      </c>
      <c r="B166" s="46" t="s">
        <v>1363</v>
      </c>
      <c r="C166" s="26" t="s">
        <v>45</v>
      </c>
      <c r="D166" s="26" t="s">
        <v>51</v>
      </c>
      <c r="E166" s="26" t="s">
        <v>81</v>
      </c>
      <c r="F166" s="26"/>
      <c r="G166" s="26" t="s">
        <v>37</v>
      </c>
      <c r="H166" s="26">
        <v>2018</v>
      </c>
      <c r="I166" s="26" t="s">
        <v>106</v>
      </c>
      <c r="J166" s="63">
        <v>1</v>
      </c>
      <c r="K166" s="46" t="s">
        <v>1309</v>
      </c>
      <c r="L166" s="47">
        <v>2.1</v>
      </c>
      <c r="M166" s="47">
        <f t="shared" ref="M166:M172" si="49">N166+O166+P166</f>
        <v>2.1</v>
      </c>
      <c r="N166" s="47">
        <v>2.1</v>
      </c>
      <c r="O166" s="47"/>
      <c r="P166" s="47"/>
      <c r="Q166" s="26" t="s">
        <v>135</v>
      </c>
      <c r="R166" s="26" t="s">
        <v>39</v>
      </c>
      <c r="S166" s="26">
        <v>1</v>
      </c>
      <c r="T166" s="26">
        <v>4</v>
      </c>
      <c r="U166" s="26"/>
      <c r="V166" s="26"/>
      <c r="W166" s="26" t="s">
        <v>1310</v>
      </c>
      <c r="X166" s="26">
        <v>4035</v>
      </c>
      <c r="Y166" s="26"/>
    </row>
    <row r="167" s="3" customFormat="1" ht="24.95" customHeight="1" spans="1:25">
      <c r="A167" s="24">
        <v>118</v>
      </c>
      <c r="B167" s="46" t="s">
        <v>1364</v>
      </c>
      <c r="C167" s="26" t="s">
        <v>45</v>
      </c>
      <c r="D167" s="26" t="s">
        <v>51</v>
      </c>
      <c r="E167" s="26" t="s">
        <v>82</v>
      </c>
      <c r="F167" s="26"/>
      <c r="G167" s="26" t="s">
        <v>37</v>
      </c>
      <c r="H167" s="26">
        <v>2018</v>
      </c>
      <c r="I167" s="26" t="s">
        <v>106</v>
      </c>
      <c r="J167" s="63">
        <v>1</v>
      </c>
      <c r="K167" s="46" t="s">
        <v>1309</v>
      </c>
      <c r="L167" s="47">
        <v>2.1</v>
      </c>
      <c r="M167" s="47">
        <f t="shared" si="49"/>
        <v>2.1</v>
      </c>
      <c r="N167" s="47">
        <v>2.1</v>
      </c>
      <c r="O167" s="47"/>
      <c r="P167" s="47"/>
      <c r="Q167" s="26" t="s">
        <v>135</v>
      </c>
      <c r="R167" s="26" t="s">
        <v>39</v>
      </c>
      <c r="S167" s="26">
        <v>1</v>
      </c>
      <c r="T167" s="26">
        <v>3</v>
      </c>
      <c r="U167" s="26"/>
      <c r="V167" s="26"/>
      <c r="W167" s="26" t="s">
        <v>1310</v>
      </c>
      <c r="X167" s="26">
        <v>4036</v>
      </c>
      <c r="Y167" s="26"/>
    </row>
    <row r="168" s="3" customFormat="1" ht="24.95" customHeight="1" spans="1:25">
      <c r="A168" s="24">
        <v>119</v>
      </c>
      <c r="B168" s="46" t="s">
        <v>1365</v>
      </c>
      <c r="C168" s="26" t="s">
        <v>45</v>
      </c>
      <c r="D168" s="26" t="s">
        <v>51</v>
      </c>
      <c r="E168" s="26" t="s">
        <v>90</v>
      </c>
      <c r="F168" s="26"/>
      <c r="G168" s="26" t="s">
        <v>37</v>
      </c>
      <c r="H168" s="26">
        <v>2018</v>
      </c>
      <c r="I168" s="26" t="s">
        <v>106</v>
      </c>
      <c r="J168" s="63">
        <v>3</v>
      </c>
      <c r="K168" s="46" t="s">
        <v>1309</v>
      </c>
      <c r="L168" s="47">
        <v>2.1</v>
      </c>
      <c r="M168" s="47">
        <f t="shared" si="49"/>
        <v>6.3</v>
      </c>
      <c r="N168" s="47">
        <v>6.3</v>
      </c>
      <c r="O168" s="47"/>
      <c r="P168" s="47"/>
      <c r="Q168" s="26" t="s">
        <v>135</v>
      </c>
      <c r="R168" s="26" t="s">
        <v>39</v>
      </c>
      <c r="S168" s="26">
        <v>3</v>
      </c>
      <c r="T168" s="26">
        <v>12</v>
      </c>
      <c r="U168" s="26"/>
      <c r="V168" s="26"/>
      <c r="W168" s="26" t="s">
        <v>1310</v>
      </c>
      <c r="X168" s="26">
        <v>4037</v>
      </c>
      <c r="Y168" s="26"/>
    </row>
    <row r="169" s="3" customFormat="1" ht="24.95" customHeight="1" spans="1:25">
      <c r="A169" s="24">
        <v>120</v>
      </c>
      <c r="B169" s="46" t="s">
        <v>1366</v>
      </c>
      <c r="C169" s="26" t="s">
        <v>45</v>
      </c>
      <c r="D169" s="26" t="s">
        <v>51</v>
      </c>
      <c r="E169" s="26" t="s">
        <v>74</v>
      </c>
      <c r="F169" s="26"/>
      <c r="G169" s="26" t="s">
        <v>37</v>
      </c>
      <c r="H169" s="26">
        <v>2018</v>
      </c>
      <c r="I169" s="26" t="s">
        <v>106</v>
      </c>
      <c r="J169" s="63">
        <v>2</v>
      </c>
      <c r="K169" s="46" t="s">
        <v>1309</v>
      </c>
      <c r="L169" s="47">
        <v>2.1</v>
      </c>
      <c r="M169" s="47">
        <f t="shared" si="49"/>
        <v>4.2</v>
      </c>
      <c r="N169" s="47">
        <v>4.2</v>
      </c>
      <c r="O169" s="47"/>
      <c r="P169" s="47"/>
      <c r="Q169" s="26" t="s">
        <v>135</v>
      </c>
      <c r="R169" s="26" t="s">
        <v>39</v>
      </c>
      <c r="S169" s="26">
        <v>2</v>
      </c>
      <c r="T169" s="26">
        <v>8</v>
      </c>
      <c r="U169" s="26"/>
      <c r="V169" s="26"/>
      <c r="W169" s="26" t="s">
        <v>1310</v>
      </c>
      <c r="X169" s="26">
        <v>4038</v>
      </c>
      <c r="Y169" s="26"/>
    </row>
    <row r="170" s="3" customFormat="1" ht="24.95" customHeight="1" spans="1:25">
      <c r="A170" s="24">
        <v>121</v>
      </c>
      <c r="B170" s="46" t="s">
        <v>1367</v>
      </c>
      <c r="C170" s="26" t="s">
        <v>45</v>
      </c>
      <c r="D170" s="26" t="s">
        <v>51</v>
      </c>
      <c r="E170" s="26" t="s">
        <v>83</v>
      </c>
      <c r="F170" s="26"/>
      <c r="G170" s="26" t="s">
        <v>37</v>
      </c>
      <c r="H170" s="26">
        <v>2018</v>
      </c>
      <c r="I170" s="26" t="s">
        <v>106</v>
      </c>
      <c r="J170" s="63">
        <v>3</v>
      </c>
      <c r="K170" s="46" t="s">
        <v>1309</v>
      </c>
      <c r="L170" s="47">
        <v>2.1</v>
      </c>
      <c r="M170" s="47">
        <f t="shared" si="49"/>
        <v>6.3</v>
      </c>
      <c r="N170" s="47">
        <v>6.3</v>
      </c>
      <c r="O170" s="47"/>
      <c r="P170" s="47"/>
      <c r="Q170" s="26" t="s">
        <v>135</v>
      </c>
      <c r="R170" s="26" t="s">
        <v>39</v>
      </c>
      <c r="S170" s="26">
        <v>2</v>
      </c>
      <c r="T170" s="26">
        <v>8</v>
      </c>
      <c r="U170" s="26"/>
      <c r="V170" s="26"/>
      <c r="W170" s="26" t="s">
        <v>1310</v>
      </c>
      <c r="X170" s="26">
        <v>4039</v>
      </c>
      <c r="Y170" s="26"/>
    </row>
    <row r="171" s="3" customFormat="1" ht="24.95" customHeight="1" spans="1:25">
      <c r="A171" s="24">
        <v>122</v>
      </c>
      <c r="B171" s="46" t="s">
        <v>1368</v>
      </c>
      <c r="C171" s="26" t="s">
        <v>45</v>
      </c>
      <c r="D171" s="26" t="s">
        <v>51</v>
      </c>
      <c r="E171" s="26" t="s">
        <v>52</v>
      </c>
      <c r="F171" s="26"/>
      <c r="G171" s="26" t="s">
        <v>37</v>
      </c>
      <c r="H171" s="26">
        <v>2018</v>
      </c>
      <c r="I171" s="26" t="s">
        <v>106</v>
      </c>
      <c r="J171" s="63">
        <v>2</v>
      </c>
      <c r="K171" s="46" t="s">
        <v>1309</v>
      </c>
      <c r="L171" s="47">
        <v>2.1</v>
      </c>
      <c r="M171" s="47">
        <f t="shared" si="49"/>
        <v>4.2</v>
      </c>
      <c r="N171" s="47">
        <v>4.2</v>
      </c>
      <c r="O171" s="47"/>
      <c r="P171" s="47"/>
      <c r="Q171" s="26" t="s">
        <v>135</v>
      </c>
      <c r="R171" s="26" t="s">
        <v>39</v>
      </c>
      <c r="S171" s="26">
        <v>2</v>
      </c>
      <c r="T171" s="26">
        <v>8</v>
      </c>
      <c r="U171" s="26"/>
      <c r="V171" s="26"/>
      <c r="W171" s="26" t="s">
        <v>1310</v>
      </c>
      <c r="X171" s="26">
        <v>4040</v>
      </c>
      <c r="Y171" s="26"/>
    </row>
    <row r="172" ht="24.95" customHeight="1" spans="1:25">
      <c r="A172" s="24">
        <v>123</v>
      </c>
      <c r="B172" s="25" t="s">
        <v>1366</v>
      </c>
      <c r="C172" s="26" t="s">
        <v>45</v>
      </c>
      <c r="D172" s="26" t="s">
        <v>51</v>
      </c>
      <c r="E172" s="26" t="s">
        <v>74</v>
      </c>
      <c r="F172" s="26"/>
      <c r="G172" s="26" t="s">
        <v>37</v>
      </c>
      <c r="H172" s="26">
        <v>2019</v>
      </c>
      <c r="I172" s="26" t="s">
        <v>106</v>
      </c>
      <c r="J172" s="45">
        <v>2</v>
      </c>
      <c r="K172" s="46" t="s">
        <v>1309</v>
      </c>
      <c r="L172" s="26">
        <v>2.1</v>
      </c>
      <c r="M172" s="47">
        <f t="shared" si="49"/>
        <v>4.2</v>
      </c>
      <c r="N172" s="47"/>
      <c r="O172" s="47">
        <v>4.2</v>
      </c>
      <c r="P172" s="47"/>
      <c r="Q172" s="26" t="s">
        <v>135</v>
      </c>
      <c r="R172" s="26" t="s">
        <v>39</v>
      </c>
      <c r="S172" s="60">
        <v>2</v>
      </c>
      <c r="T172" s="60">
        <v>7</v>
      </c>
      <c r="U172" s="60"/>
      <c r="V172" s="60"/>
      <c r="W172" s="26" t="s">
        <v>1310</v>
      </c>
      <c r="X172" s="26"/>
      <c r="Y172" s="26" t="s">
        <v>1406</v>
      </c>
    </row>
    <row r="173" s="5" customFormat="1" ht="24.95" customHeight="1" spans="1:25">
      <c r="A173" s="20">
        <v>124</v>
      </c>
      <c r="B173" s="21" t="s">
        <v>1423</v>
      </c>
      <c r="C173" s="20"/>
      <c r="D173" s="20"/>
      <c r="E173" s="20"/>
      <c r="F173" s="20"/>
      <c r="G173" s="20" t="s">
        <v>363</v>
      </c>
      <c r="H173" s="20" t="s">
        <v>34</v>
      </c>
      <c r="I173" s="20" t="s">
        <v>106</v>
      </c>
      <c r="J173" s="41">
        <f>SUM(J174:J177)</f>
        <v>7</v>
      </c>
      <c r="K173" s="21" t="s">
        <v>1424</v>
      </c>
      <c r="L173" s="20"/>
      <c r="M173" s="48">
        <f>SUM(M174:M177)</f>
        <v>11.1</v>
      </c>
      <c r="N173" s="48">
        <f>SUM(N174:N177)</f>
        <v>9</v>
      </c>
      <c r="O173" s="48">
        <f>SUM(O174:O177)</f>
        <v>2.1</v>
      </c>
      <c r="P173" s="48">
        <f>SUM(P174:P177)</f>
        <v>0</v>
      </c>
      <c r="Q173" s="20"/>
      <c r="R173" s="20" t="s">
        <v>39</v>
      </c>
      <c r="S173" s="57">
        <f>SUM(S174:S177)</f>
        <v>5</v>
      </c>
      <c r="T173" s="57">
        <f>SUM(T174:T177)</f>
        <v>17</v>
      </c>
      <c r="U173" s="57"/>
      <c r="V173" s="57"/>
      <c r="W173" s="20" t="s">
        <v>34</v>
      </c>
      <c r="X173" s="20">
        <v>4290</v>
      </c>
      <c r="Y173" s="20"/>
    </row>
    <row r="174" s="3" customFormat="1" ht="24.95" customHeight="1" spans="1:25">
      <c r="A174" s="24">
        <v>125</v>
      </c>
      <c r="B174" s="46" t="s">
        <v>1500</v>
      </c>
      <c r="C174" s="26" t="s">
        <v>45</v>
      </c>
      <c r="D174" s="26" t="s">
        <v>51</v>
      </c>
      <c r="E174" s="26" t="s">
        <v>90</v>
      </c>
      <c r="F174" s="26"/>
      <c r="G174" s="26" t="s">
        <v>363</v>
      </c>
      <c r="H174" s="26">
        <v>2018</v>
      </c>
      <c r="I174" s="26" t="s">
        <v>106</v>
      </c>
      <c r="J174" s="45">
        <v>1</v>
      </c>
      <c r="K174" s="46" t="s">
        <v>1427</v>
      </c>
      <c r="L174" s="47">
        <v>1.5</v>
      </c>
      <c r="M174" s="47">
        <f>N174+O174+P174</f>
        <v>1.5</v>
      </c>
      <c r="N174" s="47">
        <v>1.5</v>
      </c>
      <c r="O174" s="47"/>
      <c r="P174" s="47"/>
      <c r="Q174" s="26" t="s">
        <v>135</v>
      </c>
      <c r="R174" s="26" t="s">
        <v>39</v>
      </c>
      <c r="S174" s="26">
        <v>1</v>
      </c>
      <c r="T174" s="26">
        <v>4</v>
      </c>
      <c r="U174" s="26"/>
      <c r="V174" s="26"/>
      <c r="W174" s="26" t="s">
        <v>1310</v>
      </c>
      <c r="X174" s="26">
        <v>4367</v>
      </c>
      <c r="Y174" s="26"/>
    </row>
    <row r="175" s="3" customFormat="1" ht="24.95" customHeight="1" spans="1:25">
      <c r="A175" s="24">
        <v>126</v>
      </c>
      <c r="B175" s="46" t="s">
        <v>1501</v>
      </c>
      <c r="C175" s="26" t="s">
        <v>45</v>
      </c>
      <c r="D175" s="26" t="s">
        <v>51</v>
      </c>
      <c r="E175" s="26" t="s">
        <v>74</v>
      </c>
      <c r="F175" s="26"/>
      <c r="G175" s="26" t="s">
        <v>363</v>
      </c>
      <c r="H175" s="26">
        <v>2018</v>
      </c>
      <c r="I175" s="26" t="s">
        <v>106</v>
      </c>
      <c r="J175" s="45">
        <v>4</v>
      </c>
      <c r="K175" s="46" t="s">
        <v>1427</v>
      </c>
      <c r="L175" s="47">
        <v>1.5</v>
      </c>
      <c r="M175" s="47">
        <f>N175+O175+P175</f>
        <v>6</v>
      </c>
      <c r="N175" s="47">
        <v>6</v>
      </c>
      <c r="O175" s="47"/>
      <c r="P175" s="47"/>
      <c r="Q175" s="26" t="s">
        <v>135</v>
      </c>
      <c r="R175" s="26" t="s">
        <v>39</v>
      </c>
      <c r="S175" s="26">
        <v>3</v>
      </c>
      <c r="T175" s="26">
        <v>12</v>
      </c>
      <c r="U175" s="26"/>
      <c r="V175" s="26"/>
      <c r="W175" s="26" t="s">
        <v>1310</v>
      </c>
      <c r="X175" s="26">
        <v>4368</v>
      </c>
      <c r="Y175" s="26"/>
    </row>
    <row r="176" s="3" customFormat="1" ht="24.95" customHeight="1" spans="1:25">
      <c r="A176" s="24">
        <v>127</v>
      </c>
      <c r="B176" s="46" t="s">
        <v>1502</v>
      </c>
      <c r="C176" s="26" t="s">
        <v>45</v>
      </c>
      <c r="D176" s="26" t="s">
        <v>51</v>
      </c>
      <c r="E176" s="26" t="s">
        <v>83</v>
      </c>
      <c r="F176" s="26"/>
      <c r="G176" s="26" t="s">
        <v>363</v>
      </c>
      <c r="H176" s="26">
        <v>2018</v>
      </c>
      <c r="I176" s="26" t="s">
        <v>106</v>
      </c>
      <c r="J176" s="45">
        <v>1</v>
      </c>
      <c r="K176" s="46" t="s">
        <v>1427</v>
      </c>
      <c r="L176" s="47">
        <v>1.5</v>
      </c>
      <c r="M176" s="47">
        <f>N176+O176+P176</f>
        <v>1.5</v>
      </c>
      <c r="N176" s="47">
        <v>1.5</v>
      </c>
      <c r="O176" s="47"/>
      <c r="P176" s="47"/>
      <c r="Q176" s="26" t="s">
        <v>135</v>
      </c>
      <c r="R176" s="26" t="s">
        <v>39</v>
      </c>
      <c r="S176" s="26"/>
      <c r="T176" s="26"/>
      <c r="U176" s="26"/>
      <c r="V176" s="26"/>
      <c r="W176" s="26" t="s">
        <v>1310</v>
      </c>
      <c r="X176" s="26">
        <v>4369</v>
      </c>
      <c r="Y176" s="26"/>
    </row>
    <row r="177" ht="24.95" customHeight="1" spans="1:25">
      <c r="A177" s="24">
        <v>128</v>
      </c>
      <c r="B177" s="25" t="s">
        <v>1502</v>
      </c>
      <c r="C177" s="26" t="s">
        <v>45</v>
      </c>
      <c r="D177" s="26" t="s">
        <v>51</v>
      </c>
      <c r="E177" s="26" t="s">
        <v>83</v>
      </c>
      <c r="F177" s="26"/>
      <c r="G177" s="26" t="s">
        <v>363</v>
      </c>
      <c r="H177" s="26">
        <v>2019</v>
      </c>
      <c r="I177" s="26" t="s">
        <v>106</v>
      </c>
      <c r="J177" s="45">
        <v>1</v>
      </c>
      <c r="K177" s="46" t="s">
        <v>1427</v>
      </c>
      <c r="L177" s="26">
        <v>2.1</v>
      </c>
      <c r="M177" s="47">
        <f>N177+O177+P177</f>
        <v>2.1</v>
      </c>
      <c r="N177" s="47"/>
      <c r="O177" s="47">
        <v>2.1</v>
      </c>
      <c r="P177" s="47"/>
      <c r="Q177" s="26" t="s">
        <v>135</v>
      </c>
      <c r="R177" s="26" t="s">
        <v>39</v>
      </c>
      <c r="S177" s="60">
        <v>1</v>
      </c>
      <c r="T177" s="60">
        <v>1</v>
      </c>
      <c r="U177" s="60"/>
      <c r="V177" s="60"/>
      <c r="W177" s="26" t="s">
        <v>1310</v>
      </c>
      <c r="X177" s="26"/>
      <c r="Y177" s="26" t="s">
        <v>1577</v>
      </c>
    </row>
    <row r="178" s="5" customFormat="1" ht="24.95" customHeight="1" spans="1:25">
      <c r="A178" s="20">
        <v>129</v>
      </c>
      <c r="B178" s="21" t="s">
        <v>1590</v>
      </c>
      <c r="C178" s="20"/>
      <c r="D178" s="20"/>
      <c r="E178" s="20"/>
      <c r="F178" s="20"/>
      <c r="G178" s="20" t="s">
        <v>37</v>
      </c>
      <c r="H178" s="20" t="s">
        <v>34</v>
      </c>
      <c r="I178" s="20" t="s">
        <v>106</v>
      </c>
      <c r="J178" s="41">
        <f>SUM(0)</f>
        <v>0</v>
      </c>
      <c r="K178" s="21" t="s">
        <v>1424</v>
      </c>
      <c r="L178" s="20"/>
      <c r="M178" s="48">
        <f>SUM(0)</f>
        <v>0</v>
      </c>
      <c r="N178" s="48">
        <f>SUM(0)</f>
        <v>0</v>
      </c>
      <c r="O178" s="48">
        <f>SUM(0)</f>
        <v>0</v>
      </c>
      <c r="P178" s="48">
        <f>SUM(0)</f>
        <v>0</v>
      </c>
      <c r="Q178" s="20"/>
      <c r="R178" s="20" t="s">
        <v>39</v>
      </c>
      <c r="S178" s="57">
        <f>SUM(0)</f>
        <v>0</v>
      </c>
      <c r="T178" s="57">
        <f>SUM(0)</f>
        <v>0</v>
      </c>
      <c r="U178" s="57"/>
      <c r="V178" s="57"/>
      <c r="W178" s="20" t="s">
        <v>34</v>
      </c>
      <c r="X178" s="20">
        <v>4571</v>
      </c>
      <c r="Y178" s="20"/>
    </row>
    <row r="179" s="5" customFormat="1" ht="24.95" customHeight="1" spans="1:25">
      <c r="A179" s="20">
        <v>130</v>
      </c>
      <c r="B179" s="21" t="s">
        <v>1631</v>
      </c>
      <c r="C179" s="20"/>
      <c r="D179" s="20"/>
      <c r="E179" s="20"/>
      <c r="F179" s="20"/>
      <c r="G179" s="20" t="s">
        <v>363</v>
      </c>
      <c r="H179" s="20" t="s">
        <v>34</v>
      </c>
      <c r="I179" s="20" t="s">
        <v>106</v>
      </c>
      <c r="J179" s="41">
        <f>SUM(0)</f>
        <v>0</v>
      </c>
      <c r="K179" s="21" t="s">
        <v>1632</v>
      </c>
      <c r="L179" s="20"/>
      <c r="M179" s="48">
        <f>SUM(0)</f>
        <v>0</v>
      </c>
      <c r="N179" s="48">
        <f>SUM(0)</f>
        <v>0</v>
      </c>
      <c r="O179" s="48">
        <f>SUM(0)</f>
        <v>0</v>
      </c>
      <c r="P179" s="48">
        <f>SUM(0)</f>
        <v>0</v>
      </c>
      <c r="Q179" s="20"/>
      <c r="R179" s="20" t="s">
        <v>39</v>
      </c>
      <c r="S179" s="57">
        <f>SUM(0)</f>
        <v>0</v>
      </c>
      <c r="T179" s="57">
        <f>SUM(0)</f>
        <v>0</v>
      </c>
      <c r="U179" s="57"/>
      <c r="V179" s="57"/>
      <c r="W179" s="20" t="s">
        <v>34</v>
      </c>
      <c r="X179" s="20">
        <v>4603</v>
      </c>
      <c r="Y179" s="20"/>
    </row>
    <row r="180" s="5" customFormat="1" ht="24.95" customHeight="1" spans="1:25">
      <c r="A180" s="20">
        <v>131</v>
      </c>
      <c r="B180" s="21" t="s">
        <v>1699</v>
      </c>
      <c r="C180" s="20"/>
      <c r="D180" s="20"/>
      <c r="E180" s="20"/>
      <c r="F180" s="20"/>
      <c r="G180" s="20"/>
      <c r="H180" s="20"/>
      <c r="I180" s="20"/>
      <c r="J180" s="41"/>
      <c r="K180" s="21"/>
      <c r="L180" s="20"/>
      <c r="M180" s="48"/>
      <c r="N180" s="48"/>
      <c r="O180" s="48"/>
      <c r="P180" s="48"/>
      <c r="Q180" s="20"/>
      <c r="R180" s="20"/>
      <c r="S180" s="57"/>
      <c r="T180" s="57"/>
      <c r="U180" s="57"/>
      <c r="V180" s="57"/>
      <c r="W180" s="20"/>
      <c r="X180" s="20">
        <v>4613</v>
      </c>
      <c r="Y180" s="20"/>
    </row>
    <row r="181" s="5" customFormat="1" ht="24.95" customHeight="1" spans="1:25">
      <c r="A181" s="20">
        <v>132</v>
      </c>
      <c r="B181" s="21" t="s">
        <v>1700</v>
      </c>
      <c r="C181" s="20"/>
      <c r="D181" s="20"/>
      <c r="E181" s="20"/>
      <c r="F181" s="20"/>
      <c r="G181" s="20"/>
      <c r="H181" s="20"/>
      <c r="I181" s="20"/>
      <c r="J181" s="41"/>
      <c r="K181" s="21"/>
      <c r="L181" s="20"/>
      <c r="M181" s="48"/>
      <c r="N181" s="48"/>
      <c r="O181" s="48"/>
      <c r="P181" s="48"/>
      <c r="Q181" s="20"/>
      <c r="R181" s="20"/>
      <c r="S181" s="57"/>
      <c r="T181" s="57"/>
      <c r="U181" s="57"/>
      <c r="V181" s="57"/>
      <c r="W181" s="20"/>
      <c r="X181" s="20"/>
      <c r="Y181" s="20" t="s">
        <v>1701</v>
      </c>
    </row>
    <row r="182" s="5" customFormat="1" ht="24.95" customHeight="1" spans="1:25">
      <c r="A182" s="20">
        <v>133</v>
      </c>
      <c r="B182" s="21" t="s">
        <v>1303</v>
      </c>
      <c r="C182" s="20"/>
      <c r="D182" s="20"/>
      <c r="E182" s="20"/>
      <c r="F182" s="20"/>
      <c r="G182" s="20"/>
      <c r="H182" s="20"/>
      <c r="I182" s="20"/>
      <c r="J182" s="41">
        <f>SUM(J183,J184)</f>
        <v>0</v>
      </c>
      <c r="K182" s="21"/>
      <c r="L182" s="20"/>
      <c r="M182" s="48">
        <f t="shared" ref="M182:P182" si="50">SUM(M183,M184)</f>
        <v>0</v>
      </c>
      <c r="N182" s="48">
        <f t="shared" si="50"/>
        <v>0</v>
      </c>
      <c r="O182" s="48">
        <f t="shared" si="50"/>
        <v>0</v>
      </c>
      <c r="P182" s="48">
        <f t="shared" si="50"/>
        <v>0</v>
      </c>
      <c r="Q182" s="20"/>
      <c r="R182" s="20"/>
      <c r="S182" s="57">
        <f>SUM(S183,S184)</f>
        <v>0</v>
      </c>
      <c r="T182" s="57">
        <f>SUM(T183,T184)</f>
        <v>0</v>
      </c>
      <c r="U182" s="57"/>
      <c r="V182" s="57"/>
      <c r="W182" s="20"/>
      <c r="X182" s="20"/>
      <c r="Y182" s="20" t="s">
        <v>1702</v>
      </c>
    </row>
    <row r="183" s="6" customFormat="1" ht="24.95" customHeight="1" spans="1:25">
      <c r="A183" s="22">
        <v>134</v>
      </c>
      <c r="B183" s="23" t="s">
        <v>1703</v>
      </c>
      <c r="C183" s="22"/>
      <c r="D183" s="22"/>
      <c r="E183" s="22"/>
      <c r="F183" s="22"/>
      <c r="G183" s="22" t="s">
        <v>37</v>
      </c>
      <c r="H183" s="22" t="s">
        <v>34</v>
      </c>
      <c r="I183" s="22" t="s">
        <v>106</v>
      </c>
      <c r="J183" s="43">
        <f>SUM(0)</f>
        <v>0</v>
      </c>
      <c r="K183" s="23" t="s">
        <v>1704</v>
      </c>
      <c r="L183" s="22"/>
      <c r="M183" s="49">
        <f>SUM(0)</f>
        <v>0</v>
      </c>
      <c r="N183" s="49">
        <f>SUM(0)</f>
        <v>0</v>
      </c>
      <c r="O183" s="49">
        <f>SUM(0)</f>
        <v>0</v>
      </c>
      <c r="P183" s="49">
        <f>SUM(0)</f>
        <v>0</v>
      </c>
      <c r="Q183" s="22"/>
      <c r="R183" s="22" t="s">
        <v>39</v>
      </c>
      <c r="S183" s="58">
        <f>SUM(0)</f>
        <v>0</v>
      </c>
      <c r="T183" s="58">
        <f>SUM(0)</f>
        <v>0</v>
      </c>
      <c r="U183" s="44"/>
      <c r="V183" s="44"/>
      <c r="W183" s="22" t="s">
        <v>34</v>
      </c>
      <c r="X183" s="22">
        <v>4151</v>
      </c>
      <c r="Y183" s="22"/>
    </row>
    <row r="184" s="6" customFormat="1" ht="24.95" customHeight="1" spans="1:25">
      <c r="A184" s="22">
        <v>135</v>
      </c>
      <c r="B184" s="23" t="s">
        <v>1711</v>
      </c>
      <c r="C184" s="22"/>
      <c r="D184" s="22"/>
      <c r="E184" s="22"/>
      <c r="F184" s="22"/>
      <c r="G184" s="22" t="s">
        <v>37</v>
      </c>
      <c r="H184" s="22" t="s">
        <v>34</v>
      </c>
      <c r="I184" s="22" t="s">
        <v>106</v>
      </c>
      <c r="J184" s="43">
        <f>SUM(0)</f>
        <v>0</v>
      </c>
      <c r="K184" s="23" t="s">
        <v>1712</v>
      </c>
      <c r="L184" s="22"/>
      <c r="M184" s="49">
        <f>SUM(0)</f>
        <v>0</v>
      </c>
      <c r="N184" s="49">
        <f>SUM(0)</f>
        <v>0</v>
      </c>
      <c r="O184" s="49">
        <f>SUM(0)</f>
        <v>0</v>
      </c>
      <c r="P184" s="49">
        <f>SUM(0)</f>
        <v>0</v>
      </c>
      <c r="Q184" s="22"/>
      <c r="R184" s="22" t="s">
        <v>39</v>
      </c>
      <c r="S184" s="58">
        <f>SUM(0)</f>
        <v>0</v>
      </c>
      <c r="T184" s="58">
        <f>SUM(0)</f>
        <v>0</v>
      </c>
      <c r="U184" s="44"/>
      <c r="V184" s="44"/>
      <c r="W184" s="22" t="s">
        <v>34</v>
      </c>
      <c r="X184" s="22">
        <v>4155</v>
      </c>
      <c r="Y184" s="22"/>
    </row>
    <row r="185" s="100" customFormat="1" ht="24.95" customHeight="1" spans="1:25">
      <c r="A185" s="24">
        <v>136</v>
      </c>
      <c r="B185" s="102" t="s">
        <v>1721</v>
      </c>
      <c r="C185" s="101"/>
      <c r="D185" s="101"/>
      <c r="E185" s="101"/>
      <c r="F185" s="101"/>
      <c r="G185" s="101" t="s">
        <v>34</v>
      </c>
      <c r="H185" s="101" t="s">
        <v>34</v>
      </c>
      <c r="I185" s="101" t="s">
        <v>34</v>
      </c>
      <c r="J185" s="111" t="s">
        <v>34</v>
      </c>
      <c r="K185" s="102"/>
      <c r="L185" s="101"/>
      <c r="M185" s="108">
        <f t="shared" ref="M185:P185" si="51">M186+M187+M188+M189+M192+M193+M194+M199</f>
        <v>0</v>
      </c>
      <c r="N185" s="108">
        <f t="shared" si="51"/>
        <v>0</v>
      </c>
      <c r="O185" s="108">
        <f t="shared" si="51"/>
        <v>0</v>
      </c>
      <c r="P185" s="108">
        <f t="shared" si="51"/>
        <v>0</v>
      </c>
      <c r="Q185" s="101">
        <f>SUBTOTAL(9,Q186,Q187,Q188,Q199,Q192,Q193,Q194)</f>
        <v>0</v>
      </c>
      <c r="R185" s="101" t="s">
        <v>34</v>
      </c>
      <c r="S185" s="110">
        <f>S186+S187+S188+S189+S192+S193+S194+S199</f>
        <v>0</v>
      </c>
      <c r="T185" s="110">
        <f>T186+T187+T188+T189+T192+T193+T194+T199</f>
        <v>0</v>
      </c>
      <c r="U185" s="110" t="s">
        <v>1722</v>
      </c>
      <c r="V185" s="110" t="s">
        <v>1723</v>
      </c>
      <c r="W185" s="101" t="s">
        <v>34</v>
      </c>
      <c r="X185" s="101">
        <v>4614</v>
      </c>
      <c r="Y185" s="101"/>
    </row>
    <row r="186" s="5" customFormat="1" ht="24.95" customHeight="1" spans="1:25">
      <c r="A186" s="20">
        <v>137</v>
      </c>
      <c r="B186" s="21" t="s">
        <v>1724</v>
      </c>
      <c r="C186" s="20"/>
      <c r="D186" s="20"/>
      <c r="E186" s="20"/>
      <c r="F186" s="20"/>
      <c r="G186" s="20" t="s">
        <v>37</v>
      </c>
      <c r="H186" s="20" t="s">
        <v>34</v>
      </c>
      <c r="I186" s="20" t="s">
        <v>108</v>
      </c>
      <c r="J186" s="41">
        <f>SUM(0)</f>
        <v>0</v>
      </c>
      <c r="K186" s="21" t="s">
        <v>1725</v>
      </c>
      <c r="L186" s="20"/>
      <c r="M186" s="48">
        <f t="shared" ref="M186:P186" si="52">SUM(0)</f>
        <v>0</v>
      </c>
      <c r="N186" s="48">
        <f t="shared" si="52"/>
        <v>0</v>
      </c>
      <c r="O186" s="48">
        <f t="shared" si="52"/>
        <v>0</v>
      </c>
      <c r="P186" s="48">
        <f t="shared" si="52"/>
        <v>0</v>
      </c>
      <c r="Q186" s="20"/>
      <c r="R186" s="20" t="s">
        <v>110</v>
      </c>
      <c r="S186" s="57">
        <f>SUM(0)</f>
        <v>0</v>
      </c>
      <c r="T186" s="57">
        <f>SUM(0)</f>
        <v>0</v>
      </c>
      <c r="U186" s="57" t="s">
        <v>1722</v>
      </c>
      <c r="V186" s="57" t="s">
        <v>1723</v>
      </c>
      <c r="W186" s="20" t="s">
        <v>34</v>
      </c>
      <c r="X186" s="20">
        <v>4615</v>
      </c>
      <c r="Y186" s="20"/>
    </row>
    <row r="187" s="5" customFormat="1" ht="24.95" customHeight="1" spans="1:25">
      <c r="A187" s="20">
        <v>138</v>
      </c>
      <c r="B187" s="21" t="s">
        <v>1726</v>
      </c>
      <c r="C187" s="20"/>
      <c r="D187" s="20"/>
      <c r="E187" s="20"/>
      <c r="F187" s="20"/>
      <c r="G187" s="20" t="s">
        <v>125</v>
      </c>
      <c r="H187" s="20" t="s">
        <v>34</v>
      </c>
      <c r="I187" s="20" t="s">
        <v>108</v>
      </c>
      <c r="J187" s="41">
        <f>SUM(0)</f>
        <v>0</v>
      </c>
      <c r="K187" s="21" t="s">
        <v>1725</v>
      </c>
      <c r="L187" s="20"/>
      <c r="M187" s="48">
        <f>SUM(0)</f>
        <v>0</v>
      </c>
      <c r="N187" s="48">
        <f>SUM(0)</f>
        <v>0</v>
      </c>
      <c r="O187" s="48">
        <f>SUM(0)</f>
        <v>0</v>
      </c>
      <c r="P187" s="48">
        <f>SUM(0)</f>
        <v>0</v>
      </c>
      <c r="Q187" s="20"/>
      <c r="R187" s="20" t="s">
        <v>110</v>
      </c>
      <c r="S187" s="57">
        <f>SUM(0)</f>
        <v>0</v>
      </c>
      <c r="T187" s="57">
        <f>SUM(0)</f>
        <v>0</v>
      </c>
      <c r="U187" s="57" t="s">
        <v>1727</v>
      </c>
      <c r="V187" s="57" t="s">
        <v>1723</v>
      </c>
      <c r="W187" s="20" t="s">
        <v>34</v>
      </c>
      <c r="X187" s="20">
        <v>4624</v>
      </c>
      <c r="Y187" s="20"/>
    </row>
    <row r="188" s="5" customFormat="1" ht="24.95" customHeight="1" spans="1:25">
      <c r="A188" s="20">
        <v>139</v>
      </c>
      <c r="B188" s="21" t="s">
        <v>1735</v>
      </c>
      <c r="C188" s="20"/>
      <c r="D188" s="20"/>
      <c r="E188" s="20"/>
      <c r="F188" s="20"/>
      <c r="G188" s="20" t="s">
        <v>37</v>
      </c>
      <c r="H188" s="20" t="s">
        <v>34</v>
      </c>
      <c r="I188" s="20" t="s">
        <v>1232</v>
      </c>
      <c r="J188" s="41">
        <f t="shared" ref="J188:J193" si="53">SUM(0)</f>
        <v>0</v>
      </c>
      <c r="K188" s="21" t="s">
        <v>1725</v>
      </c>
      <c r="L188" s="20"/>
      <c r="M188" s="48">
        <f t="shared" ref="M188:P188" si="54">SUM(0)</f>
        <v>0</v>
      </c>
      <c r="N188" s="48">
        <f t="shared" si="54"/>
        <v>0</v>
      </c>
      <c r="O188" s="48">
        <f t="shared" si="54"/>
        <v>0</v>
      </c>
      <c r="P188" s="48">
        <f t="shared" si="54"/>
        <v>0</v>
      </c>
      <c r="Q188" s="20"/>
      <c r="R188" s="20" t="s">
        <v>110</v>
      </c>
      <c r="S188" s="57">
        <f t="shared" ref="S188:S193" si="55">SUM(0)</f>
        <v>0</v>
      </c>
      <c r="T188" s="57">
        <f t="shared" ref="T188:T193" si="56">SUM(0)</f>
        <v>0</v>
      </c>
      <c r="U188" s="57" t="s">
        <v>1736</v>
      </c>
      <c r="V188" s="57" t="s">
        <v>1723</v>
      </c>
      <c r="W188" s="20" t="s">
        <v>34</v>
      </c>
      <c r="X188" s="20">
        <v>4641</v>
      </c>
      <c r="Y188" s="20"/>
    </row>
    <row r="189" s="5" customFormat="1" ht="24.95" customHeight="1" spans="1:25">
      <c r="A189" s="20">
        <v>140</v>
      </c>
      <c r="B189" s="21" t="s">
        <v>1737</v>
      </c>
      <c r="C189" s="20"/>
      <c r="D189" s="20"/>
      <c r="E189" s="20"/>
      <c r="F189" s="20"/>
      <c r="G189" s="20" t="s">
        <v>37</v>
      </c>
      <c r="H189" s="20" t="s">
        <v>34</v>
      </c>
      <c r="I189" s="20" t="s">
        <v>38</v>
      </c>
      <c r="J189" s="41">
        <f>SUM(J190,J191)</f>
        <v>0</v>
      </c>
      <c r="K189" s="21" t="s">
        <v>1738</v>
      </c>
      <c r="L189" s="20"/>
      <c r="M189" s="48">
        <f>SUM(N189:P189)</f>
        <v>0</v>
      </c>
      <c r="N189" s="48">
        <f t="shared" ref="N189:P189" si="57">SUM(N190,N191)</f>
        <v>0</v>
      </c>
      <c r="O189" s="48">
        <f t="shared" si="57"/>
        <v>0</v>
      </c>
      <c r="P189" s="48">
        <f t="shared" si="57"/>
        <v>0</v>
      </c>
      <c r="Q189" s="20"/>
      <c r="R189" s="20" t="s">
        <v>39</v>
      </c>
      <c r="S189" s="57">
        <f>SUM(S190,S191)</f>
        <v>0</v>
      </c>
      <c r="T189" s="57">
        <f>SUM(T190,T191)</f>
        <v>0</v>
      </c>
      <c r="U189" s="57" t="s">
        <v>1739</v>
      </c>
      <c r="V189" s="57" t="s">
        <v>1723</v>
      </c>
      <c r="W189" s="20" t="s">
        <v>34</v>
      </c>
      <c r="X189" s="20">
        <v>4678</v>
      </c>
      <c r="Y189" s="20"/>
    </row>
    <row r="190" s="6" customFormat="1" ht="24.95" customHeight="1" spans="1:25">
      <c r="A190" s="22">
        <v>141</v>
      </c>
      <c r="B190" s="23" t="s">
        <v>1740</v>
      </c>
      <c r="C190" s="22"/>
      <c r="D190" s="22"/>
      <c r="E190" s="22"/>
      <c r="F190" s="22"/>
      <c r="G190" s="22" t="s">
        <v>37</v>
      </c>
      <c r="H190" s="22" t="s">
        <v>34</v>
      </c>
      <c r="I190" s="22" t="s">
        <v>38</v>
      </c>
      <c r="J190" s="43">
        <f t="shared" si="53"/>
        <v>0</v>
      </c>
      <c r="K190" s="23"/>
      <c r="L190" s="22"/>
      <c r="M190" s="49">
        <f t="shared" ref="M190:P190" si="58">SUM(0)</f>
        <v>0</v>
      </c>
      <c r="N190" s="49">
        <f t="shared" si="58"/>
        <v>0</v>
      </c>
      <c r="O190" s="49">
        <f t="shared" si="58"/>
        <v>0</v>
      </c>
      <c r="P190" s="49">
        <f t="shared" si="58"/>
        <v>0</v>
      </c>
      <c r="Q190" s="22"/>
      <c r="R190" s="22"/>
      <c r="S190" s="58">
        <f t="shared" si="55"/>
        <v>0</v>
      </c>
      <c r="T190" s="58">
        <f t="shared" si="56"/>
        <v>0</v>
      </c>
      <c r="U190" s="58"/>
      <c r="V190" s="58"/>
      <c r="W190" s="22"/>
      <c r="X190" s="22"/>
      <c r="Y190" s="22" t="s">
        <v>1741</v>
      </c>
    </row>
    <row r="191" s="6" customFormat="1" ht="24.95" customHeight="1" spans="1:25">
      <c r="A191" s="22">
        <v>142</v>
      </c>
      <c r="B191" s="23" t="s">
        <v>1742</v>
      </c>
      <c r="C191" s="22"/>
      <c r="D191" s="22"/>
      <c r="E191" s="22"/>
      <c r="F191" s="22"/>
      <c r="G191" s="22"/>
      <c r="H191" s="22"/>
      <c r="I191" s="22" t="s">
        <v>1743</v>
      </c>
      <c r="J191" s="43"/>
      <c r="K191" s="23"/>
      <c r="L191" s="22"/>
      <c r="M191" s="49">
        <f t="shared" ref="M191:M197" si="59">SUM(N191:P191)</f>
        <v>0</v>
      </c>
      <c r="N191" s="49"/>
      <c r="O191" s="49"/>
      <c r="P191" s="49"/>
      <c r="Q191" s="22"/>
      <c r="R191" s="22"/>
      <c r="S191" s="58"/>
      <c r="T191" s="58"/>
      <c r="U191" s="58"/>
      <c r="V191" s="58"/>
      <c r="W191" s="22"/>
      <c r="X191" s="22"/>
      <c r="Y191" s="22" t="s">
        <v>1744</v>
      </c>
    </row>
    <row r="192" s="5" customFormat="1" ht="24.95" customHeight="1" spans="1:25">
      <c r="A192" s="20">
        <v>143</v>
      </c>
      <c r="B192" s="21" t="s">
        <v>1745</v>
      </c>
      <c r="C192" s="20"/>
      <c r="D192" s="20"/>
      <c r="E192" s="20"/>
      <c r="F192" s="20"/>
      <c r="G192" s="20"/>
      <c r="H192" s="20" t="s">
        <v>34</v>
      </c>
      <c r="I192" s="20" t="s">
        <v>38</v>
      </c>
      <c r="J192" s="41"/>
      <c r="K192" s="21"/>
      <c r="L192" s="20"/>
      <c r="M192" s="48"/>
      <c r="N192" s="48">
        <f>SUM(0)</f>
        <v>0</v>
      </c>
      <c r="O192" s="48"/>
      <c r="P192" s="48"/>
      <c r="Q192" s="20"/>
      <c r="R192" s="20"/>
      <c r="S192" s="57"/>
      <c r="T192" s="57"/>
      <c r="U192" s="57"/>
      <c r="V192" s="57"/>
      <c r="W192" s="20"/>
      <c r="X192" s="20"/>
      <c r="Y192" s="20" t="s">
        <v>1746</v>
      </c>
    </row>
    <row r="193" s="5" customFormat="1" ht="24.95" customHeight="1" spans="1:25">
      <c r="A193" s="20">
        <v>144</v>
      </c>
      <c r="B193" s="21" t="s">
        <v>1747</v>
      </c>
      <c r="C193" s="20"/>
      <c r="D193" s="20"/>
      <c r="E193" s="20"/>
      <c r="F193" s="20"/>
      <c r="G193" s="20" t="s">
        <v>37</v>
      </c>
      <c r="H193" s="20" t="s">
        <v>34</v>
      </c>
      <c r="I193" s="20" t="s">
        <v>38</v>
      </c>
      <c r="J193" s="41">
        <f t="shared" si="53"/>
        <v>0</v>
      </c>
      <c r="K193" s="21" t="s">
        <v>1748</v>
      </c>
      <c r="L193" s="20"/>
      <c r="M193" s="48">
        <f t="shared" ref="M193:P193" si="60">SUM(0)</f>
        <v>0</v>
      </c>
      <c r="N193" s="48">
        <f t="shared" si="60"/>
        <v>0</v>
      </c>
      <c r="O193" s="48">
        <f t="shared" si="60"/>
        <v>0</v>
      </c>
      <c r="P193" s="48">
        <f t="shared" si="60"/>
        <v>0</v>
      </c>
      <c r="Q193" s="20"/>
      <c r="R193" s="20" t="s">
        <v>110</v>
      </c>
      <c r="S193" s="57">
        <f t="shared" si="55"/>
        <v>0</v>
      </c>
      <c r="T193" s="57">
        <f t="shared" si="56"/>
        <v>0</v>
      </c>
      <c r="U193" s="57" t="s">
        <v>1749</v>
      </c>
      <c r="V193" s="57" t="s">
        <v>1723</v>
      </c>
      <c r="W193" s="20" t="s">
        <v>34</v>
      </c>
      <c r="X193" s="20">
        <v>4686</v>
      </c>
      <c r="Y193" s="20"/>
    </row>
    <row r="194" s="5" customFormat="1" ht="24.95" customHeight="1" spans="1:25">
      <c r="A194" s="20">
        <v>145</v>
      </c>
      <c r="B194" s="21" t="s">
        <v>1750</v>
      </c>
      <c r="C194" s="20"/>
      <c r="D194" s="20"/>
      <c r="E194" s="20"/>
      <c r="F194" s="20"/>
      <c r="G194" s="20" t="s">
        <v>37</v>
      </c>
      <c r="H194" s="20" t="s">
        <v>34</v>
      </c>
      <c r="I194" s="20" t="s">
        <v>38</v>
      </c>
      <c r="J194" s="41">
        <f>SUM(J195:J198)</f>
        <v>0</v>
      </c>
      <c r="K194" s="21"/>
      <c r="L194" s="20"/>
      <c r="M194" s="48">
        <f t="shared" si="59"/>
        <v>0</v>
      </c>
      <c r="N194" s="48">
        <f t="shared" ref="N194:Q194" si="61">SUM(N195:N198)</f>
        <v>0</v>
      </c>
      <c r="O194" s="48">
        <f t="shared" si="61"/>
        <v>0</v>
      </c>
      <c r="P194" s="48">
        <f t="shared" si="61"/>
        <v>0</v>
      </c>
      <c r="Q194" s="20">
        <f t="shared" si="61"/>
        <v>0</v>
      </c>
      <c r="R194" s="20" t="s">
        <v>39</v>
      </c>
      <c r="S194" s="57">
        <f>SUM(S195:S198)</f>
        <v>0</v>
      </c>
      <c r="T194" s="57">
        <f>SUM(T195:T198)</f>
        <v>0</v>
      </c>
      <c r="U194" s="57" t="s">
        <v>1751</v>
      </c>
      <c r="V194" s="57" t="s">
        <v>1752</v>
      </c>
      <c r="W194" s="20" t="s">
        <v>34</v>
      </c>
      <c r="X194" s="20">
        <v>4698</v>
      </c>
      <c r="Y194" s="20"/>
    </row>
    <row r="195" s="6" customFormat="1" ht="24.95" customHeight="1" spans="1:25">
      <c r="A195" s="22">
        <v>146</v>
      </c>
      <c r="B195" s="23" t="s">
        <v>1753</v>
      </c>
      <c r="C195" s="22"/>
      <c r="D195" s="22"/>
      <c r="E195" s="22"/>
      <c r="F195" s="22"/>
      <c r="G195" s="22" t="s">
        <v>37</v>
      </c>
      <c r="H195" s="22" t="s">
        <v>34</v>
      </c>
      <c r="I195" s="22" t="s">
        <v>38</v>
      </c>
      <c r="J195" s="43"/>
      <c r="K195" s="23"/>
      <c r="L195" s="22"/>
      <c r="M195" s="49">
        <f t="shared" si="59"/>
        <v>0</v>
      </c>
      <c r="N195" s="49"/>
      <c r="O195" s="49"/>
      <c r="P195" s="49"/>
      <c r="Q195" s="22"/>
      <c r="R195" s="22"/>
      <c r="S195" s="58"/>
      <c r="T195" s="58"/>
      <c r="U195" s="58"/>
      <c r="V195" s="58"/>
      <c r="W195" s="22"/>
      <c r="X195" s="22">
        <v>4699</v>
      </c>
      <c r="Y195" s="22"/>
    </row>
    <row r="196" s="6" customFormat="1" ht="24.95" customHeight="1" spans="1:25">
      <c r="A196" s="22">
        <v>147</v>
      </c>
      <c r="B196" s="23" t="s">
        <v>1754</v>
      </c>
      <c r="C196" s="22"/>
      <c r="D196" s="22"/>
      <c r="E196" s="22"/>
      <c r="F196" s="22"/>
      <c r="G196" s="22" t="s">
        <v>37</v>
      </c>
      <c r="H196" s="22" t="s">
        <v>34</v>
      </c>
      <c r="I196" s="22" t="s">
        <v>38</v>
      </c>
      <c r="J196" s="43"/>
      <c r="K196" s="23"/>
      <c r="L196" s="22"/>
      <c r="M196" s="49">
        <f t="shared" si="59"/>
        <v>0</v>
      </c>
      <c r="N196" s="49"/>
      <c r="O196" s="49"/>
      <c r="P196" s="49"/>
      <c r="Q196" s="22"/>
      <c r="R196" s="22"/>
      <c r="S196" s="58"/>
      <c r="T196" s="58"/>
      <c r="U196" s="58"/>
      <c r="V196" s="58"/>
      <c r="W196" s="22"/>
      <c r="X196" s="22">
        <v>4754</v>
      </c>
      <c r="Y196" s="22"/>
    </row>
    <row r="197" s="6" customFormat="1" ht="24.95" customHeight="1" spans="1:25">
      <c r="A197" s="22">
        <v>148</v>
      </c>
      <c r="B197" s="23" t="s">
        <v>1755</v>
      </c>
      <c r="C197" s="22"/>
      <c r="D197" s="22"/>
      <c r="E197" s="22"/>
      <c r="F197" s="22"/>
      <c r="G197" s="22" t="s">
        <v>37</v>
      </c>
      <c r="H197" s="22" t="s">
        <v>34</v>
      </c>
      <c r="I197" s="22" t="s">
        <v>38</v>
      </c>
      <c r="J197" s="43"/>
      <c r="K197" s="23"/>
      <c r="L197" s="22"/>
      <c r="M197" s="49">
        <f t="shared" si="59"/>
        <v>0</v>
      </c>
      <c r="N197" s="49"/>
      <c r="O197" s="49"/>
      <c r="P197" s="49"/>
      <c r="Q197" s="22"/>
      <c r="R197" s="22"/>
      <c r="S197" s="58"/>
      <c r="T197" s="58"/>
      <c r="U197" s="58"/>
      <c r="V197" s="58"/>
      <c r="W197" s="22"/>
      <c r="X197" s="22">
        <v>4863</v>
      </c>
      <c r="Y197" s="22"/>
    </row>
    <row r="198" s="6" customFormat="1" ht="24.95" customHeight="1" spans="1:25">
      <c r="A198" s="22">
        <v>149</v>
      </c>
      <c r="B198" s="23" t="s">
        <v>1756</v>
      </c>
      <c r="C198" s="22"/>
      <c r="D198" s="22"/>
      <c r="E198" s="22"/>
      <c r="F198" s="22"/>
      <c r="G198" s="22" t="s">
        <v>37</v>
      </c>
      <c r="H198" s="22" t="s">
        <v>34</v>
      </c>
      <c r="I198" s="22" t="s">
        <v>38</v>
      </c>
      <c r="J198" s="43">
        <f>SUM(0)</f>
        <v>0</v>
      </c>
      <c r="K198" s="23" t="s">
        <v>1757</v>
      </c>
      <c r="L198" s="22"/>
      <c r="M198" s="49">
        <f t="shared" ref="M198:P198" si="62">SUM(0)</f>
        <v>0</v>
      </c>
      <c r="N198" s="49">
        <f t="shared" si="62"/>
        <v>0</v>
      </c>
      <c r="O198" s="49">
        <f t="shared" si="62"/>
        <v>0</v>
      </c>
      <c r="P198" s="49">
        <f t="shared" si="62"/>
        <v>0</v>
      </c>
      <c r="Q198" s="22"/>
      <c r="R198" s="22" t="s">
        <v>39</v>
      </c>
      <c r="S198" s="58">
        <f>SUM(0)</f>
        <v>0</v>
      </c>
      <c r="T198" s="58">
        <f>SUM(0)</f>
        <v>0</v>
      </c>
      <c r="U198" s="58"/>
      <c r="V198" s="58"/>
      <c r="W198" s="22" t="s">
        <v>34</v>
      </c>
      <c r="X198" s="22">
        <v>4939</v>
      </c>
      <c r="Y198" s="22"/>
    </row>
    <row r="199" s="5" customFormat="1" ht="24.95" customHeight="1" spans="1:25">
      <c r="A199" s="20">
        <v>150</v>
      </c>
      <c r="B199" s="21" t="s">
        <v>1758</v>
      </c>
      <c r="C199" s="20"/>
      <c r="D199" s="20"/>
      <c r="E199" s="20"/>
      <c r="F199" s="20"/>
      <c r="G199" s="20" t="s">
        <v>37</v>
      </c>
      <c r="H199" s="20" t="s">
        <v>34</v>
      </c>
      <c r="I199" s="20" t="s">
        <v>1232</v>
      </c>
      <c r="J199" s="41">
        <f>SUM(0)</f>
        <v>0</v>
      </c>
      <c r="K199" s="21" t="s">
        <v>1725</v>
      </c>
      <c r="L199" s="20"/>
      <c r="M199" s="20">
        <f t="shared" ref="M199:Q199" si="63">SUM(0)</f>
        <v>0</v>
      </c>
      <c r="N199" s="20">
        <f t="shared" si="63"/>
        <v>0</v>
      </c>
      <c r="O199" s="20">
        <f t="shared" si="63"/>
        <v>0</v>
      </c>
      <c r="P199" s="20">
        <f t="shared" si="63"/>
        <v>0</v>
      </c>
      <c r="Q199" s="20">
        <f t="shared" si="63"/>
        <v>0</v>
      </c>
      <c r="R199" s="20" t="s">
        <v>110</v>
      </c>
      <c r="S199" s="20">
        <f>SUM(0)</f>
        <v>0</v>
      </c>
      <c r="T199" s="20">
        <f>SUM(0)</f>
        <v>0</v>
      </c>
      <c r="U199" s="57" t="s">
        <v>1736</v>
      </c>
      <c r="V199" s="57" t="s">
        <v>1723</v>
      </c>
      <c r="W199" s="20" t="s">
        <v>34</v>
      </c>
      <c r="X199" s="20"/>
      <c r="Y199" s="20" t="s">
        <v>1759</v>
      </c>
    </row>
    <row r="200" s="100" customFormat="1" ht="24.95" customHeight="1" spans="1:25">
      <c r="A200" s="24">
        <v>151</v>
      </c>
      <c r="B200" s="102" t="s">
        <v>1760</v>
      </c>
      <c r="C200" s="101"/>
      <c r="D200" s="101"/>
      <c r="E200" s="101"/>
      <c r="F200" s="101"/>
      <c r="G200" s="101" t="s">
        <v>34</v>
      </c>
      <c r="H200" s="101" t="s">
        <v>34</v>
      </c>
      <c r="I200" s="101" t="s">
        <v>34</v>
      </c>
      <c r="J200" s="101" t="s">
        <v>34</v>
      </c>
      <c r="K200" s="102"/>
      <c r="L200" s="101"/>
      <c r="M200" s="108">
        <f t="shared" ref="M200:P200" si="64">SUM(M201,M203:M204,M205:M206,M207,M211)</f>
        <v>50</v>
      </c>
      <c r="N200" s="108">
        <f t="shared" si="64"/>
        <v>0</v>
      </c>
      <c r="O200" s="108">
        <f t="shared" si="64"/>
        <v>50</v>
      </c>
      <c r="P200" s="108">
        <f t="shared" si="64"/>
        <v>0</v>
      </c>
      <c r="Q200" s="101"/>
      <c r="R200" s="101" t="s">
        <v>34</v>
      </c>
      <c r="S200" s="110">
        <f>SUM(S201,S203:S204,S205:S206,S207,S211)</f>
        <v>104</v>
      </c>
      <c r="T200" s="110">
        <f>SUM(T201,T203:T204,T205:T206,T207,T211)</f>
        <v>405</v>
      </c>
      <c r="U200" s="110" t="s">
        <v>1761</v>
      </c>
      <c r="V200" s="110" t="s">
        <v>1762</v>
      </c>
      <c r="W200" s="101" t="s">
        <v>34</v>
      </c>
      <c r="X200" s="101">
        <v>4968</v>
      </c>
      <c r="Y200" s="101"/>
    </row>
    <row r="201" s="5" customFormat="1" ht="24.95" customHeight="1" spans="1:25">
      <c r="A201" s="20">
        <v>152</v>
      </c>
      <c r="B201" s="21" t="s">
        <v>1763</v>
      </c>
      <c r="C201" s="20"/>
      <c r="D201" s="20"/>
      <c r="E201" s="20"/>
      <c r="F201" s="20"/>
      <c r="G201" s="20" t="s">
        <v>37</v>
      </c>
      <c r="H201" s="20" t="s">
        <v>34</v>
      </c>
      <c r="I201" s="20" t="s">
        <v>1232</v>
      </c>
      <c r="J201" s="41">
        <f>SUM(J202:J202)</f>
        <v>1</v>
      </c>
      <c r="K201" s="21" t="s">
        <v>1764</v>
      </c>
      <c r="L201" s="20"/>
      <c r="M201" s="48">
        <f>SUM(M202:M202)</f>
        <v>50</v>
      </c>
      <c r="N201" s="48">
        <f>SUM(N202:N202)</f>
        <v>0</v>
      </c>
      <c r="O201" s="48">
        <f>SUM(O202:O202)</f>
        <v>50</v>
      </c>
      <c r="P201" s="48">
        <f>SUM(P202:P202)</f>
        <v>0</v>
      </c>
      <c r="Q201" s="20"/>
      <c r="R201" s="20" t="s">
        <v>110</v>
      </c>
      <c r="S201" s="57">
        <f>SUM(S202:S202)</f>
        <v>104</v>
      </c>
      <c r="T201" s="57">
        <f>SUM(T202:T202)</f>
        <v>405</v>
      </c>
      <c r="U201" s="57"/>
      <c r="V201" s="57"/>
      <c r="W201" s="20" t="s">
        <v>34</v>
      </c>
      <c r="X201" s="20">
        <v>4969</v>
      </c>
      <c r="Y201" s="20"/>
    </row>
    <row r="202" s="3" customFormat="1" ht="24.95" customHeight="1" spans="1:25">
      <c r="A202" s="24">
        <v>153</v>
      </c>
      <c r="B202" s="46" t="s">
        <v>1765</v>
      </c>
      <c r="C202" s="26" t="s">
        <v>45</v>
      </c>
      <c r="D202" s="26" t="s">
        <v>51</v>
      </c>
      <c r="E202" s="26"/>
      <c r="F202" s="26"/>
      <c r="G202" s="26" t="s">
        <v>37</v>
      </c>
      <c r="H202" s="26">
        <v>2019</v>
      </c>
      <c r="I202" s="26" t="s">
        <v>1232</v>
      </c>
      <c r="J202" s="45">
        <v>1</v>
      </c>
      <c r="K202" s="46" t="s">
        <v>1766</v>
      </c>
      <c r="L202" s="26">
        <v>50</v>
      </c>
      <c r="M202" s="64">
        <v>50</v>
      </c>
      <c r="N202" s="64"/>
      <c r="O202" s="64">
        <v>50</v>
      </c>
      <c r="P202" s="64"/>
      <c r="Q202" s="26" t="s">
        <v>1240</v>
      </c>
      <c r="R202" s="26" t="s">
        <v>110</v>
      </c>
      <c r="S202" s="65">
        <v>104</v>
      </c>
      <c r="T202" s="65">
        <v>405</v>
      </c>
      <c r="U202" s="65"/>
      <c r="V202" s="65"/>
      <c r="W202" s="26" t="s">
        <v>1767</v>
      </c>
      <c r="X202" s="24">
        <v>4973</v>
      </c>
      <c r="Y202" s="24"/>
    </row>
    <row r="203" s="5" customFormat="1" ht="24.95" customHeight="1" spans="1:25">
      <c r="A203" s="20">
        <v>154</v>
      </c>
      <c r="B203" s="21" t="s">
        <v>1772</v>
      </c>
      <c r="C203" s="20"/>
      <c r="D203" s="20"/>
      <c r="E203" s="20"/>
      <c r="F203" s="20"/>
      <c r="G203" s="20" t="s">
        <v>37</v>
      </c>
      <c r="H203" s="20" t="s">
        <v>34</v>
      </c>
      <c r="I203" s="20" t="s">
        <v>1773</v>
      </c>
      <c r="J203" s="41"/>
      <c r="K203" s="21"/>
      <c r="L203" s="20"/>
      <c r="M203" s="48"/>
      <c r="N203" s="48"/>
      <c r="O203" s="48"/>
      <c r="P203" s="48"/>
      <c r="Q203" s="20"/>
      <c r="R203" s="20"/>
      <c r="S203" s="57"/>
      <c r="T203" s="57"/>
      <c r="U203" s="57"/>
      <c r="V203" s="57"/>
      <c r="W203" s="20"/>
      <c r="X203" s="20">
        <v>4978</v>
      </c>
      <c r="Y203" s="20"/>
    </row>
    <row r="204" s="5" customFormat="1" ht="24.95" customHeight="1" spans="1:25">
      <c r="A204" s="20">
        <v>155</v>
      </c>
      <c r="B204" s="21" t="s">
        <v>1774</v>
      </c>
      <c r="C204" s="20"/>
      <c r="D204" s="20"/>
      <c r="E204" s="20"/>
      <c r="F204" s="20"/>
      <c r="G204" s="20" t="s">
        <v>37</v>
      </c>
      <c r="H204" s="20" t="s">
        <v>34</v>
      </c>
      <c r="I204" s="20" t="s">
        <v>1232</v>
      </c>
      <c r="J204" s="41">
        <f>SUM(0)</f>
        <v>0</v>
      </c>
      <c r="K204" s="21" t="s">
        <v>1764</v>
      </c>
      <c r="L204" s="20"/>
      <c r="M204" s="48">
        <f t="shared" ref="M204:P204" si="65">SUM(0)</f>
        <v>0</v>
      </c>
      <c r="N204" s="48">
        <f t="shared" si="65"/>
        <v>0</v>
      </c>
      <c r="O204" s="48">
        <f t="shared" si="65"/>
        <v>0</v>
      </c>
      <c r="P204" s="48">
        <f t="shared" si="65"/>
        <v>0</v>
      </c>
      <c r="Q204" s="20"/>
      <c r="R204" s="20" t="s">
        <v>110</v>
      </c>
      <c r="S204" s="57">
        <f>SUM(0)</f>
        <v>0</v>
      </c>
      <c r="T204" s="57">
        <f>SUM(0)</f>
        <v>0</v>
      </c>
      <c r="U204" s="57"/>
      <c r="V204" s="57"/>
      <c r="W204" s="20" t="s">
        <v>34</v>
      </c>
      <c r="X204" s="20">
        <v>4981</v>
      </c>
      <c r="Y204" s="20"/>
    </row>
    <row r="205" s="5" customFormat="1" ht="24.95" customHeight="1" spans="1:25">
      <c r="A205" s="20">
        <v>156</v>
      </c>
      <c r="B205" s="21" t="s">
        <v>1775</v>
      </c>
      <c r="C205" s="20"/>
      <c r="D205" s="20"/>
      <c r="E205" s="20"/>
      <c r="F205" s="20"/>
      <c r="G205" s="20"/>
      <c r="H205" s="20"/>
      <c r="I205" s="20"/>
      <c r="J205" s="41"/>
      <c r="K205" s="21"/>
      <c r="L205" s="20"/>
      <c r="M205" s="48"/>
      <c r="N205" s="48"/>
      <c r="O205" s="48"/>
      <c r="P205" s="48"/>
      <c r="Q205" s="20"/>
      <c r="R205" s="20"/>
      <c r="S205" s="57"/>
      <c r="T205" s="57"/>
      <c r="U205" s="57"/>
      <c r="V205" s="57"/>
      <c r="W205" s="20"/>
      <c r="X205" s="20">
        <v>4983</v>
      </c>
      <c r="Y205" s="20"/>
    </row>
    <row r="206" s="5" customFormat="1" ht="24.95" customHeight="1" spans="1:25">
      <c r="A206" s="20">
        <v>157</v>
      </c>
      <c r="B206" s="21" t="s">
        <v>1776</v>
      </c>
      <c r="C206" s="20"/>
      <c r="D206" s="20"/>
      <c r="E206" s="20"/>
      <c r="F206" s="20"/>
      <c r="G206" s="20" t="s">
        <v>37</v>
      </c>
      <c r="H206" s="20" t="s">
        <v>34</v>
      </c>
      <c r="I206" s="20" t="s">
        <v>1743</v>
      </c>
      <c r="J206" s="41"/>
      <c r="K206" s="21"/>
      <c r="L206" s="20"/>
      <c r="M206" s="48"/>
      <c r="N206" s="48"/>
      <c r="O206" s="48"/>
      <c r="P206" s="48"/>
      <c r="Q206" s="20"/>
      <c r="R206" s="20"/>
      <c r="S206" s="57"/>
      <c r="T206" s="57"/>
      <c r="U206" s="57"/>
      <c r="V206" s="57"/>
      <c r="W206" s="20" t="s">
        <v>34</v>
      </c>
      <c r="X206" s="20">
        <v>4984</v>
      </c>
      <c r="Y206" s="20"/>
    </row>
    <row r="207" s="5" customFormat="1" ht="24.95" customHeight="1" spans="1:25">
      <c r="A207" s="20">
        <v>158</v>
      </c>
      <c r="B207" s="21" t="s">
        <v>1777</v>
      </c>
      <c r="C207" s="20"/>
      <c r="D207" s="20"/>
      <c r="E207" s="20"/>
      <c r="F207" s="20"/>
      <c r="G207" s="20" t="s">
        <v>37</v>
      </c>
      <c r="H207" s="20" t="s">
        <v>34</v>
      </c>
      <c r="I207" s="20" t="s">
        <v>1743</v>
      </c>
      <c r="J207" s="41"/>
      <c r="K207" s="21"/>
      <c r="L207" s="20"/>
      <c r="M207" s="48"/>
      <c r="N207" s="48"/>
      <c r="O207" s="48"/>
      <c r="P207" s="48"/>
      <c r="Q207" s="20"/>
      <c r="R207" s="20"/>
      <c r="S207" s="57"/>
      <c r="T207" s="57"/>
      <c r="U207" s="57"/>
      <c r="V207" s="57"/>
      <c r="W207" s="20"/>
      <c r="X207" s="20">
        <v>4988</v>
      </c>
      <c r="Y207" s="20"/>
    </row>
    <row r="208" s="6" customFormat="1" ht="24.95" customHeight="1" spans="1:25">
      <c r="A208" s="22">
        <v>159</v>
      </c>
      <c r="B208" s="23" t="s">
        <v>1778</v>
      </c>
      <c r="C208" s="22"/>
      <c r="D208" s="22"/>
      <c r="E208" s="22"/>
      <c r="F208" s="22"/>
      <c r="G208" s="22" t="s">
        <v>37</v>
      </c>
      <c r="H208" s="22" t="s">
        <v>34</v>
      </c>
      <c r="I208" s="22" t="s">
        <v>1743</v>
      </c>
      <c r="J208" s="43"/>
      <c r="K208" s="23"/>
      <c r="L208" s="22"/>
      <c r="M208" s="49"/>
      <c r="N208" s="49"/>
      <c r="O208" s="49"/>
      <c r="P208" s="49"/>
      <c r="Q208" s="22"/>
      <c r="R208" s="22"/>
      <c r="S208" s="22"/>
      <c r="T208" s="58"/>
      <c r="U208" s="58"/>
      <c r="V208" s="58"/>
      <c r="W208" s="22"/>
      <c r="X208" s="22">
        <v>4989</v>
      </c>
      <c r="Y208" s="22"/>
    </row>
    <row r="209" s="6" customFormat="1" ht="24.95" customHeight="1" spans="1:25">
      <c r="A209" s="22">
        <v>160</v>
      </c>
      <c r="B209" s="23" t="s">
        <v>1779</v>
      </c>
      <c r="C209" s="22"/>
      <c r="D209" s="22"/>
      <c r="E209" s="22"/>
      <c r="F209" s="22"/>
      <c r="G209" s="22" t="s">
        <v>37</v>
      </c>
      <c r="H209" s="22" t="s">
        <v>34</v>
      </c>
      <c r="I209" s="22" t="s">
        <v>1743</v>
      </c>
      <c r="J209" s="43"/>
      <c r="K209" s="23"/>
      <c r="L209" s="22"/>
      <c r="M209" s="49"/>
      <c r="N209" s="49"/>
      <c r="O209" s="49"/>
      <c r="P209" s="49"/>
      <c r="Q209" s="22"/>
      <c r="R209" s="22"/>
      <c r="S209" s="22"/>
      <c r="T209" s="58"/>
      <c r="U209" s="58"/>
      <c r="V209" s="58"/>
      <c r="W209" s="22"/>
      <c r="X209" s="22">
        <v>4993</v>
      </c>
      <c r="Y209" s="22"/>
    </row>
    <row r="210" s="6" customFormat="1" ht="24.95" customHeight="1" spans="1:25">
      <c r="A210" s="22">
        <v>161</v>
      </c>
      <c r="B210" s="23" t="s">
        <v>1780</v>
      </c>
      <c r="C210" s="22"/>
      <c r="D210" s="22"/>
      <c r="E210" s="22"/>
      <c r="F210" s="22"/>
      <c r="G210" s="22" t="s">
        <v>37</v>
      </c>
      <c r="H210" s="22" t="s">
        <v>34</v>
      </c>
      <c r="I210" s="22" t="s">
        <v>1743</v>
      </c>
      <c r="J210" s="43"/>
      <c r="K210" s="23"/>
      <c r="L210" s="22"/>
      <c r="M210" s="49"/>
      <c r="N210" s="49"/>
      <c r="O210" s="49"/>
      <c r="P210" s="49"/>
      <c r="Q210" s="22"/>
      <c r="R210" s="22"/>
      <c r="S210" s="58"/>
      <c r="T210" s="58"/>
      <c r="U210" s="58"/>
      <c r="V210" s="58"/>
      <c r="W210" s="22"/>
      <c r="X210" s="22">
        <v>4997</v>
      </c>
      <c r="Y210" s="22"/>
    </row>
    <row r="211" s="5" customFormat="1" ht="24.95" customHeight="1" spans="1:25">
      <c r="A211" s="20">
        <v>162</v>
      </c>
      <c r="B211" s="21" t="s">
        <v>1303</v>
      </c>
      <c r="C211" s="20"/>
      <c r="D211" s="20"/>
      <c r="E211" s="20"/>
      <c r="F211" s="20"/>
      <c r="G211" s="20"/>
      <c r="H211" s="20"/>
      <c r="I211" s="20"/>
      <c r="J211" s="41"/>
      <c r="K211" s="21"/>
      <c r="L211" s="20"/>
      <c r="M211" s="48"/>
      <c r="N211" s="48"/>
      <c r="O211" s="48"/>
      <c r="P211" s="48"/>
      <c r="Q211" s="20"/>
      <c r="R211" s="20"/>
      <c r="S211" s="57"/>
      <c r="T211" s="57"/>
      <c r="U211" s="57"/>
      <c r="V211" s="57"/>
      <c r="W211" s="20"/>
      <c r="X211" s="20"/>
      <c r="Y211" s="20" t="s">
        <v>1781</v>
      </c>
    </row>
    <row r="212" s="100" customFormat="1" ht="24.95" customHeight="1" spans="1:25">
      <c r="A212" s="24">
        <v>163</v>
      </c>
      <c r="B212" s="102" t="s">
        <v>1782</v>
      </c>
      <c r="C212" s="101"/>
      <c r="D212" s="101"/>
      <c r="E212" s="101"/>
      <c r="F212" s="101"/>
      <c r="G212" s="101" t="s">
        <v>34</v>
      </c>
      <c r="H212" s="101" t="s">
        <v>34</v>
      </c>
      <c r="I212" s="101" t="s">
        <v>34</v>
      </c>
      <c r="J212" s="101" t="s">
        <v>34</v>
      </c>
      <c r="K212" s="102"/>
      <c r="L212" s="101"/>
      <c r="M212" s="108">
        <f t="shared" ref="M212:P212" si="66">SUBTOTAL(9,M213,M216,M224,M234)</f>
        <v>6.6</v>
      </c>
      <c r="N212" s="108">
        <f t="shared" si="66"/>
        <v>2.6</v>
      </c>
      <c r="O212" s="108">
        <f t="shared" si="66"/>
        <v>2</v>
      </c>
      <c r="P212" s="108">
        <f t="shared" si="66"/>
        <v>2</v>
      </c>
      <c r="Q212" s="101"/>
      <c r="R212" s="101" t="s">
        <v>34</v>
      </c>
      <c r="S212" s="110">
        <f>SUBTOTAL(9,S213,S216,S224,S234)</f>
        <v>10</v>
      </c>
      <c r="T212" s="110">
        <f>SUBTOTAL(9,T213,T216,T224,T234)</f>
        <v>22</v>
      </c>
      <c r="U212" s="110" t="s">
        <v>1783</v>
      </c>
      <c r="V212" s="110" t="s">
        <v>1784</v>
      </c>
      <c r="W212" s="101" t="s">
        <v>34</v>
      </c>
      <c r="X212" s="101">
        <v>5050</v>
      </c>
      <c r="Y212" s="101"/>
    </row>
    <row r="213" s="5" customFormat="1" ht="24.95" customHeight="1" spans="1:25">
      <c r="A213" s="20">
        <v>164</v>
      </c>
      <c r="B213" s="21" t="s">
        <v>1785</v>
      </c>
      <c r="C213" s="20"/>
      <c r="D213" s="20"/>
      <c r="E213" s="20"/>
      <c r="F213" s="20"/>
      <c r="G213" s="20" t="s">
        <v>363</v>
      </c>
      <c r="H213" s="20" t="s">
        <v>34</v>
      </c>
      <c r="I213" s="20" t="s">
        <v>1232</v>
      </c>
      <c r="J213" s="41">
        <f>J214+J215</f>
        <v>0</v>
      </c>
      <c r="K213" s="21"/>
      <c r="L213" s="20"/>
      <c r="M213" s="48">
        <f t="shared" ref="M213:P213" si="67">M214+M215</f>
        <v>0</v>
      </c>
      <c r="N213" s="48">
        <f t="shared" si="67"/>
        <v>0</v>
      </c>
      <c r="O213" s="48">
        <f t="shared" si="67"/>
        <v>0</v>
      </c>
      <c r="P213" s="48">
        <f t="shared" si="67"/>
        <v>0</v>
      </c>
      <c r="Q213" s="20"/>
      <c r="R213" s="20" t="s">
        <v>39</v>
      </c>
      <c r="S213" s="57"/>
      <c r="T213" s="57"/>
      <c r="U213" s="57"/>
      <c r="V213" s="57"/>
      <c r="W213" s="20"/>
      <c r="X213" s="20">
        <v>5051</v>
      </c>
      <c r="Y213" s="20"/>
    </row>
    <row r="214" s="6" customFormat="1" ht="24.95" customHeight="1" spans="1:25">
      <c r="A214" s="22">
        <v>165</v>
      </c>
      <c r="B214" s="23" t="s">
        <v>1786</v>
      </c>
      <c r="C214" s="22"/>
      <c r="D214" s="22"/>
      <c r="E214" s="22"/>
      <c r="F214" s="22"/>
      <c r="G214" s="22"/>
      <c r="H214" s="22"/>
      <c r="I214" s="22"/>
      <c r="J214" s="44"/>
      <c r="K214" s="23"/>
      <c r="L214" s="22"/>
      <c r="M214" s="49"/>
      <c r="N214" s="49"/>
      <c r="O214" s="49"/>
      <c r="P214" s="49"/>
      <c r="Q214" s="22"/>
      <c r="R214" s="22"/>
      <c r="S214" s="58"/>
      <c r="T214" s="58"/>
      <c r="U214" s="58"/>
      <c r="V214" s="58"/>
      <c r="W214" s="22"/>
      <c r="X214" s="22">
        <v>5052</v>
      </c>
      <c r="Y214" s="22"/>
    </row>
    <row r="215" s="6" customFormat="1" ht="24.95" customHeight="1" spans="1:25">
      <c r="A215" s="22">
        <v>166</v>
      </c>
      <c r="B215" s="23" t="s">
        <v>1787</v>
      </c>
      <c r="C215" s="22"/>
      <c r="D215" s="22"/>
      <c r="E215" s="22"/>
      <c r="F215" s="22"/>
      <c r="G215" s="22" t="s">
        <v>363</v>
      </c>
      <c r="H215" s="22" t="s">
        <v>34</v>
      </c>
      <c r="I215" s="22" t="s">
        <v>1232</v>
      </c>
      <c r="J215" s="43">
        <f>SUM(0)</f>
        <v>0</v>
      </c>
      <c r="K215" s="69" t="s">
        <v>1788</v>
      </c>
      <c r="L215" s="22"/>
      <c r="M215" s="49">
        <f t="shared" ref="M215:P215" si="68">SUM(0)</f>
        <v>0</v>
      </c>
      <c r="N215" s="49">
        <f t="shared" si="68"/>
        <v>0</v>
      </c>
      <c r="O215" s="49">
        <f t="shared" si="68"/>
        <v>0</v>
      </c>
      <c r="P215" s="49">
        <f t="shared" si="68"/>
        <v>0</v>
      </c>
      <c r="Q215" s="22"/>
      <c r="R215" s="22" t="s">
        <v>110</v>
      </c>
      <c r="S215" s="58">
        <f>SUM(0)</f>
        <v>0</v>
      </c>
      <c r="T215" s="58">
        <f>SUM(0)</f>
        <v>0</v>
      </c>
      <c r="U215" s="58" t="s">
        <v>1789</v>
      </c>
      <c r="V215" s="58" t="s">
        <v>1790</v>
      </c>
      <c r="W215" s="22" t="s">
        <v>34</v>
      </c>
      <c r="X215" s="22">
        <v>5053</v>
      </c>
      <c r="Y215" s="22"/>
    </row>
    <row r="216" s="5" customFormat="1" ht="24.95" customHeight="1" spans="1:25">
      <c r="A216" s="20">
        <v>167</v>
      </c>
      <c r="B216" s="21" t="s">
        <v>1791</v>
      </c>
      <c r="C216" s="20"/>
      <c r="D216" s="20"/>
      <c r="E216" s="20"/>
      <c r="F216" s="20"/>
      <c r="G216" s="20" t="s">
        <v>34</v>
      </c>
      <c r="H216" s="20" t="s">
        <v>34</v>
      </c>
      <c r="I216" s="20" t="s">
        <v>34</v>
      </c>
      <c r="J216" s="20" t="s">
        <v>34</v>
      </c>
      <c r="K216" s="21"/>
      <c r="L216" s="20"/>
      <c r="M216" s="48">
        <f t="shared" ref="M216:P216" si="69">M217+M218+M223</f>
        <v>0</v>
      </c>
      <c r="N216" s="48">
        <f t="shared" si="69"/>
        <v>0</v>
      </c>
      <c r="O216" s="48">
        <f t="shared" si="69"/>
        <v>0</v>
      </c>
      <c r="P216" s="48">
        <f t="shared" si="69"/>
        <v>0</v>
      </c>
      <c r="Q216" s="20"/>
      <c r="R216" s="20" t="s">
        <v>34</v>
      </c>
      <c r="S216" s="57">
        <f>S217+S218+S223</f>
        <v>0</v>
      </c>
      <c r="T216" s="57">
        <f>T217+T218+T223</f>
        <v>0</v>
      </c>
      <c r="U216" s="57"/>
      <c r="V216" s="57"/>
      <c r="W216" s="20" t="s">
        <v>34</v>
      </c>
      <c r="X216" s="20">
        <v>5055</v>
      </c>
      <c r="Y216" s="20"/>
    </row>
    <row r="217" s="6" customFormat="1" ht="24.95" customHeight="1" spans="1:25">
      <c r="A217" s="22">
        <v>168</v>
      </c>
      <c r="B217" s="23" t="s">
        <v>1792</v>
      </c>
      <c r="C217" s="22"/>
      <c r="D217" s="22"/>
      <c r="E217" s="22"/>
      <c r="F217" s="22"/>
      <c r="G217" s="22" t="s">
        <v>37</v>
      </c>
      <c r="H217" s="22" t="s">
        <v>34</v>
      </c>
      <c r="I217" s="22" t="s">
        <v>126</v>
      </c>
      <c r="J217" s="44"/>
      <c r="K217" s="23"/>
      <c r="L217" s="22"/>
      <c r="M217" s="49"/>
      <c r="N217" s="49"/>
      <c r="O217" s="49"/>
      <c r="P217" s="49"/>
      <c r="Q217" s="22"/>
      <c r="R217" s="22"/>
      <c r="S217" s="58"/>
      <c r="T217" s="58"/>
      <c r="U217" s="58"/>
      <c r="V217" s="58"/>
      <c r="W217" s="22" t="s">
        <v>34</v>
      </c>
      <c r="X217" s="22">
        <v>5056</v>
      </c>
      <c r="Y217" s="22"/>
    </row>
    <row r="218" s="6" customFormat="1" ht="24.95" customHeight="1" spans="1:25">
      <c r="A218" s="22">
        <v>169</v>
      </c>
      <c r="B218" s="23" t="s">
        <v>1793</v>
      </c>
      <c r="C218" s="22"/>
      <c r="D218" s="22"/>
      <c r="E218" s="22"/>
      <c r="F218" s="22"/>
      <c r="G218" s="22" t="s">
        <v>37</v>
      </c>
      <c r="H218" s="22" t="s">
        <v>34</v>
      </c>
      <c r="I218" s="22" t="s">
        <v>1794</v>
      </c>
      <c r="J218" s="22">
        <f>J219+J220+J221+J222</f>
        <v>0</v>
      </c>
      <c r="K218" s="69" t="s">
        <v>1795</v>
      </c>
      <c r="L218" s="22"/>
      <c r="M218" s="49">
        <f t="shared" ref="M218:P218" si="70">M219+M220+M221+M222</f>
        <v>0</v>
      </c>
      <c r="N218" s="49">
        <f t="shared" si="70"/>
        <v>0</v>
      </c>
      <c r="O218" s="49">
        <f t="shared" si="70"/>
        <v>0</v>
      </c>
      <c r="P218" s="49">
        <f t="shared" si="70"/>
        <v>0</v>
      </c>
      <c r="Q218" s="22"/>
      <c r="R218" s="22" t="s">
        <v>39</v>
      </c>
      <c r="S218" s="58">
        <f>S219+S220+S221+S222</f>
        <v>0</v>
      </c>
      <c r="T218" s="58">
        <f>T219+T220+T221+T222</f>
        <v>0</v>
      </c>
      <c r="U218" s="58"/>
      <c r="V218" s="58"/>
      <c r="W218" s="22" t="s">
        <v>34</v>
      </c>
      <c r="X218" s="22">
        <v>5057</v>
      </c>
      <c r="Y218" s="22"/>
    </row>
    <row r="219" ht="24.95" customHeight="1" spans="1:25">
      <c r="A219" s="24">
        <v>170</v>
      </c>
      <c r="B219" s="26" t="s">
        <v>1796</v>
      </c>
      <c r="C219" s="24"/>
      <c r="D219" s="24"/>
      <c r="E219" s="24"/>
      <c r="F219" s="24"/>
      <c r="G219" s="24" t="s">
        <v>37</v>
      </c>
      <c r="H219" s="24" t="s">
        <v>34</v>
      </c>
      <c r="I219" s="24" t="s">
        <v>1797</v>
      </c>
      <c r="J219" s="55">
        <f>SUM(0)</f>
        <v>0</v>
      </c>
      <c r="K219" s="51"/>
      <c r="L219" s="24"/>
      <c r="M219" s="52"/>
      <c r="N219" s="52"/>
      <c r="O219" s="52"/>
      <c r="P219" s="52"/>
      <c r="Q219" s="24"/>
      <c r="R219" s="24"/>
      <c r="S219" s="24">
        <f>SUM(0)</f>
        <v>0</v>
      </c>
      <c r="T219" s="24">
        <f>SUM(0)</f>
        <v>0</v>
      </c>
      <c r="U219" s="24"/>
      <c r="V219" s="24"/>
      <c r="W219" s="24" t="s">
        <v>34</v>
      </c>
      <c r="X219" s="24">
        <v>5058</v>
      </c>
      <c r="Y219" s="24"/>
    </row>
    <row r="220" ht="24.95" customHeight="1" spans="1:25">
      <c r="A220" s="24">
        <v>171</v>
      </c>
      <c r="B220" s="26" t="s">
        <v>1798</v>
      </c>
      <c r="C220" s="24"/>
      <c r="D220" s="24"/>
      <c r="E220" s="24"/>
      <c r="F220" s="24"/>
      <c r="G220" s="24" t="s">
        <v>37</v>
      </c>
      <c r="H220" s="24" t="s">
        <v>34</v>
      </c>
      <c r="I220" s="24" t="s">
        <v>106</v>
      </c>
      <c r="J220" s="55">
        <f>SUM(0)</f>
        <v>0</v>
      </c>
      <c r="K220" s="51"/>
      <c r="L220" s="24"/>
      <c r="M220" s="52">
        <f>SUM(0)</f>
        <v>0</v>
      </c>
      <c r="N220" s="52">
        <f>SUM(0)</f>
        <v>0</v>
      </c>
      <c r="O220" s="52">
        <f>SUM(0)</f>
        <v>0</v>
      </c>
      <c r="P220" s="52">
        <f>SUM(0)</f>
        <v>0</v>
      </c>
      <c r="Q220" s="24"/>
      <c r="R220" s="24" t="s">
        <v>39</v>
      </c>
      <c r="S220" s="24">
        <f>SUM(0)</f>
        <v>0</v>
      </c>
      <c r="T220" s="24">
        <f>SUM(0)</f>
        <v>0</v>
      </c>
      <c r="U220" s="24"/>
      <c r="V220" s="24"/>
      <c r="W220" s="24" t="s">
        <v>34</v>
      </c>
      <c r="X220" s="24">
        <v>5076</v>
      </c>
      <c r="Y220" s="24"/>
    </row>
    <row r="221" ht="24.95" customHeight="1" spans="1:25">
      <c r="A221" s="24">
        <v>172</v>
      </c>
      <c r="B221" s="26" t="s">
        <v>1818</v>
      </c>
      <c r="C221" s="24"/>
      <c r="D221" s="24"/>
      <c r="E221" s="24"/>
      <c r="F221" s="24"/>
      <c r="G221" s="24" t="s">
        <v>37</v>
      </c>
      <c r="H221" s="24" t="s">
        <v>34</v>
      </c>
      <c r="I221" s="24" t="s">
        <v>106</v>
      </c>
      <c r="J221" s="55">
        <f>SUM(0)</f>
        <v>0</v>
      </c>
      <c r="K221" s="51"/>
      <c r="L221" s="24"/>
      <c r="M221" s="52">
        <f t="shared" ref="M221:P221" si="71">SUM(0)</f>
        <v>0</v>
      </c>
      <c r="N221" s="52">
        <f t="shared" si="71"/>
        <v>0</v>
      </c>
      <c r="O221" s="52">
        <f t="shared" si="71"/>
        <v>0</v>
      </c>
      <c r="P221" s="52">
        <f t="shared" si="71"/>
        <v>0</v>
      </c>
      <c r="Q221" s="24"/>
      <c r="R221" s="24" t="s">
        <v>39</v>
      </c>
      <c r="S221" s="24">
        <f>SUM(0)</f>
        <v>0</v>
      </c>
      <c r="T221" s="24">
        <f>SUM(0)</f>
        <v>0</v>
      </c>
      <c r="U221" s="24"/>
      <c r="V221" s="24"/>
      <c r="W221" s="24" t="s">
        <v>34</v>
      </c>
      <c r="X221" s="24">
        <v>5680</v>
      </c>
      <c r="Y221" s="24"/>
    </row>
    <row r="222" ht="24.95" customHeight="1" spans="1:25">
      <c r="A222" s="24">
        <v>173</v>
      </c>
      <c r="B222" s="26" t="s">
        <v>1819</v>
      </c>
      <c r="C222" s="24"/>
      <c r="D222" s="24"/>
      <c r="E222" s="24"/>
      <c r="F222" s="24"/>
      <c r="G222" s="24" t="s">
        <v>37</v>
      </c>
      <c r="H222" s="24" t="s">
        <v>34</v>
      </c>
      <c r="I222" s="24" t="s">
        <v>1797</v>
      </c>
      <c r="J222" s="55">
        <f>SUM(0)</f>
        <v>0</v>
      </c>
      <c r="K222" s="51"/>
      <c r="L222" s="24"/>
      <c r="M222" s="52">
        <f t="shared" ref="M222:P222" si="72">SUM(0)</f>
        <v>0</v>
      </c>
      <c r="N222" s="52">
        <f t="shared" si="72"/>
        <v>0</v>
      </c>
      <c r="O222" s="52">
        <f t="shared" si="72"/>
        <v>0</v>
      </c>
      <c r="P222" s="52">
        <f t="shared" si="72"/>
        <v>0</v>
      </c>
      <c r="Q222" s="24"/>
      <c r="R222" s="24" t="s">
        <v>39</v>
      </c>
      <c r="S222" s="24">
        <f>SUM(0)</f>
        <v>0</v>
      </c>
      <c r="T222" s="24">
        <f>SUM(0)</f>
        <v>0</v>
      </c>
      <c r="U222" s="24"/>
      <c r="V222" s="24"/>
      <c r="W222" s="24" t="s">
        <v>34</v>
      </c>
      <c r="X222" s="24">
        <v>5682</v>
      </c>
      <c r="Y222" s="24"/>
    </row>
    <row r="223" s="6" customFormat="1" ht="24.95" customHeight="1" spans="1:25">
      <c r="A223" s="22">
        <v>174</v>
      </c>
      <c r="B223" s="23" t="s">
        <v>1820</v>
      </c>
      <c r="C223" s="22"/>
      <c r="D223" s="22"/>
      <c r="E223" s="22"/>
      <c r="F223" s="22"/>
      <c r="G223" s="22"/>
      <c r="H223" s="22"/>
      <c r="I223" s="22"/>
      <c r="J223" s="44"/>
      <c r="K223" s="23"/>
      <c r="L223" s="22"/>
      <c r="M223" s="49"/>
      <c r="N223" s="49"/>
      <c r="O223" s="49"/>
      <c r="P223" s="49"/>
      <c r="Q223" s="22"/>
      <c r="R223" s="22"/>
      <c r="S223" s="58"/>
      <c r="T223" s="58"/>
      <c r="U223" s="58"/>
      <c r="V223" s="58"/>
      <c r="W223" s="22"/>
      <c r="X223" s="22">
        <v>6179</v>
      </c>
      <c r="Y223" s="22"/>
    </row>
    <row r="224" s="5" customFormat="1" ht="24.95" customHeight="1" spans="1:25">
      <c r="A224" s="20">
        <v>175</v>
      </c>
      <c r="B224" s="21" t="s">
        <v>1821</v>
      </c>
      <c r="C224" s="20"/>
      <c r="D224" s="20"/>
      <c r="E224" s="20"/>
      <c r="F224" s="20"/>
      <c r="G224" s="20" t="s">
        <v>34</v>
      </c>
      <c r="H224" s="20" t="s">
        <v>34</v>
      </c>
      <c r="I224" s="20" t="s">
        <v>34</v>
      </c>
      <c r="J224" s="41">
        <f>J225+J229+J230+J233</f>
        <v>10</v>
      </c>
      <c r="K224" s="21"/>
      <c r="L224" s="20"/>
      <c r="M224" s="48">
        <f t="shared" ref="M224:P224" si="73">M225+M229+M230+M233</f>
        <v>6.6</v>
      </c>
      <c r="N224" s="48">
        <f t="shared" si="73"/>
        <v>2.6</v>
      </c>
      <c r="O224" s="48">
        <f t="shared" si="73"/>
        <v>2</v>
      </c>
      <c r="P224" s="48">
        <f t="shared" si="73"/>
        <v>2</v>
      </c>
      <c r="Q224" s="20"/>
      <c r="R224" s="20" t="s">
        <v>34</v>
      </c>
      <c r="S224" s="57">
        <f>S225+S229+S230+S233</f>
        <v>10</v>
      </c>
      <c r="T224" s="57">
        <f>T225+T229+T230+T233</f>
        <v>22</v>
      </c>
      <c r="U224" s="57"/>
      <c r="V224" s="57"/>
      <c r="W224" s="20" t="s">
        <v>34</v>
      </c>
      <c r="X224" s="20">
        <v>6180</v>
      </c>
      <c r="Y224" s="20"/>
    </row>
    <row r="225" s="6" customFormat="1" ht="24.95" customHeight="1" spans="1:25">
      <c r="A225" s="22">
        <v>176</v>
      </c>
      <c r="B225" s="23" t="s">
        <v>1822</v>
      </c>
      <c r="C225" s="22"/>
      <c r="D225" s="22"/>
      <c r="E225" s="22"/>
      <c r="F225" s="22"/>
      <c r="G225" s="22" t="s">
        <v>37</v>
      </c>
      <c r="H225" s="22" t="s">
        <v>34</v>
      </c>
      <c r="I225" s="22" t="s">
        <v>38</v>
      </c>
      <c r="J225" s="43">
        <f>SUM(J226:J228)</f>
        <v>6</v>
      </c>
      <c r="K225" s="69" t="s">
        <v>1823</v>
      </c>
      <c r="L225" s="22"/>
      <c r="M225" s="49">
        <f>SUM(M226:M228)</f>
        <v>6</v>
      </c>
      <c r="N225" s="49">
        <f>SUM(N226:N228)</f>
        <v>2</v>
      </c>
      <c r="O225" s="49">
        <f>SUM(O226:O228)</f>
        <v>2</v>
      </c>
      <c r="P225" s="49">
        <f>SUM(P226:P228)</f>
        <v>2</v>
      </c>
      <c r="Q225" s="22"/>
      <c r="R225" s="22" t="s">
        <v>39</v>
      </c>
      <c r="S225" s="58">
        <f>SUM(S226:S228)</f>
        <v>6</v>
      </c>
      <c r="T225" s="58">
        <f>SUM(T226:T228)</f>
        <v>6</v>
      </c>
      <c r="U225" s="58"/>
      <c r="V225" s="58"/>
      <c r="W225" s="22" t="s">
        <v>34</v>
      </c>
      <c r="X225" s="22">
        <v>6181</v>
      </c>
      <c r="Y225" s="22"/>
    </row>
    <row r="226" ht="24.95" customHeight="1" spans="1:25">
      <c r="A226" s="24">
        <v>177</v>
      </c>
      <c r="B226" s="51" t="s">
        <v>1824</v>
      </c>
      <c r="C226" s="24" t="s">
        <v>45</v>
      </c>
      <c r="D226" s="24" t="s">
        <v>51</v>
      </c>
      <c r="E226" s="24" t="s">
        <v>74</v>
      </c>
      <c r="F226" s="24"/>
      <c r="G226" s="24" t="s">
        <v>37</v>
      </c>
      <c r="H226" s="24">
        <v>2018</v>
      </c>
      <c r="I226" s="24" t="s">
        <v>38</v>
      </c>
      <c r="J226" s="55">
        <v>2</v>
      </c>
      <c r="K226" s="51" t="s">
        <v>1826</v>
      </c>
      <c r="L226" s="24" t="s">
        <v>1827</v>
      </c>
      <c r="M226" s="52">
        <f>N226+O226+P226</f>
        <v>2</v>
      </c>
      <c r="N226" s="52">
        <v>2</v>
      </c>
      <c r="O226" s="52"/>
      <c r="P226" s="52"/>
      <c r="Q226" s="24" t="s">
        <v>49</v>
      </c>
      <c r="R226" s="24" t="s">
        <v>39</v>
      </c>
      <c r="S226" s="24">
        <v>2</v>
      </c>
      <c r="T226" s="24">
        <v>2</v>
      </c>
      <c r="U226" s="24"/>
      <c r="V226" s="24"/>
      <c r="W226" s="26" t="s">
        <v>1802</v>
      </c>
      <c r="X226" s="24">
        <v>6224</v>
      </c>
      <c r="Y226" s="24"/>
    </row>
    <row r="227" ht="24.95" customHeight="1" spans="1:25">
      <c r="A227" s="24">
        <v>178</v>
      </c>
      <c r="B227" s="51" t="s">
        <v>1824</v>
      </c>
      <c r="C227" s="24" t="s">
        <v>45</v>
      </c>
      <c r="D227" s="24" t="s">
        <v>51</v>
      </c>
      <c r="E227" s="24" t="s">
        <v>74</v>
      </c>
      <c r="F227" s="24"/>
      <c r="G227" s="24" t="s">
        <v>37</v>
      </c>
      <c r="H227" s="24">
        <v>2019</v>
      </c>
      <c r="I227" s="24" t="s">
        <v>38</v>
      </c>
      <c r="J227" s="55">
        <v>2</v>
      </c>
      <c r="K227" s="51" t="s">
        <v>1826</v>
      </c>
      <c r="L227" s="24" t="s">
        <v>1827</v>
      </c>
      <c r="M227" s="52">
        <f>N227+O227+P227</f>
        <v>2</v>
      </c>
      <c r="N227" s="52"/>
      <c r="O227" s="52">
        <v>2</v>
      </c>
      <c r="P227" s="52"/>
      <c r="Q227" s="24" t="s">
        <v>49</v>
      </c>
      <c r="R227" s="24" t="s">
        <v>39</v>
      </c>
      <c r="S227" s="24">
        <v>2</v>
      </c>
      <c r="T227" s="24">
        <v>2</v>
      </c>
      <c r="U227" s="24"/>
      <c r="V227" s="24"/>
      <c r="W227" s="26" t="s">
        <v>1802</v>
      </c>
      <c r="X227" s="24">
        <v>6360</v>
      </c>
      <c r="Y227" s="24"/>
    </row>
    <row r="228" ht="24.95" customHeight="1" spans="1:25">
      <c r="A228" s="24">
        <v>179</v>
      </c>
      <c r="B228" s="51" t="s">
        <v>1824</v>
      </c>
      <c r="C228" s="24" t="s">
        <v>45</v>
      </c>
      <c r="D228" s="24" t="s">
        <v>51</v>
      </c>
      <c r="E228" s="24" t="s">
        <v>74</v>
      </c>
      <c r="F228" s="24"/>
      <c r="G228" s="24" t="s">
        <v>37</v>
      </c>
      <c r="H228" s="24">
        <v>2020</v>
      </c>
      <c r="I228" s="24" t="s">
        <v>38</v>
      </c>
      <c r="J228" s="55">
        <v>2</v>
      </c>
      <c r="K228" s="51" t="s">
        <v>1826</v>
      </c>
      <c r="L228" s="24" t="s">
        <v>1827</v>
      </c>
      <c r="M228" s="52">
        <f>N228+O228+P228</f>
        <v>2</v>
      </c>
      <c r="N228" s="52"/>
      <c r="O228" s="52"/>
      <c r="P228" s="52">
        <v>2</v>
      </c>
      <c r="Q228" s="24" t="s">
        <v>49</v>
      </c>
      <c r="R228" s="24" t="s">
        <v>39</v>
      </c>
      <c r="S228" s="24">
        <v>2</v>
      </c>
      <c r="T228" s="24">
        <v>2</v>
      </c>
      <c r="U228" s="24"/>
      <c r="V228" s="24"/>
      <c r="W228" s="26" t="s">
        <v>1802</v>
      </c>
      <c r="X228" s="24">
        <v>6496</v>
      </c>
      <c r="Y228" s="24"/>
    </row>
    <row r="229" s="6" customFormat="1" ht="24.95" customHeight="1" spans="1:25">
      <c r="A229" s="22">
        <v>180</v>
      </c>
      <c r="B229" s="23" t="s">
        <v>1830</v>
      </c>
      <c r="C229" s="22"/>
      <c r="D229" s="22"/>
      <c r="E229" s="22"/>
      <c r="F229" s="22"/>
      <c r="G229" s="22"/>
      <c r="H229" s="22"/>
      <c r="I229" s="22"/>
      <c r="J229" s="43"/>
      <c r="K229" s="23"/>
      <c r="L229" s="22"/>
      <c r="M229" s="49"/>
      <c r="N229" s="49"/>
      <c r="O229" s="49"/>
      <c r="P229" s="49"/>
      <c r="Q229" s="22"/>
      <c r="R229" s="22"/>
      <c r="S229" s="58"/>
      <c r="T229" s="58"/>
      <c r="U229" s="58"/>
      <c r="V229" s="58"/>
      <c r="W229" s="22"/>
      <c r="X229" s="22">
        <v>6590</v>
      </c>
      <c r="Y229" s="22"/>
    </row>
    <row r="230" s="6" customFormat="1" ht="24.95" customHeight="1" spans="1:25">
      <c r="A230" s="22">
        <v>181</v>
      </c>
      <c r="B230" s="23" t="s">
        <v>1831</v>
      </c>
      <c r="C230" s="22"/>
      <c r="D230" s="22"/>
      <c r="E230" s="22"/>
      <c r="F230" s="22"/>
      <c r="G230" s="22" t="s">
        <v>37</v>
      </c>
      <c r="H230" s="22" t="s">
        <v>34</v>
      </c>
      <c r="I230" s="22" t="s">
        <v>38</v>
      </c>
      <c r="J230" s="43">
        <f>SUM(J231:J232)</f>
        <v>4</v>
      </c>
      <c r="K230" s="69" t="s">
        <v>1832</v>
      </c>
      <c r="L230" s="22"/>
      <c r="M230" s="49">
        <f>SUM(M231:M232)</f>
        <v>0.6</v>
      </c>
      <c r="N230" s="49">
        <f>SUM(N231:N232)</f>
        <v>0.6</v>
      </c>
      <c r="O230" s="49">
        <f>SUM(O231:O232)</f>
        <v>0</v>
      </c>
      <c r="P230" s="49">
        <f>SUM(P231:P232)</f>
        <v>0</v>
      </c>
      <c r="Q230" s="22"/>
      <c r="R230" s="22" t="s">
        <v>39</v>
      </c>
      <c r="S230" s="58">
        <f>SUM(S231:S232)</f>
        <v>4</v>
      </c>
      <c r="T230" s="58">
        <f>SUM(T231:T232)</f>
        <v>16</v>
      </c>
      <c r="U230" s="58"/>
      <c r="V230" s="58"/>
      <c r="W230" s="22" t="s">
        <v>34</v>
      </c>
      <c r="X230" s="22">
        <v>6591</v>
      </c>
      <c r="Y230" s="22"/>
    </row>
    <row r="231" ht="24.95" customHeight="1" spans="1:25">
      <c r="A231" s="24">
        <v>182</v>
      </c>
      <c r="B231" s="51" t="s">
        <v>1833</v>
      </c>
      <c r="C231" s="24" t="s">
        <v>45</v>
      </c>
      <c r="D231" s="26" t="s">
        <v>51</v>
      </c>
      <c r="E231" s="24" t="s">
        <v>1842</v>
      </c>
      <c r="F231" s="24"/>
      <c r="G231" s="24" t="s">
        <v>37</v>
      </c>
      <c r="H231" s="24">
        <v>2018</v>
      </c>
      <c r="I231" s="24" t="s">
        <v>38</v>
      </c>
      <c r="J231" s="55">
        <v>2</v>
      </c>
      <c r="K231" s="51" t="s">
        <v>1835</v>
      </c>
      <c r="L231" s="24">
        <v>0.15</v>
      </c>
      <c r="M231" s="52">
        <f>N231+O231+P231</f>
        <v>0.3</v>
      </c>
      <c r="N231" s="52">
        <v>0.3</v>
      </c>
      <c r="O231" s="52"/>
      <c r="P231" s="52"/>
      <c r="Q231" s="24" t="s">
        <v>49</v>
      </c>
      <c r="R231" s="24" t="s">
        <v>39</v>
      </c>
      <c r="S231" s="24">
        <v>2</v>
      </c>
      <c r="T231" s="24">
        <v>9</v>
      </c>
      <c r="U231" s="24"/>
      <c r="V231" s="24"/>
      <c r="W231" s="26" t="s">
        <v>1710</v>
      </c>
      <c r="X231" s="24">
        <v>6818</v>
      </c>
      <c r="Y231" s="24"/>
    </row>
    <row r="232" ht="24.95" customHeight="1" spans="1:25">
      <c r="A232" s="24">
        <v>183</v>
      </c>
      <c r="B232" s="51" t="s">
        <v>1833</v>
      </c>
      <c r="C232" s="24" t="s">
        <v>45</v>
      </c>
      <c r="D232" s="26" t="s">
        <v>51</v>
      </c>
      <c r="E232" s="24" t="s">
        <v>1869</v>
      </c>
      <c r="F232" s="24"/>
      <c r="G232" s="24" t="s">
        <v>37</v>
      </c>
      <c r="H232" s="24">
        <v>2018</v>
      </c>
      <c r="I232" s="24" t="s">
        <v>38</v>
      </c>
      <c r="J232" s="55">
        <v>2</v>
      </c>
      <c r="K232" s="51" t="s">
        <v>1835</v>
      </c>
      <c r="L232" s="24">
        <v>0.15</v>
      </c>
      <c r="M232" s="52">
        <f>N232+O232+P232</f>
        <v>0.3</v>
      </c>
      <c r="N232" s="52">
        <v>0.3</v>
      </c>
      <c r="O232" s="52"/>
      <c r="P232" s="52"/>
      <c r="Q232" s="24" t="s">
        <v>49</v>
      </c>
      <c r="R232" s="24" t="s">
        <v>39</v>
      </c>
      <c r="S232" s="24">
        <v>2</v>
      </c>
      <c r="T232" s="24">
        <v>7</v>
      </c>
      <c r="U232" s="24"/>
      <c r="V232" s="24"/>
      <c r="W232" s="26" t="s">
        <v>1710</v>
      </c>
      <c r="X232" s="24">
        <v>6846</v>
      </c>
      <c r="Y232" s="24"/>
    </row>
    <row r="233" s="6" customFormat="1" ht="24.95" customHeight="1" spans="1:25">
      <c r="A233" s="22">
        <v>184</v>
      </c>
      <c r="B233" s="23" t="s">
        <v>1872</v>
      </c>
      <c r="C233" s="22"/>
      <c r="D233" s="22"/>
      <c r="E233" s="22"/>
      <c r="F233" s="22"/>
      <c r="G233" s="22"/>
      <c r="H233" s="22"/>
      <c r="I233" s="22"/>
      <c r="J233" s="43"/>
      <c r="K233" s="23"/>
      <c r="L233" s="22"/>
      <c r="M233" s="49"/>
      <c r="N233" s="49"/>
      <c r="O233" s="49"/>
      <c r="P233" s="49"/>
      <c r="Q233" s="22"/>
      <c r="R233" s="22"/>
      <c r="S233" s="58"/>
      <c r="T233" s="58"/>
      <c r="U233" s="58"/>
      <c r="V233" s="58"/>
      <c r="W233" s="22"/>
      <c r="X233" s="22">
        <v>7366</v>
      </c>
      <c r="Y233" s="22"/>
    </row>
    <row r="234" s="5" customFormat="1" ht="24.95" customHeight="1" spans="1:25">
      <c r="A234" s="20">
        <v>185</v>
      </c>
      <c r="B234" s="21" t="s">
        <v>1873</v>
      </c>
      <c r="C234" s="20"/>
      <c r="D234" s="20"/>
      <c r="E234" s="20"/>
      <c r="F234" s="20"/>
      <c r="G234" s="20"/>
      <c r="H234" s="20"/>
      <c r="I234" s="20"/>
      <c r="J234" s="41"/>
      <c r="K234" s="21"/>
      <c r="L234" s="20"/>
      <c r="M234" s="48"/>
      <c r="N234" s="48"/>
      <c r="O234" s="48"/>
      <c r="P234" s="48"/>
      <c r="Q234" s="20"/>
      <c r="R234" s="20"/>
      <c r="S234" s="57"/>
      <c r="T234" s="57"/>
      <c r="U234" s="57"/>
      <c r="V234" s="57"/>
      <c r="W234" s="20"/>
      <c r="X234" s="20"/>
      <c r="Y234" s="20" t="s">
        <v>1874</v>
      </c>
    </row>
    <row r="235" s="100" customFormat="1" ht="24.95" customHeight="1" spans="1:25">
      <c r="A235" s="24">
        <v>186</v>
      </c>
      <c r="B235" s="102" t="s">
        <v>1875</v>
      </c>
      <c r="C235" s="101"/>
      <c r="D235" s="101"/>
      <c r="E235" s="101"/>
      <c r="F235" s="101"/>
      <c r="G235" s="101" t="s">
        <v>34</v>
      </c>
      <c r="H235" s="101" t="s">
        <v>34</v>
      </c>
      <c r="I235" s="101" t="s">
        <v>1743</v>
      </c>
      <c r="J235" s="101">
        <f>J236+J237+J238+J239+J240+J241</f>
        <v>0</v>
      </c>
      <c r="K235" s="102"/>
      <c r="L235" s="101"/>
      <c r="M235" s="108">
        <f t="shared" ref="M235:P235" si="74">M236+M237+M238+M239+M240+M241</f>
        <v>0</v>
      </c>
      <c r="N235" s="108">
        <f t="shared" si="74"/>
        <v>0</v>
      </c>
      <c r="O235" s="108">
        <f t="shared" si="74"/>
        <v>0</v>
      </c>
      <c r="P235" s="108">
        <f t="shared" si="74"/>
        <v>0</v>
      </c>
      <c r="Q235" s="101"/>
      <c r="R235" s="101" t="s">
        <v>39</v>
      </c>
      <c r="S235" s="110">
        <f>S236+S237+S238+S239+S240+S241</f>
        <v>0</v>
      </c>
      <c r="T235" s="110">
        <f>T236+T237+T238+T239+T240+T241</f>
        <v>0</v>
      </c>
      <c r="U235" s="110" t="s">
        <v>1876</v>
      </c>
      <c r="V235" s="110" t="s">
        <v>1877</v>
      </c>
      <c r="W235" s="101" t="s">
        <v>34</v>
      </c>
      <c r="X235" s="101">
        <v>7367</v>
      </c>
      <c r="Y235" s="101"/>
    </row>
    <row r="236" s="5" customFormat="1" ht="24.95" customHeight="1" spans="1:25">
      <c r="A236" s="20">
        <v>187</v>
      </c>
      <c r="B236" s="21" t="s">
        <v>1878</v>
      </c>
      <c r="C236" s="20"/>
      <c r="D236" s="20"/>
      <c r="E236" s="20"/>
      <c r="F236" s="20"/>
      <c r="G236" s="20" t="s">
        <v>37</v>
      </c>
      <c r="H236" s="20" t="s">
        <v>34</v>
      </c>
      <c r="I236" s="20" t="s">
        <v>1743</v>
      </c>
      <c r="J236" s="41">
        <f t="shared" ref="J236:J239" si="75">SUM(0)</f>
        <v>0</v>
      </c>
      <c r="K236" s="21" t="s">
        <v>1879</v>
      </c>
      <c r="L236" s="20"/>
      <c r="M236" s="48">
        <f t="shared" ref="M236:P236" si="76">SUM(0)</f>
        <v>0</v>
      </c>
      <c r="N236" s="48">
        <f t="shared" si="76"/>
        <v>0</v>
      </c>
      <c r="O236" s="48">
        <f t="shared" si="76"/>
        <v>0</v>
      </c>
      <c r="P236" s="48">
        <f t="shared" si="76"/>
        <v>0</v>
      </c>
      <c r="Q236" s="20"/>
      <c r="R236" s="20" t="s">
        <v>39</v>
      </c>
      <c r="S236" s="57">
        <f t="shared" ref="S236:S239" si="77">SUM(0)</f>
        <v>0</v>
      </c>
      <c r="T236" s="57">
        <f t="shared" ref="T236:T239" si="78">SUM(0)</f>
        <v>0</v>
      </c>
      <c r="U236" s="57"/>
      <c r="V236" s="57"/>
      <c r="W236" s="20" t="s">
        <v>34</v>
      </c>
      <c r="X236" s="20">
        <v>7368</v>
      </c>
      <c r="Y236" s="20"/>
    </row>
    <row r="237" s="5" customFormat="1" ht="24.95" customHeight="1" spans="1:25">
      <c r="A237" s="20">
        <v>188</v>
      </c>
      <c r="B237" s="21" t="s">
        <v>1880</v>
      </c>
      <c r="C237" s="20"/>
      <c r="D237" s="20"/>
      <c r="E237" s="20"/>
      <c r="F237" s="20"/>
      <c r="G237" s="20" t="s">
        <v>37</v>
      </c>
      <c r="H237" s="20" t="s">
        <v>34</v>
      </c>
      <c r="I237" s="20" t="s">
        <v>1743</v>
      </c>
      <c r="J237" s="41">
        <f t="shared" si="75"/>
        <v>0</v>
      </c>
      <c r="K237" s="21" t="s">
        <v>1881</v>
      </c>
      <c r="L237" s="20"/>
      <c r="M237" s="48">
        <f t="shared" ref="M237:P237" si="79">SUM(0)</f>
        <v>0</v>
      </c>
      <c r="N237" s="48">
        <f t="shared" si="79"/>
        <v>0</v>
      </c>
      <c r="O237" s="48">
        <f t="shared" si="79"/>
        <v>0</v>
      </c>
      <c r="P237" s="48">
        <f t="shared" si="79"/>
        <v>0</v>
      </c>
      <c r="Q237" s="20"/>
      <c r="R237" s="20" t="s">
        <v>39</v>
      </c>
      <c r="S237" s="57">
        <f t="shared" si="77"/>
        <v>0</v>
      </c>
      <c r="T237" s="57">
        <f t="shared" si="78"/>
        <v>0</v>
      </c>
      <c r="U237" s="57"/>
      <c r="V237" s="57"/>
      <c r="W237" s="20" t="s">
        <v>34</v>
      </c>
      <c r="X237" s="20">
        <v>7382</v>
      </c>
      <c r="Y237" s="20"/>
    </row>
    <row r="238" s="5" customFormat="1" ht="24.95" customHeight="1" spans="1:25">
      <c r="A238" s="20">
        <v>189</v>
      </c>
      <c r="B238" s="21" t="s">
        <v>1882</v>
      </c>
      <c r="C238" s="20"/>
      <c r="D238" s="20"/>
      <c r="E238" s="20"/>
      <c r="F238" s="20"/>
      <c r="G238" s="20" t="s">
        <v>37</v>
      </c>
      <c r="H238" s="20" t="s">
        <v>34</v>
      </c>
      <c r="I238" s="20" t="s">
        <v>1743</v>
      </c>
      <c r="J238" s="41">
        <f t="shared" si="75"/>
        <v>0</v>
      </c>
      <c r="K238" s="21" t="s">
        <v>1883</v>
      </c>
      <c r="L238" s="20"/>
      <c r="M238" s="48">
        <f t="shared" ref="M238:P238" si="80">SUM(0)</f>
        <v>0</v>
      </c>
      <c r="N238" s="48">
        <f t="shared" si="80"/>
        <v>0</v>
      </c>
      <c r="O238" s="48">
        <f t="shared" si="80"/>
        <v>0</v>
      </c>
      <c r="P238" s="48">
        <f t="shared" si="80"/>
        <v>0</v>
      </c>
      <c r="Q238" s="20"/>
      <c r="R238" s="20" t="s">
        <v>39</v>
      </c>
      <c r="S238" s="57">
        <f t="shared" si="77"/>
        <v>0</v>
      </c>
      <c r="T238" s="57">
        <f t="shared" si="78"/>
        <v>0</v>
      </c>
      <c r="U238" s="57"/>
      <c r="V238" s="57"/>
      <c r="W238" s="20" t="s">
        <v>34</v>
      </c>
      <c r="X238" s="20">
        <v>7389</v>
      </c>
      <c r="Y238" s="20"/>
    </row>
    <row r="239" s="5" customFormat="1" ht="24.95" customHeight="1" spans="1:25">
      <c r="A239" s="20">
        <v>190</v>
      </c>
      <c r="B239" s="21" t="s">
        <v>1884</v>
      </c>
      <c r="C239" s="20"/>
      <c r="D239" s="20"/>
      <c r="E239" s="20"/>
      <c r="F239" s="20"/>
      <c r="G239" s="20" t="s">
        <v>37</v>
      </c>
      <c r="H239" s="20" t="s">
        <v>34</v>
      </c>
      <c r="I239" s="20" t="s">
        <v>1743</v>
      </c>
      <c r="J239" s="41">
        <f t="shared" si="75"/>
        <v>0</v>
      </c>
      <c r="K239" s="21" t="s">
        <v>1885</v>
      </c>
      <c r="L239" s="20"/>
      <c r="M239" s="42">
        <f t="shared" ref="M239:P239" si="81">SUM(0)</f>
        <v>0</v>
      </c>
      <c r="N239" s="42">
        <f t="shared" si="81"/>
        <v>0</v>
      </c>
      <c r="O239" s="42">
        <f t="shared" si="81"/>
        <v>0</v>
      </c>
      <c r="P239" s="42">
        <f t="shared" si="81"/>
        <v>0</v>
      </c>
      <c r="Q239" s="20"/>
      <c r="R239" s="20" t="s">
        <v>39</v>
      </c>
      <c r="S239" s="42">
        <f t="shared" si="77"/>
        <v>0</v>
      </c>
      <c r="T239" s="42">
        <f t="shared" si="78"/>
        <v>0</v>
      </c>
      <c r="U239" s="57"/>
      <c r="V239" s="57"/>
      <c r="W239" s="20"/>
      <c r="X239" s="20">
        <v>7394</v>
      </c>
      <c r="Y239" s="20"/>
    </row>
    <row r="240" s="5" customFormat="1" ht="24.95" customHeight="1" spans="1:25">
      <c r="A240" s="20">
        <v>191</v>
      </c>
      <c r="B240" s="21" t="s">
        <v>1886</v>
      </c>
      <c r="C240" s="20"/>
      <c r="D240" s="20"/>
      <c r="E240" s="20"/>
      <c r="F240" s="20"/>
      <c r="G240" s="20"/>
      <c r="H240" s="20"/>
      <c r="I240" s="20"/>
      <c r="J240" s="42"/>
      <c r="K240" s="21"/>
      <c r="L240" s="20"/>
      <c r="M240" s="48"/>
      <c r="N240" s="48"/>
      <c r="O240" s="48"/>
      <c r="P240" s="48"/>
      <c r="Q240" s="20"/>
      <c r="R240" s="20"/>
      <c r="S240" s="57"/>
      <c r="T240" s="57"/>
      <c r="U240" s="57"/>
      <c r="V240" s="57"/>
      <c r="W240" s="20"/>
      <c r="X240" s="20">
        <v>7395</v>
      </c>
      <c r="Y240" s="20"/>
    </row>
    <row r="241" s="5" customFormat="1" ht="24.95" customHeight="1" spans="1:25">
      <c r="A241" s="20">
        <v>192</v>
      </c>
      <c r="B241" s="21" t="s">
        <v>1887</v>
      </c>
      <c r="C241" s="20"/>
      <c r="D241" s="20"/>
      <c r="E241" s="20"/>
      <c r="F241" s="20"/>
      <c r="G241" s="20"/>
      <c r="H241" s="20"/>
      <c r="I241" s="20"/>
      <c r="J241" s="42"/>
      <c r="K241" s="21"/>
      <c r="L241" s="20"/>
      <c r="M241" s="48"/>
      <c r="N241" s="48"/>
      <c r="O241" s="48"/>
      <c r="P241" s="48"/>
      <c r="Q241" s="20"/>
      <c r="R241" s="20"/>
      <c r="S241" s="57"/>
      <c r="T241" s="57"/>
      <c r="U241" s="57"/>
      <c r="V241" s="57"/>
      <c r="W241" s="20"/>
      <c r="X241" s="20">
        <v>7396</v>
      </c>
      <c r="Y241" s="20"/>
    </row>
    <row r="242" s="100" customFormat="1" ht="24.95" customHeight="1" spans="1:25">
      <c r="A242" s="24">
        <v>193</v>
      </c>
      <c r="B242" s="102" t="s">
        <v>1888</v>
      </c>
      <c r="C242" s="101"/>
      <c r="D242" s="101"/>
      <c r="E242" s="101"/>
      <c r="F242" s="101"/>
      <c r="G242" s="101" t="s">
        <v>34</v>
      </c>
      <c r="H242" s="101" t="s">
        <v>34</v>
      </c>
      <c r="I242" s="101" t="s">
        <v>34</v>
      </c>
      <c r="J242" s="107" t="s">
        <v>34</v>
      </c>
      <c r="K242" s="102"/>
      <c r="L242" s="101"/>
      <c r="M242" s="108">
        <f t="shared" ref="M242:P242" si="82">M243+M245+M246+M248+M256+M257+M267+M268+M269</f>
        <v>101.7729</v>
      </c>
      <c r="N242" s="108">
        <f t="shared" si="82"/>
        <v>67.01</v>
      </c>
      <c r="O242" s="108">
        <f t="shared" si="82"/>
        <v>34.7629</v>
      </c>
      <c r="P242" s="108">
        <f t="shared" si="82"/>
        <v>0</v>
      </c>
      <c r="Q242" s="101"/>
      <c r="R242" s="101" t="s">
        <v>34</v>
      </c>
      <c r="S242" s="110">
        <f>S243+S245+S246+S248+S256+S257+S267+S268+S269</f>
        <v>336</v>
      </c>
      <c r="T242" s="110">
        <f>T243+T245+T246+T248+T256+T257+T267+T268+T269</f>
        <v>1412</v>
      </c>
      <c r="U242" s="110" t="s">
        <v>1889</v>
      </c>
      <c r="V242" s="110" t="s">
        <v>1890</v>
      </c>
      <c r="W242" s="101" t="s">
        <v>34</v>
      </c>
      <c r="X242" s="101">
        <v>7397</v>
      </c>
      <c r="Y242" s="101"/>
    </row>
    <row r="243" s="5" customFormat="1" ht="24.95" customHeight="1" spans="1:25">
      <c r="A243" s="20">
        <v>194</v>
      </c>
      <c r="B243" s="21" t="s">
        <v>1891</v>
      </c>
      <c r="C243" s="20"/>
      <c r="D243" s="20"/>
      <c r="E243" s="20"/>
      <c r="F243" s="20"/>
      <c r="G243" s="20" t="s">
        <v>125</v>
      </c>
      <c r="H243" s="20" t="s">
        <v>34</v>
      </c>
      <c r="I243" s="20" t="s">
        <v>1892</v>
      </c>
      <c r="J243" s="42">
        <f>SUM(J244:J244)</f>
        <v>10.6</v>
      </c>
      <c r="K243" s="21" t="s">
        <v>1893</v>
      </c>
      <c r="L243" s="20"/>
      <c r="M243" s="48">
        <f>SUM(M244:M244)</f>
        <v>67.01</v>
      </c>
      <c r="N243" s="48">
        <f>SUM(N244:N244)</f>
        <v>67.01</v>
      </c>
      <c r="O243" s="48">
        <f>SUM(O244:O244)</f>
        <v>0</v>
      </c>
      <c r="P243" s="48">
        <f>SUM(P244:P244)</f>
        <v>0</v>
      </c>
      <c r="Q243" s="20"/>
      <c r="R243" s="20" t="s">
        <v>110</v>
      </c>
      <c r="S243" s="57">
        <f>SUM(S244:S244)</f>
        <v>132</v>
      </c>
      <c r="T243" s="57">
        <f>SUM(T244:T244)</f>
        <v>519</v>
      </c>
      <c r="U243" s="57"/>
      <c r="V243" s="57"/>
      <c r="W243" s="20" t="s">
        <v>34</v>
      </c>
      <c r="X243" s="20">
        <v>7398</v>
      </c>
      <c r="Y243" s="20"/>
    </row>
    <row r="244" ht="24.95" customHeight="1" spans="1:25">
      <c r="A244" s="24">
        <v>195</v>
      </c>
      <c r="B244" s="51" t="s">
        <v>1894</v>
      </c>
      <c r="C244" s="24" t="s">
        <v>45</v>
      </c>
      <c r="D244" s="24" t="s">
        <v>51</v>
      </c>
      <c r="E244" s="24" t="s">
        <v>1266</v>
      </c>
      <c r="F244" s="24"/>
      <c r="G244" s="24" t="s">
        <v>363</v>
      </c>
      <c r="H244" s="24">
        <v>2018</v>
      </c>
      <c r="I244" s="24" t="s">
        <v>1892</v>
      </c>
      <c r="J244" s="50">
        <v>10.6</v>
      </c>
      <c r="K244" s="51" t="s">
        <v>1895</v>
      </c>
      <c r="L244" s="26">
        <f>M244</f>
        <v>67.01</v>
      </c>
      <c r="M244" s="52">
        <f>SUM(N244:P244)</f>
        <v>67.01</v>
      </c>
      <c r="N244" s="52">
        <v>67.01</v>
      </c>
      <c r="O244" s="52"/>
      <c r="P244" s="52"/>
      <c r="Q244" s="24" t="s">
        <v>49</v>
      </c>
      <c r="R244" s="24" t="s">
        <v>110</v>
      </c>
      <c r="S244" s="24">
        <v>132</v>
      </c>
      <c r="T244" s="24">
        <v>519</v>
      </c>
      <c r="U244" s="24"/>
      <c r="V244" s="24"/>
      <c r="W244" s="24" t="s">
        <v>1896</v>
      </c>
      <c r="X244" s="24">
        <v>7408</v>
      </c>
      <c r="Y244" s="24"/>
    </row>
    <row r="245" s="5" customFormat="1" ht="24.95" customHeight="1" spans="1:25">
      <c r="A245" s="20">
        <v>196</v>
      </c>
      <c r="B245" s="21" t="s">
        <v>1956</v>
      </c>
      <c r="C245" s="20"/>
      <c r="D245" s="20"/>
      <c r="E245" s="20"/>
      <c r="F245" s="20"/>
      <c r="G245" s="20"/>
      <c r="H245" s="20"/>
      <c r="I245" s="20"/>
      <c r="J245" s="42"/>
      <c r="K245" s="21"/>
      <c r="L245" s="20"/>
      <c r="M245" s="48"/>
      <c r="N245" s="48"/>
      <c r="O245" s="48"/>
      <c r="P245" s="48"/>
      <c r="Q245" s="20"/>
      <c r="R245" s="20"/>
      <c r="S245" s="57"/>
      <c r="T245" s="57"/>
      <c r="U245" s="57"/>
      <c r="V245" s="57"/>
      <c r="W245" s="20"/>
      <c r="X245" s="20">
        <v>7563</v>
      </c>
      <c r="Y245" s="20"/>
    </row>
    <row r="246" s="5" customFormat="1" ht="24.95" customHeight="1" spans="1:25">
      <c r="A246" s="20">
        <v>197</v>
      </c>
      <c r="B246" s="21" t="s">
        <v>1957</v>
      </c>
      <c r="C246" s="20"/>
      <c r="D246" s="20"/>
      <c r="E246" s="20"/>
      <c r="F246" s="20"/>
      <c r="G246" s="20" t="s">
        <v>125</v>
      </c>
      <c r="H246" s="20" t="s">
        <v>34</v>
      </c>
      <c r="I246" s="20" t="s">
        <v>38</v>
      </c>
      <c r="J246" s="41">
        <f>SUM(J247:J247)</f>
        <v>846</v>
      </c>
      <c r="K246" s="21" t="s">
        <v>1958</v>
      </c>
      <c r="L246" s="20"/>
      <c r="M246" s="48">
        <f>SUM(M247:M247)</f>
        <v>12.5</v>
      </c>
      <c r="N246" s="48">
        <f>SUM(N247:N247)</f>
        <v>0</v>
      </c>
      <c r="O246" s="48">
        <f>SUM(O247:O247)</f>
        <v>12.5</v>
      </c>
      <c r="P246" s="48">
        <f>SUM(P247:P247)</f>
        <v>0</v>
      </c>
      <c r="Q246" s="20"/>
      <c r="R246" s="20" t="s">
        <v>110</v>
      </c>
      <c r="S246" s="57">
        <f>SUM(S247:S247)</f>
        <v>188</v>
      </c>
      <c r="T246" s="57">
        <f>SUM(T247:T247)</f>
        <v>846</v>
      </c>
      <c r="U246" s="57"/>
      <c r="V246" s="57"/>
      <c r="W246" s="20" t="s">
        <v>34</v>
      </c>
      <c r="X246" s="20">
        <v>7564</v>
      </c>
      <c r="Y246" s="20"/>
    </row>
    <row r="247" s="3" customFormat="1" ht="24.95" customHeight="1" spans="1:25">
      <c r="A247" s="24">
        <v>198</v>
      </c>
      <c r="B247" s="25" t="s">
        <v>2031</v>
      </c>
      <c r="C247" s="26" t="s">
        <v>45</v>
      </c>
      <c r="D247" s="26" t="s">
        <v>51</v>
      </c>
      <c r="E247" s="26" t="s">
        <v>2032</v>
      </c>
      <c r="F247" s="26"/>
      <c r="G247" s="26" t="s">
        <v>363</v>
      </c>
      <c r="H247" s="26">
        <v>2019</v>
      </c>
      <c r="I247" s="26" t="s">
        <v>38</v>
      </c>
      <c r="J247" s="45">
        <v>846</v>
      </c>
      <c r="K247" s="46" t="s">
        <v>2033</v>
      </c>
      <c r="L247" s="47">
        <f>M247</f>
        <v>12.5</v>
      </c>
      <c r="M247" s="71">
        <f>N247+O247+P247</f>
        <v>12.5</v>
      </c>
      <c r="N247" s="47"/>
      <c r="O247" s="47">
        <v>12.5</v>
      </c>
      <c r="P247" s="47"/>
      <c r="Q247" s="26" t="s">
        <v>135</v>
      </c>
      <c r="R247" s="26" t="s">
        <v>110</v>
      </c>
      <c r="S247" s="60">
        <f>T247/4.5</f>
        <v>188</v>
      </c>
      <c r="T247" s="60">
        <v>846</v>
      </c>
      <c r="U247" s="60"/>
      <c r="V247" s="60"/>
      <c r="W247" s="26" t="s">
        <v>1964</v>
      </c>
      <c r="X247" s="26"/>
      <c r="Y247" s="61" t="s">
        <v>2034</v>
      </c>
    </row>
    <row r="248" s="5" customFormat="1" ht="24.95" customHeight="1" spans="1:25">
      <c r="A248" s="20">
        <v>199</v>
      </c>
      <c r="B248" s="21" t="s">
        <v>2047</v>
      </c>
      <c r="C248" s="20"/>
      <c r="D248" s="20"/>
      <c r="E248" s="20"/>
      <c r="F248" s="20"/>
      <c r="G248" s="20" t="s">
        <v>34</v>
      </c>
      <c r="H248" s="20" t="s">
        <v>34</v>
      </c>
      <c r="I248" s="20" t="s">
        <v>34</v>
      </c>
      <c r="J248" s="20" t="s">
        <v>34</v>
      </c>
      <c r="K248" s="21"/>
      <c r="L248" s="72">
        <v>200</v>
      </c>
      <c r="M248" s="48">
        <f t="shared" ref="M248:P248" si="83">SUM(M249,M250,M254,M255)</f>
        <v>0</v>
      </c>
      <c r="N248" s="48">
        <f t="shared" si="83"/>
        <v>0</v>
      </c>
      <c r="O248" s="48">
        <f t="shared" si="83"/>
        <v>0</v>
      </c>
      <c r="P248" s="48">
        <f t="shared" si="83"/>
        <v>0</v>
      </c>
      <c r="Q248" s="20"/>
      <c r="R248" s="20" t="s">
        <v>110</v>
      </c>
      <c r="S248" s="57">
        <f>SUM(S249,S250,S254,S255)</f>
        <v>0</v>
      </c>
      <c r="T248" s="57">
        <f>SUM(T249,T250,T254,T255)</f>
        <v>0</v>
      </c>
      <c r="U248" s="57"/>
      <c r="V248" s="57"/>
      <c r="W248" s="20" t="s">
        <v>34</v>
      </c>
      <c r="X248" s="20">
        <v>7832</v>
      </c>
      <c r="Y248" s="20"/>
    </row>
    <row r="249" s="6" customFormat="1" ht="24.95" customHeight="1" spans="1:25">
      <c r="A249" s="22">
        <v>200</v>
      </c>
      <c r="B249" s="23" t="s">
        <v>2048</v>
      </c>
      <c r="C249" s="22"/>
      <c r="D249" s="22"/>
      <c r="E249" s="22"/>
      <c r="F249" s="22"/>
      <c r="G249" s="22" t="s">
        <v>363</v>
      </c>
      <c r="H249" s="22" t="s">
        <v>34</v>
      </c>
      <c r="I249" s="22" t="s">
        <v>108</v>
      </c>
      <c r="J249" s="43">
        <f>SUM(0)</f>
        <v>0</v>
      </c>
      <c r="K249" s="69" t="s">
        <v>2049</v>
      </c>
      <c r="L249" s="73">
        <v>3000</v>
      </c>
      <c r="M249" s="49">
        <f>SUM(0)</f>
        <v>0</v>
      </c>
      <c r="N249" s="49">
        <f>SUM(0)</f>
        <v>0</v>
      </c>
      <c r="O249" s="49">
        <f>SUM(0)</f>
        <v>0</v>
      </c>
      <c r="P249" s="49">
        <f>SUM(0)</f>
        <v>0</v>
      </c>
      <c r="Q249" s="22"/>
      <c r="R249" s="22" t="s">
        <v>110</v>
      </c>
      <c r="S249" s="58">
        <f>SUM(0)</f>
        <v>0</v>
      </c>
      <c r="T249" s="58">
        <f>SUM(0)</f>
        <v>0</v>
      </c>
      <c r="U249" s="58"/>
      <c r="V249" s="58"/>
      <c r="W249" s="22" t="s">
        <v>34</v>
      </c>
      <c r="X249" s="22">
        <v>7833</v>
      </c>
      <c r="Y249" s="22"/>
    </row>
    <row r="250" s="6" customFormat="1" ht="24.95" customHeight="1" spans="1:25">
      <c r="A250" s="22">
        <v>201</v>
      </c>
      <c r="B250" s="23" t="s">
        <v>2052</v>
      </c>
      <c r="C250" s="22"/>
      <c r="D250" s="22"/>
      <c r="E250" s="22"/>
      <c r="F250" s="22"/>
      <c r="G250" s="22" t="s">
        <v>125</v>
      </c>
      <c r="H250" s="22" t="s">
        <v>34</v>
      </c>
      <c r="I250" s="22" t="s">
        <v>2053</v>
      </c>
      <c r="J250" s="43">
        <f>SUM(J251,J252,J253)</f>
        <v>0</v>
      </c>
      <c r="K250" s="69" t="s">
        <v>2054</v>
      </c>
      <c r="L250" s="73"/>
      <c r="M250" s="49">
        <f t="shared" ref="M250:P250" si="84">SUM(M251,M252,M253)</f>
        <v>0</v>
      </c>
      <c r="N250" s="49">
        <f t="shared" si="84"/>
        <v>0</v>
      </c>
      <c r="O250" s="49">
        <f t="shared" si="84"/>
        <v>0</v>
      </c>
      <c r="P250" s="49">
        <f t="shared" si="84"/>
        <v>0</v>
      </c>
      <c r="Q250" s="22"/>
      <c r="R250" s="22" t="s">
        <v>110</v>
      </c>
      <c r="S250" s="58">
        <f>SUM(S251,S252,S253)</f>
        <v>0</v>
      </c>
      <c r="T250" s="58">
        <f>SUM(T251,T252,T253)</f>
        <v>0</v>
      </c>
      <c r="U250" s="58"/>
      <c r="V250" s="58"/>
      <c r="W250" s="22" t="s">
        <v>34</v>
      </c>
      <c r="X250" s="22">
        <v>7840</v>
      </c>
      <c r="Y250" s="22"/>
    </row>
    <row r="251" s="3" customFormat="1" ht="24.95" customHeight="1" spans="1:25">
      <c r="A251" s="24">
        <v>202</v>
      </c>
      <c r="B251" s="26" t="s">
        <v>2055</v>
      </c>
      <c r="C251" s="24"/>
      <c r="D251" s="24"/>
      <c r="E251" s="24"/>
      <c r="F251" s="24"/>
      <c r="G251" s="24" t="s">
        <v>125</v>
      </c>
      <c r="H251" s="24" t="s">
        <v>34</v>
      </c>
      <c r="I251" s="24" t="s">
        <v>2053</v>
      </c>
      <c r="J251" s="55">
        <f>SUM(0)</f>
        <v>0</v>
      </c>
      <c r="K251" s="51"/>
      <c r="L251" s="24"/>
      <c r="M251" s="52">
        <f>SUM(0)</f>
        <v>0</v>
      </c>
      <c r="N251" s="52">
        <f>SUM(0)</f>
        <v>0</v>
      </c>
      <c r="O251" s="52">
        <f>SUM(0)</f>
        <v>0</v>
      </c>
      <c r="P251" s="52">
        <f>SUM(0)</f>
        <v>0</v>
      </c>
      <c r="Q251" s="24"/>
      <c r="R251" s="24" t="s">
        <v>110</v>
      </c>
      <c r="S251" s="59">
        <f>SUM(0)</f>
        <v>0</v>
      </c>
      <c r="T251" s="59">
        <f>SUM(0)</f>
        <v>0</v>
      </c>
      <c r="U251" s="59"/>
      <c r="V251" s="59"/>
      <c r="W251" s="24" t="s">
        <v>34</v>
      </c>
      <c r="X251" s="24">
        <v>7841</v>
      </c>
      <c r="Y251" s="24"/>
    </row>
    <row r="252" s="3" customFormat="1" ht="24.95" customHeight="1" spans="1:25">
      <c r="A252" s="24">
        <v>203</v>
      </c>
      <c r="B252" s="26" t="s">
        <v>2060</v>
      </c>
      <c r="C252" s="24"/>
      <c r="D252" s="24"/>
      <c r="E252" s="24"/>
      <c r="F252" s="24"/>
      <c r="G252" s="24" t="s">
        <v>125</v>
      </c>
      <c r="H252" s="24" t="s">
        <v>34</v>
      </c>
      <c r="I252" s="24" t="s">
        <v>2053</v>
      </c>
      <c r="J252" s="55">
        <f t="shared" ref="J252:J255" si="85">SUM(0)</f>
        <v>0</v>
      </c>
      <c r="K252" s="51"/>
      <c r="L252" s="24"/>
      <c r="M252" s="52">
        <f t="shared" ref="M252:P252" si="86">SUM(0)</f>
        <v>0</v>
      </c>
      <c r="N252" s="52">
        <f t="shared" si="86"/>
        <v>0</v>
      </c>
      <c r="O252" s="52">
        <f t="shared" si="86"/>
        <v>0</v>
      </c>
      <c r="P252" s="52">
        <f t="shared" si="86"/>
        <v>0</v>
      </c>
      <c r="Q252" s="24"/>
      <c r="R252" s="24" t="s">
        <v>110</v>
      </c>
      <c r="S252" s="59">
        <f t="shared" ref="S252:S255" si="87">SUM(0)</f>
        <v>0</v>
      </c>
      <c r="T252" s="59">
        <f t="shared" ref="T252:T255" si="88">SUM(0)</f>
        <v>0</v>
      </c>
      <c r="U252" s="59"/>
      <c r="V252" s="59"/>
      <c r="W252" s="24" t="s">
        <v>34</v>
      </c>
      <c r="X252" s="24">
        <v>7875</v>
      </c>
      <c r="Y252" s="24"/>
    </row>
    <row r="253" s="3" customFormat="1" ht="24.95" customHeight="1" spans="1:25">
      <c r="A253" s="24">
        <v>204</v>
      </c>
      <c r="B253" s="26" t="s">
        <v>2061</v>
      </c>
      <c r="C253" s="24"/>
      <c r="D253" s="24"/>
      <c r="E253" s="24"/>
      <c r="F253" s="24"/>
      <c r="G253" s="24" t="s">
        <v>37</v>
      </c>
      <c r="H253" s="24" t="s">
        <v>34</v>
      </c>
      <c r="I253" s="24" t="s">
        <v>2053</v>
      </c>
      <c r="J253" s="55">
        <f t="shared" si="85"/>
        <v>0</v>
      </c>
      <c r="K253" s="51"/>
      <c r="L253" s="24"/>
      <c r="M253" s="52">
        <f t="shared" ref="M253:P253" si="89">SUM(0)</f>
        <v>0</v>
      </c>
      <c r="N253" s="52">
        <f t="shared" si="89"/>
        <v>0</v>
      </c>
      <c r="O253" s="52">
        <f t="shared" si="89"/>
        <v>0</v>
      </c>
      <c r="P253" s="52">
        <f t="shared" si="89"/>
        <v>0</v>
      </c>
      <c r="Q253" s="24"/>
      <c r="R253" s="24" t="s">
        <v>110</v>
      </c>
      <c r="S253" s="59"/>
      <c r="T253" s="59"/>
      <c r="U253" s="59"/>
      <c r="V253" s="59"/>
      <c r="W253" s="24" t="s">
        <v>34</v>
      </c>
      <c r="X253" s="24">
        <v>7885</v>
      </c>
      <c r="Y253" s="24"/>
    </row>
    <row r="254" s="6" customFormat="1" ht="24.95" customHeight="1" spans="1:25">
      <c r="A254" s="22">
        <v>205</v>
      </c>
      <c r="B254" s="23" t="s">
        <v>2062</v>
      </c>
      <c r="C254" s="22"/>
      <c r="D254" s="22"/>
      <c r="E254" s="22"/>
      <c r="F254" s="22"/>
      <c r="G254" s="22"/>
      <c r="H254" s="22"/>
      <c r="I254" s="22"/>
      <c r="J254" s="43">
        <f t="shared" si="85"/>
        <v>0</v>
      </c>
      <c r="K254" s="69"/>
      <c r="L254" s="73"/>
      <c r="M254" s="49">
        <f t="shared" ref="M254:P254" si="90">SUM(0)</f>
        <v>0</v>
      </c>
      <c r="N254" s="49">
        <f t="shared" si="90"/>
        <v>0</v>
      </c>
      <c r="O254" s="49">
        <f t="shared" si="90"/>
        <v>0</v>
      </c>
      <c r="P254" s="49">
        <f t="shared" si="90"/>
        <v>0</v>
      </c>
      <c r="Q254" s="22"/>
      <c r="R254" s="22"/>
      <c r="S254" s="58">
        <f t="shared" si="87"/>
        <v>0</v>
      </c>
      <c r="T254" s="58">
        <f t="shared" si="88"/>
        <v>0</v>
      </c>
      <c r="U254" s="58"/>
      <c r="V254" s="58"/>
      <c r="W254" s="22"/>
      <c r="X254" s="22"/>
      <c r="Y254" s="22" t="s">
        <v>2063</v>
      </c>
    </row>
    <row r="255" s="6" customFormat="1" ht="24.95" customHeight="1" spans="1:25">
      <c r="A255" s="22">
        <v>206</v>
      </c>
      <c r="B255" s="23" t="s">
        <v>2064</v>
      </c>
      <c r="C255" s="22"/>
      <c r="D255" s="22"/>
      <c r="E255" s="22"/>
      <c r="F255" s="22"/>
      <c r="G255" s="22"/>
      <c r="H255" s="22"/>
      <c r="I255" s="22"/>
      <c r="J255" s="43">
        <f t="shared" si="85"/>
        <v>0</v>
      </c>
      <c r="K255" s="69"/>
      <c r="L255" s="73"/>
      <c r="M255" s="49">
        <f t="shared" ref="M255:P255" si="91">SUM(0)</f>
        <v>0</v>
      </c>
      <c r="N255" s="49">
        <f t="shared" si="91"/>
        <v>0</v>
      </c>
      <c r="O255" s="49">
        <f t="shared" si="91"/>
        <v>0</v>
      </c>
      <c r="P255" s="49">
        <f t="shared" si="91"/>
        <v>0</v>
      </c>
      <c r="Q255" s="22"/>
      <c r="R255" s="22"/>
      <c r="S255" s="58">
        <f t="shared" si="87"/>
        <v>0</v>
      </c>
      <c r="T255" s="58">
        <f t="shared" si="88"/>
        <v>0</v>
      </c>
      <c r="U255" s="58"/>
      <c r="V255" s="58"/>
      <c r="W255" s="22"/>
      <c r="X255" s="22"/>
      <c r="Y255" s="22" t="s">
        <v>2065</v>
      </c>
    </row>
    <row r="256" s="5" customFormat="1" ht="24.95" customHeight="1" spans="1:25">
      <c r="A256" s="20">
        <v>207</v>
      </c>
      <c r="B256" s="21" t="s">
        <v>2068</v>
      </c>
      <c r="C256" s="20"/>
      <c r="D256" s="20"/>
      <c r="E256" s="20"/>
      <c r="F256" s="20"/>
      <c r="G256" s="20"/>
      <c r="H256" s="20"/>
      <c r="I256" s="20"/>
      <c r="J256" s="42"/>
      <c r="K256" s="21"/>
      <c r="L256" s="20"/>
      <c r="M256" s="48"/>
      <c r="N256" s="48"/>
      <c r="O256" s="48"/>
      <c r="P256" s="48"/>
      <c r="Q256" s="20"/>
      <c r="R256" s="20"/>
      <c r="S256" s="57"/>
      <c r="T256" s="57"/>
      <c r="U256" s="57"/>
      <c r="V256" s="57"/>
      <c r="W256" s="20"/>
      <c r="X256" s="20">
        <v>7888</v>
      </c>
      <c r="Y256" s="20"/>
    </row>
    <row r="257" s="5" customFormat="1" ht="24.95" customHeight="1" spans="1:25">
      <c r="A257" s="20">
        <v>208</v>
      </c>
      <c r="B257" s="21" t="s">
        <v>2069</v>
      </c>
      <c r="C257" s="20"/>
      <c r="D257" s="20"/>
      <c r="E257" s="20"/>
      <c r="F257" s="20"/>
      <c r="G257" s="20" t="s">
        <v>34</v>
      </c>
      <c r="H257" s="20" t="s">
        <v>34</v>
      </c>
      <c r="I257" s="20" t="s">
        <v>34</v>
      </c>
      <c r="J257" s="42" t="s">
        <v>34</v>
      </c>
      <c r="K257" s="21"/>
      <c r="L257" s="20"/>
      <c r="M257" s="48">
        <f t="shared" ref="M257:P257" si="92">M258+M260+M261+M262+M263+M264</f>
        <v>22.2629</v>
      </c>
      <c r="N257" s="48">
        <f t="shared" si="92"/>
        <v>0</v>
      </c>
      <c r="O257" s="48">
        <f t="shared" si="92"/>
        <v>22.2629</v>
      </c>
      <c r="P257" s="48">
        <f t="shared" si="92"/>
        <v>0</v>
      </c>
      <c r="Q257" s="20"/>
      <c r="R257" s="20" t="s">
        <v>110</v>
      </c>
      <c r="S257" s="57">
        <f>S258+S260+S261+S262+S263+S264</f>
        <v>16</v>
      </c>
      <c r="T257" s="57">
        <f>T258+T260+T261+T262+T263+T264</f>
        <v>47</v>
      </c>
      <c r="U257" s="57"/>
      <c r="V257" s="57"/>
      <c r="W257" s="20" t="s">
        <v>34</v>
      </c>
      <c r="X257" s="20">
        <v>7889</v>
      </c>
      <c r="Y257" s="20"/>
    </row>
    <row r="258" s="6" customFormat="1" ht="24.95" customHeight="1" spans="1:25">
      <c r="A258" s="22">
        <v>209</v>
      </c>
      <c r="B258" s="23" t="s">
        <v>2070</v>
      </c>
      <c r="C258" s="22"/>
      <c r="D258" s="22"/>
      <c r="E258" s="22"/>
      <c r="F258" s="22"/>
      <c r="G258" s="22" t="s">
        <v>37</v>
      </c>
      <c r="H258" s="22" t="s">
        <v>34</v>
      </c>
      <c r="I258" s="22" t="s">
        <v>2053</v>
      </c>
      <c r="J258" s="43">
        <f>SUM(J259:J259)</f>
        <v>1</v>
      </c>
      <c r="K258" s="69" t="s">
        <v>2071</v>
      </c>
      <c r="L258" s="22"/>
      <c r="M258" s="49">
        <f>SUM(M259:M259)</f>
        <v>15</v>
      </c>
      <c r="N258" s="49">
        <f>SUM(N259:N259)</f>
        <v>0</v>
      </c>
      <c r="O258" s="49">
        <f>SUM(O259:O259)</f>
        <v>15</v>
      </c>
      <c r="P258" s="49">
        <f>SUM(P259:P259)</f>
        <v>0</v>
      </c>
      <c r="Q258" s="22"/>
      <c r="R258" s="22" t="s">
        <v>110</v>
      </c>
      <c r="S258" s="58">
        <f>SUM(S259:S259)</f>
        <v>2</v>
      </c>
      <c r="T258" s="58">
        <f>SUM(T259:T259)</f>
        <v>5</v>
      </c>
      <c r="U258" s="58"/>
      <c r="V258" s="58"/>
      <c r="W258" s="22" t="s">
        <v>34</v>
      </c>
      <c r="X258" s="22">
        <v>7890</v>
      </c>
      <c r="Y258" s="22"/>
    </row>
    <row r="259" ht="24.95" customHeight="1" spans="1:25">
      <c r="A259" s="24">
        <v>210</v>
      </c>
      <c r="B259" s="51" t="s">
        <v>2191</v>
      </c>
      <c r="C259" s="24" t="s">
        <v>45</v>
      </c>
      <c r="D259" s="24" t="s">
        <v>51</v>
      </c>
      <c r="E259" s="24" t="s">
        <v>2192</v>
      </c>
      <c r="F259" s="24"/>
      <c r="G259" s="24" t="s">
        <v>37</v>
      </c>
      <c r="H259" s="24">
        <v>2019</v>
      </c>
      <c r="I259" s="24" t="s">
        <v>2053</v>
      </c>
      <c r="J259" s="55">
        <v>1</v>
      </c>
      <c r="K259" s="51" t="s">
        <v>2193</v>
      </c>
      <c r="L259" s="50">
        <f>M259</f>
        <v>15</v>
      </c>
      <c r="M259" s="50">
        <f>SUM(N259:P259)</f>
        <v>15</v>
      </c>
      <c r="N259" s="74"/>
      <c r="O259" s="74">
        <v>15</v>
      </c>
      <c r="P259" s="74"/>
      <c r="Q259" s="24" t="s">
        <v>1240</v>
      </c>
      <c r="R259" s="24" t="s">
        <v>110</v>
      </c>
      <c r="S259" s="24">
        <v>2</v>
      </c>
      <c r="T259" s="24">
        <v>5</v>
      </c>
      <c r="U259" s="74"/>
      <c r="V259" s="24"/>
      <c r="W259" s="24" t="s">
        <v>17</v>
      </c>
      <c r="X259" s="24">
        <v>8008</v>
      </c>
      <c r="Y259" s="24"/>
    </row>
    <row r="260" s="6" customFormat="1" ht="24.95" customHeight="1" spans="1:25">
      <c r="A260" s="22">
        <v>211</v>
      </c>
      <c r="B260" s="23" t="s">
        <v>2382</v>
      </c>
      <c r="C260" s="22"/>
      <c r="D260" s="22"/>
      <c r="E260" s="22"/>
      <c r="F260" s="22"/>
      <c r="G260" s="22" t="s">
        <v>37</v>
      </c>
      <c r="H260" s="22" t="s">
        <v>34</v>
      </c>
      <c r="I260" s="22" t="s">
        <v>2053</v>
      </c>
      <c r="J260" s="43">
        <f>SUM(0)</f>
        <v>0</v>
      </c>
      <c r="K260" s="69" t="s">
        <v>2383</v>
      </c>
      <c r="L260" s="22"/>
      <c r="M260" s="49">
        <f t="shared" ref="M260:P260" si="93">SUM(0)</f>
        <v>0</v>
      </c>
      <c r="N260" s="49">
        <f t="shared" si="93"/>
        <v>0</v>
      </c>
      <c r="O260" s="49">
        <f t="shared" si="93"/>
        <v>0</v>
      </c>
      <c r="P260" s="49">
        <f t="shared" si="93"/>
        <v>0</v>
      </c>
      <c r="Q260" s="22"/>
      <c r="R260" s="22" t="s">
        <v>110</v>
      </c>
      <c r="S260" s="58">
        <f>SUM(0)</f>
        <v>0</v>
      </c>
      <c r="T260" s="58">
        <f>SUM(0)</f>
        <v>0</v>
      </c>
      <c r="U260" s="58"/>
      <c r="V260" s="58"/>
      <c r="W260" s="22" t="s">
        <v>34</v>
      </c>
      <c r="X260" s="22">
        <v>8123</v>
      </c>
      <c r="Y260" s="22"/>
    </row>
    <row r="261" s="6" customFormat="1" ht="24.95" customHeight="1" spans="1:25">
      <c r="A261" s="22">
        <v>212</v>
      </c>
      <c r="B261" s="23" t="s">
        <v>2384</v>
      </c>
      <c r="C261" s="22"/>
      <c r="D261" s="22"/>
      <c r="E261" s="22"/>
      <c r="F261" s="22"/>
      <c r="G261" s="22" t="s">
        <v>37</v>
      </c>
      <c r="H261" s="22" t="s">
        <v>34</v>
      </c>
      <c r="I261" s="22" t="s">
        <v>2053</v>
      </c>
      <c r="J261" s="58">
        <f>SUM(0)</f>
        <v>0</v>
      </c>
      <c r="K261" s="23" t="s">
        <v>2385</v>
      </c>
      <c r="L261" s="22"/>
      <c r="M261" s="49">
        <f t="shared" ref="M261:P261" si="94">SUM(0)</f>
        <v>0</v>
      </c>
      <c r="N261" s="49">
        <f t="shared" si="94"/>
        <v>0</v>
      </c>
      <c r="O261" s="49">
        <f t="shared" si="94"/>
        <v>0</v>
      </c>
      <c r="P261" s="49">
        <f t="shared" si="94"/>
        <v>0</v>
      </c>
      <c r="Q261" s="22"/>
      <c r="R261" s="22" t="s">
        <v>110</v>
      </c>
      <c r="S261" s="58">
        <f>SUM(0)</f>
        <v>0</v>
      </c>
      <c r="T261" s="58">
        <f>SUM(0)</f>
        <v>0</v>
      </c>
      <c r="U261" s="58"/>
      <c r="V261" s="58"/>
      <c r="W261" s="22" t="s">
        <v>34</v>
      </c>
      <c r="X261" s="22">
        <v>8193</v>
      </c>
      <c r="Y261" s="22"/>
    </row>
    <row r="262" s="6" customFormat="1" ht="24.95" customHeight="1" spans="1:25">
      <c r="A262" s="22">
        <v>213</v>
      </c>
      <c r="B262" s="23" t="s">
        <v>2386</v>
      </c>
      <c r="C262" s="22"/>
      <c r="D262" s="22"/>
      <c r="E262" s="22"/>
      <c r="F262" s="22"/>
      <c r="G262" s="22" t="s">
        <v>37</v>
      </c>
      <c r="H262" s="22" t="s">
        <v>34</v>
      </c>
      <c r="I262" s="22" t="s">
        <v>1232</v>
      </c>
      <c r="J262" s="43">
        <f>SUM(0)</f>
        <v>0</v>
      </c>
      <c r="K262" s="69" t="s">
        <v>2387</v>
      </c>
      <c r="L262" s="22"/>
      <c r="M262" s="49">
        <f>SUM(0)</f>
        <v>0</v>
      </c>
      <c r="N262" s="49">
        <f>SUM(0)</f>
        <v>0</v>
      </c>
      <c r="O262" s="49">
        <f>SUM(0)</f>
        <v>0</v>
      </c>
      <c r="P262" s="49">
        <f>SUM(0)</f>
        <v>0</v>
      </c>
      <c r="Q262" s="22"/>
      <c r="R262" s="22" t="s">
        <v>110</v>
      </c>
      <c r="S262" s="58">
        <f>SUM(0)</f>
        <v>0</v>
      </c>
      <c r="T262" s="58">
        <f>SUM(0)</f>
        <v>0</v>
      </c>
      <c r="U262" s="58"/>
      <c r="V262" s="58"/>
      <c r="W262" s="22" t="s">
        <v>34</v>
      </c>
      <c r="X262" s="22">
        <v>8255</v>
      </c>
      <c r="Y262" s="22"/>
    </row>
    <row r="263" s="6" customFormat="1" ht="24.95" customHeight="1" spans="1:25">
      <c r="A263" s="22">
        <v>214</v>
      </c>
      <c r="B263" s="23" t="s">
        <v>2398</v>
      </c>
      <c r="C263" s="22"/>
      <c r="D263" s="22"/>
      <c r="E263" s="22"/>
      <c r="F263" s="22"/>
      <c r="G263" s="22" t="s">
        <v>37</v>
      </c>
      <c r="H263" s="22" t="s">
        <v>34</v>
      </c>
      <c r="I263" s="22" t="s">
        <v>2399</v>
      </c>
      <c r="J263" s="43">
        <f>SUM(0)</f>
        <v>0</v>
      </c>
      <c r="K263" s="23" t="s">
        <v>2400</v>
      </c>
      <c r="L263" s="44"/>
      <c r="M263" s="44">
        <f t="shared" ref="M263:P263" si="95">SUM(0)</f>
        <v>0</v>
      </c>
      <c r="N263" s="44">
        <f t="shared" si="95"/>
        <v>0</v>
      </c>
      <c r="O263" s="44">
        <f t="shared" si="95"/>
        <v>0</v>
      </c>
      <c r="P263" s="44">
        <f t="shared" si="95"/>
        <v>0</v>
      </c>
      <c r="Q263" s="22"/>
      <c r="R263" s="22" t="s">
        <v>110</v>
      </c>
      <c r="S263" s="58">
        <f>SUM(0)</f>
        <v>0</v>
      </c>
      <c r="T263" s="58">
        <f>SUM(0)</f>
        <v>0</v>
      </c>
      <c r="U263" s="58"/>
      <c r="V263" s="58"/>
      <c r="W263" s="22" t="s">
        <v>34</v>
      </c>
      <c r="X263" s="22">
        <v>8283</v>
      </c>
      <c r="Y263" s="22"/>
    </row>
    <row r="264" s="6" customFormat="1" ht="24.95" customHeight="1" spans="1:25">
      <c r="A264" s="22">
        <v>215</v>
      </c>
      <c r="B264" s="23" t="s">
        <v>2401</v>
      </c>
      <c r="C264" s="22"/>
      <c r="D264" s="22"/>
      <c r="E264" s="22"/>
      <c r="F264" s="22"/>
      <c r="G264" s="22" t="s">
        <v>125</v>
      </c>
      <c r="H264" s="22" t="s">
        <v>34</v>
      </c>
      <c r="I264" s="22" t="s">
        <v>106</v>
      </c>
      <c r="J264" s="43">
        <f>SUM(J265:J266)</f>
        <v>14</v>
      </c>
      <c r="K264" s="23" t="s">
        <v>1632</v>
      </c>
      <c r="L264" s="22"/>
      <c r="M264" s="49">
        <f>SUM(M265:M266)</f>
        <v>7.2629</v>
      </c>
      <c r="N264" s="49">
        <f>SUM(N265:N266)</f>
        <v>0</v>
      </c>
      <c r="O264" s="49">
        <f>SUM(O265:O266)</f>
        <v>7.2629</v>
      </c>
      <c r="P264" s="49">
        <f>SUM(P265:P266)</f>
        <v>0</v>
      </c>
      <c r="Q264" s="22"/>
      <c r="R264" s="22" t="s">
        <v>11</v>
      </c>
      <c r="S264" s="58">
        <f>SUM(S265:S266)</f>
        <v>14</v>
      </c>
      <c r="T264" s="58">
        <f>SUM(T265:T266)</f>
        <v>42</v>
      </c>
      <c r="U264" s="58"/>
      <c r="V264" s="58"/>
      <c r="W264" s="22" t="s">
        <v>34</v>
      </c>
      <c r="X264" s="22">
        <v>8294</v>
      </c>
      <c r="Y264" s="22"/>
    </row>
    <row r="265" ht="24.95" customHeight="1" spans="1:25">
      <c r="A265" s="24">
        <v>216</v>
      </c>
      <c r="B265" s="25" t="s">
        <v>2545</v>
      </c>
      <c r="C265" s="26" t="s">
        <v>45</v>
      </c>
      <c r="D265" s="26" t="s">
        <v>51</v>
      </c>
      <c r="E265" s="26" t="s">
        <v>74</v>
      </c>
      <c r="F265" s="26"/>
      <c r="G265" s="26" t="s">
        <v>363</v>
      </c>
      <c r="H265" s="26">
        <v>2019</v>
      </c>
      <c r="I265" s="26" t="s">
        <v>106</v>
      </c>
      <c r="J265" s="45">
        <v>12</v>
      </c>
      <c r="K265" s="46" t="s">
        <v>2403</v>
      </c>
      <c r="L265" s="26" t="s">
        <v>1635</v>
      </c>
      <c r="M265" s="47">
        <f>N265+O265+P265</f>
        <v>5.8929</v>
      </c>
      <c r="N265" s="47"/>
      <c r="O265" s="47">
        <v>5.8929</v>
      </c>
      <c r="P265" s="47"/>
      <c r="Q265" s="26" t="s">
        <v>2075</v>
      </c>
      <c r="R265" s="26" t="s">
        <v>39</v>
      </c>
      <c r="S265" s="60">
        <v>12</v>
      </c>
      <c r="T265" s="60">
        <v>36</v>
      </c>
      <c r="U265" s="60"/>
      <c r="V265" s="60"/>
      <c r="W265" s="26" t="s">
        <v>17</v>
      </c>
      <c r="X265" s="26"/>
      <c r="Y265" s="26" t="s">
        <v>2546</v>
      </c>
    </row>
    <row r="266" ht="24.95" customHeight="1" spans="1:25">
      <c r="A266" s="24">
        <v>217</v>
      </c>
      <c r="B266" s="25" t="s">
        <v>2547</v>
      </c>
      <c r="C266" s="26" t="s">
        <v>45</v>
      </c>
      <c r="D266" s="26" t="s">
        <v>51</v>
      </c>
      <c r="E266" s="26" t="s">
        <v>90</v>
      </c>
      <c r="F266" s="26"/>
      <c r="G266" s="26" t="s">
        <v>363</v>
      </c>
      <c r="H266" s="26">
        <v>2019</v>
      </c>
      <c r="I266" s="26" t="s">
        <v>106</v>
      </c>
      <c r="J266" s="45">
        <v>2</v>
      </c>
      <c r="K266" s="46" t="s">
        <v>2403</v>
      </c>
      <c r="L266" s="26" t="s">
        <v>1635</v>
      </c>
      <c r="M266" s="47">
        <f>N266+O266+P266</f>
        <v>1.37</v>
      </c>
      <c r="N266" s="47"/>
      <c r="O266" s="47">
        <v>1.37</v>
      </c>
      <c r="P266" s="47"/>
      <c r="Q266" s="26" t="s">
        <v>2075</v>
      </c>
      <c r="R266" s="26" t="s">
        <v>39</v>
      </c>
      <c r="S266" s="60">
        <v>2</v>
      </c>
      <c r="T266" s="60">
        <v>6</v>
      </c>
      <c r="U266" s="60"/>
      <c r="V266" s="60"/>
      <c r="W266" s="26" t="s">
        <v>17</v>
      </c>
      <c r="X266" s="26"/>
      <c r="Y266" s="26" t="s">
        <v>2548</v>
      </c>
    </row>
    <row r="267" s="5" customFormat="1" ht="24.95" customHeight="1" spans="1:25">
      <c r="A267" s="20">
        <v>218</v>
      </c>
      <c r="B267" s="21" t="s">
        <v>2609</v>
      </c>
      <c r="C267" s="20"/>
      <c r="D267" s="20"/>
      <c r="E267" s="20"/>
      <c r="F267" s="20"/>
      <c r="G267" s="20" t="s">
        <v>37</v>
      </c>
      <c r="H267" s="20" t="s">
        <v>34</v>
      </c>
      <c r="I267" s="20" t="s">
        <v>108</v>
      </c>
      <c r="J267" s="41">
        <f>SUM(0)</f>
        <v>0</v>
      </c>
      <c r="K267" s="21"/>
      <c r="L267" s="20"/>
      <c r="M267" s="48"/>
      <c r="N267" s="48"/>
      <c r="O267" s="48"/>
      <c r="P267" s="48"/>
      <c r="Q267" s="20"/>
      <c r="R267" s="20"/>
      <c r="S267" s="57">
        <f>SUM(0)</f>
        <v>0</v>
      </c>
      <c r="T267" s="57">
        <f>SUM(0)</f>
        <v>0</v>
      </c>
      <c r="U267" s="57"/>
      <c r="V267" s="57"/>
      <c r="W267" s="20"/>
      <c r="X267" s="20">
        <v>9799</v>
      </c>
      <c r="Y267" s="20"/>
    </row>
    <row r="268" s="5" customFormat="1" ht="24.95" customHeight="1" spans="1:25">
      <c r="A268" s="20">
        <v>219</v>
      </c>
      <c r="B268" s="21" t="s">
        <v>2610</v>
      </c>
      <c r="C268" s="20"/>
      <c r="D268" s="20"/>
      <c r="E268" s="20"/>
      <c r="F268" s="20"/>
      <c r="G268" s="20" t="s">
        <v>37</v>
      </c>
      <c r="H268" s="20" t="s">
        <v>34</v>
      </c>
      <c r="I268" s="20" t="s">
        <v>1232</v>
      </c>
      <c r="J268" s="57">
        <f>SUM(0)</f>
        <v>0</v>
      </c>
      <c r="K268" s="21"/>
      <c r="L268" s="20"/>
      <c r="M268" s="48">
        <f>SUM(0)</f>
        <v>0</v>
      </c>
      <c r="N268" s="48">
        <f>SUM(0)</f>
        <v>0</v>
      </c>
      <c r="O268" s="48">
        <f>SUM(0)</f>
        <v>0</v>
      </c>
      <c r="P268" s="48">
        <f>SUM(0)</f>
        <v>0</v>
      </c>
      <c r="Q268" s="20"/>
      <c r="R268" s="20" t="s">
        <v>110</v>
      </c>
      <c r="S268" s="57">
        <f>SUM(0)</f>
        <v>0</v>
      </c>
      <c r="T268" s="57">
        <f>SUM(0)</f>
        <v>0</v>
      </c>
      <c r="U268" s="57"/>
      <c r="V268" s="57"/>
      <c r="W268" s="20" t="s">
        <v>34</v>
      </c>
      <c r="X268" s="20">
        <v>9800</v>
      </c>
      <c r="Y268" s="20"/>
    </row>
    <row r="269" s="5" customFormat="1" ht="24.95" customHeight="1" spans="1:25">
      <c r="A269" s="20">
        <v>220</v>
      </c>
      <c r="B269" s="21" t="s">
        <v>2620</v>
      </c>
      <c r="C269" s="20"/>
      <c r="D269" s="20"/>
      <c r="E269" s="20"/>
      <c r="F269" s="20"/>
      <c r="G269" s="20" t="s">
        <v>37</v>
      </c>
      <c r="H269" s="20" t="s">
        <v>34</v>
      </c>
      <c r="I269" s="20" t="s">
        <v>34</v>
      </c>
      <c r="J269" s="42" t="s">
        <v>34</v>
      </c>
      <c r="K269" s="21"/>
      <c r="L269" s="20"/>
      <c r="M269" s="48">
        <f t="shared" ref="M269:P269" si="96">M270+M271+M272+M273</f>
        <v>0</v>
      </c>
      <c r="N269" s="48">
        <f t="shared" si="96"/>
        <v>0</v>
      </c>
      <c r="O269" s="48">
        <f t="shared" si="96"/>
        <v>0</v>
      </c>
      <c r="P269" s="48">
        <f t="shared" si="96"/>
        <v>0</v>
      </c>
      <c r="Q269" s="20"/>
      <c r="R269" s="20" t="s">
        <v>110</v>
      </c>
      <c r="S269" s="57">
        <f>S270+S271+S272+S273</f>
        <v>0</v>
      </c>
      <c r="T269" s="57">
        <f>T270+T271+T272+T273</f>
        <v>0</v>
      </c>
      <c r="U269" s="57"/>
      <c r="V269" s="57"/>
      <c r="W269" s="20" t="s">
        <v>34</v>
      </c>
      <c r="X269" s="20">
        <v>9839</v>
      </c>
      <c r="Y269" s="20"/>
    </row>
    <row r="270" s="6" customFormat="1" ht="24.95" customHeight="1" spans="1:25">
      <c r="A270" s="22">
        <v>221</v>
      </c>
      <c r="B270" s="23" t="s">
        <v>2621</v>
      </c>
      <c r="C270" s="22"/>
      <c r="D270" s="22"/>
      <c r="E270" s="22"/>
      <c r="F270" s="22"/>
      <c r="G270" s="22" t="s">
        <v>37</v>
      </c>
      <c r="H270" s="22" t="s">
        <v>34</v>
      </c>
      <c r="I270" s="22" t="s">
        <v>2053</v>
      </c>
      <c r="J270" s="43"/>
      <c r="K270" s="69"/>
      <c r="L270" s="22"/>
      <c r="M270" s="49"/>
      <c r="N270" s="49"/>
      <c r="O270" s="49"/>
      <c r="P270" s="49"/>
      <c r="Q270" s="22"/>
      <c r="R270" s="22"/>
      <c r="S270" s="58"/>
      <c r="T270" s="58"/>
      <c r="U270" s="58"/>
      <c r="V270" s="58"/>
      <c r="W270" s="22" t="s">
        <v>34</v>
      </c>
      <c r="X270" s="22">
        <v>9840</v>
      </c>
      <c r="Y270" s="22"/>
    </row>
    <row r="271" s="6" customFormat="1" ht="24.95" customHeight="1" spans="1:25">
      <c r="A271" s="22">
        <v>222</v>
      </c>
      <c r="B271" s="23" t="s">
        <v>2622</v>
      </c>
      <c r="C271" s="22"/>
      <c r="D271" s="22"/>
      <c r="E271" s="22"/>
      <c r="F271" s="22"/>
      <c r="G271" s="22" t="s">
        <v>2623</v>
      </c>
      <c r="H271" s="22" t="s">
        <v>34</v>
      </c>
      <c r="I271" s="22" t="s">
        <v>1232</v>
      </c>
      <c r="J271" s="43">
        <f t="shared" ref="J271:J273" si="97">SUM(0)</f>
        <v>0</v>
      </c>
      <c r="K271" s="69"/>
      <c r="L271" s="22"/>
      <c r="M271" s="49"/>
      <c r="N271" s="49"/>
      <c r="O271" s="49"/>
      <c r="P271" s="49"/>
      <c r="Q271" s="22"/>
      <c r="R271" s="22"/>
      <c r="S271" s="58">
        <f t="shared" ref="S271:S273" si="98">SUM(0)</f>
        <v>0</v>
      </c>
      <c r="T271" s="58">
        <f t="shared" ref="T271:T273" si="99">SUM(0)</f>
        <v>0</v>
      </c>
      <c r="U271" s="58"/>
      <c r="V271" s="58"/>
      <c r="W271" s="22" t="s">
        <v>34</v>
      </c>
      <c r="X271" s="22">
        <v>9874</v>
      </c>
      <c r="Y271" s="22"/>
    </row>
    <row r="272" s="6" customFormat="1" ht="24.95" customHeight="1" spans="1:25">
      <c r="A272" s="22">
        <v>223</v>
      </c>
      <c r="B272" s="23" t="s">
        <v>2624</v>
      </c>
      <c r="C272" s="22"/>
      <c r="D272" s="22"/>
      <c r="E272" s="22"/>
      <c r="F272" s="22"/>
      <c r="G272" s="22" t="s">
        <v>37</v>
      </c>
      <c r="H272" s="22" t="s">
        <v>34</v>
      </c>
      <c r="I272" s="22" t="s">
        <v>108</v>
      </c>
      <c r="J272" s="43">
        <f t="shared" si="97"/>
        <v>0</v>
      </c>
      <c r="K272" s="69" t="s">
        <v>2625</v>
      </c>
      <c r="L272" s="22"/>
      <c r="M272" s="49">
        <f t="shared" ref="M272:P272" si="100">SUM(0)</f>
        <v>0</v>
      </c>
      <c r="N272" s="49">
        <f t="shared" si="100"/>
        <v>0</v>
      </c>
      <c r="O272" s="49">
        <f t="shared" si="100"/>
        <v>0</v>
      </c>
      <c r="P272" s="49">
        <f t="shared" si="100"/>
        <v>0</v>
      </c>
      <c r="Q272" s="22"/>
      <c r="R272" s="22" t="s">
        <v>110</v>
      </c>
      <c r="S272" s="58">
        <f t="shared" si="98"/>
        <v>0</v>
      </c>
      <c r="T272" s="58">
        <f t="shared" si="99"/>
        <v>0</v>
      </c>
      <c r="U272" s="58"/>
      <c r="V272" s="58"/>
      <c r="W272" s="22" t="s">
        <v>34</v>
      </c>
      <c r="X272" s="22">
        <v>9887</v>
      </c>
      <c r="Y272" s="22"/>
    </row>
    <row r="273" s="6" customFormat="1" ht="24.95" customHeight="1" spans="1:25">
      <c r="A273" s="22">
        <v>224</v>
      </c>
      <c r="B273" s="23" t="s">
        <v>2626</v>
      </c>
      <c r="C273" s="22"/>
      <c r="D273" s="22"/>
      <c r="E273" s="22"/>
      <c r="F273" s="22"/>
      <c r="G273" s="22" t="s">
        <v>37</v>
      </c>
      <c r="H273" s="22" t="s">
        <v>34</v>
      </c>
      <c r="I273" s="22" t="s">
        <v>34</v>
      </c>
      <c r="J273" s="58">
        <f t="shared" si="97"/>
        <v>0</v>
      </c>
      <c r="K273" s="69" t="s">
        <v>2627</v>
      </c>
      <c r="L273" s="22"/>
      <c r="M273" s="49">
        <f t="shared" ref="M273:P273" si="101">SUM(0)</f>
        <v>0</v>
      </c>
      <c r="N273" s="49">
        <f t="shared" si="101"/>
        <v>0</v>
      </c>
      <c r="O273" s="49">
        <f t="shared" si="101"/>
        <v>0</v>
      </c>
      <c r="P273" s="49">
        <f t="shared" si="101"/>
        <v>0</v>
      </c>
      <c r="Q273" s="22"/>
      <c r="R273" s="22" t="s">
        <v>110</v>
      </c>
      <c r="S273" s="58">
        <f t="shared" si="98"/>
        <v>0</v>
      </c>
      <c r="T273" s="58">
        <f t="shared" si="99"/>
        <v>0</v>
      </c>
      <c r="U273" s="58"/>
      <c r="V273" s="58"/>
      <c r="W273" s="22" t="s">
        <v>34</v>
      </c>
      <c r="X273" s="22">
        <v>9943</v>
      </c>
      <c r="Y273" s="22"/>
    </row>
    <row r="274" s="100" customFormat="1" ht="24.95" customHeight="1" spans="1:25">
      <c r="A274" s="24">
        <v>225</v>
      </c>
      <c r="B274" s="102" t="s">
        <v>2628</v>
      </c>
      <c r="C274" s="101"/>
      <c r="D274" s="101"/>
      <c r="E274" s="101"/>
      <c r="F274" s="101"/>
      <c r="G274" s="101" t="s">
        <v>34</v>
      </c>
      <c r="H274" s="101" t="s">
        <v>34</v>
      </c>
      <c r="I274" s="101" t="s">
        <v>34</v>
      </c>
      <c r="J274" s="107"/>
      <c r="K274" s="102"/>
      <c r="L274" s="101"/>
      <c r="M274" s="108"/>
      <c r="N274" s="108"/>
      <c r="O274" s="108"/>
      <c r="P274" s="108"/>
      <c r="Q274" s="101"/>
      <c r="R274" s="101"/>
      <c r="S274" s="110"/>
      <c r="T274" s="110"/>
      <c r="U274" s="110"/>
      <c r="V274" s="110"/>
      <c r="W274" s="101"/>
      <c r="X274" s="101">
        <v>9950</v>
      </c>
      <c r="Y274" s="101"/>
    </row>
    <row r="275" s="5" customFormat="1" ht="24.95" customHeight="1" spans="1:25">
      <c r="A275" s="20">
        <v>226</v>
      </c>
      <c r="B275" s="21" t="s">
        <v>2629</v>
      </c>
      <c r="C275" s="20"/>
      <c r="D275" s="20"/>
      <c r="E275" s="20"/>
      <c r="F275" s="20"/>
      <c r="G275" s="20"/>
      <c r="H275" s="20"/>
      <c r="I275" s="20"/>
      <c r="J275" s="41"/>
      <c r="K275" s="21"/>
      <c r="L275" s="20"/>
      <c r="M275" s="48"/>
      <c r="N275" s="48"/>
      <c r="O275" s="48"/>
      <c r="P275" s="48"/>
      <c r="Q275" s="20"/>
      <c r="R275" s="20"/>
      <c r="S275" s="57"/>
      <c r="T275" s="57"/>
      <c r="U275" s="57"/>
      <c r="V275" s="57"/>
      <c r="W275" s="20"/>
      <c r="X275" s="20">
        <v>9951</v>
      </c>
      <c r="Y275" s="20"/>
    </row>
    <row r="276" s="5" customFormat="1" ht="24.95" customHeight="1" spans="1:25">
      <c r="A276" s="20">
        <v>227</v>
      </c>
      <c r="B276" s="21" t="s">
        <v>2630</v>
      </c>
      <c r="C276" s="20"/>
      <c r="D276" s="20"/>
      <c r="E276" s="20"/>
      <c r="F276" s="20"/>
      <c r="G276" s="20"/>
      <c r="H276" s="20"/>
      <c r="I276" s="20"/>
      <c r="J276" s="41"/>
      <c r="K276" s="21"/>
      <c r="L276" s="20"/>
      <c r="M276" s="48"/>
      <c r="N276" s="48"/>
      <c r="O276" s="48"/>
      <c r="P276" s="48"/>
      <c r="Q276" s="20"/>
      <c r="R276" s="20"/>
      <c r="S276" s="57"/>
      <c r="T276" s="57"/>
      <c r="U276" s="57"/>
      <c r="V276" s="57"/>
      <c r="W276" s="20"/>
      <c r="X276" s="20">
        <v>9952</v>
      </c>
      <c r="Y276" s="20"/>
    </row>
    <row r="277" s="5" customFormat="1" ht="24.95" customHeight="1" spans="1:25">
      <c r="A277" s="20">
        <v>228</v>
      </c>
      <c r="B277" s="21" t="s">
        <v>2631</v>
      </c>
      <c r="C277" s="20"/>
      <c r="D277" s="20"/>
      <c r="E277" s="20"/>
      <c r="F277" s="20"/>
      <c r="G277" s="20"/>
      <c r="H277" s="20"/>
      <c r="I277" s="20"/>
      <c r="J277" s="41"/>
      <c r="K277" s="21"/>
      <c r="L277" s="20"/>
      <c r="M277" s="48"/>
      <c r="N277" s="48"/>
      <c r="O277" s="48"/>
      <c r="P277" s="48"/>
      <c r="Q277" s="20"/>
      <c r="R277" s="20"/>
      <c r="S277" s="57"/>
      <c r="T277" s="57"/>
      <c r="U277" s="57"/>
      <c r="V277" s="57"/>
      <c r="W277" s="20"/>
      <c r="X277" s="20">
        <v>9953</v>
      </c>
      <c r="Y277" s="20"/>
    </row>
    <row r="278" s="5" customFormat="1" ht="24.95" customHeight="1" spans="1:25">
      <c r="A278" s="20">
        <v>229</v>
      </c>
      <c r="B278" s="21" t="s">
        <v>2632</v>
      </c>
      <c r="C278" s="20"/>
      <c r="D278" s="20"/>
      <c r="E278" s="20"/>
      <c r="F278" s="20"/>
      <c r="G278" s="20"/>
      <c r="H278" s="20"/>
      <c r="I278" s="20"/>
      <c r="J278" s="41"/>
      <c r="K278" s="21"/>
      <c r="L278" s="20"/>
      <c r="M278" s="48"/>
      <c r="N278" s="48"/>
      <c r="O278" s="48"/>
      <c r="P278" s="48"/>
      <c r="Q278" s="20"/>
      <c r="R278" s="20"/>
      <c r="S278" s="57"/>
      <c r="T278" s="57"/>
      <c r="U278" s="57"/>
      <c r="V278" s="57"/>
      <c r="W278" s="20"/>
      <c r="X278" s="20">
        <v>9954</v>
      </c>
      <c r="Y278" s="20"/>
    </row>
    <row r="279" s="100" customFormat="1" ht="24.95" customHeight="1" spans="1:25">
      <c r="A279" s="24">
        <v>230</v>
      </c>
      <c r="B279" s="102" t="s">
        <v>2633</v>
      </c>
      <c r="C279" s="101"/>
      <c r="D279" s="101"/>
      <c r="E279" s="101"/>
      <c r="F279" s="101"/>
      <c r="G279" s="101" t="s">
        <v>34</v>
      </c>
      <c r="H279" s="101" t="s">
        <v>34</v>
      </c>
      <c r="I279" s="101" t="s">
        <v>34</v>
      </c>
      <c r="J279" s="107" t="s">
        <v>34</v>
      </c>
      <c r="K279" s="102"/>
      <c r="L279" s="101"/>
      <c r="M279" s="108">
        <f t="shared" ref="M279:P279" si="102">M280+M281+M282</f>
        <v>0</v>
      </c>
      <c r="N279" s="108">
        <f t="shared" si="102"/>
        <v>0</v>
      </c>
      <c r="O279" s="108">
        <f t="shared" si="102"/>
        <v>0</v>
      </c>
      <c r="P279" s="108">
        <f t="shared" si="102"/>
        <v>0</v>
      </c>
      <c r="Q279" s="101"/>
      <c r="R279" s="101" t="s">
        <v>34</v>
      </c>
      <c r="S279" s="110">
        <f>S280+S281+S282</f>
        <v>0</v>
      </c>
      <c r="T279" s="110">
        <f>T280+T281+T282</f>
        <v>0</v>
      </c>
      <c r="U279" s="110" t="s">
        <v>2634</v>
      </c>
      <c r="V279" s="110" t="s">
        <v>2635</v>
      </c>
      <c r="W279" s="101" t="s">
        <v>34</v>
      </c>
      <c r="X279" s="101">
        <v>9955</v>
      </c>
      <c r="Y279" s="101"/>
    </row>
    <row r="280" s="5" customFormat="1" ht="24.95" customHeight="1" spans="1:25">
      <c r="A280" s="20">
        <v>231</v>
      </c>
      <c r="B280" s="21" t="s">
        <v>2636</v>
      </c>
      <c r="C280" s="20"/>
      <c r="D280" s="20"/>
      <c r="E280" s="20"/>
      <c r="F280" s="20"/>
      <c r="G280" s="20" t="s">
        <v>37</v>
      </c>
      <c r="H280" s="20" t="s">
        <v>34</v>
      </c>
      <c r="I280" s="20" t="s">
        <v>108</v>
      </c>
      <c r="J280" s="41">
        <f>SUM(0)</f>
        <v>0</v>
      </c>
      <c r="K280" s="21" t="s">
        <v>2637</v>
      </c>
      <c r="L280" s="20"/>
      <c r="M280" s="48">
        <f>SUM(0)</f>
        <v>0</v>
      </c>
      <c r="N280" s="48">
        <f>SUM(0)</f>
        <v>0</v>
      </c>
      <c r="O280" s="48">
        <f>SUM(0)</f>
        <v>0</v>
      </c>
      <c r="P280" s="48">
        <f>SUM(0)</f>
        <v>0</v>
      </c>
      <c r="Q280" s="20"/>
      <c r="R280" s="20" t="s">
        <v>110</v>
      </c>
      <c r="S280" s="57">
        <f>SUM(0)</f>
        <v>0</v>
      </c>
      <c r="T280" s="57">
        <f>SUM(0)</f>
        <v>0</v>
      </c>
      <c r="U280" s="57"/>
      <c r="V280" s="57"/>
      <c r="W280" s="20" t="s">
        <v>34</v>
      </c>
      <c r="X280" s="20">
        <v>9956</v>
      </c>
      <c r="Y280" s="20"/>
    </row>
    <row r="281" s="5" customFormat="1" ht="24.95" customHeight="1" spans="1:25">
      <c r="A281" s="20">
        <v>232</v>
      </c>
      <c r="B281" s="21" t="s">
        <v>2641</v>
      </c>
      <c r="C281" s="20"/>
      <c r="D281" s="20"/>
      <c r="E281" s="20"/>
      <c r="F281" s="20"/>
      <c r="G281" s="20"/>
      <c r="H281" s="20"/>
      <c r="I281" s="20"/>
      <c r="J281" s="42"/>
      <c r="K281" s="21"/>
      <c r="L281" s="20"/>
      <c r="M281" s="48"/>
      <c r="N281" s="48"/>
      <c r="O281" s="48"/>
      <c r="P281" s="48"/>
      <c r="Q281" s="20"/>
      <c r="R281" s="20"/>
      <c r="S281" s="57"/>
      <c r="T281" s="57"/>
      <c r="U281" s="57"/>
      <c r="V281" s="57"/>
      <c r="W281" s="20"/>
      <c r="X281" s="20">
        <v>9958</v>
      </c>
      <c r="Y281" s="20"/>
    </row>
    <row r="282" s="5" customFormat="1" ht="24.95" customHeight="1" spans="1:25">
      <c r="A282" s="20">
        <v>233</v>
      </c>
      <c r="B282" s="21" t="s">
        <v>2642</v>
      </c>
      <c r="C282" s="20"/>
      <c r="D282" s="20"/>
      <c r="E282" s="20"/>
      <c r="F282" s="20"/>
      <c r="G282" s="20" t="s">
        <v>37</v>
      </c>
      <c r="H282" s="20" t="s">
        <v>34</v>
      </c>
      <c r="I282" s="20" t="s">
        <v>38</v>
      </c>
      <c r="J282" s="41"/>
      <c r="K282" s="21"/>
      <c r="L282" s="20"/>
      <c r="M282" s="48"/>
      <c r="N282" s="48"/>
      <c r="O282" s="48"/>
      <c r="P282" s="48"/>
      <c r="Q282" s="20"/>
      <c r="R282" s="20"/>
      <c r="S282" s="57"/>
      <c r="T282" s="57"/>
      <c r="U282" s="57"/>
      <c r="V282" s="57"/>
      <c r="W282" s="20"/>
      <c r="X282" s="20">
        <v>9959</v>
      </c>
      <c r="Y282" s="20"/>
    </row>
    <row r="283" s="6" customFormat="1" ht="24.95" customHeight="1" spans="1:25">
      <c r="A283" s="22">
        <v>234</v>
      </c>
      <c r="B283" s="23" t="s">
        <v>2643</v>
      </c>
      <c r="C283" s="22"/>
      <c r="D283" s="22"/>
      <c r="E283" s="22"/>
      <c r="F283" s="22"/>
      <c r="G283" s="22" t="s">
        <v>37</v>
      </c>
      <c r="H283" s="22" t="s">
        <v>34</v>
      </c>
      <c r="I283" s="22" t="s">
        <v>38</v>
      </c>
      <c r="J283" s="43"/>
      <c r="K283" s="23"/>
      <c r="L283" s="22"/>
      <c r="M283" s="49"/>
      <c r="N283" s="49"/>
      <c r="O283" s="49"/>
      <c r="P283" s="49"/>
      <c r="Q283" s="22"/>
      <c r="R283" s="22"/>
      <c r="S283" s="58"/>
      <c r="T283" s="58"/>
      <c r="U283" s="58"/>
      <c r="V283" s="58"/>
      <c r="W283" s="22"/>
      <c r="X283" s="22">
        <v>9960</v>
      </c>
      <c r="Y283" s="22"/>
    </row>
    <row r="284" s="6" customFormat="1" ht="24.95" customHeight="1" spans="1:25">
      <c r="A284" s="22">
        <v>235</v>
      </c>
      <c r="B284" s="23" t="s">
        <v>2644</v>
      </c>
      <c r="C284" s="22"/>
      <c r="D284" s="22"/>
      <c r="E284" s="22"/>
      <c r="F284" s="22"/>
      <c r="G284" s="22" t="s">
        <v>37</v>
      </c>
      <c r="H284" s="22" t="s">
        <v>34</v>
      </c>
      <c r="I284" s="22" t="s">
        <v>38</v>
      </c>
      <c r="J284" s="43"/>
      <c r="K284" s="23"/>
      <c r="L284" s="22"/>
      <c r="M284" s="49"/>
      <c r="N284" s="49"/>
      <c r="O284" s="49"/>
      <c r="P284" s="49"/>
      <c r="Q284" s="22"/>
      <c r="R284" s="22"/>
      <c r="S284" s="58"/>
      <c r="T284" s="58"/>
      <c r="U284" s="58"/>
      <c r="V284" s="58"/>
      <c r="W284" s="22"/>
      <c r="X284" s="22">
        <v>10320</v>
      </c>
      <c r="Y284" s="22"/>
    </row>
    <row r="285" s="6" customFormat="1" ht="24.95" customHeight="1" spans="1:25">
      <c r="A285" s="22">
        <v>236</v>
      </c>
      <c r="B285" s="23" t="s">
        <v>2645</v>
      </c>
      <c r="C285" s="22"/>
      <c r="D285" s="22"/>
      <c r="E285" s="22"/>
      <c r="F285" s="22"/>
      <c r="G285" s="22" t="s">
        <v>37</v>
      </c>
      <c r="H285" s="22" t="s">
        <v>34</v>
      </c>
      <c r="I285" s="22" t="s">
        <v>38</v>
      </c>
      <c r="J285" s="43"/>
      <c r="K285" s="23"/>
      <c r="L285" s="22"/>
      <c r="M285" s="49"/>
      <c r="N285" s="49"/>
      <c r="O285" s="49"/>
      <c r="P285" s="49"/>
      <c r="Q285" s="22"/>
      <c r="R285" s="22"/>
      <c r="S285" s="58"/>
      <c r="T285" s="58"/>
      <c r="U285" s="58"/>
      <c r="V285" s="58"/>
      <c r="W285" s="22"/>
      <c r="X285" s="22">
        <v>10917</v>
      </c>
      <c r="Y285" s="22"/>
    </row>
    <row r="286" s="100" customFormat="1" ht="24.95" customHeight="1" spans="1:25">
      <c r="A286" s="24">
        <v>237</v>
      </c>
      <c r="B286" s="102" t="s">
        <v>2646</v>
      </c>
      <c r="C286" s="101"/>
      <c r="D286" s="101"/>
      <c r="E286" s="101"/>
      <c r="F286" s="101"/>
      <c r="G286" s="101" t="s">
        <v>37</v>
      </c>
      <c r="H286" s="101" t="s">
        <v>34</v>
      </c>
      <c r="I286" s="101" t="s">
        <v>108</v>
      </c>
      <c r="J286" s="111">
        <f>J287+J288+J289+J290+J291</f>
        <v>0</v>
      </c>
      <c r="K286" s="102"/>
      <c r="L286" s="101"/>
      <c r="M286" s="108">
        <f t="shared" ref="M286:P286" si="103">M287+M288+M289+M290+M291</f>
        <v>0</v>
      </c>
      <c r="N286" s="108">
        <f t="shared" si="103"/>
        <v>0</v>
      </c>
      <c r="O286" s="108">
        <f t="shared" si="103"/>
        <v>0</v>
      </c>
      <c r="P286" s="108">
        <f t="shared" si="103"/>
        <v>0</v>
      </c>
      <c r="Q286" s="101"/>
      <c r="R286" s="101" t="s">
        <v>39</v>
      </c>
      <c r="S286" s="110">
        <f>S287+S288+S289+S290+S291</f>
        <v>0</v>
      </c>
      <c r="T286" s="110">
        <f>T287+T288+T289+T290+T291</f>
        <v>0</v>
      </c>
      <c r="U286" s="110" t="s">
        <v>2647</v>
      </c>
      <c r="V286" s="110" t="s">
        <v>2648</v>
      </c>
      <c r="W286" s="101" t="s">
        <v>34</v>
      </c>
      <c r="X286" s="101">
        <v>11424</v>
      </c>
      <c r="Y286" s="101"/>
    </row>
    <row r="287" s="5" customFormat="1" ht="24.95" customHeight="1" spans="1:25">
      <c r="A287" s="20">
        <v>238</v>
      </c>
      <c r="B287" s="21" t="s">
        <v>2649</v>
      </c>
      <c r="C287" s="20"/>
      <c r="D287" s="20"/>
      <c r="E287" s="20"/>
      <c r="F287" s="20"/>
      <c r="G287" s="20" t="s">
        <v>37</v>
      </c>
      <c r="H287" s="20" t="s">
        <v>34</v>
      </c>
      <c r="I287" s="20" t="s">
        <v>108</v>
      </c>
      <c r="J287" s="41">
        <f>SUM(0)</f>
        <v>0</v>
      </c>
      <c r="K287" s="21" t="s">
        <v>2650</v>
      </c>
      <c r="L287" s="20"/>
      <c r="M287" s="48">
        <f t="shared" ref="M287:P287" si="104">SUM(0)</f>
        <v>0</v>
      </c>
      <c r="N287" s="48">
        <f t="shared" si="104"/>
        <v>0</v>
      </c>
      <c r="O287" s="48">
        <f t="shared" si="104"/>
        <v>0</v>
      </c>
      <c r="P287" s="48">
        <f t="shared" si="104"/>
        <v>0</v>
      </c>
      <c r="Q287" s="20"/>
      <c r="R287" s="20" t="s">
        <v>39</v>
      </c>
      <c r="S287" s="57">
        <f>SUM(0)</f>
        <v>0</v>
      </c>
      <c r="T287" s="57">
        <f>SUM(0)</f>
        <v>0</v>
      </c>
      <c r="U287" s="57"/>
      <c r="V287" s="57"/>
      <c r="W287" s="20" t="s">
        <v>34</v>
      </c>
      <c r="X287" s="20">
        <v>11425</v>
      </c>
      <c r="Y287" s="20"/>
    </row>
    <row r="288" s="8" customFormat="1" ht="24.95" customHeight="1" spans="1:25">
      <c r="A288" s="20">
        <v>239</v>
      </c>
      <c r="B288" s="75" t="s">
        <v>2651</v>
      </c>
      <c r="C288" s="20"/>
      <c r="D288" s="20"/>
      <c r="E288" s="20"/>
      <c r="F288" s="20"/>
      <c r="G288" s="20" t="s">
        <v>37</v>
      </c>
      <c r="H288" s="20">
        <v>2020</v>
      </c>
      <c r="I288" s="20" t="s">
        <v>108</v>
      </c>
      <c r="J288" s="20">
        <f>SUM(0)</f>
        <v>0</v>
      </c>
      <c r="K288" s="20" t="s">
        <v>2652</v>
      </c>
      <c r="L288" s="20"/>
      <c r="M288" s="20">
        <f t="shared" ref="M288:P288" si="105">SUM(0)</f>
        <v>0</v>
      </c>
      <c r="N288" s="20">
        <f t="shared" si="105"/>
        <v>0</v>
      </c>
      <c r="O288" s="20">
        <f t="shared" si="105"/>
        <v>0</v>
      </c>
      <c r="P288" s="20">
        <f t="shared" si="105"/>
        <v>0</v>
      </c>
      <c r="Q288" s="20"/>
      <c r="R288" s="20"/>
      <c r="S288" s="20"/>
      <c r="T288" s="20"/>
      <c r="U288" s="20"/>
      <c r="V288" s="20"/>
      <c r="W288" s="20"/>
      <c r="X288" s="20">
        <v>11429</v>
      </c>
      <c r="Y288" s="20"/>
    </row>
    <row r="289" s="5" customFormat="1" ht="24.95" customHeight="1" spans="1:25">
      <c r="A289" s="20">
        <v>240</v>
      </c>
      <c r="B289" s="21" t="s">
        <v>2653</v>
      </c>
      <c r="C289" s="20"/>
      <c r="D289" s="20"/>
      <c r="E289" s="20"/>
      <c r="F289" s="20"/>
      <c r="G289" s="20"/>
      <c r="H289" s="20"/>
      <c r="I289" s="20"/>
      <c r="J289" s="42"/>
      <c r="K289" s="21"/>
      <c r="L289" s="20"/>
      <c r="M289" s="48"/>
      <c r="N289" s="48"/>
      <c r="O289" s="48"/>
      <c r="P289" s="48"/>
      <c r="Q289" s="20"/>
      <c r="R289" s="20"/>
      <c r="S289" s="57"/>
      <c r="T289" s="57"/>
      <c r="U289" s="57"/>
      <c r="V289" s="57"/>
      <c r="W289" s="20"/>
      <c r="X289" s="20">
        <v>11430</v>
      </c>
      <c r="Y289" s="20"/>
    </row>
    <row r="290" s="5" customFormat="1" ht="24.95" customHeight="1" spans="1:25">
      <c r="A290" s="20">
        <v>241</v>
      </c>
      <c r="B290" s="21" t="s">
        <v>2654</v>
      </c>
      <c r="C290" s="20"/>
      <c r="D290" s="20"/>
      <c r="E290" s="20"/>
      <c r="F290" s="20"/>
      <c r="G290" s="20"/>
      <c r="H290" s="20"/>
      <c r="I290" s="20"/>
      <c r="J290" s="42"/>
      <c r="K290" s="21"/>
      <c r="L290" s="20"/>
      <c r="M290" s="48"/>
      <c r="N290" s="48"/>
      <c r="O290" s="48"/>
      <c r="P290" s="48"/>
      <c r="Q290" s="20"/>
      <c r="R290" s="20"/>
      <c r="S290" s="57"/>
      <c r="T290" s="57"/>
      <c r="U290" s="57"/>
      <c r="V290" s="57"/>
      <c r="W290" s="20"/>
      <c r="X290" s="20">
        <v>11431</v>
      </c>
      <c r="Y290" s="20"/>
    </row>
    <row r="291" s="5" customFormat="1" ht="24.95" customHeight="1" spans="1:25">
      <c r="A291" s="20">
        <v>242</v>
      </c>
      <c r="B291" s="21" t="s">
        <v>2655</v>
      </c>
      <c r="C291" s="20"/>
      <c r="D291" s="20"/>
      <c r="E291" s="20"/>
      <c r="F291" s="20"/>
      <c r="G291" s="20"/>
      <c r="H291" s="20"/>
      <c r="I291" s="20"/>
      <c r="J291" s="42"/>
      <c r="K291" s="21"/>
      <c r="L291" s="20"/>
      <c r="M291" s="48"/>
      <c r="N291" s="48"/>
      <c r="O291" s="48"/>
      <c r="P291" s="48"/>
      <c r="Q291" s="20"/>
      <c r="R291" s="20"/>
      <c r="S291" s="57"/>
      <c r="T291" s="57"/>
      <c r="U291" s="57"/>
      <c r="V291" s="57"/>
      <c r="W291" s="20"/>
      <c r="X291" s="20">
        <v>11432</v>
      </c>
      <c r="Y291" s="20"/>
    </row>
    <row r="292" s="100" customFormat="1" ht="24.95" customHeight="1" spans="1:25">
      <c r="A292" s="24">
        <v>243</v>
      </c>
      <c r="B292" s="102" t="s">
        <v>2656</v>
      </c>
      <c r="C292" s="101"/>
      <c r="D292" s="101"/>
      <c r="E292" s="101"/>
      <c r="F292" s="101"/>
      <c r="G292" s="101"/>
      <c r="H292" s="101"/>
      <c r="I292" s="101"/>
      <c r="J292" s="107"/>
      <c r="K292" s="102"/>
      <c r="L292" s="101"/>
      <c r="M292" s="108"/>
      <c r="N292" s="108"/>
      <c r="O292" s="108"/>
      <c r="P292" s="108"/>
      <c r="Q292" s="101"/>
      <c r="R292" s="101"/>
      <c r="S292" s="110"/>
      <c r="T292" s="110"/>
      <c r="U292" s="110"/>
      <c r="V292" s="110"/>
      <c r="W292" s="101"/>
      <c r="X292" s="101">
        <v>11433</v>
      </c>
      <c r="Y292" s="101"/>
    </row>
    <row r="293" s="5" customFormat="1" ht="24.95" customHeight="1" spans="1:25">
      <c r="A293" s="20">
        <v>244</v>
      </c>
      <c r="B293" s="21" t="s">
        <v>2657</v>
      </c>
      <c r="C293" s="20"/>
      <c r="D293" s="20"/>
      <c r="E293" s="20"/>
      <c r="F293" s="20"/>
      <c r="G293" s="20"/>
      <c r="H293" s="20"/>
      <c r="I293" s="20"/>
      <c r="J293" s="41"/>
      <c r="K293" s="21"/>
      <c r="L293" s="20"/>
      <c r="M293" s="48"/>
      <c r="N293" s="48"/>
      <c r="O293" s="48"/>
      <c r="P293" s="48"/>
      <c r="Q293" s="20"/>
      <c r="R293" s="20"/>
      <c r="S293" s="57"/>
      <c r="T293" s="57"/>
      <c r="U293" s="57"/>
      <c r="V293" s="57"/>
      <c r="W293" s="20"/>
      <c r="X293" s="20">
        <v>11434</v>
      </c>
      <c r="Y293" s="20"/>
    </row>
    <row r="294" s="5" customFormat="1" ht="24.95" customHeight="1" spans="1:25">
      <c r="A294" s="20">
        <v>245</v>
      </c>
      <c r="B294" s="21" t="s">
        <v>2658</v>
      </c>
      <c r="C294" s="20"/>
      <c r="D294" s="20"/>
      <c r="E294" s="20"/>
      <c r="F294" s="20"/>
      <c r="G294" s="20"/>
      <c r="H294" s="20"/>
      <c r="I294" s="20"/>
      <c r="J294" s="42"/>
      <c r="K294" s="21"/>
      <c r="L294" s="20"/>
      <c r="M294" s="48"/>
      <c r="N294" s="48"/>
      <c r="O294" s="48"/>
      <c r="P294" s="48"/>
      <c r="Q294" s="20"/>
      <c r="R294" s="20"/>
      <c r="S294" s="57"/>
      <c r="T294" s="57"/>
      <c r="U294" s="57"/>
      <c r="V294" s="57"/>
      <c r="W294" s="20"/>
      <c r="X294" s="20">
        <v>11435</v>
      </c>
      <c r="Y294" s="20"/>
    </row>
    <row r="295" s="5" customFormat="1" ht="24.95" customHeight="1" spans="1:25">
      <c r="A295" s="20">
        <v>246</v>
      </c>
      <c r="B295" s="21" t="s">
        <v>2659</v>
      </c>
      <c r="C295" s="20"/>
      <c r="D295" s="20"/>
      <c r="E295" s="20"/>
      <c r="F295" s="20"/>
      <c r="G295" s="20"/>
      <c r="H295" s="20"/>
      <c r="I295" s="20"/>
      <c r="J295" s="42"/>
      <c r="K295" s="21"/>
      <c r="L295" s="20"/>
      <c r="M295" s="48"/>
      <c r="N295" s="48"/>
      <c r="O295" s="48"/>
      <c r="P295" s="48"/>
      <c r="Q295" s="20"/>
      <c r="R295" s="20"/>
      <c r="S295" s="57"/>
      <c r="T295" s="57"/>
      <c r="U295" s="57"/>
      <c r="V295" s="57"/>
      <c r="W295" s="20"/>
      <c r="X295" s="20">
        <v>11436</v>
      </c>
      <c r="Y295" s="20"/>
    </row>
    <row r="296" s="5" customFormat="1" ht="24.95" customHeight="1" spans="1:25">
      <c r="A296" s="20">
        <v>247</v>
      </c>
      <c r="B296" s="21" t="s">
        <v>2660</v>
      </c>
      <c r="C296" s="20"/>
      <c r="D296" s="20"/>
      <c r="E296" s="20"/>
      <c r="F296" s="20"/>
      <c r="G296" s="20"/>
      <c r="H296" s="20"/>
      <c r="I296" s="20"/>
      <c r="J296" s="42"/>
      <c r="K296" s="21"/>
      <c r="L296" s="20"/>
      <c r="M296" s="48"/>
      <c r="N296" s="48"/>
      <c r="O296" s="48"/>
      <c r="P296" s="48"/>
      <c r="Q296" s="20"/>
      <c r="R296" s="20"/>
      <c r="S296" s="57"/>
      <c r="T296" s="57"/>
      <c r="U296" s="57"/>
      <c r="V296" s="57"/>
      <c r="W296" s="20"/>
      <c r="X296" s="20">
        <v>11437</v>
      </c>
      <c r="Y296" s="20"/>
    </row>
  </sheetData>
  <autoFilter xmlns:etc="http://www.wps.cn/officeDocument/2017/etCustomData" ref="A4:XFD296"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printOptions horizontalCentered="1"/>
  <pageMargins left="0" right="0" top="0.432638888888889" bottom="0.354166666666667" header="0.313888888888889" footer="0.196527777777778"/>
  <pageSetup paperSize="9" scale="63" fitToHeight="0" orientation="landscape"/>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360"/>
  <sheetViews>
    <sheetView showZeros="0" view="pageBreakPreview" zoomScale="90" zoomScaleNormal="90" topLeftCell="A161" workbookViewId="0">
      <selection activeCell="A156" sqref="$A156:$XFD159"/>
    </sheetView>
  </sheetViews>
  <sheetFormatPr defaultColWidth="9" defaultRowHeight="12"/>
  <cols>
    <col min="1" max="1" width="6.12962962962963" style="9" customWidth="1"/>
    <col min="2" max="2" width="22" style="10" customWidth="1"/>
    <col min="3" max="3" width="6.87962962962963" style="9" customWidth="1"/>
    <col min="4" max="6" width="9"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3255</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f t="shared" ref="M7:P7" si="0">M8+M14+M186+M220+M235+M246+M272+M279+M338+M343+M350+M356</f>
        <v>1339.08363</v>
      </c>
      <c r="N7" s="38">
        <f t="shared" si="0"/>
        <v>184.996</v>
      </c>
      <c r="O7" s="38">
        <f t="shared" si="0"/>
        <v>468.28963</v>
      </c>
      <c r="P7" s="38">
        <f t="shared" si="0"/>
        <v>686.4</v>
      </c>
      <c r="Q7" s="17"/>
      <c r="R7" s="17" t="s">
        <v>34</v>
      </c>
      <c r="S7" s="17" t="s">
        <v>34</v>
      </c>
      <c r="T7" s="17" t="s">
        <v>34</v>
      </c>
      <c r="U7" s="17"/>
      <c r="V7" s="17"/>
      <c r="W7" s="17" t="s">
        <v>34</v>
      </c>
      <c r="X7" s="17">
        <v>1</v>
      </c>
      <c r="Y7" s="17"/>
    </row>
    <row r="8" s="4" customFormat="1" ht="24.95" customHeight="1" spans="1:25">
      <c r="A8" s="18">
        <v>1</v>
      </c>
      <c r="B8" s="19" t="s">
        <v>35</v>
      </c>
      <c r="C8" s="18"/>
      <c r="D8" s="18"/>
      <c r="E8" s="18"/>
      <c r="F8" s="18"/>
      <c r="G8" s="18" t="s">
        <v>34</v>
      </c>
      <c r="H8" s="18" t="s">
        <v>34</v>
      </c>
      <c r="I8" s="18" t="s">
        <v>34</v>
      </c>
      <c r="J8" s="39" t="s">
        <v>34</v>
      </c>
      <c r="K8" s="19"/>
      <c r="L8" s="18"/>
      <c r="M8" s="40">
        <f t="shared" ref="M8:P8" si="1">M9+M12+M13</f>
        <v>0</v>
      </c>
      <c r="N8" s="40">
        <f t="shared" si="1"/>
        <v>0</v>
      </c>
      <c r="O8" s="40">
        <f t="shared" si="1"/>
        <v>0</v>
      </c>
      <c r="P8" s="40">
        <f t="shared" si="1"/>
        <v>0</v>
      </c>
      <c r="Q8" s="18"/>
      <c r="R8" s="18" t="s">
        <v>34</v>
      </c>
      <c r="S8" s="56">
        <f>S9+S12+S13</f>
        <v>0</v>
      </c>
      <c r="T8" s="56">
        <f>T9+T12+T13</f>
        <v>0</v>
      </c>
      <c r="U8" s="56"/>
      <c r="V8" s="56"/>
      <c r="W8" s="18" t="s">
        <v>34</v>
      </c>
      <c r="X8" s="18">
        <v>2</v>
      </c>
      <c r="Y8" s="18"/>
    </row>
    <row r="9" s="5" customFormat="1" ht="24.95" customHeight="1" spans="1:25">
      <c r="A9" s="20">
        <v>2</v>
      </c>
      <c r="B9" s="21" t="s">
        <v>36</v>
      </c>
      <c r="C9" s="20"/>
      <c r="D9" s="20"/>
      <c r="E9" s="20"/>
      <c r="F9" s="20"/>
      <c r="G9" s="20" t="s">
        <v>37</v>
      </c>
      <c r="H9" s="20" t="s">
        <v>34</v>
      </c>
      <c r="I9" s="20" t="s">
        <v>38</v>
      </c>
      <c r="J9" s="41">
        <f>J10+J11</f>
        <v>0</v>
      </c>
      <c r="K9" s="21"/>
      <c r="L9" s="20"/>
      <c r="M9" s="42">
        <f t="shared" ref="M9:O9" si="2">M10+M11</f>
        <v>0</v>
      </c>
      <c r="N9" s="42">
        <f t="shared" si="2"/>
        <v>0</v>
      </c>
      <c r="O9" s="42">
        <f t="shared" si="2"/>
        <v>0</v>
      </c>
      <c r="P9" s="41">
        <f>SUBTOTAL(9,P10,P11)</f>
        <v>0</v>
      </c>
      <c r="Q9" s="20"/>
      <c r="R9" s="20" t="s">
        <v>39</v>
      </c>
      <c r="S9" s="41">
        <f>S10+S11</f>
        <v>0</v>
      </c>
      <c r="T9" s="41">
        <f>T10+T11</f>
        <v>0</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SUM(0)</f>
        <v>0</v>
      </c>
      <c r="K10" s="23" t="s">
        <v>43</v>
      </c>
      <c r="L10" s="22"/>
      <c r="M10" s="44">
        <f>SUM(0)</f>
        <v>0</v>
      </c>
      <c r="N10" s="44">
        <f>SUM(0)</f>
        <v>0</v>
      </c>
      <c r="O10" s="44">
        <f>SUM(0)</f>
        <v>0</v>
      </c>
      <c r="P10" s="44">
        <f>SUM(0)</f>
        <v>0</v>
      </c>
      <c r="Q10" s="22"/>
      <c r="R10" s="22" t="s">
        <v>39</v>
      </c>
      <c r="S10" s="43">
        <f>SUM(0)</f>
        <v>0</v>
      </c>
      <c r="T10" s="43">
        <f>SUM(0)</f>
        <v>0</v>
      </c>
      <c r="U10" s="58"/>
      <c r="V10" s="58"/>
      <c r="W10" s="22" t="s">
        <v>34</v>
      </c>
      <c r="X10" s="22">
        <v>4</v>
      </c>
      <c r="Y10" s="22"/>
    </row>
    <row r="11" s="6" customFormat="1" ht="24.95" customHeight="1" spans="1:25">
      <c r="A11" s="22">
        <v>4</v>
      </c>
      <c r="B11" s="23" t="s">
        <v>76</v>
      </c>
      <c r="C11" s="22"/>
      <c r="D11" s="22"/>
      <c r="E11" s="22"/>
      <c r="F11" s="22"/>
      <c r="G11" s="22" t="s">
        <v>37</v>
      </c>
      <c r="H11" s="22" t="s">
        <v>34</v>
      </c>
      <c r="I11" s="22" t="s">
        <v>38</v>
      </c>
      <c r="J11" s="43">
        <f>SUM(0)</f>
        <v>0</v>
      </c>
      <c r="K11" s="23" t="s">
        <v>77</v>
      </c>
      <c r="L11" s="22"/>
      <c r="M11" s="44">
        <f>SUM(0)</f>
        <v>0</v>
      </c>
      <c r="N11" s="44">
        <f>SUM(0)</f>
        <v>0</v>
      </c>
      <c r="O11" s="44">
        <f>SUM(0)</f>
        <v>0</v>
      </c>
      <c r="P11" s="44">
        <f>SUM(0)</f>
        <v>0</v>
      </c>
      <c r="Q11" s="22"/>
      <c r="R11" s="22" t="s">
        <v>39</v>
      </c>
      <c r="S11" s="43">
        <f>SUM(0)</f>
        <v>0</v>
      </c>
      <c r="T11" s="43">
        <f>SUM(0)</f>
        <v>0</v>
      </c>
      <c r="U11" s="58"/>
      <c r="V11" s="58"/>
      <c r="W11" s="22" t="s">
        <v>34</v>
      </c>
      <c r="X11" s="22">
        <v>58</v>
      </c>
      <c r="Y11" s="22"/>
    </row>
    <row r="12" s="5" customFormat="1" ht="24.95" customHeight="1" spans="1:25">
      <c r="A12" s="20">
        <v>5</v>
      </c>
      <c r="B12" s="21" t="s">
        <v>105</v>
      </c>
      <c r="C12" s="20"/>
      <c r="D12" s="20"/>
      <c r="E12" s="20"/>
      <c r="F12" s="20"/>
      <c r="G12" s="20" t="s">
        <v>37</v>
      </c>
      <c r="H12" s="20" t="s">
        <v>34</v>
      </c>
      <c r="I12" s="20" t="s">
        <v>106</v>
      </c>
      <c r="J12" s="41"/>
      <c r="K12" s="21"/>
      <c r="L12" s="20"/>
      <c r="M12" s="48"/>
      <c r="N12" s="48"/>
      <c r="O12" s="48"/>
      <c r="P12" s="48"/>
      <c r="Q12" s="20"/>
      <c r="R12" s="20"/>
      <c r="S12" s="57"/>
      <c r="T12" s="57"/>
      <c r="U12" s="57"/>
      <c r="V12" s="57"/>
      <c r="W12" s="20" t="s">
        <v>34</v>
      </c>
      <c r="X12" s="20">
        <v>162</v>
      </c>
      <c r="Y12" s="20"/>
    </row>
    <row r="13" s="5" customFormat="1" ht="24.95" customHeight="1" spans="1:25">
      <c r="A13" s="20">
        <v>6</v>
      </c>
      <c r="B13" s="21" t="s">
        <v>107</v>
      </c>
      <c r="C13" s="20"/>
      <c r="D13" s="20"/>
      <c r="E13" s="20"/>
      <c r="F13" s="20"/>
      <c r="G13" s="20" t="s">
        <v>37</v>
      </c>
      <c r="H13" s="20" t="s">
        <v>34</v>
      </c>
      <c r="I13" s="20" t="s">
        <v>108</v>
      </c>
      <c r="J13" s="41">
        <f>SUM(0)</f>
        <v>0</v>
      </c>
      <c r="K13" s="21" t="s">
        <v>109</v>
      </c>
      <c r="L13" s="20"/>
      <c r="M13" s="48">
        <f>SUM(0)</f>
        <v>0</v>
      </c>
      <c r="N13" s="48">
        <f>SUM(0)</f>
        <v>0</v>
      </c>
      <c r="O13" s="48">
        <f>SUM(0)</f>
        <v>0</v>
      </c>
      <c r="P13" s="48">
        <f>SUM(0)</f>
        <v>0</v>
      </c>
      <c r="Q13" s="20"/>
      <c r="R13" s="20" t="s">
        <v>110</v>
      </c>
      <c r="S13" s="57">
        <f>SUM(0)</f>
        <v>0</v>
      </c>
      <c r="T13" s="57">
        <f>SUM(0)</f>
        <v>0</v>
      </c>
      <c r="U13" s="57" t="s">
        <v>40</v>
      </c>
      <c r="V13" s="57" t="s">
        <v>41</v>
      </c>
      <c r="W13" s="20" t="s">
        <v>34</v>
      </c>
      <c r="X13" s="20">
        <v>163</v>
      </c>
      <c r="Y13" s="20"/>
    </row>
    <row r="14" s="4" customFormat="1" ht="24.95" customHeight="1" spans="1:25">
      <c r="A14" s="18">
        <v>7</v>
      </c>
      <c r="B14" s="19" t="s">
        <v>123</v>
      </c>
      <c r="C14" s="18"/>
      <c r="D14" s="18"/>
      <c r="E14" s="18"/>
      <c r="F14" s="18"/>
      <c r="G14" s="18" t="s">
        <v>34</v>
      </c>
      <c r="H14" s="18" t="s">
        <v>34</v>
      </c>
      <c r="I14" s="18" t="s">
        <v>34</v>
      </c>
      <c r="J14" s="39" t="s">
        <v>34</v>
      </c>
      <c r="K14" s="19"/>
      <c r="L14" s="18"/>
      <c r="M14" s="40">
        <f t="shared" ref="M14:P14" si="3">M15+M125+M162+M172+M176+M181</f>
        <v>94.73</v>
      </c>
      <c r="N14" s="40">
        <f t="shared" si="3"/>
        <v>14.896</v>
      </c>
      <c r="O14" s="40">
        <f t="shared" si="3"/>
        <v>80.436</v>
      </c>
      <c r="P14" s="40">
        <f t="shared" si="3"/>
        <v>0</v>
      </c>
      <c r="Q14" s="18"/>
      <c r="R14" s="18" t="s">
        <v>34</v>
      </c>
      <c r="S14" s="56">
        <f>S15+S125+S162+S172+S176+S181</f>
        <v>175</v>
      </c>
      <c r="T14" s="56">
        <f>T15+T125+T162+T172+T176+T181</f>
        <v>731</v>
      </c>
      <c r="U14" s="56"/>
      <c r="V14" s="56"/>
      <c r="W14" s="18" t="s">
        <v>34</v>
      </c>
      <c r="X14" s="18">
        <v>182</v>
      </c>
      <c r="Y14" s="18"/>
    </row>
    <row r="15" s="5" customFormat="1" ht="24.95" customHeight="1" spans="1:25">
      <c r="A15" s="20">
        <v>8</v>
      </c>
      <c r="B15" s="21" t="s">
        <v>124</v>
      </c>
      <c r="C15" s="20"/>
      <c r="D15" s="20"/>
      <c r="E15" s="20"/>
      <c r="F15" s="20"/>
      <c r="G15" s="20" t="s">
        <v>125</v>
      </c>
      <c r="H15" s="20" t="s">
        <v>34</v>
      </c>
      <c r="I15" s="20" t="s">
        <v>126</v>
      </c>
      <c r="J15" s="42" t="s">
        <v>34</v>
      </c>
      <c r="K15" s="21"/>
      <c r="L15" s="20"/>
      <c r="M15" s="48">
        <f t="shared" ref="M15:P15" si="4">M16+M84+M108+M109</f>
        <v>28.38</v>
      </c>
      <c r="N15" s="48">
        <f t="shared" si="4"/>
        <v>0.896</v>
      </c>
      <c r="O15" s="48">
        <f t="shared" si="4"/>
        <v>27.486</v>
      </c>
      <c r="P15" s="48">
        <f t="shared" si="4"/>
        <v>0</v>
      </c>
      <c r="Q15" s="20"/>
      <c r="R15" s="20" t="s">
        <v>39</v>
      </c>
      <c r="S15" s="57">
        <f>S16+S84+S108+S109</f>
        <v>126</v>
      </c>
      <c r="T15" s="57">
        <f>T16+T84+T108+T109</f>
        <v>557</v>
      </c>
      <c r="U15" s="57" t="s">
        <v>127</v>
      </c>
      <c r="V15" s="57" t="s">
        <v>128</v>
      </c>
      <c r="W15" s="20" t="s">
        <v>34</v>
      </c>
      <c r="X15" s="20">
        <v>183</v>
      </c>
      <c r="Y15" s="20"/>
    </row>
    <row r="16" s="6" customFormat="1" ht="24.95" customHeight="1" spans="1:25">
      <c r="A16" s="22">
        <v>9</v>
      </c>
      <c r="B16" s="23" t="s">
        <v>129</v>
      </c>
      <c r="C16" s="22"/>
      <c r="D16" s="22"/>
      <c r="E16" s="22"/>
      <c r="F16" s="22" t="s">
        <v>2663</v>
      </c>
      <c r="G16" s="22" t="s">
        <v>125</v>
      </c>
      <c r="H16" s="22" t="s">
        <v>34</v>
      </c>
      <c r="I16" s="22" t="s">
        <v>126</v>
      </c>
      <c r="J16" s="44">
        <f>J17+J18+J69</f>
        <v>557.3</v>
      </c>
      <c r="K16" s="23" t="s">
        <v>130</v>
      </c>
      <c r="L16" s="22"/>
      <c r="M16" s="49">
        <f t="shared" ref="M16:P16" si="5">M17+M18+M69</f>
        <v>16.084</v>
      </c>
      <c r="N16" s="49">
        <f t="shared" si="5"/>
        <v>0</v>
      </c>
      <c r="O16" s="49">
        <f t="shared" si="5"/>
        <v>16.086</v>
      </c>
      <c r="P16" s="49">
        <f t="shared" si="5"/>
        <v>0</v>
      </c>
      <c r="Q16" s="22"/>
      <c r="R16" s="22" t="s">
        <v>39</v>
      </c>
      <c r="S16" s="58">
        <f>S17+S18+S69</f>
        <v>96</v>
      </c>
      <c r="T16" s="58">
        <f>T17+T18+T69</f>
        <v>419</v>
      </c>
      <c r="U16" s="58"/>
      <c r="V16" s="58"/>
      <c r="W16" s="22" t="s">
        <v>34</v>
      </c>
      <c r="X16" s="22">
        <v>184</v>
      </c>
      <c r="Y16" s="22"/>
    </row>
    <row r="17" ht="24.95" customHeight="1" spans="1:25">
      <c r="A17" s="24">
        <v>10</v>
      </c>
      <c r="B17" s="26" t="s">
        <v>131</v>
      </c>
      <c r="C17" s="24"/>
      <c r="D17" s="24"/>
      <c r="E17" s="24"/>
      <c r="F17" s="24"/>
      <c r="G17" s="24" t="s">
        <v>37</v>
      </c>
      <c r="H17" s="24" t="s">
        <v>34</v>
      </c>
      <c r="I17" s="24" t="s">
        <v>126</v>
      </c>
      <c r="J17" s="50">
        <f>SUM(0)</f>
        <v>0</v>
      </c>
      <c r="K17" s="51"/>
      <c r="L17" s="24"/>
      <c r="M17" s="52">
        <f t="shared" ref="M17:P17" si="6">SUM(0)</f>
        <v>0</v>
      </c>
      <c r="N17" s="52">
        <f t="shared" si="6"/>
        <v>0</v>
      </c>
      <c r="O17" s="52">
        <f t="shared" si="6"/>
        <v>0</v>
      </c>
      <c r="P17" s="52">
        <f t="shared" si="6"/>
        <v>0</v>
      </c>
      <c r="Q17" s="24"/>
      <c r="R17" s="24" t="s">
        <v>39</v>
      </c>
      <c r="S17" s="59">
        <f>SUM(0)</f>
        <v>0</v>
      </c>
      <c r="T17" s="59">
        <f>SUM(0)</f>
        <v>0</v>
      </c>
      <c r="U17" s="59"/>
      <c r="V17" s="59"/>
      <c r="W17" s="24" t="s">
        <v>34</v>
      </c>
      <c r="X17" s="24">
        <v>185</v>
      </c>
      <c r="Y17" s="24"/>
    </row>
    <row r="18" ht="24.95" customHeight="1" spans="1:25">
      <c r="A18" s="24">
        <v>11</v>
      </c>
      <c r="B18" s="26" t="s">
        <v>132</v>
      </c>
      <c r="C18" s="24"/>
      <c r="D18" s="24"/>
      <c r="E18" s="24"/>
      <c r="F18" s="24"/>
      <c r="G18" s="24" t="s">
        <v>125</v>
      </c>
      <c r="H18" s="24" t="s">
        <v>34</v>
      </c>
      <c r="I18" s="24" t="s">
        <v>126</v>
      </c>
      <c r="J18" s="50">
        <f>SUM(J19:J66)</f>
        <v>479.3</v>
      </c>
      <c r="K18" s="51"/>
      <c r="L18" s="24"/>
      <c r="M18" s="52">
        <f>SUM(M19:M66)</f>
        <v>12.154</v>
      </c>
      <c r="N18" s="52">
        <f>SUM(N19:N66)</f>
        <v>0</v>
      </c>
      <c r="O18" s="52">
        <f>SUM(O19:O66)</f>
        <v>12.156</v>
      </c>
      <c r="P18" s="52">
        <f>SUM(P19:P66)</f>
        <v>0</v>
      </c>
      <c r="Q18" s="24"/>
      <c r="R18" s="24" t="s">
        <v>39</v>
      </c>
      <c r="S18" s="59">
        <f>SUM(S19:S66)</f>
        <v>78</v>
      </c>
      <c r="T18" s="59">
        <f>SUM(T19:T66)</f>
        <v>335</v>
      </c>
      <c r="U18" s="59"/>
      <c r="V18" s="59"/>
      <c r="W18" s="24" t="s">
        <v>34</v>
      </c>
      <c r="X18" s="24">
        <v>202</v>
      </c>
      <c r="Y18" s="24"/>
    </row>
    <row r="19" s="92" customFormat="1" ht="24.95" customHeight="1" spans="1:25">
      <c r="A19" s="33">
        <v>12</v>
      </c>
      <c r="B19" s="78" t="s">
        <v>325</v>
      </c>
      <c r="C19" s="33" t="s">
        <v>45</v>
      </c>
      <c r="D19" s="33" t="s">
        <v>326</v>
      </c>
      <c r="E19" s="33" t="s">
        <v>327</v>
      </c>
      <c r="F19" s="33"/>
      <c r="G19" s="33" t="s">
        <v>37</v>
      </c>
      <c r="H19" s="33">
        <v>2019</v>
      </c>
      <c r="I19" s="33" t="s">
        <v>126</v>
      </c>
      <c r="J19" s="79">
        <v>3.4</v>
      </c>
      <c r="K19" s="53" t="s">
        <v>179</v>
      </c>
      <c r="L19" s="33">
        <v>0.05</v>
      </c>
      <c r="M19" s="80">
        <f>N19+O19+P19</f>
        <v>0.17</v>
      </c>
      <c r="N19" s="80"/>
      <c r="O19" s="80">
        <v>0.17</v>
      </c>
      <c r="P19" s="80"/>
      <c r="Q19" s="33" t="s">
        <v>135</v>
      </c>
      <c r="R19" s="33" t="s">
        <v>39</v>
      </c>
      <c r="S19" s="82">
        <v>1</v>
      </c>
      <c r="T19" s="82">
        <v>4</v>
      </c>
      <c r="U19" s="82"/>
      <c r="V19" s="82"/>
      <c r="W19" s="33" t="s">
        <v>17</v>
      </c>
      <c r="X19" s="33"/>
      <c r="Y19" s="95" t="s">
        <v>328</v>
      </c>
    </row>
    <row r="20" s="92" customFormat="1" ht="24.95" customHeight="1" spans="1:25">
      <c r="A20" s="33"/>
      <c r="B20" s="78"/>
      <c r="C20" s="30" t="s">
        <v>45</v>
      </c>
      <c r="D20" s="31" t="s">
        <v>326</v>
      </c>
      <c r="E20" s="31" t="s">
        <v>327</v>
      </c>
      <c r="F20" s="31" t="s">
        <v>3256</v>
      </c>
      <c r="G20" s="33" t="s">
        <v>37</v>
      </c>
      <c r="H20" s="33">
        <v>2019</v>
      </c>
      <c r="I20" s="33" t="s">
        <v>126</v>
      </c>
      <c r="J20" s="79">
        <v>3.4</v>
      </c>
      <c r="K20" s="53" t="s">
        <v>179</v>
      </c>
      <c r="L20" s="33">
        <v>0.05</v>
      </c>
      <c r="M20" s="80">
        <f>N20+O20+P20</f>
        <v>0.17</v>
      </c>
      <c r="N20" s="80"/>
      <c r="O20" s="80">
        <v>0.17</v>
      </c>
      <c r="P20" s="80"/>
      <c r="Q20" s="33" t="s">
        <v>135</v>
      </c>
      <c r="R20" s="33" t="s">
        <v>39</v>
      </c>
      <c r="S20" s="82">
        <v>1</v>
      </c>
      <c r="T20" s="82">
        <v>4</v>
      </c>
      <c r="U20" s="82"/>
      <c r="V20" s="82"/>
      <c r="W20" s="33" t="s">
        <v>17</v>
      </c>
      <c r="X20" s="33"/>
      <c r="Y20" s="95"/>
    </row>
    <row r="21" s="92" customFormat="1" ht="24.95" customHeight="1" spans="1:25">
      <c r="A21" s="33">
        <v>13</v>
      </c>
      <c r="B21" s="78" t="s">
        <v>329</v>
      </c>
      <c r="C21" s="33" t="s">
        <v>45</v>
      </c>
      <c r="D21" s="33" t="s">
        <v>326</v>
      </c>
      <c r="E21" s="33" t="s">
        <v>330</v>
      </c>
      <c r="F21" s="33"/>
      <c r="G21" s="33" t="s">
        <v>37</v>
      </c>
      <c r="H21" s="33">
        <v>2019</v>
      </c>
      <c r="I21" s="33" t="s">
        <v>126</v>
      </c>
      <c r="J21" s="79">
        <v>9.5</v>
      </c>
      <c r="K21" s="53" t="s">
        <v>179</v>
      </c>
      <c r="L21" s="33">
        <v>0.05</v>
      </c>
      <c r="M21" s="80">
        <f>N21+O21+P21</f>
        <v>0.475</v>
      </c>
      <c r="N21" s="80"/>
      <c r="O21" s="80">
        <v>0.475</v>
      </c>
      <c r="P21" s="80"/>
      <c r="Q21" s="33" t="s">
        <v>135</v>
      </c>
      <c r="R21" s="33" t="s">
        <v>39</v>
      </c>
      <c r="S21" s="82">
        <v>2</v>
      </c>
      <c r="T21" s="82">
        <v>9</v>
      </c>
      <c r="U21" s="82"/>
      <c r="V21" s="82"/>
      <c r="W21" s="33" t="s">
        <v>17</v>
      </c>
      <c r="X21" s="33"/>
      <c r="Y21" s="95" t="s">
        <v>331</v>
      </c>
    </row>
    <row r="22" s="92" customFormat="1" ht="24.95" customHeight="1" spans="1:25">
      <c r="A22" s="33"/>
      <c r="B22" s="78"/>
      <c r="C22" s="30" t="s">
        <v>45</v>
      </c>
      <c r="D22" s="31" t="s">
        <v>326</v>
      </c>
      <c r="E22" s="31" t="s">
        <v>330</v>
      </c>
      <c r="F22" s="31" t="s">
        <v>3257</v>
      </c>
      <c r="G22" s="33" t="s">
        <v>37</v>
      </c>
      <c r="H22" s="33">
        <v>2019</v>
      </c>
      <c r="I22" s="33" t="s">
        <v>126</v>
      </c>
      <c r="J22" s="31">
        <v>4.8</v>
      </c>
      <c r="K22" s="53" t="s">
        <v>179</v>
      </c>
      <c r="L22" s="33">
        <v>0.05</v>
      </c>
      <c r="M22" s="80">
        <f>L22*J22</f>
        <v>0.24</v>
      </c>
      <c r="N22" s="80"/>
      <c r="O22" s="80">
        <v>0.24</v>
      </c>
      <c r="P22" s="80"/>
      <c r="Q22" s="33" t="s">
        <v>135</v>
      </c>
      <c r="R22" s="33" t="s">
        <v>39</v>
      </c>
      <c r="S22" s="82">
        <v>1</v>
      </c>
      <c r="T22" s="83">
        <v>3</v>
      </c>
      <c r="U22" s="82"/>
      <c r="V22" s="82"/>
      <c r="W22" s="33" t="s">
        <v>17</v>
      </c>
      <c r="X22" s="33"/>
      <c r="Y22" s="95"/>
    </row>
    <row r="23" s="92" customFormat="1" ht="24.95" customHeight="1" spans="1:25">
      <c r="A23" s="33"/>
      <c r="B23" s="78"/>
      <c r="C23" s="30" t="s">
        <v>45</v>
      </c>
      <c r="D23" s="31" t="s">
        <v>326</v>
      </c>
      <c r="E23" s="31" t="s">
        <v>330</v>
      </c>
      <c r="F23" s="31" t="s">
        <v>3258</v>
      </c>
      <c r="G23" s="33" t="s">
        <v>37</v>
      </c>
      <c r="H23" s="33">
        <v>2019</v>
      </c>
      <c r="I23" s="33" t="s">
        <v>126</v>
      </c>
      <c r="J23" s="31">
        <v>4.7</v>
      </c>
      <c r="K23" s="53" t="s">
        <v>179</v>
      </c>
      <c r="L23" s="33">
        <v>0.05</v>
      </c>
      <c r="M23" s="80">
        <f>L23*J23</f>
        <v>0.235</v>
      </c>
      <c r="N23" s="80"/>
      <c r="O23" s="80">
        <v>0.24</v>
      </c>
      <c r="P23" s="80"/>
      <c r="Q23" s="33" t="s">
        <v>135</v>
      </c>
      <c r="R23" s="33" t="s">
        <v>39</v>
      </c>
      <c r="S23" s="82">
        <v>1</v>
      </c>
      <c r="T23" s="83">
        <v>6</v>
      </c>
      <c r="U23" s="82"/>
      <c r="V23" s="82"/>
      <c r="W23" s="33" t="s">
        <v>17</v>
      </c>
      <c r="X23" s="33"/>
      <c r="Y23" s="95"/>
    </row>
    <row r="24" s="92" customFormat="1" ht="24.95" customHeight="1" spans="1:25">
      <c r="A24" s="33">
        <v>14</v>
      </c>
      <c r="B24" s="78" t="s">
        <v>332</v>
      </c>
      <c r="C24" s="33" t="s">
        <v>45</v>
      </c>
      <c r="D24" s="33" t="s">
        <v>326</v>
      </c>
      <c r="E24" s="33" t="s">
        <v>333</v>
      </c>
      <c r="F24" s="33"/>
      <c r="G24" s="33" t="s">
        <v>37</v>
      </c>
      <c r="H24" s="33">
        <v>2019</v>
      </c>
      <c r="I24" s="33" t="s">
        <v>126</v>
      </c>
      <c r="J24" s="79">
        <v>9.9</v>
      </c>
      <c r="K24" s="53" t="s">
        <v>179</v>
      </c>
      <c r="L24" s="33">
        <v>0.05</v>
      </c>
      <c r="M24" s="80">
        <f t="shared" ref="M24:M29" si="7">N24+O24+P24</f>
        <v>0.495</v>
      </c>
      <c r="N24" s="80"/>
      <c r="O24" s="80">
        <v>0.495</v>
      </c>
      <c r="P24" s="80"/>
      <c r="Q24" s="33" t="s">
        <v>135</v>
      </c>
      <c r="R24" s="33" t="s">
        <v>39</v>
      </c>
      <c r="S24" s="82">
        <v>2</v>
      </c>
      <c r="T24" s="82">
        <v>8</v>
      </c>
      <c r="U24" s="82"/>
      <c r="V24" s="82"/>
      <c r="W24" s="33" t="s">
        <v>17</v>
      </c>
      <c r="X24" s="33"/>
      <c r="Y24" s="95" t="s">
        <v>334</v>
      </c>
    </row>
    <row r="25" s="92" customFormat="1" ht="24.95" customHeight="1" spans="1:25">
      <c r="A25" s="33"/>
      <c r="B25" s="78"/>
      <c r="C25" s="30" t="s">
        <v>45</v>
      </c>
      <c r="D25" s="31" t="s">
        <v>326</v>
      </c>
      <c r="E25" s="31" t="s">
        <v>333</v>
      </c>
      <c r="F25" s="31" t="s">
        <v>3259</v>
      </c>
      <c r="G25" s="33" t="s">
        <v>37</v>
      </c>
      <c r="H25" s="33">
        <v>2019</v>
      </c>
      <c r="I25" s="33" t="s">
        <v>126</v>
      </c>
      <c r="J25" s="31">
        <v>6.9</v>
      </c>
      <c r="K25" s="53" t="s">
        <v>179</v>
      </c>
      <c r="L25" s="33">
        <v>0.05</v>
      </c>
      <c r="M25" s="80">
        <f>L25*J25</f>
        <v>0.345</v>
      </c>
      <c r="N25" s="80"/>
      <c r="O25" s="80">
        <v>0.35</v>
      </c>
      <c r="P25" s="80"/>
      <c r="Q25" s="33" t="s">
        <v>135</v>
      </c>
      <c r="R25" s="33" t="s">
        <v>39</v>
      </c>
      <c r="S25" s="82">
        <v>1</v>
      </c>
      <c r="T25" s="83">
        <v>4</v>
      </c>
      <c r="U25" s="82"/>
      <c r="V25" s="82"/>
      <c r="W25" s="33" t="s">
        <v>17</v>
      </c>
      <c r="X25" s="33"/>
      <c r="Y25" s="95"/>
    </row>
    <row r="26" ht="24.95" customHeight="1" spans="1:25">
      <c r="A26" s="24"/>
      <c r="B26" s="25"/>
      <c r="C26" s="27" t="s">
        <v>45</v>
      </c>
      <c r="D26" s="28" t="s">
        <v>326</v>
      </c>
      <c r="E26" s="28" t="s">
        <v>333</v>
      </c>
      <c r="F26" s="28" t="s">
        <v>3260</v>
      </c>
      <c r="G26" s="26" t="s">
        <v>37</v>
      </c>
      <c r="H26" s="26">
        <v>2019</v>
      </c>
      <c r="I26" s="26" t="s">
        <v>126</v>
      </c>
      <c r="J26" s="28">
        <v>3</v>
      </c>
      <c r="K26" s="46" t="s">
        <v>179</v>
      </c>
      <c r="L26" s="26">
        <v>0.05</v>
      </c>
      <c r="M26" s="47">
        <f>L26*J26</f>
        <v>0.15</v>
      </c>
      <c r="N26" s="47"/>
      <c r="O26" s="47">
        <v>0.15</v>
      </c>
      <c r="P26" s="47"/>
      <c r="Q26" s="26" t="s">
        <v>135</v>
      </c>
      <c r="R26" s="26" t="s">
        <v>39</v>
      </c>
      <c r="S26" s="60">
        <v>1</v>
      </c>
      <c r="T26" s="86">
        <v>4</v>
      </c>
      <c r="U26" s="60"/>
      <c r="V26" s="60"/>
      <c r="W26" s="26" t="s">
        <v>17</v>
      </c>
      <c r="X26" s="26"/>
      <c r="Y26" s="61"/>
    </row>
    <row r="27" ht="24.95" customHeight="1" spans="1:25">
      <c r="A27" s="24">
        <v>15</v>
      </c>
      <c r="B27" s="25" t="s">
        <v>335</v>
      </c>
      <c r="C27" s="26" t="s">
        <v>45</v>
      </c>
      <c r="D27" s="26" t="s">
        <v>326</v>
      </c>
      <c r="E27" s="26" t="s">
        <v>336</v>
      </c>
      <c r="F27" s="26"/>
      <c r="G27" s="26" t="s">
        <v>37</v>
      </c>
      <c r="H27" s="26">
        <v>2019</v>
      </c>
      <c r="I27" s="26" t="s">
        <v>126</v>
      </c>
      <c r="J27" s="54">
        <v>20</v>
      </c>
      <c r="K27" s="46" t="s">
        <v>179</v>
      </c>
      <c r="L27" s="26">
        <v>0.05</v>
      </c>
      <c r="M27" s="47">
        <f t="shared" si="7"/>
        <v>1</v>
      </c>
      <c r="N27" s="47"/>
      <c r="O27" s="47">
        <v>1</v>
      </c>
      <c r="P27" s="47"/>
      <c r="Q27" s="26" t="s">
        <v>135</v>
      </c>
      <c r="R27" s="26" t="s">
        <v>39</v>
      </c>
      <c r="S27" s="60">
        <v>1</v>
      </c>
      <c r="T27" s="60">
        <v>3</v>
      </c>
      <c r="U27" s="60"/>
      <c r="V27" s="60"/>
      <c r="W27" s="26" t="s">
        <v>17</v>
      </c>
      <c r="X27" s="26"/>
      <c r="Y27" s="61" t="s">
        <v>337</v>
      </c>
    </row>
    <row r="28" s="92" customFormat="1" ht="24.95" customHeight="1" spans="1:25">
      <c r="A28" s="33"/>
      <c r="B28" s="78"/>
      <c r="C28" s="30" t="s">
        <v>45</v>
      </c>
      <c r="D28" s="31" t="s">
        <v>326</v>
      </c>
      <c r="E28" s="31" t="s">
        <v>336</v>
      </c>
      <c r="F28" s="31" t="s">
        <v>3261</v>
      </c>
      <c r="G28" s="33" t="s">
        <v>37</v>
      </c>
      <c r="H28" s="33">
        <v>2019</v>
      </c>
      <c r="I28" s="33" t="s">
        <v>126</v>
      </c>
      <c r="J28" s="79">
        <v>20</v>
      </c>
      <c r="K28" s="53" t="s">
        <v>179</v>
      </c>
      <c r="L28" s="33">
        <v>0.05</v>
      </c>
      <c r="M28" s="80">
        <f t="shared" si="7"/>
        <v>1</v>
      </c>
      <c r="N28" s="80"/>
      <c r="O28" s="80">
        <v>1</v>
      </c>
      <c r="P28" s="80"/>
      <c r="Q28" s="33" t="s">
        <v>135</v>
      </c>
      <c r="R28" s="33" t="s">
        <v>39</v>
      </c>
      <c r="S28" s="82">
        <v>1</v>
      </c>
      <c r="T28" s="82">
        <v>3</v>
      </c>
      <c r="U28" s="82"/>
      <c r="V28" s="82"/>
      <c r="W28" s="33" t="s">
        <v>17</v>
      </c>
      <c r="X28" s="33"/>
      <c r="Y28" s="95"/>
    </row>
    <row r="29" s="92" customFormat="1" ht="24.95" customHeight="1" spans="1:25">
      <c r="A29" s="33">
        <v>16</v>
      </c>
      <c r="B29" s="78" t="s">
        <v>487</v>
      </c>
      <c r="C29" s="33" t="s">
        <v>45</v>
      </c>
      <c r="D29" s="33" t="s">
        <v>326</v>
      </c>
      <c r="E29" s="33" t="s">
        <v>488</v>
      </c>
      <c r="F29" s="33"/>
      <c r="G29" s="33" t="s">
        <v>363</v>
      </c>
      <c r="H29" s="33">
        <v>2019</v>
      </c>
      <c r="I29" s="33" t="s">
        <v>126</v>
      </c>
      <c r="J29" s="79">
        <v>15.3</v>
      </c>
      <c r="K29" s="53" t="s">
        <v>364</v>
      </c>
      <c r="L29" s="33">
        <v>0.02</v>
      </c>
      <c r="M29" s="80">
        <f t="shared" si="7"/>
        <v>0.306</v>
      </c>
      <c r="N29" s="80"/>
      <c r="O29" s="80">
        <v>0.306</v>
      </c>
      <c r="P29" s="80"/>
      <c r="Q29" s="33" t="s">
        <v>135</v>
      </c>
      <c r="R29" s="33" t="s">
        <v>39</v>
      </c>
      <c r="S29" s="82">
        <v>4</v>
      </c>
      <c r="T29" s="82">
        <v>16</v>
      </c>
      <c r="U29" s="82"/>
      <c r="V29" s="82"/>
      <c r="W29" s="33" t="s">
        <v>17</v>
      </c>
      <c r="X29" s="33"/>
      <c r="Y29" s="95" t="s">
        <v>489</v>
      </c>
    </row>
    <row r="30" s="92" customFormat="1" ht="24.95" customHeight="1" spans="1:25">
      <c r="A30" s="33"/>
      <c r="B30" s="78"/>
      <c r="C30" s="30" t="s">
        <v>45</v>
      </c>
      <c r="D30" s="31" t="s">
        <v>326</v>
      </c>
      <c r="E30" s="31" t="s">
        <v>488</v>
      </c>
      <c r="F30" s="30" t="s">
        <v>3262</v>
      </c>
      <c r="G30" s="33" t="s">
        <v>363</v>
      </c>
      <c r="H30" s="33">
        <v>2019</v>
      </c>
      <c r="I30" s="33" t="s">
        <v>126</v>
      </c>
      <c r="J30" s="31">
        <v>2.1</v>
      </c>
      <c r="K30" s="53" t="s">
        <v>364</v>
      </c>
      <c r="L30" s="33">
        <v>0.02</v>
      </c>
      <c r="M30" s="80">
        <f>L30*J30</f>
        <v>0.042</v>
      </c>
      <c r="N30" s="80"/>
      <c r="O30" s="80">
        <v>0.04</v>
      </c>
      <c r="P30" s="80"/>
      <c r="Q30" s="33" t="s">
        <v>135</v>
      </c>
      <c r="R30" s="33" t="s">
        <v>39</v>
      </c>
      <c r="S30" s="82">
        <v>1</v>
      </c>
      <c r="T30" s="83">
        <v>3</v>
      </c>
      <c r="U30" s="82"/>
      <c r="V30" s="82"/>
      <c r="W30" s="33" t="s">
        <v>17</v>
      </c>
      <c r="X30" s="33"/>
      <c r="Y30" s="95"/>
    </row>
    <row r="31" s="92" customFormat="1" ht="24.95" customHeight="1" spans="1:25">
      <c r="A31" s="33"/>
      <c r="B31" s="78"/>
      <c r="C31" s="30" t="s">
        <v>45</v>
      </c>
      <c r="D31" s="31" t="s">
        <v>326</v>
      </c>
      <c r="E31" s="31" t="s">
        <v>488</v>
      </c>
      <c r="F31" s="31" t="s">
        <v>3263</v>
      </c>
      <c r="G31" s="33" t="s">
        <v>363</v>
      </c>
      <c r="H31" s="33">
        <v>2019</v>
      </c>
      <c r="I31" s="33" t="s">
        <v>126</v>
      </c>
      <c r="J31" s="31">
        <v>1.8</v>
      </c>
      <c r="K31" s="53" t="s">
        <v>364</v>
      </c>
      <c r="L31" s="33">
        <v>0.02</v>
      </c>
      <c r="M31" s="80">
        <f>L31*J31</f>
        <v>0.036</v>
      </c>
      <c r="N31" s="80"/>
      <c r="O31" s="80">
        <v>0.04</v>
      </c>
      <c r="P31" s="80"/>
      <c r="Q31" s="33" t="s">
        <v>135</v>
      </c>
      <c r="R31" s="33" t="s">
        <v>39</v>
      </c>
      <c r="S31" s="82">
        <v>1</v>
      </c>
      <c r="T31" s="83">
        <v>6</v>
      </c>
      <c r="U31" s="82"/>
      <c r="V31" s="82"/>
      <c r="W31" s="33" t="s">
        <v>17</v>
      </c>
      <c r="X31" s="33"/>
      <c r="Y31" s="95"/>
    </row>
    <row r="32" s="92" customFormat="1" ht="24.95" customHeight="1" spans="1:25">
      <c r="A32" s="33"/>
      <c r="B32" s="78"/>
      <c r="C32" s="30" t="s">
        <v>45</v>
      </c>
      <c r="D32" s="31" t="s">
        <v>326</v>
      </c>
      <c r="E32" s="31" t="s">
        <v>488</v>
      </c>
      <c r="F32" s="31" t="s">
        <v>3264</v>
      </c>
      <c r="G32" s="33" t="s">
        <v>363</v>
      </c>
      <c r="H32" s="33">
        <v>2019</v>
      </c>
      <c r="I32" s="33" t="s">
        <v>126</v>
      </c>
      <c r="J32" s="31">
        <v>3.4</v>
      </c>
      <c r="K32" s="53" t="s">
        <v>364</v>
      </c>
      <c r="L32" s="33">
        <v>0.02</v>
      </c>
      <c r="M32" s="80">
        <f>L32*J32</f>
        <v>0.068</v>
      </c>
      <c r="N32" s="80"/>
      <c r="O32" s="80">
        <v>0.07</v>
      </c>
      <c r="P32" s="80"/>
      <c r="Q32" s="33" t="s">
        <v>135</v>
      </c>
      <c r="R32" s="33" t="s">
        <v>39</v>
      </c>
      <c r="S32" s="82">
        <v>1</v>
      </c>
      <c r="T32" s="83">
        <v>2</v>
      </c>
      <c r="U32" s="82"/>
      <c r="V32" s="82"/>
      <c r="W32" s="33" t="s">
        <v>17</v>
      </c>
      <c r="X32" s="33"/>
      <c r="Y32" s="95"/>
    </row>
    <row r="33" s="92" customFormat="1" ht="24.95" customHeight="1" spans="1:25">
      <c r="A33" s="33"/>
      <c r="B33" s="78"/>
      <c r="C33" s="30" t="s">
        <v>45</v>
      </c>
      <c r="D33" s="31" t="s">
        <v>326</v>
      </c>
      <c r="E33" s="31" t="s">
        <v>488</v>
      </c>
      <c r="F33" s="31" t="s">
        <v>3265</v>
      </c>
      <c r="G33" s="33" t="s">
        <v>363</v>
      </c>
      <c r="H33" s="33">
        <v>2019</v>
      </c>
      <c r="I33" s="33" t="s">
        <v>126</v>
      </c>
      <c r="J33" s="31">
        <v>8</v>
      </c>
      <c r="K33" s="53" t="s">
        <v>364</v>
      </c>
      <c r="L33" s="33">
        <v>0.02</v>
      </c>
      <c r="M33" s="80">
        <f>L33*J33</f>
        <v>0.16</v>
      </c>
      <c r="N33" s="80"/>
      <c r="O33" s="80">
        <v>0.16</v>
      </c>
      <c r="P33" s="80"/>
      <c r="Q33" s="33" t="s">
        <v>135</v>
      </c>
      <c r="R33" s="33" t="s">
        <v>39</v>
      </c>
      <c r="S33" s="82">
        <v>1</v>
      </c>
      <c r="T33" s="83">
        <v>5</v>
      </c>
      <c r="U33" s="82"/>
      <c r="V33" s="82"/>
      <c r="W33" s="33" t="s">
        <v>17</v>
      </c>
      <c r="X33" s="33"/>
      <c r="Y33" s="95"/>
    </row>
    <row r="34" s="92" customFormat="1" ht="24.95" customHeight="1" spans="1:25">
      <c r="A34" s="33">
        <v>18</v>
      </c>
      <c r="B34" s="78" t="s">
        <v>490</v>
      </c>
      <c r="C34" s="33" t="s">
        <v>45</v>
      </c>
      <c r="D34" s="33" t="s">
        <v>326</v>
      </c>
      <c r="E34" s="33" t="s">
        <v>327</v>
      </c>
      <c r="F34" s="33"/>
      <c r="G34" s="33" t="s">
        <v>363</v>
      </c>
      <c r="H34" s="33">
        <v>2019</v>
      </c>
      <c r="I34" s="33" t="s">
        <v>126</v>
      </c>
      <c r="J34" s="79">
        <v>87.4</v>
      </c>
      <c r="K34" s="53" t="s">
        <v>364</v>
      </c>
      <c r="L34" s="33">
        <v>0.02</v>
      </c>
      <c r="M34" s="80">
        <f>N34+O34+P34</f>
        <v>1.748</v>
      </c>
      <c r="N34" s="80"/>
      <c r="O34" s="80">
        <v>1.748</v>
      </c>
      <c r="P34" s="80"/>
      <c r="Q34" s="33" t="s">
        <v>135</v>
      </c>
      <c r="R34" s="33" t="s">
        <v>39</v>
      </c>
      <c r="S34" s="82">
        <v>10</v>
      </c>
      <c r="T34" s="82">
        <v>45</v>
      </c>
      <c r="U34" s="82"/>
      <c r="V34" s="82"/>
      <c r="W34" s="33" t="s">
        <v>17</v>
      </c>
      <c r="X34" s="33"/>
      <c r="Y34" s="95" t="s">
        <v>492</v>
      </c>
    </row>
    <row r="35" s="92" customFormat="1" ht="24.95" customHeight="1" spans="1:25">
      <c r="A35" s="33"/>
      <c r="B35" s="78"/>
      <c r="C35" s="30" t="s">
        <v>45</v>
      </c>
      <c r="D35" s="31" t="s">
        <v>326</v>
      </c>
      <c r="E35" s="31" t="s">
        <v>327</v>
      </c>
      <c r="F35" s="31" t="s">
        <v>3266</v>
      </c>
      <c r="G35" s="33" t="s">
        <v>363</v>
      </c>
      <c r="H35" s="33">
        <v>2019</v>
      </c>
      <c r="I35" s="33" t="s">
        <v>126</v>
      </c>
      <c r="J35" s="31">
        <v>5</v>
      </c>
      <c r="K35" s="53" t="s">
        <v>364</v>
      </c>
      <c r="L35" s="33">
        <v>0.02</v>
      </c>
      <c r="M35" s="80">
        <f>L35*J35</f>
        <v>0.1</v>
      </c>
      <c r="N35" s="80"/>
      <c r="O35" s="80">
        <f>L35*J35</f>
        <v>0.1</v>
      </c>
      <c r="P35" s="80"/>
      <c r="Q35" s="33" t="s">
        <v>135</v>
      </c>
      <c r="R35" s="33" t="s">
        <v>39</v>
      </c>
      <c r="S35" s="82">
        <v>1</v>
      </c>
      <c r="T35" s="83">
        <v>5</v>
      </c>
      <c r="U35" s="82"/>
      <c r="V35" s="82"/>
      <c r="W35" s="33" t="s">
        <v>17</v>
      </c>
      <c r="X35" s="33"/>
      <c r="Y35" s="95"/>
    </row>
    <row r="36" s="92" customFormat="1" ht="24.95" customHeight="1" spans="1:25">
      <c r="A36" s="33"/>
      <c r="B36" s="78"/>
      <c r="C36" s="30" t="s">
        <v>45</v>
      </c>
      <c r="D36" s="31" t="s">
        <v>326</v>
      </c>
      <c r="E36" s="31" t="s">
        <v>327</v>
      </c>
      <c r="F36" s="31" t="s">
        <v>3267</v>
      </c>
      <c r="G36" s="33" t="s">
        <v>363</v>
      </c>
      <c r="H36" s="33">
        <v>2019</v>
      </c>
      <c r="I36" s="33" t="s">
        <v>126</v>
      </c>
      <c r="J36" s="31">
        <v>4.9</v>
      </c>
      <c r="K36" s="53" t="s">
        <v>364</v>
      </c>
      <c r="L36" s="33">
        <v>0.02</v>
      </c>
      <c r="M36" s="80">
        <f t="shared" ref="M36:M44" si="8">L36*J36</f>
        <v>0.098</v>
      </c>
      <c r="N36" s="80"/>
      <c r="O36" s="80">
        <f t="shared" ref="O36:O44" si="9">L36*J36</f>
        <v>0.098</v>
      </c>
      <c r="P36" s="80"/>
      <c r="Q36" s="33" t="s">
        <v>135</v>
      </c>
      <c r="R36" s="33" t="s">
        <v>39</v>
      </c>
      <c r="S36" s="82">
        <v>1</v>
      </c>
      <c r="T36" s="83">
        <v>4</v>
      </c>
      <c r="U36" s="82"/>
      <c r="V36" s="82"/>
      <c r="W36" s="33" t="s">
        <v>17</v>
      </c>
      <c r="X36" s="33"/>
      <c r="Y36" s="95"/>
    </row>
    <row r="37" s="92" customFormat="1" ht="24.95" customHeight="1" spans="1:25">
      <c r="A37" s="33"/>
      <c r="B37" s="78"/>
      <c r="C37" s="30" t="s">
        <v>45</v>
      </c>
      <c r="D37" s="31" t="s">
        <v>326</v>
      </c>
      <c r="E37" s="31" t="s">
        <v>327</v>
      </c>
      <c r="F37" s="31" t="s">
        <v>3268</v>
      </c>
      <c r="G37" s="33" t="s">
        <v>363</v>
      </c>
      <c r="H37" s="33">
        <v>2019</v>
      </c>
      <c r="I37" s="33" t="s">
        <v>126</v>
      </c>
      <c r="J37" s="31">
        <v>3.5</v>
      </c>
      <c r="K37" s="53" t="s">
        <v>364</v>
      </c>
      <c r="L37" s="33">
        <v>0.02</v>
      </c>
      <c r="M37" s="80">
        <f t="shared" si="8"/>
        <v>0.07</v>
      </c>
      <c r="N37" s="80"/>
      <c r="O37" s="80">
        <f t="shared" si="9"/>
        <v>0.07</v>
      </c>
      <c r="P37" s="80"/>
      <c r="Q37" s="33" t="s">
        <v>135</v>
      </c>
      <c r="R37" s="33" t="s">
        <v>39</v>
      </c>
      <c r="S37" s="82">
        <v>1</v>
      </c>
      <c r="T37" s="83">
        <v>3</v>
      </c>
      <c r="U37" s="82"/>
      <c r="V37" s="82"/>
      <c r="W37" s="33" t="s">
        <v>17</v>
      </c>
      <c r="X37" s="33"/>
      <c r="Y37" s="95"/>
    </row>
    <row r="38" s="92" customFormat="1" ht="24.95" customHeight="1" spans="1:25">
      <c r="A38" s="33"/>
      <c r="B38" s="78"/>
      <c r="C38" s="30" t="s">
        <v>45</v>
      </c>
      <c r="D38" s="31" t="s">
        <v>326</v>
      </c>
      <c r="E38" s="31" t="s">
        <v>327</v>
      </c>
      <c r="F38" s="31" t="s">
        <v>3269</v>
      </c>
      <c r="G38" s="33" t="s">
        <v>363</v>
      </c>
      <c r="H38" s="33">
        <v>2019</v>
      </c>
      <c r="I38" s="33" t="s">
        <v>126</v>
      </c>
      <c r="J38" s="31">
        <v>10</v>
      </c>
      <c r="K38" s="53" t="s">
        <v>364</v>
      </c>
      <c r="L38" s="33">
        <v>0.02</v>
      </c>
      <c r="M38" s="80">
        <f t="shared" si="8"/>
        <v>0.2</v>
      </c>
      <c r="N38" s="80"/>
      <c r="O38" s="80">
        <f t="shared" si="9"/>
        <v>0.2</v>
      </c>
      <c r="P38" s="80"/>
      <c r="Q38" s="33" t="s">
        <v>135</v>
      </c>
      <c r="R38" s="33" t="s">
        <v>39</v>
      </c>
      <c r="S38" s="82">
        <v>1</v>
      </c>
      <c r="T38" s="83">
        <v>4</v>
      </c>
      <c r="U38" s="82"/>
      <c r="V38" s="82"/>
      <c r="W38" s="33" t="s">
        <v>17</v>
      </c>
      <c r="X38" s="33"/>
      <c r="Y38" s="95"/>
    </row>
    <row r="39" s="92" customFormat="1" ht="24.95" customHeight="1" spans="1:25">
      <c r="A39" s="33"/>
      <c r="B39" s="78"/>
      <c r="C39" s="30" t="s">
        <v>45</v>
      </c>
      <c r="D39" s="31" t="s">
        <v>326</v>
      </c>
      <c r="E39" s="31" t="s">
        <v>327</v>
      </c>
      <c r="F39" s="31" t="s">
        <v>3270</v>
      </c>
      <c r="G39" s="33" t="s">
        <v>363</v>
      </c>
      <c r="H39" s="33">
        <v>2019</v>
      </c>
      <c r="I39" s="33" t="s">
        <v>126</v>
      </c>
      <c r="J39" s="31">
        <v>15.4</v>
      </c>
      <c r="K39" s="53" t="s">
        <v>364</v>
      </c>
      <c r="L39" s="33">
        <v>0.02</v>
      </c>
      <c r="M39" s="80">
        <f t="shared" si="8"/>
        <v>0.308</v>
      </c>
      <c r="N39" s="80"/>
      <c r="O39" s="80">
        <f t="shared" si="9"/>
        <v>0.308</v>
      </c>
      <c r="P39" s="80"/>
      <c r="Q39" s="33" t="s">
        <v>135</v>
      </c>
      <c r="R39" s="33" t="s">
        <v>39</v>
      </c>
      <c r="S39" s="82">
        <v>1</v>
      </c>
      <c r="T39" s="83">
        <v>4</v>
      </c>
      <c r="U39" s="82"/>
      <c r="V39" s="82"/>
      <c r="W39" s="33" t="s">
        <v>17</v>
      </c>
      <c r="X39" s="33"/>
      <c r="Y39" s="95"/>
    </row>
    <row r="40" s="92" customFormat="1" ht="24.95" customHeight="1" spans="1:25">
      <c r="A40" s="33"/>
      <c r="B40" s="78"/>
      <c r="C40" s="30" t="s">
        <v>45</v>
      </c>
      <c r="D40" s="31" t="s">
        <v>326</v>
      </c>
      <c r="E40" s="31" t="s">
        <v>327</v>
      </c>
      <c r="F40" s="31" t="s">
        <v>3271</v>
      </c>
      <c r="G40" s="33" t="s">
        <v>363</v>
      </c>
      <c r="H40" s="33">
        <v>2019</v>
      </c>
      <c r="I40" s="33" t="s">
        <v>126</v>
      </c>
      <c r="J40" s="31">
        <v>10.2</v>
      </c>
      <c r="K40" s="53" t="s">
        <v>364</v>
      </c>
      <c r="L40" s="33">
        <v>0.02</v>
      </c>
      <c r="M40" s="80">
        <f t="shared" si="8"/>
        <v>0.204</v>
      </c>
      <c r="N40" s="80"/>
      <c r="O40" s="80">
        <f t="shared" si="9"/>
        <v>0.204</v>
      </c>
      <c r="P40" s="80"/>
      <c r="Q40" s="33" t="s">
        <v>135</v>
      </c>
      <c r="R40" s="33" t="s">
        <v>39</v>
      </c>
      <c r="S40" s="82">
        <v>1</v>
      </c>
      <c r="T40" s="83">
        <v>4</v>
      </c>
      <c r="U40" s="82"/>
      <c r="V40" s="82"/>
      <c r="W40" s="33" t="s">
        <v>17</v>
      </c>
      <c r="X40" s="33"/>
      <c r="Y40" s="95"/>
    </row>
    <row r="41" s="92" customFormat="1" ht="24.95" customHeight="1" spans="1:25">
      <c r="A41" s="33"/>
      <c r="B41" s="78"/>
      <c r="C41" s="30" t="s">
        <v>45</v>
      </c>
      <c r="D41" s="31" t="s">
        <v>326</v>
      </c>
      <c r="E41" s="31" t="s">
        <v>327</v>
      </c>
      <c r="F41" s="31" t="s">
        <v>3272</v>
      </c>
      <c r="G41" s="33" t="s">
        <v>363</v>
      </c>
      <c r="H41" s="33">
        <v>2019</v>
      </c>
      <c r="I41" s="33" t="s">
        <v>126</v>
      </c>
      <c r="J41" s="31">
        <v>6.5</v>
      </c>
      <c r="K41" s="53" t="s">
        <v>364</v>
      </c>
      <c r="L41" s="33">
        <v>0.02</v>
      </c>
      <c r="M41" s="80">
        <f t="shared" si="8"/>
        <v>0.13</v>
      </c>
      <c r="N41" s="80"/>
      <c r="O41" s="80">
        <f t="shared" si="9"/>
        <v>0.13</v>
      </c>
      <c r="P41" s="80"/>
      <c r="Q41" s="33" t="s">
        <v>135</v>
      </c>
      <c r="R41" s="33" t="s">
        <v>39</v>
      </c>
      <c r="S41" s="82">
        <v>1</v>
      </c>
      <c r="T41" s="83">
        <v>4</v>
      </c>
      <c r="U41" s="82"/>
      <c r="V41" s="82"/>
      <c r="W41" s="33" t="s">
        <v>17</v>
      </c>
      <c r="X41" s="33"/>
      <c r="Y41" s="95"/>
    </row>
    <row r="42" s="92" customFormat="1" ht="24.95" customHeight="1" spans="1:25">
      <c r="A42" s="33"/>
      <c r="B42" s="78"/>
      <c r="C42" s="30" t="s">
        <v>45</v>
      </c>
      <c r="D42" s="31" t="s">
        <v>326</v>
      </c>
      <c r="E42" s="31" t="s">
        <v>327</v>
      </c>
      <c r="F42" s="31" t="s">
        <v>3273</v>
      </c>
      <c r="G42" s="33" t="s">
        <v>363</v>
      </c>
      <c r="H42" s="33">
        <v>2019</v>
      </c>
      <c r="I42" s="33" t="s">
        <v>126</v>
      </c>
      <c r="J42" s="31">
        <v>1.8</v>
      </c>
      <c r="K42" s="53" t="s">
        <v>364</v>
      </c>
      <c r="L42" s="33">
        <v>0.02</v>
      </c>
      <c r="M42" s="80">
        <f t="shared" si="8"/>
        <v>0.036</v>
      </c>
      <c r="N42" s="80"/>
      <c r="O42" s="80">
        <f t="shared" si="9"/>
        <v>0.036</v>
      </c>
      <c r="P42" s="80"/>
      <c r="Q42" s="33" t="s">
        <v>135</v>
      </c>
      <c r="R42" s="33" t="s">
        <v>39</v>
      </c>
      <c r="S42" s="82">
        <v>1</v>
      </c>
      <c r="T42" s="83">
        <v>7</v>
      </c>
      <c r="U42" s="82"/>
      <c r="V42" s="82"/>
      <c r="W42" s="33" t="s">
        <v>17</v>
      </c>
      <c r="X42" s="33"/>
      <c r="Y42" s="95"/>
    </row>
    <row r="43" s="92" customFormat="1" ht="24.95" customHeight="1" spans="1:25">
      <c r="A43" s="33"/>
      <c r="B43" s="78"/>
      <c r="C43" s="30" t="s">
        <v>45</v>
      </c>
      <c r="D43" s="31" t="s">
        <v>326</v>
      </c>
      <c r="E43" s="31" t="s">
        <v>327</v>
      </c>
      <c r="F43" s="31" t="s">
        <v>3274</v>
      </c>
      <c r="G43" s="33" t="s">
        <v>363</v>
      </c>
      <c r="H43" s="33">
        <v>2019</v>
      </c>
      <c r="I43" s="33" t="s">
        <v>126</v>
      </c>
      <c r="J43" s="31">
        <v>23.6</v>
      </c>
      <c r="K43" s="53" t="s">
        <v>364</v>
      </c>
      <c r="L43" s="33">
        <v>0.02</v>
      </c>
      <c r="M43" s="80">
        <f t="shared" si="8"/>
        <v>0.472</v>
      </c>
      <c r="N43" s="80"/>
      <c r="O43" s="80">
        <f t="shared" si="9"/>
        <v>0.472</v>
      </c>
      <c r="P43" s="80"/>
      <c r="Q43" s="33" t="s">
        <v>135</v>
      </c>
      <c r="R43" s="33" t="s">
        <v>39</v>
      </c>
      <c r="S43" s="82">
        <v>1</v>
      </c>
      <c r="T43" s="83">
        <v>6</v>
      </c>
      <c r="U43" s="82"/>
      <c r="V43" s="82"/>
      <c r="W43" s="33" t="s">
        <v>17</v>
      </c>
      <c r="X43" s="33"/>
      <c r="Y43" s="95"/>
    </row>
    <row r="44" s="92" customFormat="1" ht="24.95" customHeight="1" spans="1:25">
      <c r="A44" s="33"/>
      <c r="B44" s="78"/>
      <c r="C44" s="30" t="s">
        <v>45</v>
      </c>
      <c r="D44" s="31" t="s">
        <v>326</v>
      </c>
      <c r="E44" s="31" t="s">
        <v>327</v>
      </c>
      <c r="F44" s="31" t="s">
        <v>3275</v>
      </c>
      <c r="G44" s="33" t="s">
        <v>363</v>
      </c>
      <c r="H44" s="33">
        <v>2019</v>
      </c>
      <c r="I44" s="33" t="s">
        <v>126</v>
      </c>
      <c r="J44" s="31">
        <v>6.5</v>
      </c>
      <c r="K44" s="53" t="s">
        <v>364</v>
      </c>
      <c r="L44" s="33">
        <v>0.02</v>
      </c>
      <c r="M44" s="80">
        <f t="shared" si="8"/>
        <v>0.13</v>
      </c>
      <c r="N44" s="80"/>
      <c r="O44" s="80">
        <f t="shared" si="9"/>
        <v>0.13</v>
      </c>
      <c r="P44" s="80"/>
      <c r="Q44" s="33" t="s">
        <v>135</v>
      </c>
      <c r="R44" s="33" t="s">
        <v>39</v>
      </c>
      <c r="S44" s="82">
        <v>1</v>
      </c>
      <c r="T44" s="83">
        <v>4</v>
      </c>
      <c r="U44" s="82"/>
      <c r="V44" s="82"/>
      <c r="W44" s="33" t="s">
        <v>17</v>
      </c>
      <c r="X44" s="33"/>
      <c r="Y44" s="95"/>
    </row>
    <row r="45" s="92" customFormat="1" ht="24.95" customHeight="1" spans="1:25">
      <c r="A45" s="33">
        <v>19</v>
      </c>
      <c r="B45" s="78" t="s">
        <v>493</v>
      </c>
      <c r="C45" s="33" t="s">
        <v>45</v>
      </c>
      <c r="D45" s="33" t="s">
        <v>326</v>
      </c>
      <c r="E45" s="33" t="s">
        <v>494</v>
      </c>
      <c r="F45" s="33"/>
      <c r="G45" s="33" t="s">
        <v>363</v>
      </c>
      <c r="H45" s="33">
        <v>2019</v>
      </c>
      <c r="I45" s="33" t="s">
        <v>126</v>
      </c>
      <c r="J45" s="79">
        <v>50.1</v>
      </c>
      <c r="K45" s="53" t="s">
        <v>364</v>
      </c>
      <c r="L45" s="33">
        <v>0.02</v>
      </c>
      <c r="M45" s="80">
        <f>N45+O45+P45</f>
        <v>1.002</v>
      </c>
      <c r="N45" s="80"/>
      <c r="O45" s="80">
        <v>1.002</v>
      </c>
      <c r="P45" s="80"/>
      <c r="Q45" s="33" t="s">
        <v>135</v>
      </c>
      <c r="R45" s="33" t="s">
        <v>39</v>
      </c>
      <c r="S45" s="82">
        <v>5</v>
      </c>
      <c r="T45" s="82">
        <v>20</v>
      </c>
      <c r="U45" s="82"/>
      <c r="V45" s="82"/>
      <c r="W45" s="33" t="s">
        <v>17</v>
      </c>
      <c r="X45" s="33"/>
      <c r="Y45" s="95" t="s">
        <v>495</v>
      </c>
    </row>
    <row r="46" s="92" customFormat="1" ht="24.95" customHeight="1" spans="1:25">
      <c r="A46" s="33"/>
      <c r="B46" s="78"/>
      <c r="C46" s="30" t="s">
        <v>45</v>
      </c>
      <c r="D46" s="31" t="s">
        <v>326</v>
      </c>
      <c r="E46" s="31" t="s">
        <v>494</v>
      </c>
      <c r="F46" s="31" t="s">
        <v>3276</v>
      </c>
      <c r="G46" s="33" t="s">
        <v>363</v>
      </c>
      <c r="H46" s="33">
        <v>2019</v>
      </c>
      <c r="I46" s="33" t="s">
        <v>126</v>
      </c>
      <c r="J46" s="31">
        <v>2.7</v>
      </c>
      <c r="K46" s="53" t="s">
        <v>364</v>
      </c>
      <c r="L46" s="33">
        <v>0.02</v>
      </c>
      <c r="M46" s="80">
        <f>L46*J46</f>
        <v>0.054</v>
      </c>
      <c r="N46" s="80"/>
      <c r="O46" s="80">
        <v>0.05</v>
      </c>
      <c r="P46" s="80"/>
      <c r="Q46" s="33" t="s">
        <v>135</v>
      </c>
      <c r="R46" s="33" t="s">
        <v>39</v>
      </c>
      <c r="S46" s="82">
        <v>1</v>
      </c>
      <c r="T46" s="83">
        <v>4</v>
      </c>
      <c r="U46" s="82"/>
      <c r="V46" s="82"/>
      <c r="W46" s="33" t="s">
        <v>17</v>
      </c>
      <c r="X46" s="33"/>
      <c r="Y46" s="95"/>
    </row>
    <row r="47" s="92" customFormat="1" ht="24.95" customHeight="1" spans="1:25">
      <c r="A47" s="33"/>
      <c r="B47" s="78"/>
      <c r="C47" s="30" t="s">
        <v>45</v>
      </c>
      <c r="D47" s="31" t="s">
        <v>326</v>
      </c>
      <c r="E47" s="31" t="s">
        <v>494</v>
      </c>
      <c r="F47" s="31" t="s">
        <v>3277</v>
      </c>
      <c r="G47" s="33" t="s">
        <v>363</v>
      </c>
      <c r="H47" s="33">
        <v>2019</v>
      </c>
      <c r="I47" s="33" t="s">
        <v>126</v>
      </c>
      <c r="J47" s="31">
        <v>5.2</v>
      </c>
      <c r="K47" s="53" t="s">
        <v>364</v>
      </c>
      <c r="L47" s="33">
        <v>0.02</v>
      </c>
      <c r="M47" s="80">
        <f>L47*J47</f>
        <v>0.104</v>
      </c>
      <c r="N47" s="80"/>
      <c r="O47" s="80">
        <v>0.1</v>
      </c>
      <c r="P47" s="80"/>
      <c r="Q47" s="33" t="s">
        <v>135</v>
      </c>
      <c r="R47" s="33" t="s">
        <v>39</v>
      </c>
      <c r="S47" s="82">
        <v>1</v>
      </c>
      <c r="T47" s="83">
        <v>4</v>
      </c>
      <c r="U47" s="82"/>
      <c r="V47" s="82"/>
      <c r="W47" s="33" t="s">
        <v>17</v>
      </c>
      <c r="X47" s="33"/>
      <c r="Y47" s="95"/>
    </row>
    <row r="48" s="92" customFormat="1" ht="24.95" customHeight="1" spans="1:25">
      <c r="A48" s="33"/>
      <c r="B48" s="78"/>
      <c r="C48" s="30" t="s">
        <v>45</v>
      </c>
      <c r="D48" s="31" t="s">
        <v>326</v>
      </c>
      <c r="E48" s="31" t="s">
        <v>494</v>
      </c>
      <c r="F48" s="31" t="s">
        <v>3278</v>
      </c>
      <c r="G48" s="33" t="s">
        <v>363</v>
      </c>
      <c r="H48" s="33">
        <v>2019</v>
      </c>
      <c r="I48" s="33" t="s">
        <v>126</v>
      </c>
      <c r="J48" s="31">
        <v>35</v>
      </c>
      <c r="K48" s="53" t="s">
        <v>364</v>
      </c>
      <c r="L48" s="33">
        <v>0.02</v>
      </c>
      <c r="M48" s="80">
        <f>L48*J48</f>
        <v>0.7</v>
      </c>
      <c r="N48" s="80"/>
      <c r="O48" s="80">
        <v>0.7</v>
      </c>
      <c r="P48" s="80"/>
      <c r="Q48" s="33" t="s">
        <v>135</v>
      </c>
      <c r="R48" s="33" t="s">
        <v>39</v>
      </c>
      <c r="S48" s="82">
        <v>1</v>
      </c>
      <c r="T48" s="83">
        <v>4</v>
      </c>
      <c r="U48" s="82"/>
      <c r="V48" s="82"/>
      <c r="W48" s="33" t="s">
        <v>17</v>
      </c>
      <c r="X48" s="33"/>
      <c r="Y48" s="95"/>
    </row>
    <row r="49" s="92" customFormat="1" ht="24.95" customHeight="1" spans="1:25">
      <c r="A49" s="33"/>
      <c r="B49" s="78"/>
      <c r="C49" s="30" t="s">
        <v>45</v>
      </c>
      <c r="D49" s="31" t="s">
        <v>326</v>
      </c>
      <c r="E49" s="31" t="s">
        <v>494</v>
      </c>
      <c r="F49" s="31" t="s">
        <v>3279</v>
      </c>
      <c r="G49" s="33" t="s">
        <v>363</v>
      </c>
      <c r="H49" s="33">
        <v>2019</v>
      </c>
      <c r="I49" s="33" t="s">
        <v>126</v>
      </c>
      <c r="J49" s="31">
        <v>2.2</v>
      </c>
      <c r="K49" s="53" t="s">
        <v>364</v>
      </c>
      <c r="L49" s="33">
        <v>0.02</v>
      </c>
      <c r="M49" s="80">
        <f>L49*J49</f>
        <v>0.044</v>
      </c>
      <c r="N49" s="80"/>
      <c r="O49" s="80">
        <v>0.04</v>
      </c>
      <c r="P49" s="80"/>
      <c r="Q49" s="33" t="s">
        <v>135</v>
      </c>
      <c r="R49" s="33" t="s">
        <v>39</v>
      </c>
      <c r="S49" s="82">
        <v>1</v>
      </c>
      <c r="T49" s="83">
        <v>4</v>
      </c>
      <c r="U49" s="82"/>
      <c r="V49" s="82"/>
      <c r="W49" s="33" t="s">
        <v>17</v>
      </c>
      <c r="X49" s="33"/>
      <c r="Y49" s="95"/>
    </row>
    <row r="50" s="92" customFormat="1" ht="24.95" customHeight="1" spans="1:25">
      <c r="A50" s="33"/>
      <c r="B50" s="78"/>
      <c r="C50" s="30" t="s">
        <v>45</v>
      </c>
      <c r="D50" s="31" t="s">
        <v>326</v>
      </c>
      <c r="E50" s="31" t="s">
        <v>494</v>
      </c>
      <c r="F50" s="31" t="s">
        <v>3280</v>
      </c>
      <c r="G50" s="33" t="s">
        <v>363</v>
      </c>
      <c r="H50" s="33">
        <v>2019</v>
      </c>
      <c r="I50" s="33" t="s">
        <v>126</v>
      </c>
      <c r="J50" s="31">
        <v>5</v>
      </c>
      <c r="K50" s="53" t="s">
        <v>364</v>
      </c>
      <c r="L50" s="33">
        <v>0.02</v>
      </c>
      <c r="M50" s="80">
        <f>L50*J50</f>
        <v>0.1</v>
      </c>
      <c r="N50" s="80"/>
      <c r="O50" s="80">
        <v>0.1</v>
      </c>
      <c r="P50" s="80"/>
      <c r="Q50" s="33" t="s">
        <v>135</v>
      </c>
      <c r="R50" s="33" t="s">
        <v>39</v>
      </c>
      <c r="S50" s="82">
        <v>1</v>
      </c>
      <c r="T50" s="83">
        <v>4</v>
      </c>
      <c r="U50" s="82"/>
      <c r="V50" s="82"/>
      <c r="W50" s="33" t="s">
        <v>17</v>
      </c>
      <c r="X50" s="33"/>
      <c r="Y50" s="95"/>
    </row>
    <row r="51" ht="24.95" customHeight="1" spans="1:25">
      <c r="A51" s="24">
        <v>21</v>
      </c>
      <c r="B51" s="25" t="s">
        <v>498</v>
      </c>
      <c r="C51" s="26" t="s">
        <v>45</v>
      </c>
      <c r="D51" s="26" t="s">
        <v>326</v>
      </c>
      <c r="E51" s="26" t="s">
        <v>499</v>
      </c>
      <c r="F51" s="26"/>
      <c r="G51" s="26" t="s">
        <v>363</v>
      </c>
      <c r="H51" s="26">
        <v>2019</v>
      </c>
      <c r="I51" s="26" t="s">
        <v>126</v>
      </c>
      <c r="J51" s="54">
        <v>24.5</v>
      </c>
      <c r="K51" s="46" t="s">
        <v>364</v>
      </c>
      <c r="L51" s="26">
        <v>0.02</v>
      </c>
      <c r="M51" s="47">
        <f>N51+O51+P51</f>
        <v>0.49</v>
      </c>
      <c r="N51" s="47"/>
      <c r="O51" s="47">
        <v>0.49</v>
      </c>
      <c r="P51" s="47"/>
      <c r="Q51" s="26" t="s">
        <v>135</v>
      </c>
      <c r="R51" s="26" t="s">
        <v>39</v>
      </c>
      <c r="S51" s="60">
        <v>7</v>
      </c>
      <c r="T51" s="60">
        <v>31</v>
      </c>
      <c r="U51" s="60"/>
      <c r="V51" s="60"/>
      <c r="W51" s="26" t="s">
        <v>17</v>
      </c>
      <c r="X51" s="26"/>
      <c r="Y51" s="61" t="s">
        <v>500</v>
      </c>
    </row>
    <row r="52" ht="24.95" customHeight="1" spans="1:25">
      <c r="A52" s="24"/>
      <c r="B52" s="25"/>
      <c r="C52" s="27" t="s">
        <v>45</v>
      </c>
      <c r="D52" s="28" t="s">
        <v>326</v>
      </c>
      <c r="E52" s="28" t="s">
        <v>499</v>
      </c>
      <c r="F52" s="28" t="s">
        <v>3281</v>
      </c>
      <c r="G52" s="26" t="s">
        <v>363</v>
      </c>
      <c r="H52" s="26">
        <v>2019</v>
      </c>
      <c r="I52" s="26" t="s">
        <v>126</v>
      </c>
      <c r="J52" s="28">
        <v>3.9</v>
      </c>
      <c r="K52" s="46" t="s">
        <v>364</v>
      </c>
      <c r="L52" s="26">
        <v>0.02</v>
      </c>
      <c r="M52" s="47">
        <f>L52*J52</f>
        <v>0.078</v>
      </c>
      <c r="N52" s="47"/>
      <c r="O52" s="47">
        <f>L52*J52</f>
        <v>0.078</v>
      </c>
      <c r="P52" s="47"/>
      <c r="Q52" s="26" t="s">
        <v>135</v>
      </c>
      <c r="R52" s="26" t="s">
        <v>39</v>
      </c>
      <c r="S52" s="60">
        <v>1</v>
      </c>
      <c r="T52" s="86">
        <v>5</v>
      </c>
      <c r="U52" s="60"/>
      <c r="V52" s="60"/>
      <c r="W52" s="26" t="s">
        <v>17</v>
      </c>
      <c r="X52" s="26"/>
      <c r="Y52" s="61"/>
    </row>
    <row r="53" ht="24.95" customHeight="1" spans="1:25">
      <c r="A53" s="24"/>
      <c r="B53" s="25"/>
      <c r="C53" s="27" t="s">
        <v>45</v>
      </c>
      <c r="D53" s="28" t="s">
        <v>326</v>
      </c>
      <c r="E53" s="28" t="s">
        <v>499</v>
      </c>
      <c r="F53" s="28" t="s">
        <v>3282</v>
      </c>
      <c r="G53" s="26" t="s">
        <v>363</v>
      </c>
      <c r="H53" s="26">
        <v>2019</v>
      </c>
      <c r="I53" s="26" t="s">
        <v>126</v>
      </c>
      <c r="J53" s="28">
        <v>5</v>
      </c>
      <c r="K53" s="46" t="s">
        <v>364</v>
      </c>
      <c r="L53" s="26">
        <v>0.02</v>
      </c>
      <c r="M53" s="47">
        <f t="shared" ref="M53:M58" si="10">L53*J53</f>
        <v>0.1</v>
      </c>
      <c r="N53" s="47"/>
      <c r="O53" s="47">
        <f t="shared" ref="O53:O58" si="11">L53*J53</f>
        <v>0.1</v>
      </c>
      <c r="P53" s="47"/>
      <c r="Q53" s="26" t="s">
        <v>135</v>
      </c>
      <c r="R53" s="26" t="s">
        <v>39</v>
      </c>
      <c r="S53" s="60">
        <v>1</v>
      </c>
      <c r="T53" s="86">
        <v>4</v>
      </c>
      <c r="U53" s="60"/>
      <c r="V53" s="60"/>
      <c r="W53" s="26" t="s">
        <v>17</v>
      </c>
      <c r="X53" s="26"/>
      <c r="Y53" s="61"/>
    </row>
    <row r="54" ht="24.95" customHeight="1" spans="1:25">
      <c r="A54" s="24"/>
      <c r="B54" s="25"/>
      <c r="C54" s="27" t="s">
        <v>45</v>
      </c>
      <c r="D54" s="28" t="s">
        <v>326</v>
      </c>
      <c r="E54" s="28" t="s">
        <v>499</v>
      </c>
      <c r="F54" s="28" t="s">
        <v>3283</v>
      </c>
      <c r="G54" s="26" t="s">
        <v>363</v>
      </c>
      <c r="H54" s="26">
        <v>2019</v>
      </c>
      <c r="I54" s="26" t="s">
        <v>126</v>
      </c>
      <c r="J54" s="28">
        <v>4</v>
      </c>
      <c r="K54" s="46" t="s">
        <v>364</v>
      </c>
      <c r="L54" s="26">
        <v>0.02</v>
      </c>
      <c r="M54" s="47">
        <f t="shared" si="10"/>
        <v>0.08</v>
      </c>
      <c r="N54" s="47"/>
      <c r="O54" s="47">
        <f t="shared" si="11"/>
        <v>0.08</v>
      </c>
      <c r="P54" s="47"/>
      <c r="Q54" s="26" t="s">
        <v>135</v>
      </c>
      <c r="R54" s="26" t="s">
        <v>39</v>
      </c>
      <c r="S54" s="60">
        <v>1</v>
      </c>
      <c r="T54" s="86">
        <v>4</v>
      </c>
      <c r="U54" s="60"/>
      <c r="V54" s="60"/>
      <c r="W54" s="26" t="s">
        <v>17</v>
      </c>
      <c r="X54" s="26"/>
      <c r="Y54" s="61"/>
    </row>
    <row r="55" ht="24.95" customHeight="1" spans="1:25">
      <c r="A55" s="24"/>
      <c r="B55" s="25"/>
      <c r="C55" s="27" t="s">
        <v>45</v>
      </c>
      <c r="D55" s="28" t="s">
        <v>326</v>
      </c>
      <c r="E55" s="28" t="s">
        <v>499</v>
      </c>
      <c r="F55" s="28" t="s">
        <v>3284</v>
      </c>
      <c r="G55" s="26" t="s">
        <v>363</v>
      </c>
      <c r="H55" s="26">
        <v>2019</v>
      </c>
      <c r="I55" s="26" t="s">
        <v>126</v>
      </c>
      <c r="J55" s="28">
        <v>5.3</v>
      </c>
      <c r="K55" s="46" t="s">
        <v>364</v>
      </c>
      <c r="L55" s="26">
        <v>0.02</v>
      </c>
      <c r="M55" s="47">
        <f t="shared" si="10"/>
        <v>0.106</v>
      </c>
      <c r="N55" s="47"/>
      <c r="O55" s="47">
        <f t="shared" si="11"/>
        <v>0.106</v>
      </c>
      <c r="P55" s="47"/>
      <c r="Q55" s="26" t="s">
        <v>135</v>
      </c>
      <c r="R55" s="26" t="s">
        <v>39</v>
      </c>
      <c r="S55" s="60">
        <v>1</v>
      </c>
      <c r="T55" s="86">
        <v>4</v>
      </c>
      <c r="U55" s="60"/>
      <c r="V55" s="60"/>
      <c r="W55" s="26" t="s">
        <v>17</v>
      </c>
      <c r="X55" s="26"/>
      <c r="Y55" s="61"/>
    </row>
    <row r="56" ht="24.95" customHeight="1" spans="1:25">
      <c r="A56" s="24"/>
      <c r="B56" s="25"/>
      <c r="C56" s="27" t="s">
        <v>45</v>
      </c>
      <c r="D56" s="28" t="s">
        <v>326</v>
      </c>
      <c r="E56" s="28" t="s">
        <v>499</v>
      </c>
      <c r="F56" s="28" t="s">
        <v>3060</v>
      </c>
      <c r="G56" s="26" t="s">
        <v>363</v>
      </c>
      <c r="H56" s="26">
        <v>2019</v>
      </c>
      <c r="I56" s="26" t="s">
        <v>126</v>
      </c>
      <c r="J56" s="28">
        <v>2.8</v>
      </c>
      <c r="K56" s="46" t="s">
        <v>364</v>
      </c>
      <c r="L56" s="26">
        <v>0.02</v>
      </c>
      <c r="M56" s="47">
        <f t="shared" si="10"/>
        <v>0.056</v>
      </c>
      <c r="N56" s="47"/>
      <c r="O56" s="47">
        <f t="shared" si="11"/>
        <v>0.056</v>
      </c>
      <c r="P56" s="47"/>
      <c r="Q56" s="26" t="s">
        <v>135</v>
      </c>
      <c r="R56" s="26" t="s">
        <v>39</v>
      </c>
      <c r="S56" s="60">
        <v>1</v>
      </c>
      <c r="T56" s="86">
        <v>4</v>
      </c>
      <c r="U56" s="60"/>
      <c r="V56" s="60"/>
      <c r="W56" s="26" t="s">
        <v>17</v>
      </c>
      <c r="X56" s="26"/>
      <c r="Y56" s="61"/>
    </row>
    <row r="57" ht="24.95" customHeight="1" spans="1:25">
      <c r="A57" s="24"/>
      <c r="B57" s="25"/>
      <c r="C57" s="27" t="s">
        <v>45</v>
      </c>
      <c r="D57" s="28" t="s">
        <v>326</v>
      </c>
      <c r="E57" s="28" t="s">
        <v>499</v>
      </c>
      <c r="F57" s="28" t="s">
        <v>3285</v>
      </c>
      <c r="G57" s="26" t="s">
        <v>363</v>
      </c>
      <c r="H57" s="26">
        <v>2019</v>
      </c>
      <c r="I57" s="26" t="s">
        <v>126</v>
      </c>
      <c r="J57" s="28">
        <v>2.2</v>
      </c>
      <c r="K57" s="46" t="s">
        <v>364</v>
      </c>
      <c r="L57" s="26">
        <v>0.02</v>
      </c>
      <c r="M57" s="47">
        <f t="shared" si="10"/>
        <v>0.044</v>
      </c>
      <c r="N57" s="47"/>
      <c r="O57" s="47">
        <f t="shared" si="11"/>
        <v>0.044</v>
      </c>
      <c r="P57" s="47"/>
      <c r="Q57" s="26" t="s">
        <v>135</v>
      </c>
      <c r="R57" s="26" t="s">
        <v>39</v>
      </c>
      <c r="S57" s="60">
        <v>1</v>
      </c>
      <c r="T57" s="86">
        <v>5</v>
      </c>
      <c r="U57" s="60"/>
      <c r="V57" s="60"/>
      <c r="W57" s="26" t="s">
        <v>17</v>
      </c>
      <c r="X57" s="26"/>
      <c r="Y57" s="61"/>
    </row>
    <row r="58" ht="24.95" customHeight="1" spans="1:25">
      <c r="A58" s="24"/>
      <c r="B58" s="25"/>
      <c r="C58" s="27" t="s">
        <v>45</v>
      </c>
      <c r="D58" s="28" t="s">
        <v>326</v>
      </c>
      <c r="E58" s="28" t="s">
        <v>499</v>
      </c>
      <c r="F58" s="28" t="s">
        <v>3286</v>
      </c>
      <c r="G58" s="26" t="s">
        <v>363</v>
      </c>
      <c r="H58" s="26">
        <v>2019</v>
      </c>
      <c r="I58" s="26" t="s">
        <v>126</v>
      </c>
      <c r="J58" s="28">
        <v>1.3</v>
      </c>
      <c r="K58" s="46" t="s">
        <v>364</v>
      </c>
      <c r="L58" s="26">
        <v>0.02</v>
      </c>
      <c r="M58" s="47">
        <f t="shared" si="10"/>
        <v>0.026</v>
      </c>
      <c r="N58" s="47"/>
      <c r="O58" s="47">
        <f t="shared" si="11"/>
        <v>0.026</v>
      </c>
      <c r="P58" s="47"/>
      <c r="Q58" s="26" t="s">
        <v>135</v>
      </c>
      <c r="R58" s="26" t="s">
        <v>39</v>
      </c>
      <c r="S58" s="60">
        <v>1</v>
      </c>
      <c r="T58" s="86">
        <v>5</v>
      </c>
      <c r="U58" s="60"/>
      <c r="V58" s="60"/>
      <c r="W58" s="26" t="s">
        <v>17</v>
      </c>
      <c r="X58" s="26"/>
      <c r="Y58" s="61"/>
    </row>
    <row r="59" ht="24.95" customHeight="1" spans="1:25">
      <c r="A59" s="24">
        <v>22</v>
      </c>
      <c r="B59" s="25" t="s">
        <v>501</v>
      </c>
      <c r="C59" s="26" t="s">
        <v>45</v>
      </c>
      <c r="D59" s="26" t="s">
        <v>326</v>
      </c>
      <c r="E59" s="26" t="s">
        <v>336</v>
      </c>
      <c r="F59" s="26"/>
      <c r="G59" s="26" t="s">
        <v>363</v>
      </c>
      <c r="H59" s="26">
        <v>2019</v>
      </c>
      <c r="I59" s="26" t="s">
        <v>126</v>
      </c>
      <c r="J59" s="54">
        <v>17.1</v>
      </c>
      <c r="K59" s="46" t="s">
        <v>364</v>
      </c>
      <c r="L59" s="26">
        <v>0.02</v>
      </c>
      <c r="M59" s="47">
        <f>N59+O59+P59</f>
        <v>0.342</v>
      </c>
      <c r="N59" s="47"/>
      <c r="O59" s="47">
        <v>0.342</v>
      </c>
      <c r="P59" s="47"/>
      <c r="Q59" s="26" t="s">
        <v>135</v>
      </c>
      <c r="R59" s="26" t="s">
        <v>39</v>
      </c>
      <c r="S59" s="60">
        <v>6</v>
      </c>
      <c r="T59" s="60">
        <v>27</v>
      </c>
      <c r="U59" s="60"/>
      <c r="V59" s="60"/>
      <c r="W59" s="26" t="s">
        <v>17</v>
      </c>
      <c r="X59" s="26"/>
      <c r="Y59" s="61" t="s">
        <v>502</v>
      </c>
    </row>
    <row r="60" ht="24.95" customHeight="1" spans="1:25">
      <c r="A60" s="24"/>
      <c r="B60" s="25"/>
      <c r="C60" s="27" t="s">
        <v>45</v>
      </c>
      <c r="D60" s="28" t="s">
        <v>326</v>
      </c>
      <c r="E60" s="28" t="s">
        <v>336</v>
      </c>
      <c r="F60" s="28" t="s">
        <v>3287</v>
      </c>
      <c r="G60" s="26" t="s">
        <v>363</v>
      </c>
      <c r="H60" s="26">
        <v>2019</v>
      </c>
      <c r="I60" s="26" t="s">
        <v>126</v>
      </c>
      <c r="J60" s="28">
        <v>2.5</v>
      </c>
      <c r="K60" s="46" t="s">
        <v>364</v>
      </c>
      <c r="L60" s="26">
        <v>0.02</v>
      </c>
      <c r="M60" s="47">
        <f t="shared" ref="M60:M65" si="12">L60*J60</f>
        <v>0.05</v>
      </c>
      <c r="N60" s="47"/>
      <c r="O60" s="47">
        <f t="shared" ref="O60:O65" si="13">L60*J60</f>
        <v>0.05</v>
      </c>
      <c r="P60" s="47"/>
      <c r="Q60" s="26" t="s">
        <v>135</v>
      </c>
      <c r="R60" s="26" t="s">
        <v>39</v>
      </c>
      <c r="S60" s="60">
        <v>1</v>
      </c>
      <c r="T60" s="86">
        <v>7</v>
      </c>
      <c r="U60" s="60"/>
      <c r="V60" s="60"/>
      <c r="W60" s="26" t="s">
        <v>17</v>
      </c>
      <c r="X60" s="26"/>
      <c r="Y60" s="61"/>
    </row>
    <row r="61" s="92" customFormat="1" ht="24.95" customHeight="1" spans="1:25">
      <c r="A61" s="33"/>
      <c r="B61" s="78"/>
      <c r="C61" s="30" t="s">
        <v>45</v>
      </c>
      <c r="D61" s="31" t="s">
        <v>326</v>
      </c>
      <c r="E61" s="31" t="s">
        <v>336</v>
      </c>
      <c r="F61" s="31" t="s">
        <v>3288</v>
      </c>
      <c r="G61" s="33" t="s">
        <v>363</v>
      </c>
      <c r="H61" s="33">
        <v>2019</v>
      </c>
      <c r="I61" s="33" t="s">
        <v>126</v>
      </c>
      <c r="J61" s="31">
        <v>2</v>
      </c>
      <c r="K61" s="53" t="s">
        <v>364</v>
      </c>
      <c r="L61" s="33">
        <v>0.02</v>
      </c>
      <c r="M61" s="80">
        <f t="shared" si="12"/>
        <v>0.04</v>
      </c>
      <c r="N61" s="80"/>
      <c r="O61" s="80">
        <f t="shared" si="13"/>
        <v>0.04</v>
      </c>
      <c r="P61" s="80"/>
      <c r="Q61" s="33" t="s">
        <v>135</v>
      </c>
      <c r="R61" s="33" t="s">
        <v>39</v>
      </c>
      <c r="S61" s="82">
        <v>1</v>
      </c>
      <c r="T61" s="83">
        <v>3</v>
      </c>
      <c r="U61" s="82"/>
      <c r="V61" s="82"/>
      <c r="W61" s="33" t="s">
        <v>17</v>
      </c>
      <c r="X61" s="33"/>
      <c r="Y61" s="95"/>
    </row>
    <row r="62" s="92" customFormat="1" ht="24.95" customHeight="1" spans="1:25">
      <c r="A62" s="33"/>
      <c r="B62" s="78"/>
      <c r="C62" s="30" t="s">
        <v>45</v>
      </c>
      <c r="D62" s="31" t="s">
        <v>326</v>
      </c>
      <c r="E62" s="31" t="s">
        <v>336</v>
      </c>
      <c r="F62" s="31" t="s">
        <v>3289</v>
      </c>
      <c r="G62" s="33" t="s">
        <v>363</v>
      </c>
      <c r="H62" s="33">
        <v>2019</v>
      </c>
      <c r="I62" s="33" t="s">
        <v>126</v>
      </c>
      <c r="J62" s="31">
        <v>2</v>
      </c>
      <c r="K62" s="53" t="s">
        <v>364</v>
      </c>
      <c r="L62" s="33">
        <v>0.02</v>
      </c>
      <c r="M62" s="80">
        <f t="shared" si="12"/>
        <v>0.04</v>
      </c>
      <c r="N62" s="80"/>
      <c r="O62" s="80">
        <f t="shared" si="13"/>
        <v>0.04</v>
      </c>
      <c r="P62" s="80"/>
      <c r="Q62" s="33" t="s">
        <v>135</v>
      </c>
      <c r="R62" s="33" t="s">
        <v>39</v>
      </c>
      <c r="S62" s="82">
        <v>1</v>
      </c>
      <c r="T62" s="83">
        <v>3</v>
      </c>
      <c r="U62" s="82"/>
      <c r="V62" s="82"/>
      <c r="W62" s="33" t="s">
        <v>17</v>
      </c>
      <c r="X62" s="33"/>
      <c r="Y62" s="95"/>
    </row>
    <row r="63" s="92" customFormat="1" ht="24.95" customHeight="1" spans="1:25">
      <c r="A63" s="33"/>
      <c r="B63" s="78"/>
      <c r="C63" s="30" t="s">
        <v>45</v>
      </c>
      <c r="D63" s="31" t="s">
        <v>326</v>
      </c>
      <c r="E63" s="31" t="s">
        <v>336</v>
      </c>
      <c r="F63" s="31" t="s">
        <v>3290</v>
      </c>
      <c r="G63" s="33" t="s">
        <v>363</v>
      </c>
      <c r="H63" s="33">
        <v>2019</v>
      </c>
      <c r="I63" s="33" t="s">
        <v>126</v>
      </c>
      <c r="J63" s="31">
        <v>3</v>
      </c>
      <c r="K63" s="53" t="s">
        <v>364</v>
      </c>
      <c r="L63" s="33">
        <v>0.02</v>
      </c>
      <c r="M63" s="80">
        <f t="shared" si="12"/>
        <v>0.06</v>
      </c>
      <c r="N63" s="80"/>
      <c r="O63" s="80">
        <f t="shared" si="13"/>
        <v>0.06</v>
      </c>
      <c r="P63" s="80"/>
      <c r="Q63" s="33" t="s">
        <v>135</v>
      </c>
      <c r="R63" s="33" t="s">
        <v>39</v>
      </c>
      <c r="S63" s="82">
        <v>1</v>
      </c>
      <c r="T63" s="83">
        <v>6</v>
      </c>
      <c r="U63" s="82"/>
      <c r="V63" s="82"/>
      <c r="W63" s="33" t="s">
        <v>17</v>
      </c>
      <c r="X63" s="33"/>
      <c r="Y63" s="95"/>
    </row>
    <row r="64" s="92" customFormat="1" ht="24.95" customHeight="1" spans="1:25">
      <c r="A64" s="33"/>
      <c r="B64" s="78"/>
      <c r="C64" s="30" t="s">
        <v>45</v>
      </c>
      <c r="D64" s="31" t="s">
        <v>326</v>
      </c>
      <c r="E64" s="31" t="s">
        <v>336</v>
      </c>
      <c r="F64" s="31" t="s">
        <v>3291</v>
      </c>
      <c r="G64" s="33" t="s">
        <v>363</v>
      </c>
      <c r="H64" s="33">
        <v>2019</v>
      </c>
      <c r="I64" s="33" t="s">
        <v>126</v>
      </c>
      <c r="J64" s="31">
        <v>4.4</v>
      </c>
      <c r="K64" s="53" t="s">
        <v>364</v>
      </c>
      <c r="L64" s="33">
        <v>0.02</v>
      </c>
      <c r="M64" s="80">
        <f t="shared" si="12"/>
        <v>0.088</v>
      </c>
      <c r="N64" s="80"/>
      <c r="O64" s="80">
        <f t="shared" si="13"/>
        <v>0.088</v>
      </c>
      <c r="P64" s="80"/>
      <c r="Q64" s="33" t="s">
        <v>135</v>
      </c>
      <c r="R64" s="33" t="s">
        <v>39</v>
      </c>
      <c r="S64" s="82">
        <v>1</v>
      </c>
      <c r="T64" s="83">
        <v>5</v>
      </c>
      <c r="U64" s="82"/>
      <c r="V64" s="82"/>
      <c r="W64" s="33" t="s">
        <v>17</v>
      </c>
      <c r="X64" s="33"/>
      <c r="Y64" s="95"/>
    </row>
    <row r="65" s="92" customFormat="1" ht="24.95" customHeight="1" spans="1:25">
      <c r="A65" s="33"/>
      <c r="B65" s="78"/>
      <c r="C65" s="30" t="s">
        <v>45</v>
      </c>
      <c r="D65" s="31" t="s">
        <v>326</v>
      </c>
      <c r="E65" s="31" t="s">
        <v>336</v>
      </c>
      <c r="F65" s="31" t="s">
        <v>3292</v>
      </c>
      <c r="G65" s="33" t="s">
        <v>363</v>
      </c>
      <c r="H65" s="33">
        <v>2019</v>
      </c>
      <c r="I65" s="33" t="s">
        <v>126</v>
      </c>
      <c r="J65" s="31">
        <v>3.2</v>
      </c>
      <c r="K65" s="53" t="s">
        <v>364</v>
      </c>
      <c r="L65" s="33">
        <v>0.02</v>
      </c>
      <c r="M65" s="80">
        <f t="shared" si="12"/>
        <v>0.064</v>
      </c>
      <c r="N65" s="80"/>
      <c r="O65" s="80">
        <f t="shared" si="13"/>
        <v>0.064</v>
      </c>
      <c r="P65" s="80"/>
      <c r="Q65" s="33" t="s">
        <v>135</v>
      </c>
      <c r="R65" s="33" t="s">
        <v>39</v>
      </c>
      <c r="S65" s="82">
        <v>1</v>
      </c>
      <c r="T65" s="83">
        <v>3</v>
      </c>
      <c r="U65" s="82"/>
      <c r="V65" s="82"/>
      <c r="W65" s="33" t="s">
        <v>17</v>
      </c>
      <c r="X65" s="33"/>
      <c r="Y65" s="95"/>
    </row>
    <row r="66" s="92" customFormat="1" ht="24.95" customHeight="1" spans="1:25">
      <c r="A66" s="33">
        <v>23</v>
      </c>
      <c r="B66" s="78" t="s">
        <v>503</v>
      </c>
      <c r="C66" s="33" t="s">
        <v>45</v>
      </c>
      <c r="D66" s="33" t="s">
        <v>326</v>
      </c>
      <c r="E66" s="33" t="s">
        <v>504</v>
      </c>
      <c r="F66" s="33"/>
      <c r="G66" s="33" t="s">
        <v>363</v>
      </c>
      <c r="H66" s="33">
        <v>2019</v>
      </c>
      <c r="I66" s="33" t="s">
        <v>126</v>
      </c>
      <c r="J66" s="79">
        <v>4.9</v>
      </c>
      <c r="K66" s="53" t="s">
        <v>364</v>
      </c>
      <c r="L66" s="33">
        <v>0.02</v>
      </c>
      <c r="M66" s="80">
        <f>N66+O66+P66</f>
        <v>0.098</v>
      </c>
      <c r="N66" s="80"/>
      <c r="O66" s="80">
        <v>0.098</v>
      </c>
      <c r="P66" s="80"/>
      <c r="Q66" s="33" t="s">
        <v>135</v>
      </c>
      <c r="R66" s="33" t="s">
        <v>39</v>
      </c>
      <c r="S66" s="82">
        <v>2</v>
      </c>
      <c r="T66" s="82">
        <v>9</v>
      </c>
      <c r="U66" s="82"/>
      <c r="V66" s="82"/>
      <c r="W66" s="33" t="s">
        <v>17</v>
      </c>
      <c r="X66" s="33"/>
      <c r="Y66" s="95" t="s">
        <v>505</v>
      </c>
    </row>
    <row r="67" s="92" customFormat="1" ht="24.95" customHeight="1" spans="1:25">
      <c r="A67" s="33"/>
      <c r="B67" s="78"/>
      <c r="C67" s="30" t="s">
        <v>45</v>
      </c>
      <c r="D67" s="31" t="s">
        <v>326</v>
      </c>
      <c r="E67" s="31" t="s">
        <v>504</v>
      </c>
      <c r="F67" s="31" t="s">
        <v>3293</v>
      </c>
      <c r="G67" s="33" t="s">
        <v>363</v>
      </c>
      <c r="H67" s="33">
        <v>2019</v>
      </c>
      <c r="I67" s="33" t="s">
        <v>126</v>
      </c>
      <c r="J67" s="31">
        <v>2.5</v>
      </c>
      <c r="K67" s="53" t="s">
        <v>364</v>
      </c>
      <c r="L67" s="33">
        <v>0.02</v>
      </c>
      <c r="M67" s="80">
        <f>L67*J67</f>
        <v>0.05</v>
      </c>
      <c r="N67" s="80"/>
      <c r="O67" s="80">
        <v>0.05</v>
      </c>
      <c r="P67" s="80"/>
      <c r="Q67" s="33" t="s">
        <v>135</v>
      </c>
      <c r="R67" s="33" t="s">
        <v>39</v>
      </c>
      <c r="S67" s="82">
        <v>1</v>
      </c>
      <c r="T67" s="83">
        <v>4</v>
      </c>
      <c r="U67" s="82"/>
      <c r="V67" s="82"/>
      <c r="W67" s="33" t="s">
        <v>17</v>
      </c>
      <c r="X67" s="33"/>
      <c r="Y67" s="95"/>
    </row>
    <row r="68" s="92" customFormat="1" ht="24.95" customHeight="1" spans="1:25">
      <c r="A68" s="33"/>
      <c r="B68" s="78"/>
      <c r="C68" s="30" t="s">
        <v>45</v>
      </c>
      <c r="D68" s="31" t="s">
        <v>326</v>
      </c>
      <c r="E68" s="31" t="s">
        <v>504</v>
      </c>
      <c r="F68" s="31" t="s">
        <v>3294</v>
      </c>
      <c r="G68" s="33" t="s">
        <v>363</v>
      </c>
      <c r="H68" s="33">
        <v>2019</v>
      </c>
      <c r="I68" s="33" t="s">
        <v>126</v>
      </c>
      <c r="J68" s="31">
        <v>2.4</v>
      </c>
      <c r="K68" s="53" t="s">
        <v>364</v>
      </c>
      <c r="L68" s="33">
        <v>0.02</v>
      </c>
      <c r="M68" s="80">
        <v>0.048</v>
      </c>
      <c r="N68" s="80"/>
      <c r="O68" s="80">
        <v>0.048</v>
      </c>
      <c r="P68" s="80"/>
      <c r="Q68" s="33" t="s">
        <v>135</v>
      </c>
      <c r="R68" s="33" t="s">
        <v>39</v>
      </c>
      <c r="S68" s="82">
        <v>1</v>
      </c>
      <c r="T68" s="83">
        <v>5</v>
      </c>
      <c r="U68" s="82"/>
      <c r="V68" s="82"/>
      <c r="W68" s="33" t="s">
        <v>17</v>
      </c>
      <c r="X68" s="33"/>
      <c r="Y68" s="95"/>
    </row>
    <row r="69" ht="24.95" customHeight="1" spans="1:25">
      <c r="A69" s="24">
        <v>24</v>
      </c>
      <c r="B69" s="26" t="s">
        <v>526</v>
      </c>
      <c r="C69" s="24"/>
      <c r="D69" s="24"/>
      <c r="E69" s="24"/>
      <c r="F69" s="24"/>
      <c r="G69" s="24" t="s">
        <v>37</v>
      </c>
      <c r="H69" s="24" t="s">
        <v>34</v>
      </c>
      <c r="I69" s="24" t="s">
        <v>126</v>
      </c>
      <c r="J69" s="50">
        <f>SUM(J70:J79)</f>
        <v>78</v>
      </c>
      <c r="K69" s="51"/>
      <c r="L69" s="24"/>
      <c r="M69" s="52">
        <f>SUM(M70:M79)</f>
        <v>3.93</v>
      </c>
      <c r="N69" s="52">
        <f>SUM(N70:N79)</f>
        <v>0</v>
      </c>
      <c r="O69" s="52">
        <f>SUM(O70:O79)</f>
        <v>3.93</v>
      </c>
      <c r="P69" s="52">
        <f>SUM(P70:P79)</f>
        <v>0</v>
      </c>
      <c r="Q69" s="26" t="s">
        <v>135</v>
      </c>
      <c r="R69" s="24" t="s">
        <v>39</v>
      </c>
      <c r="S69" s="59">
        <f>SUM(S70:S79)</f>
        <v>18</v>
      </c>
      <c r="T69" s="59">
        <f>SUM(T70:T79)</f>
        <v>84</v>
      </c>
      <c r="U69" s="59"/>
      <c r="V69" s="59"/>
      <c r="W69" s="24" t="s">
        <v>34</v>
      </c>
      <c r="X69" s="24">
        <v>587</v>
      </c>
      <c r="Y69" s="24"/>
    </row>
    <row r="70" ht="24.95" customHeight="1" spans="1:25">
      <c r="A70" s="24">
        <v>26</v>
      </c>
      <c r="B70" s="25" t="s">
        <v>711</v>
      </c>
      <c r="C70" s="26" t="s">
        <v>45</v>
      </c>
      <c r="D70" s="26" t="s">
        <v>326</v>
      </c>
      <c r="E70" s="26" t="s">
        <v>330</v>
      </c>
      <c r="F70" s="26"/>
      <c r="G70" s="26" t="s">
        <v>37</v>
      </c>
      <c r="H70" s="26">
        <v>2019</v>
      </c>
      <c r="I70" s="26" t="s">
        <v>126</v>
      </c>
      <c r="J70" s="54">
        <v>24</v>
      </c>
      <c r="K70" s="46" t="s">
        <v>529</v>
      </c>
      <c r="L70" s="26">
        <v>0.05</v>
      </c>
      <c r="M70" s="47">
        <f>N70+O70+P70</f>
        <v>1.2</v>
      </c>
      <c r="N70" s="47"/>
      <c r="O70" s="47">
        <v>1.2</v>
      </c>
      <c r="P70" s="47"/>
      <c r="Q70" s="26" t="s">
        <v>135</v>
      </c>
      <c r="R70" s="26" t="s">
        <v>39</v>
      </c>
      <c r="S70" s="60">
        <v>5</v>
      </c>
      <c r="T70" s="60">
        <v>23</v>
      </c>
      <c r="U70" s="60"/>
      <c r="V70" s="60"/>
      <c r="W70" s="26" t="s">
        <v>17</v>
      </c>
      <c r="X70" s="26"/>
      <c r="Y70" s="26" t="s">
        <v>713</v>
      </c>
    </row>
    <row r="71" ht="24.95" customHeight="1" spans="1:25">
      <c r="A71" s="24"/>
      <c r="B71" s="25"/>
      <c r="C71" s="27" t="s">
        <v>45</v>
      </c>
      <c r="D71" s="28" t="s">
        <v>326</v>
      </c>
      <c r="E71" s="28" t="s">
        <v>330</v>
      </c>
      <c r="F71" s="28" t="s">
        <v>3295</v>
      </c>
      <c r="G71" s="26" t="s">
        <v>37</v>
      </c>
      <c r="H71" s="26">
        <v>2019</v>
      </c>
      <c r="I71" s="26" t="s">
        <v>126</v>
      </c>
      <c r="J71" s="28">
        <v>6</v>
      </c>
      <c r="K71" s="46" t="s">
        <v>529</v>
      </c>
      <c r="L71" s="26">
        <v>0.05</v>
      </c>
      <c r="M71" s="47">
        <v>0.3</v>
      </c>
      <c r="N71" s="47"/>
      <c r="O71" s="47">
        <v>0.3</v>
      </c>
      <c r="P71" s="47"/>
      <c r="Q71" s="26" t="s">
        <v>135</v>
      </c>
      <c r="R71" s="26" t="s">
        <v>39</v>
      </c>
      <c r="S71" s="60">
        <v>1</v>
      </c>
      <c r="T71" s="86">
        <v>5</v>
      </c>
      <c r="U71" s="60"/>
      <c r="V71" s="60"/>
      <c r="W71" s="26" t="s">
        <v>17</v>
      </c>
      <c r="X71" s="26"/>
      <c r="Y71" s="26"/>
    </row>
    <row r="72" s="92" customFormat="1" ht="24.95" customHeight="1" spans="1:25">
      <c r="A72" s="33"/>
      <c r="B72" s="78"/>
      <c r="C72" s="30" t="s">
        <v>45</v>
      </c>
      <c r="D72" s="31" t="s">
        <v>326</v>
      </c>
      <c r="E72" s="31" t="s">
        <v>330</v>
      </c>
      <c r="F72" s="31" t="s">
        <v>3296</v>
      </c>
      <c r="G72" s="33" t="s">
        <v>37</v>
      </c>
      <c r="H72" s="33">
        <v>2019</v>
      </c>
      <c r="I72" s="33" t="s">
        <v>126</v>
      </c>
      <c r="J72" s="31">
        <v>3</v>
      </c>
      <c r="K72" s="53" t="s">
        <v>529</v>
      </c>
      <c r="L72" s="33">
        <v>0.05</v>
      </c>
      <c r="M72" s="80">
        <v>0.18</v>
      </c>
      <c r="N72" s="80"/>
      <c r="O72" s="80">
        <v>0.18</v>
      </c>
      <c r="P72" s="80"/>
      <c r="Q72" s="33" t="s">
        <v>135</v>
      </c>
      <c r="R72" s="33" t="s">
        <v>39</v>
      </c>
      <c r="S72" s="82">
        <v>1</v>
      </c>
      <c r="T72" s="83">
        <v>4</v>
      </c>
      <c r="U72" s="82"/>
      <c r="V72" s="82"/>
      <c r="W72" s="33" t="s">
        <v>17</v>
      </c>
      <c r="X72" s="33"/>
      <c r="Y72" s="33"/>
    </row>
    <row r="73" s="92" customFormat="1" ht="24.95" customHeight="1" spans="1:25">
      <c r="A73" s="33"/>
      <c r="B73" s="78"/>
      <c r="C73" s="30" t="s">
        <v>45</v>
      </c>
      <c r="D73" s="31" t="s">
        <v>326</v>
      </c>
      <c r="E73" s="31" t="s">
        <v>330</v>
      </c>
      <c r="F73" s="31" t="s">
        <v>3297</v>
      </c>
      <c r="G73" s="33" t="s">
        <v>37</v>
      </c>
      <c r="H73" s="33">
        <v>2019</v>
      </c>
      <c r="I73" s="33" t="s">
        <v>126</v>
      </c>
      <c r="J73" s="31">
        <v>6</v>
      </c>
      <c r="K73" s="53" t="s">
        <v>529</v>
      </c>
      <c r="L73" s="33">
        <v>0.05</v>
      </c>
      <c r="M73" s="80">
        <v>0.3</v>
      </c>
      <c r="N73" s="80"/>
      <c r="O73" s="80">
        <v>0.3</v>
      </c>
      <c r="P73" s="80"/>
      <c r="Q73" s="33" t="s">
        <v>135</v>
      </c>
      <c r="R73" s="33" t="s">
        <v>39</v>
      </c>
      <c r="S73" s="82">
        <v>1</v>
      </c>
      <c r="T73" s="83">
        <v>4</v>
      </c>
      <c r="U73" s="82"/>
      <c r="V73" s="82"/>
      <c r="W73" s="33" t="s">
        <v>17</v>
      </c>
      <c r="X73" s="33"/>
      <c r="Y73" s="33"/>
    </row>
    <row r="74" s="92" customFormat="1" ht="24.95" customHeight="1" spans="1:25">
      <c r="A74" s="33"/>
      <c r="B74" s="78"/>
      <c r="C74" s="30" t="s">
        <v>45</v>
      </c>
      <c r="D74" s="31" t="s">
        <v>326</v>
      </c>
      <c r="E74" s="31" t="s">
        <v>330</v>
      </c>
      <c r="F74" s="31" t="s">
        <v>3258</v>
      </c>
      <c r="G74" s="33" t="s">
        <v>37</v>
      </c>
      <c r="H74" s="33">
        <v>2019</v>
      </c>
      <c r="I74" s="33" t="s">
        <v>126</v>
      </c>
      <c r="J74" s="31">
        <v>5</v>
      </c>
      <c r="K74" s="53" t="s">
        <v>529</v>
      </c>
      <c r="L74" s="33">
        <v>0.05</v>
      </c>
      <c r="M74" s="80">
        <v>0.25</v>
      </c>
      <c r="N74" s="80"/>
      <c r="O74" s="80">
        <v>0.25</v>
      </c>
      <c r="P74" s="80"/>
      <c r="Q74" s="33" t="s">
        <v>135</v>
      </c>
      <c r="R74" s="33" t="s">
        <v>39</v>
      </c>
      <c r="S74" s="82">
        <v>1</v>
      </c>
      <c r="T74" s="83">
        <v>6</v>
      </c>
      <c r="U74" s="82"/>
      <c r="V74" s="82"/>
      <c r="W74" s="33" t="s">
        <v>17</v>
      </c>
      <c r="X74" s="33"/>
      <c r="Y74" s="33"/>
    </row>
    <row r="75" s="92" customFormat="1" ht="24.95" customHeight="1" spans="1:25">
      <c r="A75" s="33"/>
      <c r="B75" s="78"/>
      <c r="C75" s="30" t="s">
        <v>45</v>
      </c>
      <c r="D75" s="31" t="s">
        <v>326</v>
      </c>
      <c r="E75" s="31" t="s">
        <v>330</v>
      </c>
      <c r="F75" s="31" t="s">
        <v>3298</v>
      </c>
      <c r="G75" s="33" t="s">
        <v>37</v>
      </c>
      <c r="H75" s="33">
        <v>2019</v>
      </c>
      <c r="I75" s="33" t="s">
        <v>126</v>
      </c>
      <c r="J75" s="31">
        <v>4</v>
      </c>
      <c r="K75" s="53" t="s">
        <v>529</v>
      </c>
      <c r="L75" s="33">
        <v>0.05</v>
      </c>
      <c r="M75" s="80">
        <v>0.2</v>
      </c>
      <c r="N75" s="80"/>
      <c r="O75" s="80">
        <v>0.2</v>
      </c>
      <c r="P75" s="80"/>
      <c r="Q75" s="33" t="s">
        <v>135</v>
      </c>
      <c r="R75" s="33" t="s">
        <v>39</v>
      </c>
      <c r="S75" s="82">
        <v>1</v>
      </c>
      <c r="T75" s="83">
        <v>4</v>
      </c>
      <c r="U75" s="82"/>
      <c r="V75" s="82"/>
      <c r="W75" s="33" t="s">
        <v>17</v>
      </c>
      <c r="X75" s="33"/>
      <c r="Y75" s="33"/>
    </row>
    <row r="76" s="92" customFormat="1" ht="24.95" customHeight="1" spans="1:25">
      <c r="A76" s="33">
        <v>27</v>
      </c>
      <c r="B76" s="78" t="s">
        <v>714</v>
      </c>
      <c r="C76" s="33" t="s">
        <v>45</v>
      </c>
      <c r="D76" s="33" t="s">
        <v>326</v>
      </c>
      <c r="E76" s="33" t="s">
        <v>333</v>
      </c>
      <c r="F76" s="33"/>
      <c r="G76" s="33" t="s">
        <v>37</v>
      </c>
      <c r="H76" s="33">
        <v>2019</v>
      </c>
      <c r="I76" s="33" t="s">
        <v>126</v>
      </c>
      <c r="J76" s="79">
        <v>5</v>
      </c>
      <c r="K76" s="53" t="s">
        <v>529</v>
      </c>
      <c r="L76" s="33">
        <v>0.05</v>
      </c>
      <c r="M76" s="80">
        <f>N76+O76+P76</f>
        <v>0.25</v>
      </c>
      <c r="N76" s="80"/>
      <c r="O76" s="80">
        <v>0.25</v>
      </c>
      <c r="P76" s="80"/>
      <c r="Q76" s="33" t="s">
        <v>135</v>
      </c>
      <c r="R76" s="33" t="s">
        <v>39</v>
      </c>
      <c r="S76" s="82">
        <v>2</v>
      </c>
      <c r="T76" s="82">
        <v>10</v>
      </c>
      <c r="U76" s="82"/>
      <c r="V76" s="82"/>
      <c r="W76" s="33" t="s">
        <v>17</v>
      </c>
      <c r="X76" s="33"/>
      <c r="Y76" s="33" t="s">
        <v>715</v>
      </c>
    </row>
    <row r="77" s="92" customFormat="1" ht="24.95" customHeight="1" spans="1:25">
      <c r="A77" s="33"/>
      <c r="B77" s="78"/>
      <c r="C77" s="30" t="s">
        <v>45</v>
      </c>
      <c r="D77" s="31" t="s">
        <v>326</v>
      </c>
      <c r="E77" s="31" t="s">
        <v>333</v>
      </c>
      <c r="F77" s="31" t="s">
        <v>3017</v>
      </c>
      <c r="G77" s="33" t="s">
        <v>37</v>
      </c>
      <c r="H77" s="33">
        <v>2019</v>
      </c>
      <c r="I77" s="33" t="s">
        <v>126</v>
      </c>
      <c r="J77" s="31">
        <v>2</v>
      </c>
      <c r="K77" s="53" t="s">
        <v>529</v>
      </c>
      <c r="L77" s="33">
        <v>0.05</v>
      </c>
      <c r="M77" s="80">
        <v>0.1</v>
      </c>
      <c r="N77" s="80"/>
      <c r="O77" s="80">
        <v>0.1</v>
      </c>
      <c r="P77" s="80"/>
      <c r="Q77" s="33" t="s">
        <v>135</v>
      </c>
      <c r="R77" s="33" t="s">
        <v>39</v>
      </c>
      <c r="S77" s="82">
        <v>1</v>
      </c>
      <c r="T77" s="83">
        <v>5</v>
      </c>
      <c r="U77" s="82"/>
      <c r="V77" s="82"/>
      <c r="W77" s="33" t="s">
        <v>17</v>
      </c>
      <c r="X77" s="33"/>
      <c r="Y77" s="33"/>
    </row>
    <row r="78" s="92" customFormat="1" ht="24.95" customHeight="1" spans="1:25">
      <c r="A78" s="33"/>
      <c r="B78" s="78"/>
      <c r="C78" s="30" t="s">
        <v>45</v>
      </c>
      <c r="D78" s="31" t="s">
        <v>326</v>
      </c>
      <c r="E78" s="31" t="s">
        <v>333</v>
      </c>
      <c r="F78" s="31" t="s">
        <v>3299</v>
      </c>
      <c r="G78" s="33" t="s">
        <v>37</v>
      </c>
      <c r="H78" s="33">
        <v>2019</v>
      </c>
      <c r="I78" s="33" t="s">
        <v>126</v>
      </c>
      <c r="J78" s="31">
        <v>3</v>
      </c>
      <c r="K78" s="53" t="s">
        <v>529</v>
      </c>
      <c r="L78" s="33">
        <v>0.05</v>
      </c>
      <c r="M78" s="80">
        <v>0.15</v>
      </c>
      <c r="N78" s="80"/>
      <c r="O78" s="80">
        <v>0.15</v>
      </c>
      <c r="P78" s="80"/>
      <c r="Q78" s="33" t="s">
        <v>135</v>
      </c>
      <c r="R78" s="33" t="s">
        <v>39</v>
      </c>
      <c r="S78" s="82">
        <v>1</v>
      </c>
      <c r="T78" s="83">
        <v>5</v>
      </c>
      <c r="U78" s="82"/>
      <c r="V78" s="82"/>
      <c r="W78" s="33" t="s">
        <v>17</v>
      </c>
      <c r="X78" s="33"/>
      <c r="Y78" s="33"/>
    </row>
    <row r="79" s="92" customFormat="1" ht="24.95" customHeight="1" spans="1:25">
      <c r="A79" s="33">
        <v>29</v>
      </c>
      <c r="B79" s="78" t="s">
        <v>716</v>
      </c>
      <c r="C79" s="33" t="s">
        <v>45</v>
      </c>
      <c r="D79" s="33" t="s">
        <v>326</v>
      </c>
      <c r="E79" s="33" t="s">
        <v>336</v>
      </c>
      <c r="F79" s="33"/>
      <c r="G79" s="33" t="s">
        <v>37</v>
      </c>
      <c r="H79" s="33">
        <v>2019</v>
      </c>
      <c r="I79" s="33" t="s">
        <v>126</v>
      </c>
      <c r="J79" s="79">
        <v>20</v>
      </c>
      <c r="K79" s="53" t="s">
        <v>529</v>
      </c>
      <c r="L79" s="33">
        <v>0.05</v>
      </c>
      <c r="M79" s="80">
        <f>N79+O79+P79</f>
        <v>1</v>
      </c>
      <c r="N79" s="80"/>
      <c r="O79" s="80">
        <v>1</v>
      </c>
      <c r="P79" s="80"/>
      <c r="Q79" s="33" t="s">
        <v>135</v>
      </c>
      <c r="R79" s="33" t="s">
        <v>39</v>
      </c>
      <c r="S79" s="82">
        <v>4</v>
      </c>
      <c r="T79" s="82">
        <v>18</v>
      </c>
      <c r="U79" s="82"/>
      <c r="V79" s="82"/>
      <c r="W79" s="33" t="s">
        <v>17</v>
      </c>
      <c r="X79" s="33"/>
      <c r="Y79" s="33" t="s">
        <v>718</v>
      </c>
    </row>
    <row r="80" s="93" customFormat="1" ht="24.95" customHeight="1" spans="1:25">
      <c r="A80" s="33"/>
      <c r="B80" s="78"/>
      <c r="C80" s="30" t="s">
        <v>45</v>
      </c>
      <c r="D80" s="31" t="s">
        <v>326</v>
      </c>
      <c r="E80" s="31" t="s">
        <v>336</v>
      </c>
      <c r="F80" s="31" t="s">
        <v>3300</v>
      </c>
      <c r="G80" s="33" t="s">
        <v>37</v>
      </c>
      <c r="H80" s="33">
        <v>2019</v>
      </c>
      <c r="I80" s="33" t="s">
        <v>126</v>
      </c>
      <c r="J80" s="31">
        <v>4</v>
      </c>
      <c r="K80" s="53" t="s">
        <v>529</v>
      </c>
      <c r="L80" s="33">
        <v>0.05</v>
      </c>
      <c r="M80" s="80">
        <v>0.2</v>
      </c>
      <c r="N80" s="80"/>
      <c r="O80" s="80">
        <v>0.2</v>
      </c>
      <c r="P80" s="80"/>
      <c r="Q80" s="33" t="s">
        <v>135</v>
      </c>
      <c r="R80" s="33" t="s">
        <v>39</v>
      </c>
      <c r="S80" s="82">
        <v>1</v>
      </c>
      <c r="T80" s="83">
        <v>4</v>
      </c>
      <c r="U80" s="82"/>
      <c r="V80" s="82"/>
      <c r="W80" s="33" t="s">
        <v>17</v>
      </c>
      <c r="X80" s="33"/>
      <c r="Y80" s="33"/>
    </row>
    <row r="81" s="93" customFormat="1" ht="24.95" customHeight="1" spans="1:25">
      <c r="A81" s="33"/>
      <c r="B81" s="78"/>
      <c r="C81" s="30" t="s">
        <v>45</v>
      </c>
      <c r="D81" s="31" t="s">
        <v>326</v>
      </c>
      <c r="E81" s="31" t="s">
        <v>336</v>
      </c>
      <c r="F81" s="31" t="s">
        <v>3301</v>
      </c>
      <c r="G81" s="33" t="s">
        <v>37</v>
      </c>
      <c r="H81" s="33">
        <v>2019</v>
      </c>
      <c r="I81" s="33" t="s">
        <v>126</v>
      </c>
      <c r="J81" s="31">
        <v>5</v>
      </c>
      <c r="K81" s="53" t="s">
        <v>529</v>
      </c>
      <c r="L81" s="33">
        <v>0.05</v>
      </c>
      <c r="M81" s="80">
        <v>0.25</v>
      </c>
      <c r="N81" s="80"/>
      <c r="O81" s="80">
        <v>0.25</v>
      </c>
      <c r="P81" s="80"/>
      <c r="Q81" s="33" t="s">
        <v>135</v>
      </c>
      <c r="R81" s="33" t="s">
        <v>39</v>
      </c>
      <c r="S81" s="82">
        <v>1</v>
      </c>
      <c r="T81" s="83">
        <v>5</v>
      </c>
      <c r="U81" s="82"/>
      <c r="V81" s="82"/>
      <c r="W81" s="33" t="s">
        <v>17</v>
      </c>
      <c r="X81" s="33"/>
      <c r="Y81" s="33"/>
    </row>
    <row r="82" s="93" customFormat="1" ht="24.95" customHeight="1" spans="1:25">
      <c r="A82" s="33"/>
      <c r="B82" s="78"/>
      <c r="C82" s="30" t="s">
        <v>45</v>
      </c>
      <c r="D82" s="31" t="s">
        <v>326</v>
      </c>
      <c r="E82" s="31" t="s">
        <v>336</v>
      </c>
      <c r="F82" s="31" t="s">
        <v>3291</v>
      </c>
      <c r="G82" s="33" t="s">
        <v>37</v>
      </c>
      <c r="H82" s="33">
        <v>2019</v>
      </c>
      <c r="I82" s="33" t="s">
        <v>126</v>
      </c>
      <c r="J82" s="31">
        <v>8</v>
      </c>
      <c r="K82" s="53" t="s">
        <v>529</v>
      </c>
      <c r="L82" s="33">
        <v>0.05</v>
      </c>
      <c r="M82" s="80">
        <v>0.4</v>
      </c>
      <c r="N82" s="80"/>
      <c r="O82" s="80">
        <v>0.4</v>
      </c>
      <c r="P82" s="80"/>
      <c r="Q82" s="33" t="s">
        <v>135</v>
      </c>
      <c r="R82" s="33" t="s">
        <v>39</v>
      </c>
      <c r="S82" s="82">
        <v>1</v>
      </c>
      <c r="T82" s="83">
        <v>5</v>
      </c>
      <c r="U82" s="82"/>
      <c r="V82" s="82"/>
      <c r="W82" s="33" t="s">
        <v>17</v>
      </c>
      <c r="X82" s="33"/>
      <c r="Y82" s="33"/>
    </row>
    <row r="83" customFormat="1" ht="24.95" customHeight="1" spans="1:25">
      <c r="A83" s="24"/>
      <c r="B83" s="25"/>
      <c r="C83" s="27" t="s">
        <v>45</v>
      </c>
      <c r="D83" s="28" t="s">
        <v>326</v>
      </c>
      <c r="E83" s="28" t="s">
        <v>336</v>
      </c>
      <c r="F83" s="28" t="s">
        <v>3302</v>
      </c>
      <c r="G83" s="26" t="s">
        <v>37</v>
      </c>
      <c r="H83" s="26">
        <v>2019</v>
      </c>
      <c r="I83" s="26" t="s">
        <v>126</v>
      </c>
      <c r="J83" s="28">
        <v>3</v>
      </c>
      <c r="K83" s="46" t="s">
        <v>529</v>
      </c>
      <c r="L83" s="26">
        <v>0.05</v>
      </c>
      <c r="M83" s="47">
        <v>0.15</v>
      </c>
      <c r="N83" s="47"/>
      <c r="O83" s="47">
        <v>0.15</v>
      </c>
      <c r="P83" s="47"/>
      <c r="Q83" s="26" t="s">
        <v>135</v>
      </c>
      <c r="R83" s="26" t="s">
        <v>39</v>
      </c>
      <c r="S83" s="60">
        <v>1</v>
      </c>
      <c r="T83" s="86">
        <v>4</v>
      </c>
      <c r="U83" s="60"/>
      <c r="V83" s="60"/>
      <c r="W83" s="26" t="s">
        <v>17</v>
      </c>
      <c r="X83" s="26"/>
      <c r="Y83" s="26"/>
    </row>
    <row r="84" s="6" customFormat="1" ht="24.95" customHeight="1" spans="1:25">
      <c r="A84" s="22">
        <v>30</v>
      </c>
      <c r="B84" s="23" t="s">
        <v>734</v>
      </c>
      <c r="C84" s="22"/>
      <c r="D84" s="22"/>
      <c r="E84" s="22"/>
      <c r="F84" s="22"/>
      <c r="G84" s="22" t="s">
        <v>125</v>
      </c>
      <c r="H84" s="22" t="s">
        <v>34</v>
      </c>
      <c r="I84" s="22" t="s">
        <v>126</v>
      </c>
      <c r="J84" s="44" t="s">
        <v>34</v>
      </c>
      <c r="K84" s="23" t="s">
        <v>735</v>
      </c>
      <c r="L84" s="22"/>
      <c r="M84" s="49">
        <f t="shared" ref="M84:P84" si="14">M85+M86+M102+M103+M104+M107</f>
        <v>7.796</v>
      </c>
      <c r="N84" s="49">
        <f t="shared" si="14"/>
        <v>0.896</v>
      </c>
      <c r="O84" s="49">
        <f t="shared" si="14"/>
        <v>6.9</v>
      </c>
      <c r="P84" s="49">
        <f t="shared" si="14"/>
        <v>0</v>
      </c>
      <c r="Q84" s="22"/>
      <c r="R84" s="22" t="s">
        <v>39</v>
      </c>
      <c r="S84" s="58">
        <f>S85+S86+S102+S103+S104+S107</f>
        <v>21</v>
      </c>
      <c r="T84" s="58">
        <f>T85+T86+T102+T103+T104+T107</f>
        <v>94</v>
      </c>
      <c r="U84" s="58"/>
      <c r="V84" s="58"/>
      <c r="W84" s="22" t="s">
        <v>34</v>
      </c>
      <c r="X84" s="22">
        <v>815</v>
      </c>
      <c r="Y84" s="22"/>
    </row>
    <row r="85" ht="24.95" customHeight="1" spans="1:25">
      <c r="A85" s="24">
        <v>31</v>
      </c>
      <c r="B85" s="26" t="s">
        <v>736</v>
      </c>
      <c r="C85" s="24"/>
      <c r="D85" s="24"/>
      <c r="E85" s="24"/>
      <c r="F85" s="24"/>
      <c r="G85" s="24" t="s">
        <v>125</v>
      </c>
      <c r="H85" s="24" t="s">
        <v>34</v>
      </c>
      <c r="I85" s="24" t="s">
        <v>126</v>
      </c>
      <c r="J85" s="50">
        <f>SUM(0)</f>
        <v>0</v>
      </c>
      <c r="K85" s="51"/>
      <c r="L85" s="24"/>
      <c r="M85" s="52">
        <f>SUM(0)</f>
        <v>0</v>
      </c>
      <c r="N85" s="52">
        <f>SUM(0)</f>
        <v>0</v>
      </c>
      <c r="O85" s="52">
        <f>SUM(0)</f>
        <v>0</v>
      </c>
      <c r="P85" s="52">
        <f>SUM(0)</f>
        <v>0</v>
      </c>
      <c r="Q85" s="24"/>
      <c r="R85" s="24" t="s">
        <v>39</v>
      </c>
      <c r="S85" s="59">
        <f>SUM(0)</f>
        <v>0</v>
      </c>
      <c r="T85" s="59">
        <f>SUM(0)</f>
        <v>0</v>
      </c>
      <c r="U85" s="59"/>
      <c r="V85" s="59"/>
      <c r="W85" s="24" t="s">
        <v>34</v>
      </c>
      <c r="X85" s="24">
        <v>816</v>
      </c>
      <c r="Y85" s="24"/>
    </row>
    <row r="86" ht="24.95" customHeight="1" spans="1:25">
      <c r="A86" s="24">
        <v>32</v>
      </c>
      <c r="B86" s="26" t="s">
        <v>797</v>
      </c>
      <c r="C86" s="24"/>
      <c r="D86" s="24"/>
      <c r="E86" s="24"/>
      <c r="F86" s="24"/>
      <c r="G86" s="24" t="s">
        <v>37</v>
      </c>
      <c r="H86" s="24" t="s">
        <v>34</v>
      </c>
      <c r="I86" s="24" t="s">
        <v>126</v>
      </c>
      <c r="J86" s="50">
        <f>SUM(J87:J99)</f>
        <v>69.8</v>
      </c>
      <c r="K86" s="51"/>
      <c r="L86" s="24"/>
      <c r="M86" s="52">
        <f>SUM(M87:M99)</f>
        <v>7.596</v>
      </c>
      <c r="N86" s="52">
        <f>SUM(N87:N99)</f>
        <v>0.896</v>
      </c>
      <c r="O86" s="52">
        <f>SUM(O87:O99)</f>
        <v>6.7</v>
      </c>
      <c r="P86" s="52">
        <f>SUM(P87:P99)</f>
        <v>0</v>
      </c>
      <c r="Q86" s="24"/>
      <c r="R86" s="24" t="s">
        <v>39</v>
      </c>
      <c r="S86" s="59">
        <f>SUM(S87:S99)</f>
        <v>20</v>
      </c>
      <c r="T86" s="59">
        <f>SUM(T87:T99)</f>
        <v>90</v>
      </c>
      <c r="U86" s="59"/>
      <c r="V86" s="59"/>
      <c r="W86" s="24" t="s">
        <v>34</v>
      </c>
      <c r="X86" s="24">
        <v>1056</v>
      </c>
      <c r="Y86" s="24"/>
    </row>
    <row r="87" ht="24.95" customHeight="1" spans="1:25">
      <c r="A87" s="24">
        <v>33</v>
      </c>
      <c r="B87" s="46" t="s">
        <v>798</v>
      </c>
      <c r="C87" s="26" t="s">
        <v>45</v>
      </c>
      <c r="D87" s="26" t="s">
        <v>326</v>
      </c>
      <c r="E87" s="26" t="s">
        <v>799</v>
      </c>
      <c r="F87" s="26"/>
      <c r="G87" s="26" t="s">
        <v>37</v>
      </c>
      <c r="H87" s="26">
        <v>2018</v>
      </c>
      <c r="I87" s="26" t="s">
        <v>126</v>
      </c>
      <c r="J87" s="54">
        <v>1</v>
      </c>
      <c r="K87" s="46" t="s">
        <v>800</v>
      </c>
      <c r="L87" s="47">
        <v>0.5</v>
      </c>
      <c r="M87" s="47">
        <f>N87+O87+P87</f>
        <v>0.5</v>
      </c>
      <c r="N87" s="47">
        <v>0.5</v>
      </c>
      <c r="O87" s="47"/>
      <c r="P87" s="47"/>
      <c r="Q87" s="26" t="s">
        <v>135</v>
      </c>
      <c r="R87" s="26" t="s">
        <v>39</v>
      </c>
      <c r="S87" s="26">
        <v>1</v>
      </c>
      <c r="T87" s="26">
        <v>3</v>
      </c>
      <c r="U87" s="26"/>
      <c r="V87" s="26"/>
      <c r="W87" s="26" t="s">
        <v>17</v>
      </c>
      <c r="X87" s="24">
        <v>1082</v>
      </c>
      <c r="Y87" s="24"/>
    </row>
    <row r="88" ht="24.95" customHeight="1" spans="1:25">
      <c r="A88" s="24">
        <v>34</v>
      </c>
      <c r="B88" s="46" t="s">
        <v>816</v>
      </c>
      <c r="C88" s="26" t="s">
        <v>45</v>
      </c>
      <c r="D88" s="26" t="s">
        <v>326</v>
      </c>
      <c r="E88" s="26" t="s">
        <v>795</v>
      </c>
      <c r="F88" s="26"/>
      <c r="G88" s="26" t="s">
        <v>37</v>
      </c>
      <c r="H88" s="26">
        <v>2018</v>
      </c>
      <c r="I88" s="26" t="s">
        <v>126</v>
      </c>
      <c r="J88" s="54">
        <v>1.8</v>
      </c>
      <c r="K88" s="46" t="s">
        <v>804</v>
      </c>
      <c r="L88" s="47">
        <v>0.22</v>
      </c>
      <c r="M88" s="47">
        <f>N88+O88+P88</f>
        <v>0.396</v>
      </c>
      <c r="N88" s="47">
        <v>0.396</v>
      </c>
      <c r="O88" s="47"/>
      <c r="P88" s="47"/>
      <c r="Q88" s="26" t="s">
        <v>135</v>
      </c>
      <c r="R88" s="26" t="s">
        <v>39</v>
      </c>
      <c r="S88" s="26">
        <v>1</v>
      </c>
      <c r="T88" s="26">
        <v>4</v>
      </c>
      <c r="U88" s="26"/>
      <c r="V88" s="26"/>
      <c r="W88" s="26" t="s">
        <v>17</v>
      </c>
      <c r="X88" s="24">
        <v>1094</v>
      </c>
      <c r="Y88" s="24"/>
    </row>
    <row r="89" ht="24.95" customHeight="1" spans="1:25">
      <c r="A89" s="24">
        <v>35</v>
      </c>
      <c r="B89" s="25" t="s">
        <v>823</v>
      </c>
      <c r="C89" s="26" t="s">
        <v>45</v>
      </c>
      <c r="D89" s="26" t="s">
        <v>326</v>
      </c>
      <c r="E89" s="26" t="s">
        <v>494</v>
      </c>
      <c r="F89" s="26"/>
      <c r="G89" s="26" t="s">
        <v>37</v>
      </c>
      <c r="H89" s="26">
        <v>2019</v>
      </c>
      <c r="I89" s="26" t="s">
        <v>126</v>
      </c>
      <c r="J89" s="54">
        <v>29.5</v>
      </c>
      <c r="K89" s="46" t="s">
        <v>824</v>
      </c>
      <c r="L89" s="26">
        <v>0.1</v>
      </c>
      <c r="M89" s="47">
        <f>N89+O89+P89</f>
        <v>2.95</v>
      </c>
      <c r="N89" s="47"/>
      <c r="O89" s="47">
        <v>2.95</v>
      </c>
      <c r="P89" s="47"/>
      <c r="Q89" s="26" t="s">
        <v>135</v>
      </c>
      <c r="R89" s="26" t="s">
        <v>39</v>
      </c>
      <c r="S89" s="60">
        <v>7</v>
      </c>
      <c r="T89" s="60">
        <v>32</v>
      </c>
      <c r="U89" s="60"/>
      <c r="V89" s="60"/>
      <c r="W89" s="26" t="s">
        <v>17</v>
      </c>
      <c r="X89" s="26"/>
      <c r="Y89" s="26" t="s">
        <v>825</v>
      </c>
    </row>
    <row r="90" s="92" customFormat="1" ht="24.95" customHeight="1" spans="1:25">
      <c r="A90" s="33"/>
      <c r="B90" s="78"/>
      <c r="C90" s="30" t="s">
        <v>45</v>
      </c>
      <c r="D90" s="31" t="s">
        <v>326</v>
      </c>
      <c r="E90" s="30" t="s">
        <v>494</v>
      </c>
      <c r="F90" s="31" t="s">
        <v>3303</v>
      </c>
      <c r="G90" s="33" t="s">
        <v>37</v>
      </c>
      <c r="H90" s="33">
        <v>2019</v>
      </c>
      <c r="I90" s="33" t="s">
        <v>126</v>
      </c>
      <c r="J90" s="31">
        <v>2.5</v>
      </c>
      <c r="K90" s="53" t="s">
        <v>824</v>
      </c>
      <c r="L90" s="33">
        <v>0.1</v>
      </c>
      <c r="M90" s="80">
        <f>L90*J90</f>
        <v>0.25</v>
      </c>
      <c r="N90" s="80"/>
      <c r="O90" s="80">
        <f>L90*J90</f>
        <v>0.25</v>
      </c>
      <c r="P90" s="80"/>
      <c r="Q90" s="33" t="s">
        <v>135</v>
      </c>
      <c r="R90" s="33" t="s">
        <v>39</v>
      </c>
      <c r="S90" s="33">
        <v>1</v>
      </c>
      <c r="T90" s="83">
        <v>4</v>
      </c>
      <c r="U90" s="82"/>
      <c r="V90" s="82"/>
      <c r="W90" s="33" t="s">
        <v>17</v>
      </c>
      <c r="X90" s="33"/>
      <c r="Y90" s="33"/>
    </row>
    <row r="91" s="92" customFormat="1" ht="24.95" customHeight="1" spans="1:25">
      <c r="A91" s="33"/>
      <c r="B91" s="78"/>
      <c r="C91" s="30" t="s">
        <v>45</v>
      </c>
      <c r="D91" s="31" t="s">
        <v>326</v>
      </c>
      <c r="E91" s="31" t="s">
        <v>494</v>
      </c>
      <c r="F91" s="31" t="s">
        <v>3276</v>
      </c>
      <c r="G91" s="33" t="s">
        <v>37</v>
      </c>
      <c r="H91" s="33">
        <v>2019</v>
      </c>
      <c r="I91" s="33" t="s">
        <v>126</v>
      </c>
      <c r="J91" s="31">
        <v>3</v>
      </c>
      <c r="K91" s="53" t="s">
        <v>824</v>
      </c>
      <c r="L91" s="33">
        <v>0.1</v>
      </c>
      <c r="M91" s="80">
        <f t="shared" ref="M91:M96" si="15">L91*J91</f>
        <v>0.3</v>
      </c>
      <c r="N91" s="80"/>
      <c r="O91" s="80">
        <f t="shared" ref="O91:O96" si="16">L91*J91</f>
        <v>0.3</v>
      </c>
      <c r="P91" s="80"/>
      <c r="Q91" s="33" t="s">
        <v>135</v>
      </c>
      <c r="R91" s="33" t="s">
        <v>39</v>
      </c>
      <c r="S91" s="33">
        <v>1</v>
      </c>
      <c r="T91" s="83">
        <v>4</v>
      </c>
      <c r="U91" s="82"/>
      <c r="V91" s="82"/>
      <c r="W91" s="33" t="s">
        <v>17</v>
      </c>
      <c r="X91" s="33"/>
      <c r="Y91" s="33"/>
    </row>
    <row r="92" s="92" customFormat="1" ht="24.95" customHeight="1" spans="1:25">
      <c r="A92" s="33"/>
      <c r="B92" s="78"/>
      <c r="C92" s="30" t="s">
        <v>45</v>
      </c>
      <c r="D92" s="31" t="s">
        <v>326</v>
      </c>
      <c r="E92" s="31" t="s">
        <v>494</v>
      </c>
      <c r="F92" s="31" t="s">
        <v>3304</v>
      </c>
      <c r="G92" s="33" t="s">
        <v>37</v>
      </c>
      <c r="H92" s="33">
        <v>2019</v>
      </c>
      <c r="I92" s="33" t="s">
        <v>126</v>
      </c>
      <c r="J92" s="31">
        <v>4</v>
      </c>
      <c r="K92" s="53" t="s">
        <v>824</v>
      </c>
      <c r="L92" s="33">
        <v>0.1</v>
      </c>
      <c r="M92" s="80">
        <f t="shared" si="15"/>
        <v>0.4</v>
      </c>
      <c r="N92" s="80"/>
      <c r="O92" s="80">
        <f t="shared" si="16"/>
        <v>0.4</v>
      </c>
      <c r="P92" s="80"/>
      <c r="Q92" s="33" t="s">
        <v>135</v>
      </c>
      <c r="R92" s="33" t="s">
        <v>39</v>
      </c>
      <c r="S92" s="33">
        <v>1</v>
      </c>
      <c r="T92" s="83">
        <v>6</v>
      </c>
      <c r="U92" s="82"/>
      <c r="V92" s="82"/>
      <c r="W92" s="33" t="s">
        <v>17</v>
      </c>
      <c r="X92" s="33"/>
      <c r="Y92" s="33"/>
    </row>
    <row r="93" s="92" customFormat="1" ht="24.95" customHeight="1" spans="1:25">
      <c r="A93" s="33"/>
      <c r="B93" s="78"/>
      <c r="C93" s="30" t="s">
        <v>45</v>
      </c>
      <c r="D93" s="31" t="s">
        <v>326</v>
      </c>
      <c r="E93" s="31" t="s">
        <v>494</v>
      </c>
      <c r="F93" s="31" t="s">
        <v>3305</v>
      </c>
      <c r="G93" s="33" t="s">
        <v>37</v>
      </c>
      <c r="H93" s="33">
        <v>2019</v>
      </c>
      <c r="I93" s="33" t="s">
        <v>126</v>
      </c>
      <c r="J93" s="31">
        <v>10</v>
      </c>
      <c r="K93" s="53" t="s">
        <v>824</v>
      </c>
      <c r="L93" s="33">
        <v>0.1</v>
      </c>
      <c r="M93" s="80">
        <f t="shared" si="15"/>
        <v>1</v>
      </c>
      <c r="N93" s="80"/>
      <c r="O93" s="80">
        <f t="shared" si="16"/>
        <v>1</v>
      </c>
      <c r="P93" s="80"/>
      <c r="Q93" s="33" t="s">
        <v>135</v>
      </c>
      <c r="R93" s="33" t="s">
        <v>39</v>
      </c>
      <c r="S93" s="33">
        <v>1</v>
      </c>
      <c r="T93" s="83">
        <v>6</v>
      </c>
      <c r="U93" s="82"/>
      <c r="V93" s="82"/>
      <c r="W93" s="33" t="s">
        <v>17</v>
      </c>
      <c r="X93" s="33"/>
      <c r="Y93" s="33"/>
    </row>
    <row r="94" s="92" customFormat="1" ht="24.95" customHeight="1" spans="1:25">
      <c r="A94" s="33"/>
      <c r="B94" s="78"/>
      <c r="C94" s="30" t="s">
        <v>45</v>
      </c>
      <c r="D94" s="31" t="s">
        <v>326</v>
      </c>
      <c r="E94" s="31" t="s">
        <v>494</v>
      </c>
      <c r="F94" s="31" t="s">
        <v>3279</v>
      </c>
      <c r="G94" s="33" t="s">
        <v>37</v>
      </c>
      <c r="H94" s="33">
        <v>2019</v>
      </c>
      <c r="I94" s="33" t="s">
        <v>126</v>
      </c>
      <c r="J94" s="31">
        <v>1</v>
      </c>
      <c r="K94" s="53" t="s">
        <v>824</v>
      </c>
      <c r="L94" s="33">
        <v>0.1</v>
      </c>
      <c r="M94" s="80">
        <f t="shared" si="15"/>
        <v>0.1</v>
      </c>
      <c r="N94" s="80"/>
      <c r="O94" s="80">
        <f t="shared" si="16"/>
        <v>0.1</v>
      </c>
      <c r="P94" s="80"/>
      <c r="Q94" s="33" t="s">
        <v>135</v>
      </c>
      <c r="R94" s="33" t="s">
        <v>39</v>
      </c>
      <c r="S94" s="33">
        <v>1</v>
      </c>
      <c r="T94" s="83">
        <v>4</v>
      </c>
      <c r="U94" s="82"/>
      <c r="V94" s="82"/>
      <c r="W94" s="33" t="s">
        <v>17</v>
      </c>
      <c r="X94" s="33"/>
      <c r="Y94" s="33"/>
    </row>
    <row r="95" s="92" customFormat="1" ht="24.95" customHeight="1" spans="1:25">
      <c r="A95" s="33"/>
      <c r="B95" s="78"/>
      <c r="C95" s="30" t="s">
        <v>45</v>
      </c>
      <c r="D95" s="31" t="s">
        <v>326</v>
      </c>
      <c r="E95" s="31" t="s">
        <v>494</v>
      </c>
      <c r="F95" s="31" t="s">
        <v>3306</v>
      </c>
      <c r="G95" s="33" t="s">
        <v>37</v>
      </c>
      <c r="H95" s="33">
        <v>2019</v>
      </c>
      <c r="I95" s="33" t="s">
        <v>126</v>
      </c>
      <c r="J95" s="31">
        <v>3</v>
      </c>
      <c r="K95" s="53" t="s">
        <v>824</v>
      </c>
      <c r="L95" s="33">
        <v>0.1</v>
      </c>
      <c r="M95" s="80">
        <f t="shared" si="15"/>
        <v>0.3</v>
      </c>
      <c r="N95" s="80"/>
      <c r="O95" s="80">
        <f t="shared" si="16"/>
        <v>0.3</v>
      </c>
      <c r="P95" s="80"/>
      <c r="Q95" s="33" t="s">
        <v>135</v>
      </c>
      <c r="R95" s="33" t="s">
        <v>39</v>
      </c>
      <c r="S95" s="33">
        <v>1</v>
      </c>
      <c r="T95" s="83">
        <v>4</v>
      </c>
      <c r="U95" s="82"/>
      <c r="V95" s="82"/>
      <c r="W95" s="33" t="s">
        <v>17</v>
      </c>
      <c r="X95" s="33"/>
      <c r="Y95" s="33"/>
    </row>
    <row r="96" s="92" customFormat="1" ht="24.95" customHeight="1" spans="1:25">
      <c r="A96" s="33"/>
      <c r="B96" s="78"/>
      <c r="C96" s="30" t="s">
        <v>45</v>
      </c>
      <c r="D96" s="31" t="s">
        <v>326</v>
      </c>
      <c r="E96" s="31" t="s">
        <v>494</v>
      </c>
      <c r="F96" s="31" t="s">
        <v>3307</v>
      </c>
      <c r="G96" s="33" t="s">
        <v>37</v>
      </c>
      <c r="H96" s="33">
        <v>2019</v>
      </c>
      <c r="I96" s="33" t="s">
        <v>126</v>
      </c>
      <c r="J96" s="31">
        <v>6</v>
      </c>
      <c r="K96" s="53" t="s">
        <v>824</v>
      </c>
      <c r="L96" s="33">
        <v>0.1</v>
      </c>
      <c r="M96" s="80">
        <f t="shared" si="15"/>
        <v>0.6</v>
      </c>
      <c r="N96" s="80"/>
      <c r="O96" s="80">
        <f t="shared" si="16"/>
        <v>0.6</v>
      </c>
      <c r="P96" s="80"/>
      <c r="Q96" s="33" t="s">
        <v>135</v>
      </c>
      <c r="R96" s="33" t="s">
        <v>39</v>
      </c>
      <c r="S96" s="33">
        <v>1</v>
      </c>
      <c r="T96" s="83">
        <v>4</v>
      </c>
      <c r="U96" s="82"/>
      <c r="V96" s="82"/>
      <c r="W96" s="33" t="s">
        <v>17</v>
      </c>
      <c r="X96" s="33"/>
      <c r="Y96" s="33"/>
    </row>
    <row r="97" s="92" customFormat="1" ht="24.95" customHeight="1" spans="1:25">
      <c r="A97" s="33">
        <v>36</v>
      </c>
      <c r="B97" s="78" t="s">
        <v>826</v>
      </c>
      <c r="C97" s="33" t="s">
        <v>45</v>
      </c>
      <c r="D97" s="33" t="s">
        <v>326</v>
      </c>
      <c r="E97" s="33" t="s">
        <v>330</v>
      </c>
      <c r="F97" s="33"/>
      <c r="G97" s="33" t="s">
        <v>37</v>
      </c>
      <c r="H97" s="33">
        <v>2019</v>
      </c>
      <c r="I97" s="33" t="s">
        <v>126</v>
      </c>
      <c r="J97" s="79">
        <v>1</v>
      </c>
      <c r="K97" s="53" t="s">
        <v>824</v>
      </c>
      <c r="L97" s="33">
        <v>0.1</v>
      </c>
      <c r="M97" s="80">
        <f>N97+O97+P97</f>
        <v>0.1</v>
      </c>
      <c r="N97" s="80"/>
      <c r="O97" s="80">
        <v>0.1</v>
      </c>
      <c r="P97" s="80"/>
      <c r="Q97" s="33" t="s">
        <v>135</v>
      </c>
      <c r="R97" s="33" t="s">
        <v>39</v>
      </c>
      <c r="S97" s="82">
        <v>1</v>
      </c>
      <c r="T97" s="82">
        <v>5</v>
      </c>
      <c r="U97" s="82"/>
      <c r="V97" s="82"/>
      <c r="W97" s="33" t="s">
        <v>17</v>
      </c>
      <c r="X97" s="33"/>
      <c r="Y97" s="33" t="s">
        <v>827</v>
      </c>
    </row>
    <row r="98" s="92" customFormat="1" ht="24.95" customHeight="1" spans="1:25">
      <c r="A98" s="33"/>
      <c r="B98" s="78"/>
      <c r="C98" s="30" t="s">
        <v>45</v>
      </c>
      <c r="D98" s="31" t="s">
        <v>326</v>
      </c>
      <c r="E98" s="31" t="s">
        <v>330</v>
      </c>
      <c r="F98" s="31" t="s">
        <v>3308</v>
      </c>
      <c r="G98" s="33" t="s">
        <v>37</v>
      </c>
      <c r="H98" s="33">
        <v>2019</v>
      </c>
      <c r="I98" s="33" t="s">
        <v>126</v>
      </c>
      <c r="J98" s="79">
        <v>1</v>
      </c>
      <c r="K98" s="53" t="s">
        <v>824</v>
      </c>
      <c r="L98" s="33">
        <v>0.1</v>
      </c>
      <c r="M98" s="80">
        <f>N98+O98+P98</f>
        <v>0.1</v>
      </c>
      <c r="N98" s="80"/>
      <c r="O98" s="80">
        <v>0.1</v>
      </c>
      <c r="P98" s="80"/>
      <c r="Q98" s="33" t="s">
        <v>135</v>
      </c>
      <c r="R98" s="33" t="s">
        <v>39</v>
      </c>
      <c r="S98" s="82">
        <v>1</v>
      </c>
      <c r="T98" s="82">
        <v>5</v>
      </c>
      <c r="U98" s="82"/>
      <c r="V98" s="82"/>
      <c r="W98" s="33" t="s">
        <v>17</v>
      </c>
      <c r="X98" s="33"/>
      <c r="Y98" s="33"/>
    </row>
    <row r="99" s="92" customFormat="1" ht="24.95" customHeight="1" spans="1:25">
      <c r="A99" s="33">
        <v>37</v>
      </c>
      <c r="B99" s="78" t="s">
        <v>828</v>
      </c>
      <c r="C99" s="33" t="s">
        <v>45</v>
      </c>
      <c r="D99" s="33" t="s">
        <v>326</v>
      </c>
      <c r="E99" s="33" t="s">
        <v>504</v>
      </c>
      <c r="F99" s="33"/>
      <c r="G99" s="33" t="s">
        <v>37</v>
      </c>
      <c r="H99" s="33">
        <v>2019</v>
      </c>
      <c r="I99" s="33" t="s">
        <v>126</v>
      </c>
      <c r="J99" s="79">
        <v>6</v>
      </c>
      <c r="K99" s="53" t="s">
        <v>824</v>
      </c>
      <c r="L99" s="33">
        <v>0.1</v>
      </c>
      <c r="M99" s="80">
        <f>N99+O99+P99</f>
        <v>0.6</v>
      </c>
      <c r="N99" s="80"/>
      <c r="O99" s="80">
        <v>0.6</v>
      </c>
      <c r="P99" s="80"/>
      <c r="Q99" s="33" t="s">
        <v>135</v>
      </c>
      <c r="R99" s="33" t="s">
        <v>39</v>
      </c>
      <c r="S99" s="82">
        <v>2</v>
      </c>
      <c r="T99" s="82">
        <v>9</v>
      </c>
      <c r="U99" s="82"/>
      <c r="V99" s="82"/>
      <c r="W99" s="33" t="s">
        <v>17</v>
      </c>
      <c r="X99" s="33"/>
      <c r="Y99" s="33" t="s">
        <v>829</v>
      </c>
    </row>
    <row r="100" s="92" customFormat="1" ht="24.95" customHeight="1" spans="1:25">
      <c r="A100" s="33"/>
      <c r="B100" s="78"/>
      <c r="C100" s="30" t="s">
        <v>45</v>
      </c>
      <c r="D100" s="31" t="s">
        <v>326</v>
      </c>
      <c r="E100" s="31" t="s">
        <v>504</v>
      </c>
      <c r="F100" s="31" t="s">
        <v>3293</v>
      </c>
      <c r="G100" s="33" t="s">
        <v>37</v>
      </c>
      <c r="H100" s="33">
        <v>2019</v>
      </c>
      <c r="I100" s="33" t="s">
        <v>126</v>
      </c>
      <c r="J100" s="31">
        <v>4</v>
      </c>
      <c r="K100" s="53" t="s">
        <v>824</v>
      </c>
      <c r="L100" s="33">
        <v>0.1</v>
      </c>
      <c r="M100" s="80">
        <v>0.4</v>
      </c>
      <c r="N100" s="80"/>
      <c r="O100" s="80">
        <v>0.4</v>
      </c>
      <c r="P100" s="80"/>
      <c r="Q100" s="33" t="s">
        <v>135</v>
      </c>
      <c r="R100" s="33" t="s">
        <v>39</v>
      </c>
      <c r="S100" s="82">
        <v>1</v>
      </c>
      <c r="T100" s="83">
        <v>4</v>
      </c>
      <c r="U100" s="82"/>
      <c r="V100" s="82"/>
      <c r="W100" s="33" t="s">
        <v>17</v>
      </c>
      <c r="X100" s="33"/>
      <c r="Y100" s="33"/>
    </row>
    <row r="101" s="92" customFormat="1" ht="24.95" customHeight="1" spans="1:25">
      <c r="A101" s="33"/>
      <c r="B101" s="78"/>
      <c r="C101" s="30" t="s">
        <v>45</v>
      </c>
      <c r="D101" s="31" t="s">
        <v>326</v>
      </c>
      <c r="E101" s="31" t="s">
        <v>504</v>
      </c>
      <c r="F101" s="31" t="s">
        <v>3294</v>
      </c>
      <c r="G101" s="33" t="s">
        <v>37</v>
      </c>
      <c r="H101" s="33">
        <v>2019</v>
      </c>
      <c r="I101" s="33" t="s">
        <v>126</v>
      </c>
      <c r="J101" s="31">
        <v>2</v>
      </c>
      <c r="K101" s="53" t="s">
        <v>824</v>
      </c>
      <c r="L101" s="33">
        <v>0.1</v>
      </c>
      <c r="M101" s="80">
        <v>0.2</v>
      </c>
      <c r="N101" s="80"/>
      <c r="O101" s="80">
        <v>0.2</v>
      </c>
      <c r="P101" s="80"/>
      <c r="Q101" s="33" t="s">
        <v>135</v>
      </c>
      <c r="R101" s="33" t="s">
        <v>39</v>
      </c>
      <c r="S101" s="82">
        <v>1</v>
      </c>
      <c r="T101" s="83">
        <v>5</v>
      </c>
      <c r="U101" s="82"/>
      <c r="V101" s="82"/>
      <c r="W101" s="33" t="s">
        <v>17</v>
      </c>
      <c r="X101" s="33"/>
      <c r="Y101" s="33"/>
    </row>
    <row r="102" ht="24.95" customHeight="1" spans="1:25">
      <c r="A102" s="24">
        <v>38</v>
      </c>
      <c r="B102" s="26" t="s">
        <v>830</v>
      </c>
      <c r="C102" s="24"/>
      <c r="D102" s="24"/>
      <c r="E102" s="24"/>
      <c r="F102" s="24"/>
      <c r="G102" s="24" t="s">
        <v>37</v>
      </c>
      <c r="H102" s="24" t="s">
        <v>34</v>
      </c>
      <c r="I102" s="24" t="s">
        <v>126</v>
      </c>
      <c r="J102" s="50">
        <f>SUM(0)</f>
        <v>0</v>
      </c>
      <c r="K102" s="51"/>
      <c r="L102" s="24"/>
      <c r="M102" s="52">
        <f t="shared" ref="M102:P102" si="17">SUM(0)</f>
        <v>0</v>
      </c>
      <c r="N102" s="52">
        <f t="shared" si="17"/>
        <v>0</v>
      </c>
      <c r="O102" s="52">
        <f t="shared" si="17"/>
        <v>0</v>
      </c>
      <c r="P102" s="52">
        <f t="shared" si="17"/>
        <v>0</v>
      </c>
      <c r="Q102" s="24"/>
      <c r="R102" s="24" t="s">
        <v>39</v>
      </c>
      <c r="S102" s="59">
        <f>SUM(0)</f>
        <v>0</v>
      </c>
      <c r="T102" s="59">
        <f>SUM(0)</f>
        <v>0</v>
      </c>
      <c r="U102" s="59"/>
      <c r="V102" s="59"/>
      <c r="W102" s="24" t="s">
        <v>34</v>
      </c>
      <c r="X102" s="24">
        <v>1100</v>
      </c>
      <c r="Y102" s="24"/>
    </row>
    <row r="103" ht="24.95" customHeight="1" spans="1:25">
      <c r="A103" s="24">
        <v>39</v>
      </c>
      <c r="B103" s="26" t="s">
        <v>831</v>
      </c>
      <c r="C103" s="24"/>
      <c r="D103" s="24"/>
      <c r="E103" s="24"/>
      <c r="F103" s="24"/>
      <c r="G103" s="24" t="s">
        <v>125</v>
      </c>
      <c r="H103" s="24" t="s">
        <v>34</v>
      </c>
      <c r="I103" s="24" t="s">
        <v>126</v>
      </c>
      <c r="J103" s="50">
        <f>SUM(0)</f>
        <v>0</v>
      </c>
      <c r="K103" s="51"/>
      <c r="L103" s="24"/>
      <c r="M103" s="52">
        <f>SUM(0)</f>
        <v>0</v>
      </c>
      <c r="N103" s="52">
        <f>SUM(0)</f>
        <v>0</v>
      </c>
      <c r="O103" s="52">
        <f>SUM(0)</f>
        <v>0</v>
      </c>
      <c r="P103" s="52">
        <f>SUM(0)</f>
        <v>0</v>
      </c>
      <c r="Q103" s="24"/>
      <c r="R103" s="24" t="s">
        <v>39</v>
      </c>
      <c r="S103" s="59">
        <f>SUM(0)</f>
        <v>0</v>
      </c>
      <c r="T103" s="59">
        <f>SUM(0)</f>
        <v>0</v>
      </c>
      <c r="U103" s="59"/>
      <c r="V103" s="59"/>
      <c r="W103" s="24" t="s">
        <v>34</v>
      </c>
      <c r="X103" s="24">
        <v>1131</v>
      </c>
      <c r="Y103" s="24"/>
    </row>
    <row r="104" ht="24.95" customHeight="1" spans="1:25">
      <c r="A104" s="24">
        <v>40</v>
      </c>
      <c r="B104" s="26" t="s">
        <v>844</v>
      </c>
      <c r="C104" s="24"/>
      <c r="D104" s="24"/>
      <c r="E104" s="24"/>
      <c r="F104" s="24"/>
      <c r="G104" s="24" t="s">
        <v>37</v>
      </c>
      <c r="H104" s="24" t="s">
        <v>34</v>
      </c>
      <c r="I104" s="24" t="s">
        <v>126</v>
      </c>
      <c r="J104" s="50">
        <f>SUM(J105:J105)</f>
        <v>4</v>
      </c>
      <c r="K104" s="51"/>
      <c r="L104" s="24"/>
      <c r="M104" s="52">
        <f>SUM(M105:M105)</f>
        <v>0.2</v>
      </c>
      <c r="N104" s="52">
        <f>SUM(N105:N105)</f>
        <v>0</v>
      </c>
      <c r="O104" s="52">
        <f>SUM(O105:O105)</f>
        <v>0.2</v>
      </c>
      <c r="P104" s="52">
        <f>SUM(P105:P105)</f>
        <v>0</v>
      </c>
      <c r="Q104" s="24"/>
      <c r="R104" s="24" t="s">
        <v>39</v>
      </c>
      <c r="S104" s="59">
        <f>SUM(S105:S105)</f>
        <v>1</v>
      </c>
      <c r="T104" s="59">
        <f>SUM(T105:T105)</f>
        <v>4</v>
      </c>
      <c r="U104" s="59"/>
      <c r="V104" s="59"/>
      <c r="W104" s="24" t="s">
        <v>34</v>
      </c>
      <c r="X104" s="24">
        <v>1146</v>
      </c>
      <c r="Y104" s="24"/>
    </row>
    <row r="105" ht="24.95" customHeight="1" spans="1:25">
      <c r="A105" s="24">
        <v>41</v>
      </c>
      <c r="B105" s="25" t="s">
        <v>847</v>
      </c>
      <c r="C105" s="26" t="s">
        <v>45</v>
      </c>
      <c r="D105" s="26" t="s">
        <v>326</v>
      </c>
      <c r="E105" s="26" t="s">
        <v>499</v>
      </c>
      <c r="F105" s="26"/>
      <c r="G105" s="26" t="s">
        <v>37</v>
      </c>
      <c r="H105" s="26">
        <v>2019</v>
      </c>
      <c r="I105" s="26" t="s">
        <v>126</v>
      </c>
      <c r="J105" s="54">
        <v>4</v>
      </c>
      <c r="K105" s="46" t="s">
        <v>844</v>
      </c>
      <c r="L105" s="26">
        <v>0.05</v>
      </c>
      <c r="M105" s="47">
        <f>N105+O105+P105</f>
        <v>0.2</v>
      </c>
      <c r="N105" s="47"/>
      <c r="O105" s="47">
        <v>0.2</v>
      </c>
      <c r="P105" s="47"/>
      <c r="Q105" s="26" t="s">
        <v>135</v>
      </c>
      <c r="R105" s="26" t="s">
        <v>39</v>
      </c>
      <c r="S105" s="60">
        <v>1</v>
      </c>
      <c r="T105" s="60">
        <v>4</v>
      </c>
      <c r="U105" s="60"/>
      <c r="V105" s="60"/>
      <c r="W105" s="26" t="s">
        <v>17</v>
      </c>
      <c r="X105" s="26"/>
      <c r="Y105" s="26" t="s">
        <v>848</v>
      </c>
    </row>
    <row r="106" ht="24.95" customHeight="1" spans="1:25">
      <c r="A106" s="24"/>
      <c r="B106" s="25"/>
      <c r="C106" s="27" t="s">
        <v>45</v>
      </c>
      <c r="D106" s="28" t="s">
        <v>326</v>
      </c>
      <c r="E106" s="28" t="s">
        <v>499</v>
      </c>
      <c r="F106" s="28" t="s">
        <v>3309</v>
      </c>
      <c r="G106" s="26" t="s">
        <v>37</v>
      </c>
      <c r="H106" s="26">
        <v>2019</v>
      </c>
      <c r="I106" s="26" t="s">
        <v>126</v>
      </c>
      <c r="J106" s="54">
        <v>4</v>
      </c>
      <c r="K106" s="46" t="s">
        <v>844</v>
      </c>
      <c r="L106" s="26">
        <v>0.05</v>
      </c>
      <c r="M106" s="47">
        <f>N106+O106+P106</f>
        <v>0.2</v>
      </c>
      <c r="N106" s="47"/>
      <c r="O106" s="47">
        <v>0.2</v>
      </c>
      <c r="P106" s="47"/>
      <c r="Q106" s="26" t="s">
        <v>135</v>
      </c>
      <c r="R106" s="26" t="s">
        <v>39</v>
      </c>
      <c r="S106" s="60">
        <v>1</v>
      </c>
      <c r="T106" s="60">
        <v>4</v>
      </c>
      <c r="U106" s="60"/>
      <c r="V106" s="60"/>
      <c r="W106" s="26" t="s">
        <v>17</v>
      </c>
      <c r="X106" s="26"/>
      <c r="Y106" s="26"/>
    </row>
    <row r="107" ht="24.95" customHeight="1" spans="1:25">
      <c r="A107" s="24">
        <v>42</v>
      </c>
      <c r="B107" s="26" t="s">
        <v>852</v>
      </c>
      <c r="C107" s="24"/>
      <c r="D107" s="24"/>
      <c r="E107" s="24"/>
      <c r="F107" s="24"/>
      <c r="G107" s="24" t="s">
        <v>37</v>
      </c>
      <c r="H107" s="24" t="s">
        <v>34</v>
      </c>
      <c r="I107" s="24" t="s">
        <v>853</v>
      </c>
      <c r="J107" s="24" t="s">
        <v>34</v>
      </c>
      <c r="K107" s="51"/>
      <c r="L107" s="24"/>
      <c r="M107" s="52">
        <f>SUM(0)</f>
        <v>0</v>
      </c>
      <c r="N107" s="52">
        <f>SUM(0)</f>
        <v>0</v>
      </c>
      <c r="O107" s="52">
        <f>SUM(0)</f>
        <v>0</v>
      </c>
      <c r="P107" s="52">
        <f>SUM(0)</f>
        <v>0</v>
      </c>
      <c r="Q107" s="24"/>
      <c r="R107" s="24" t="s">
        <v>39</v>
      </c>
      <c r="S107" s="59">
        <f>SUM(0)</f>
        <v>0</v>
      </c>
      <c r="T107" s="59">
        <f>SUM(0)</f>
        <v>0</v>
      </c>
      <c r="U107" s="59"/>
      <c r="V107" s="59"/>
      <c r="W107" s="24" t="s">
        <v>34</v>
      </c>
      <c r="X107" s="24">
        <v>1185</v>
      </c>
      <c r="Y107" s="24"/>
    </row>
    <row r="108" s="6" customFormat="1" ht="24.95" customHeight="1" spans="1:25">
      <c r="A108" s="22">
        <v>43</v>
      </c>
      <c r="B108" s="23" t="s">
        <v>880</v>
      </c>
      <c r="C108" s="22"/>
      <c r="D108" s="22"/>
      <c r="E108" s="22"/>
      <c r="F108" s="22"/>
      <c r="G108" s="22" t="s">
        <v>37</v>
      </c>
      <c r="H108" s="22" t="s">
        <v>34</v>
      </c>
      <c r="I108" s="22" t="s">
        <v>126</v>
      </c>
      <c r="J108" s="44">
        <f>SUM(0)</f>
        <v>0</v>
      </c>
      <c r="K108" s="23" t="s">
        <v>881</v>
      </c>
      <c r="L108" s="22"/>
      <c r="M108" s="49">
        <f t="shared" ref="M108:P108" si="18">SUM(0)</f>
        <v>0</v>
      </c>
      <c r="N108" s="49">
        <f t="shared" si="18"/>
        <v>0</v>
      </c>
      <c r="O108" s="49">
        <f t="shared" si="18"/>
        <v>0</v>
      </c>
      <c r="P108" s="49">
        <f t="shared" si="18"/>
        <v>0</v>
      </c>
      <c r="Q108" s="22"/>
      <c r="R108" s="22" t="s">
        <v>39</v>
      </c>
      <c r="S108" s="58">
        <f>SUM(0)</f>
        <v>0</v>
      </c>
      <c r="T108" s="58">
        <f>SUM(0)</f>
        <v>0</v>
      </c>
      <c r="U108" s="58"/>
      <c r="V108" s="58"/>
      <c r="W108" s="22" t="s">
        <v>34</v>
      </c>
      <c r="X108" s="22">
        <v>1191</v>
      </c>
      <c r="Y108" s="22"/>
    </row>
    <row r="109" s="6" customFormat="1" ht="24.95" customHeight="1" spans="1:25">
      <c r="A109" s="22">
        <v>44</v>
      </c>
      <c r="B109" s="23" t="s">
        <v>882</v>
      </c>
      <c r="C109" s="22"/>
      <c r="D109" s="22"/>
      <c r="E109" s="22"/>
      <c r="F109" s="22"/>
      <c r="G109" s="22" t="s">
        <v>37</v>
      </c>
      <c r="H109" s="22" t="s">
        <v>34</v>
      </c>
      <c r="I109" s="22" t="s">
        <v>883</v>
      </c>
      <c r="J109" s="44" t="s">
        <v>34</v>
      </c>
      <c r="K109" s="23"/>
      <c r="L109" s="22"/>
      <c r="M109" s="49">
        <f t="shared" ref="M109:P109" si="19">M110+M111+M112+M123+M124</f>
        <v>4.5</v>
      </c>
      <c r="N109" s="49">
        <f t="shared" si="19"/>
        <v>0</v>
      </c>
      <c r="O109" s="49">
        <f t="shared" si="19"/>
        <v>4.5</v>
      </c>
      <c r="P109" s="49">
        <f t="shared" si="19"/>
        <v>0</v>
      </c>
      <c r="Q109" s="22"/>
      <c r="R109" s="22" t="s">
        <v>39</v>
      </c>
      <c r="S109" s="58">
        <f>S110+S111+S112+S123+S124</f>
        <v>9</v>
      </c>
      <c r="T109" s="58">
        <f>T110+T111+T112+T123+T124</f>
        <v>44</v>
      </c>
      <c r="U109" s="58"/>
      <c r="V109" s="58"/>
      <c r="W109" s="22" t="s">
        <v>34</v>
      </c>
      <c r="X109" s="22">
        <v>1206</v>
      </c>
      <c r="Y109" s="22"/>
    </row>
    <row r="110" ht="24.95" customHeight="1" spans="1:25">
      <c r="A110" s="24">
        <v>45</v>
      </c>
      <c r="B110" s="26" t="s">
        <v>884</v>
      </c>
      <c r="C110" s="24"/>
      <c r="D110" s="24"/>
      <c r="E110" s="24"/>
      <c r="F110" s="24"/>
      <c r="G110" s="24" t="s">
        <v>37</v>
      </c>
      <c r="H110" s="24" t="s">
        <v>34</v>
      </c>
      <c r="I110" s="24" t="s">
        <v>108</v>
      </c>
      <c r="J110" s="55"/>
      <c r="K110" s="51"/>
      <c r="L110" s="24"/>
      <c r="M110" s="52"/>
      <c r="N110" s="52"/>
      <c r="O110" s="52"/>
      <c r="P110" s="52"/>
      <c r="Q110" s="24"/>
      <c r="R110" s="24"/>
      <c r="S110" s="59"/>
      <c r="T110" s="59"/>
      <c r="U110" s="59"/>
      <c r="V110" s="59"/>
      <c r="W110" s="24" t="s">
        <v>34</v>
      </c>
      <c r="X110" s="24">
        <v>1207</v>
      </c>
      <c r="Y110" s="24"/>
    </row>
    <row r="111" ht="24.95" customHeight="1" spans="1:25">
      <c r="A111" s="24">
        <v>46</v>
      </c>
      <c r="B111" s="26" t="s">
        <v>885</v>
      </c>
      <c r="C111" s="24"/>
      <c r="D111" s="24"/>
      <c r="E111" s="24"/>
      <c r="F111" s="24"/>
      <c r="G111" s="24" t="s">
        <v>37</v>
      </c>
      <c r="H111" s="24" t="s">
        <v>34</v>
      </c>
      <c r="I111" s="24" t="s">
        <v>126</v>
      </c>
      <c r="J111" s="50">
        <f>SUM(0)</f>
        <v>0</v>
      </c>
      <c r="K111" s="51"/>
      <c r="L111" s="24"/>
      <c r="M111" s="52">
        <f t="shared" ref="M111:P111" si="20">SUM(0)</f>
        <v>0</v>
      </c>
      <c r="N111" s="52">
        <f t="shared" si="20"/>
        <v>0</v>
      </c>
      <c r="O111" s="52">
        <f t="shared" si="20"/>
        <v>0</v>
      </c>
      <c r="P111" s="52">
        <f t="shared" si="20"/>
        <v>0</v>
      </c>
      <c r="Q111" s="24"/>
      <c r="R111" s="24" t="s">
        <v>39</v>
      </c>
      <c r="S111" s="59">
        <f>SUM(0)</f>
        <v>0</v>
      </c>
      <c r="T111" s="59">
        <f>SUM(0)</f>
        <v>0</v>
      </c>
      <c r="U111" s="59"/>
      <c r="V111" s="59"/>
      <c r="W111" s="24" t="s">
        <v>34</v>
      </c>
      <c r="X111" s="24">
        <v>1210</v>
      </c>
      <c r="Y111" s="24"/>
    </row>
    <row r="112" ht="24.95" customHeight="1" spans="1:25">
      <c r="A112" s="24">
        <v>47</v>
      </c>
      <c r="B112" s="26" t="s">
        <v>886</v>
      </c>
      <c r="C112" s="24"/>
      <c r="D112" s="24"/>
      <c r="E112" s="24"/>
      <c r="F112" s="24"/>
      <c r="G112" s="24" t="s">
        <v>37</v>
      </c>
      <c r="H112" s="24" t="s">
        <v>34</v>
      </c>
      <c r="I112" s="24" t="s">
        <v>883</v>
      </c>
      <c r="J112" s="24" t="s">
        <v>34</v>
      </c>
      <c r="K112" s="51"/>
      <c r="L112" s="24"/>
      <c r="M112" s="52">
        <f>SUM(M113:M121)</f>
        <v>4.5</v>
      </c>
      <c r="N112" s="52">
        <f>SUM(N113:N121)</f>
        <v>0</v>
      </c>
      <c r="O112" s="52">
        <f>SUM(O113:O121)</f>
        <v>4.5</v>
      </c>
      <c r="P112" s="52">
        <f>SUM(P113:P121)</f>
        <v>0</v>
      </c>
      <c r="Q112" s="24"/>
      <c r="R112" s="24" t="s">
        <v>39</v>
      </c>
      <c r="S112" s="59">
        <f>SUM(S113:S121)</f>
        <v>9</v>
      </c>
      <c r="T112" s="59">
        <f>SUM(T113:T121)</f>
        <v>44</v>
      </c>
      <c r="U112" s="59"/>
      <c r="V112" s="59"/>
      <c r="W112" s="24" t="s">
        <v>34</v>
      </c>
      <c r="X112" s="24">
        <v>1234</v>
      </c>
      <c r="Y112" s="24"/>
    </row>
    <row r="113" s="92" customFormat="1" ht="24.95" customHeight="1" spans="1:25">
      <c r="A113" s="33">
        <v>48</v>
      </c>
      <c r="B113" s="78" t="s">
        <v>903</v>
      </c>
      <c r="C113" s="33" t="s">
        <v>45</v>
      </c>
      <c r="D113" s="33" t="s">
        <v>326</v>
      </c>
      <c r="E113" s="33" t="s">
        <v>327</v>
      </c>
      <c r="F113" s="33"/>
      <c r="G113" s="33" t="s">
        <v>37</v>
      </c>
      <c r="H113" s="33">
        <v>2019</v>
      </c>
      <c r="I113" s="33" t="s">
        <v>126</v>
      </c>
      <c r="J113" s="79">
        <v>2.5</v>
      </c>
      <c r="K113" s="53" t="s">
        <v>891</v>
      </c>
      <c r="L113" s="33">
        <v>0.2</v>
      </c>
      <c r="M113" s="80">
        <f t="shared" ref="M113:M116" si="21">N113+O113+P113</f>
        <v>0.5</v>
      </c>
      <c r="N113" s="80"/>
      <c r="O113" s="80">
        <v>0.5</v>
      </c>
      <c r="P113" s="80"/>
      <c r="Q113" s="33" t="s">
        <v>135</v>
      </c>
      <c r="R113" s="33" t="s">
        <v>39</v>
      </c>
      <c r="S113" s="82">
        <v>1</v>
      </c>
      <c r="T113" s="82">
        <v>4</v>
      </c>
      <c r="U113" s="82"/>
      <c r="V113" s="82"/>
      <c r="W113" s="33" t="s">
        <v>17</v>
      </c>
      <c r="X113" s="33"/>
      <c r="Y113" s="33" t="s">
        <v>904</v>
      </c>
    </row>
    <row r="114" s="92" customFormat="1" ht="24.95" customHeight="1" spans="1:25">
      <c r="A114" s="33"/>
      <c r="B114" s="78"/>
      <c r="C114" s="30" t="s">
        <v>45</v>
      </c>
      <c r="D114" s="31" t="s">
        <v>326</v>
      </c>
      <c r="E114" s="31" t="s">
        <v>327</v>
      </c>
      <c r="F114" s="31" t="s">
        <v>3256</v>
      </c>
      <c r="G114" s="33" t="s">
        <v>37</v>
      </c>
      <c r="H114" s="33">
        <v>2019</v>
      </c>
      <c r="I114" s="33" t="s">
        <v>126</v>
      </c>
      <c r="J114" s="79">
        <v>2.5</v>
      </c>
      <c r="K114" s="53" t="s">
        <v>891</v>
      </c>
      <c r="L114" s="33">
        <v>0.2</v>
      </c>
      <c r="M114" s="80">
        <f t="shared" si="21"/>
        <v>0.5</v>
      </c>
      <c r="N114" s="80"/>
      <c r="O114" s="80">
        <v>0.5</v>
      </c>
      <c r="P114" s="80"/>
      <c r="Q114" s="33" t="s">
        <v>135</v>
      </c>
      <c r="R114" s="33" t="s">
        <v>39</v>
      </c>
      <c r="S114" s="82">
        <v>1</v>
      </c>
      <c r="T114" s="82">
        <v>4</v>
      </c>
      <c r="U114" s="82"/>
      <c r="V114" s="82"/>
      <c r="W114" s="33" t="s">
        <v>17</v>
      </c>
      <c r="X114" s="33"/>
      <c r="Y114" s="33"/>
    </row>
    <row r="115" s="92" customFormat="1" ht="24.95" customHeight="1" spans="1:25">
      <c r="A115" s="33">
        <v>49</v>
      </c>
      <c r="B115" s="78" t="s">
        <v>923</v>
      </c>
      <c r="C115" s="33" t="s">
        <v>45</v>
      </c>
      <c r="D115" s="33" t="s">
        <v>326</v>
      </c>
      <c r="E115" s="33" t="s">
        <v>488</v>
      </c>
      <c r="F115" s="33"/>
      <c r="G115" s="33" t="s">
        <v>37</v>
      </c>
      <c r="H115" s="33">
        <v>2019</v>
      </c>
      <c r="I115" s="33" t="s">
        <v>908</v>
      </c>
      <c r="J115" s="81">
        <v>1</v>
      </c>
      <c r="K115" s="53" t="s">
        <v>909</v>
      </c>
      <c r="L115" s="33">
        <v>0.5</v>
      </c>
      <c r="M115" s="80">
        <f t="shared" si="21"/>
        <v>0.5</v>
      </c>
      <c r="N115" s="80"/>
      <c r="O115" s="80">
        <v>0.5</v>
      </c>
      <c r="P115" s="80"/>
      <c r="Q115" s="33" t="s">
        <v>135</v>
      </c>
      <c r="R115" s="33" t="s">
        <v>39</v>
      </c>
      <c r="S115" s="82">
        <v>1</v>
      </c>
      <c r="T115" s="82">
        <v>5</v>
      </c>
      <c r="U115" s="82"/>
      <c r="V115" s="82"/>
      <c r="W115" s="33" t="s">
        <v>17</v>
      </c>
      <c r="X115" s="33"/>
      <c r="Y115" s="33" t="s">
        <v>924</v>
      </c>
    </row>
    <row r="116" s="92" customFormat="1" ht="24.95" customHeight="1" spans="1:25">
      <c r="A116" s="33"/>
      <c r="B116" s="78"/>
      <c r="C116" s="30" t="s">
        <v>45</v>
      </c>
      <c r="D116" s="31" t="s">
        <v>326</v>
      </c>
      <c r="E116" s="31" t="s">
        <v>488</v>
      </c>
      <c r="F116" s="31" t="s">
        <v>3265</v>
      </c>
      <c r="G116" s="33" t="s">
        <v>37</v>
      </c>
      <c r="H116" s="33">
        <v>2019</v>
      </c>
      <c r="I116" s="33" t="s">
        <v>908</v>
      </c>
      <c r="J116" s="81">
        <v>1</v>
      </c>
      <c r="K116" s="53" t="s">
        <v>909</v>
      </c>
      <c r="L116" s="33">
        <v>0.5</v>
      </c>
      <c r="M116" s="80">
        <f t="shared" si="21"/>
        <v>0.5</v>
      </c>
      <c r="N116" s="80"/>
      <c r="O116" s="80">
        <v>0.5</v>
      </c>
      <c r="P116" s="80"/>
      <c r="Q116" s="33" t="s">
        <v>135</v>
      </c>
      <c r="R116" s="33" t="s">
        <v>39</v>
      </c>
      <c r="S116" s="82">
        <v>1</v>
      </c>
      <c r="T116" s="82">
        <v>5</v>
      </c>
      <c r="U116" s="82"/>
      <c r="V116" s="82"/>
      <c r="W116" s="33" t="s">
        <v>17</v>
      </c>
      <c r="X116" s="33"/>
      <c r="Y116" s="33"/>
    </row>
    <row r="117" s="92" customFormat="1" ht="24.95" customHeight="1" spans="1:25">
      <c r="A117" s="33">
        <v>51</v>
      </c>
      <c r="B117" s="78" t="s">
        <v>927</v>
      </c>
      <c r="C117" s="33" t="s">
        <v>45</v>
      </c>
      <c r="D117" s="33" t="s">
        <v>326</v>
      </c>
      <c r="E117" s="33" t="s">
        <v>494</v>
      </c>
      <c r="F117" s="33"/>
      <c r="G117" s="33" t="s">
        <v>37</v>
      </c>
      <c r="H117" s="33">
        <v>2019</v>
      </c>
      <c r="I117" s="33" t="s">
        <v>908</v>
      </c>
      <c r="J117" s="81">
        <v>1</v>
      </c>
      <c r="K117" s="53" t="s">
        <v>909</v>
      </c>
      <c r="L117" s="33">
        <v>0.5</v>
      </c>
      <c r="M117" s="80">
        <f t="shared" ref="M117:M122" si="22">N117+O117+P117</f>
        <v>0.5</v>
      </c>
      <c r="N117" s="80"/>
      <c r="O117" s="80">
        <v>0.5</v>
      </c>
      <c r="P117" s="80"/>
      <c r="Q117" s="33" t="s">
        <v>135</v>
      </c>
      <c r="R117" s="33" t="s">
        <v>39</v>
      </c>
      <c r="S117" s="82">
        <v>1</v>
      </c>
      <c r="T117" s="82">
        <v>4</v>
      </c>
      <c r="U117" s="82"/>
      <c r="V117" s="82"/>
      <c r="W117" s="33" t="s">
        <v>17</v>
      </c>
      <c r="X117" s="33"/>
      <c r="Y117" s="33" t="s">
        <v>928</v>
      </c>
    </row>
    <row r="118" s="92" customFormat="1" ht="24.95" customHeight="1" spans="1:25">
      <c r="A118" s="33"/>
      <c r="B118" s="78"/>
      <c r="C118" s="30" t="s">
        <v>45</v>
      </c>
      <c r="D118" s="31" t="s">
        <v>326</v>
      </c>
      <c r="E118" s="30" t="s">
        <v>494</v>
      </c>
      <c r="F118" s="31" t="s">
        <v>3303</v>
      </c>
      <c r="G118" s="33" t="s">
        <v>37</v>
      </c>
      <c r="H118" s="33">
        <v>2019</v>
      </c>
      <c r="I118" s="33" t="s">
        <v>908</v>
      </c>
      <c r="J118" s="81">
        <v>1</v>
      </c>
      <c r="K118" s="53" t="s">
        <v>909</v>
      </c>
      <c r="L118" s="33">
        <v>0.5</v>
      </c>
      <c r="M118" s="80">
        <f t="shared" si="22"/>
        <v>0.5</v>
      </c>
      <c r="N118" s="80"/>
      <c r="O118" s="80">
        <v>0.5</v>
      </c>
      <c r="P118" s="80"/>
      <c r="Q118" s="33" t="s">
        <v>135</v>
      </c>
      <c r="R118" s="33" t="s">
        <v>39</v>
      </c>
      <c r="S118" s="82">
        <v>1</v>
      </c>
      <c r="T118" s="82">
        <v>4</v>
      </c>
      <c r="U118" s="82"/>
      <c r="V118" s="82"/>
      <c r="W118" s="33" t="s">
        <v>17</v>
      </c>
      <c r="X118" s="33"/>
      <c r="Y118" s="33"/>
    </row>
    <row r="119" ht="24.95" customHeight="1" spans="1:25">
      <c r="A119" s="24">
        <v>53</v>
      </c>
      <c r="B119" s="25" t="s">
        <v>929</v>
      </c>
      <c r="C119" s="26" t="s">
        <v>45</v>
      </c>
      <c r="D119" s="26" t="s">
        <v>326</v>
      </c>
      <c r="E119" s="26" t="s">
        <v>330</v>
      </c>
      <c r="F119" s="26"/>
      <c r="G119" s="26" t="s">
        <v>37</v>
      </c>
      <c r="H119" s="26">
        <v>2019</v>
      </c>
      <c r="I119" s="26" t="s">
        <v>908</v>
      </c>
      <c r="J119" s="45">
        <v>1</v>
      </c>
      <c r="K119" s="46" t="s">
        <v>909</v>
      </c>
      <c r="L119" s="26">
        <v>0.5</v>
      </c>
      <c r="M119" s="47">
        <f t="shared" si="22"/>
        <v>0.5</v>
      </c>
      <c r="N119" s="47"/>
      <c r="O119" s="47">
        <v>0.5</v>
      </c>
      <c r="P119" s="47"/>
      <c r="Q119" s="26" t="s">
        <v>135</v>
      </c>
      <c r="R119" s="26" t="s">
        <v>39</v>
      </c>
      <c r="S119" s="60">
        <v>1</v>
      </c>
      <c r="T119" s="60">
        <v>7</v>
      </c>
      <c r="U119" s="60"/>
      <c r="V119" s="60"/>
      <c r="W119" s="26" t="s">
        <v>17</v>
      </c>
      <c r="X119" s="26"/>
      <c r="Y119" s="26" t="s">
        <v>931</v>
      </c>
    </row>
    <row r="120" ht="24.95" customHeight="1" spans="1:25">
      <c r="A120" s="24"/>
      <c r="B120" s="25"/>
      <c r="C120" s="27" t="s">
        <v>45</v>
      </c>
      <c r="D120" s="28" t="s">
        <v>326</v>
      </c>
      <c r="E120" s="28" t="s">
        <v>330</v>
      </c>
      <c r="F120" s="28" t="s">
        <v>3310</v>
      </c>
      <c r="G120" s="26" t="s">
        <v>37</v>
      </c>
      <c r="H120" s="26">
        <v>2019</v>
      </c>
      <c r="I120" s="26" t="s">
        <v>908</v>
      </c>
      <c r="J120" s="45">
        <v>1</v>
      </c>
      <c r="K120" s="46" t="s">
        <v>909</v>
      </c>
      <c r="L120" s="26">
        <v>0.5</v>
      </c>
      <c r="M120" s="47">
        <f t="shared" si="22"/>
        <v>0.5</v>
      </c>
      <c r="N120" s="47"/>
      <c r="O120" s="47">
        <v>0.5</v>
      </c>
      <c r="P120" s="47"/>
      <c r="Q120" s="26" t="s">
        <v>135</v>
      </c>
      <c r="R120" s="26" t="s">
        <v>39</v>
      </c>
      <c r="S120" s="60">
        <v>1</v>
      </c>
      <c r="T120" s="60">
        <v>7</v>
      </c>
      <c r="U120" s="60"/>
      <c r="V120" s="60"/>
      <c r="W120" s="26" t="s">
        <v>17</v>
      </c>
      <c r="X120" s="26"/>
      <c r="Y120" s="26"/>
    </row>
    <row r="121" ht="24.95" customHeight="1" spans="1:25">
      <c r="A121" s="24">
        <v>54</v>
      </c>
      <c r="B121" s="25" t="s">
        <v>932</v>
      </c>
      <c r="C121" s="26" t="s">
        <v>45</v>
      </c>
      <c r="D121" s="26" t="s">
        <v>326</v>
      </c>
      <c r="E121" s="26" t="s">
        <v>333</v>
      </c>
      <c r="F121" s="26"/>
      <c r="G121" s="26" t="s">
        <v>37</v>
      </c>
      <c r="H121" s="26">
        <v>2019</v>
      </c>
      <c r="I121" s="26" t="s">
        <v>908</v>
      </c>
      <c r="J121" s="45">
        <v>1</v>
      </c>
      <c r="K121" s="46" t="s">
        <v>909</v>
      </c>
      <c r="L121" s="26">
        <v>0.5</v>
      </c>
      <c r="M121" s="47">
        <f t="shared" si="22"/>
        <v>0.5</v>
      </c>
      <c r="N121" s="47"/>
      <c r="O121" s="47">
        <v>0.5</v>
      </c>
      <c r="P121" s="47"/>
      <c r="Q121" s="26" t="s">
        <v>135</v>
      </c>
      <c r="R121" s="26" t="s">
        <v>39</v>
      </c>
      <c r="S121" s="60">
        <v>1</v>
      </c>
      <c r="T121" s="60">
        <v>4</v>
      </c>
      <c r="U121" s="60"/>
      <c r="V121" s="60"/>
      <c r="W121" s="26" t="s">
        <v>17</v>
      </c>
      <c r="X121" s="26"/>
      <c r="Y121" s="26" t="s">
        <v>933</v>
      </c>
    </row>
    <row r="122" ht="24.95" customHeight="1" spans="1:25">
      <c r="A122" s="24"/>
      <c r="B122" s="25"/>
      <c r="C122" s="27" t="s">
        <v>45</v>
      </c>
      <c r="D122" s="28" t="s">
        <v>326</v>
      </c>
      <c r="E122" s="28" t="s">
        <v>333</v>
      </c>
      <c r="F122" s="28" t="s">
        <v>3311</v>
      </c>
      <c r="G122" s="26" t="s">
        <v>37</v>
      </c>
      <c r="H122" s="26">
        <v>2019</v>
      </c>
      <c r="I122" s="26" t="s">
        <v>908</v>
      </c>
      <c r="J122" s="45">
        <v>1</v>
      </c>
      <c r="K122" s="46" t="s">
        <v>909</v>
      </c>
      <c r="L122" s="26">
        <v>0.5</v>
      </c>
      <c r="M122" s="47">
        <f t="shared" si="22"/>
        <v>0.5</v>
      </c>
      <c r="N122" s="47"/>
      <c r="O122" s="47">
        <v>0.5</v>
      </c>
      <c r="P122" s="47"/>
      <c r="Q122" s="26" t="s">
        <v>135</v>
      </c>
      <c r="R122" s="26" t="s">
        <v>39</v>
      </c>
      <c r="S122" s="60">
        <v>1</v>
      </c>
      <c r="T122" s="60">
        <v>4</v>
      </c>
      <c r="U122" s="60"/>
      <c r="V122" s="60"/>
      <c r="W122" s="26" t="s">
        <v>17</v>
      </c>
      <c r="X122" s="26"/>
      <c r="Y122" s="26"/>
    </row>
    <row r="123" ht="24.95" customHeight="1" spans="1:25">
      <c r="A123" s="24">
        <v>55</v>
      </c>
      <c r="B123" s="26" t="s">
        <v>936</v>
      </c>
      <c r="C123" s="24"/>
      <c r="D123" s="24"/>
      <c r="E123" s="24"/>
      <c r="F123" s="24"/>
      <c r="G123" s="24" t="s">
        <v>37</v>
      </c>
      <c r="H123" s="24" t="s">
        <v>34</v>
      </c>
      <c r="I123" s="24" t="s">
        <v>126</v>
      </c>
      <c r="J123" s="50">
        <f>SUM(0)</f>
        <v>0</v>
      </c>
      <c r="K123" s="51"/>
      <c r="L123" s="24"/>
      <c r="M123" s="52">
        <f t="shared" ref="M123:P123" si="23">SUM(0)</f>
        <v>0</v>
      </c>
      <c r="N123" s="52">
        <f t="shared" si="23"/>
        <v>0</v>
      </c>
      <c r="O123" s="52">
        <f t="shared" si="23"/>
        <v>0</v>
      </c>
      <c r="P123" s="52">
        <f t="shared" si="23"/>
        <v>0</v>
      </c>
      <c r="Q123" s="24"/>
      <c r="R123" s="24" t="s">
        <v>39</v>
      </c>
      <c r="S123" s="59">
        <f>SUM(0)</f>
        <v>0</v>
      </c>
      <c r="T123" s="59">
        <f>SUM(0)</f>
        <v>0</v>
      </c>
      <c r="U123" s="59"/>
      <c r="V123" s="59"/>
      <c r="W123" s="24" t="s">
        <v>34</v>
      </c>
      <c r="X123" s="24">
        <v>1247</v>
      </c>
      <c r="Y123" s="24"/>
    </row>
    <row r="124" ht="24.95" customHeight="1" spans="1:25">
      <c r="A124" s="24">
        <v>56</v>
      </c>
      <c r="B124" s="26" t="s">
        <v>937</v>
      </c>
      <c r="C124" s="24"/>
      <c r="D124" s="24"/>
      <c r="E124" s="24"/>
      <c r="F124" s="24"/>
      <c r="G124" s="24" t="s">
        <v>37</v>
      </c>
      <c r="H124" s="24" t="s">
        <v>34</v>
      </c>
      <c r="I124" s="24" t="s">
        <v>126</v>
      </c>
      <c r="J124" s="50">
        <f>SUM(0)</f>
        <v>0</v>
      </c>
      <c r="K124" s="51"/>
      <c r="L124" s="24"/>
      <c r="M124" s="52">
        <f t="shared" ref="M124:P124" si="24">SUM(0)</f>
        <v>0</v>
      </c>
      <c r="N124" s="52">
        <f t="shared" si="24"/>
        <v>0</v>
      </c>
      <c r="O124" s="52">
        <f t="shared" si="24"/>
        <v>0</v>
      </c>
      <c r="P124" s="52">
        <f t="shared" si="24"/>
        <v>0</v>
      </c>
      <c r="Q124" s="24"/>
      <c r="R124" s="24" t="s">
        <v>39</v>
      </c>
      <c r="S124" s="59">
        <f>SUM(0)</f>
        <v>0</v>
      </c>
      <c r="T124" s="59">
        <f>SUM(0)</f>
        <v>0</v>
      </c>
      <c r="U124" s="59"/>
      <c r="V124" s="59"/>
      <c r="W124" s="24" t="s">
        <v>34</v>
      </c>
      <c r="X124" s="24">
        <v>1252</v>
      </c>
      <c r="Y124" s="24"/>
    </row>
    <row r="125" s="5" customFormat="1" ht="24.95" customHeight="1" spans="1:25">
      <c r="A125" s="20">
        <v>57</v>
      </c>
      <c r="B125" s="21" t="s">
        <v>938</v>
      </c>
      <c r="C125" s="20"/>
      <c r="D125" s="20"/>
      <c r="E125" s="20"/>
      <c r="F125" s="20"/>
      <c r="G125" s="20" t="s">
        <v>37</v>
      </c>
      <c r="H125" s="20" t="s">
        <v>34</v>
      </c>
      <c r="I125" s="20" t="s">
        <v>34</v>
      </c>
      <c r="J125" s="42" t="s">
        <v>34</v>
      </c>
      <c r="K125" s="21"/>
      <c r="L125" s="20"/>
      <c r="M125" s="48">
        <f t="shared" ref="M125:P125" si="25">M126+M128+M146+M148+M152+M153</f>
        <v>16.35</v>
      </c>
      <c r="N125" s="48">
        <f t="shared" si="25"/>
        <v>14</v>
      </c>
      <c r="O125" s="48">
        <f t="shared" si="25"/>
        <v>2.95</v>
      </c>
      <c r="P125" s="48">
        <f t="shared" si="25"/>
        <v>0</v>
      </c>
      <c r="Q125" s="20"/>
      <c r="R125" s="20" t="s">
        <v>34</v>
      </c>
      <c r="S125" s="57">
        <f>S126+S128+S146+S148+S152+S153</f>
        <v>49</v>
      </c>
      <c r="T125" s="57">
        <f>T126+T128+T146+T148+T152+T153</f>
        <v>174</v>
      </c>
      <c r="U125" s="57" t="s">
        <v>939</v>
      </c>
      <c r="V125" s="57" t="s">
        <v>128</v>
      </c>
      <c r="W125" s="20" t="s">
        <v>34</v>
      </c>
      <c r="X125" s="20">
        <v>1263</v>
      </c>
      <c r="Y125" s="20"/>
    </row>
    <row r="126" s="6" customFormat="1" ht="24.95" customHeight="1" spans="1:25">
      <c r="A126" s="22">
        <v>58</v>
      </c>
      <c r="B126" s="23" t="s">
        <v>940</v>
      </c>
      <c r="C126" s="22"/>
      <c r="D126" s="22"/>
      <c r="E126" s="22"/>
      <c r="F126" s="22"/>
      <c r="G126" s="22" t="s">
        <v>37</v>
      </c>
      <c r="H126" s="22" t="s">
        <v>34</v>
      </c>
      <c r="I126" s="22" t="s">
        <v>941</v>
      </c>
      <c r="J126" s="43">
        <f>SUM(J127:J127)</f>
        <v>2</v>
      </c>
      <c r="K126" s="23" t="s">
        <v>942</v>
      </c>
      <c r="L126" s="22"/>
      <c r="M126" s="49">
        <f>SUM(M127:M127)</f>
        <v>0.1</v>
      </c>
      <c r="N126" s="49">
        <f>SUM(N127:N127)</f>
        <v>0</v>
      </c>
      <c r="O126" s="49">
        <f>SUM(O127:O127)</f>
        <v>0.1</v>
      </c>
      <c r="P126" s="49">
        <f>SUM(P127:P127)</f>
        <v>0</v>
      </c>
      <c r="Q126" s="22"/>
      <c r="R126" s="22" t="s">
        <v>39</v>
      </c>
      <c r="S126" s="58">
        <f>SUM(S127:S127)</f>
        <v>1</v>
      </c>
      <c r="T126" s="58">
        <f>SUM(T127:T127)</f>
        <v>3</v>
      </c>
      <c r="U126" s="58"/>
      <c r="V126" s="58"/>
      <c r="W126" s="22" t="s">
        <v>34</v>
      </c>
      <c r="X126" s="22">
        <v>1264</v>
      </c>
      <c r="Y126" s="22"/>
    </row>
    <row r="127" ht="24.95" customHeight="1" spans="1:25">
      <c r="A127" s="24">
        <v>59</v>
      </c>
      <c r="B127" s="25" t="s">
        <v>1045</v>
      </c>
      <c r="C127" s="26" t="s">
        <v>45</v>
      </c>
      <c r="D127" s="26" t="s">
        <v>326</v>
      </c>
      <c r="E127" s="26" t="s">
        <v>333</v>
      </c>
      <c r="F127" s="26"/>
      <c r="G127" s="26" t="s">
        <v>37</v>
      </c>
      <c r="H127" s="26">
        <v>2019</v>
      </c>
      <c r="I127" s="26" t="s">
        <v>941</v>
      </c>
      <c r="J127" s="45">
        <v>2</v>
      </c>
      <c r="K127" s="46" t="s">
        <v>955</v>
      </c>
      <c r="L127" s="26">
        <v>0.05</v>
      </c>
      <c r="M127" s="47">
        <v>0.1</v>
      </c>
      <c r="N127" s="47"/>
      <c r="O127" s="47">
        <v>0.1</v>
      </c>
      <c r="P127" s="47"/>
      <c r="Q127" s="26" t="s">
        <v>135</v>
      </c>
      <c r="R127" s="26" t="s">
        <v>39</v>
      </c>
      <c r="S127" s="60">
        <v>1</v>
      </c>
      <c r="T127" s="60">
        <v>3</v>
      </c>
      <c r="U127" s="60"/>
      <c r="V127" s="60"/>
      <c r="W127" s="26" t="s">
        <v>17</v>
      </c>
      <c r="X127" s="26"/>
      <c r="Y127" s="87" t="s">
        <v>1046</v>
      </c>
    </row>
    <row r="128" s="6" customFormat="1" ht="24.95" customHeight="1" spans="1:25">
      <c r="A128" s="22">
        <v>60</v>
      </c>
      <c r="B128" s="23" t="s">
        <v>1047</v>
      </c>
      <c r="C128" s="22"/>
      <c r="D128" s="22"/>
      <c r="E128" s="22"/>
      <c r="F128" s="22"/>
      <c r="G128" s="22" t="s">
        <v>37</v>
      </c>
      <c r="H128" s="22" t="s">
        <v>34</v>
      </c>
      <c r="I128" s="22" t="s">
        <v>941</v>
      </c>
      <c r="J128" s="43">
        <f>SUM(J129:J144)</f>
        <v>44</v>
      </c>
      <c r="K128" s="23" t="s">
        <v>1048</v>
      </c>
      <c r="L128" s="22"/>
      <c r="M128" s="49">
        <f>SUM(M129:M144)</f>
        <v>16.1</v>
      </c>
      <c r="N128" s="49">
        <f>SUM(N129:N144)</f>
        <v>14</v>
      </c>
      <c r="O128" s="49">
        <f>SUM(O129:O144)</f>
        <v>2.7</v>
      </c>
      <c r="P128" s="49">
        <f>SUM(P129:P144)</f>
        <v>0</v>
      </c>
      <c r="Q128" s="22"/>
      <c r="R128" s="22" t="s">
        <v>39</v>
      </c>
      <c r="S128" s="58">
        <f>SUM(S129:S144)</f>
        <v>45</v>
      </c>
      <c r="T128" s="58">
        <f>SUM(T129:T144)</f>
        <v>159</v>
      </c>
      <c r="U128" s="58"/>
      <c r="V128" s="58"/>
      <c r="W128" s="22" t="s">
        <v>34</v>
      </c>
      <c r="X128" s="22">
        <v>1780</v>
      </c>
      <c r="Y128" s="22"/>
    </row>
    <row r="129" s="3" customFormat="1" ht="24.95" customHeight="1" spans="1:25">
      <c r="A129" s="24">
        <v>61</v>
      </c>
      <c r="B129" s="46" t="s">
        <v>1098</v>
      </c>
      <c r="C129" s="26" t="s">
        <v>45</v>
      </c>
      <c r="D129" s="26" t="s">
        <v>326</v>
      </c>
      <c r="E129" s="26" t="s">
        <v>1099</v>
      </c>
      <c r="F129" s="26"/>
      <c r="G129" s="26" t="s">
        <v>37</v>
      </c>
      <c r="H129" s="26">
        <v>2018</v>
      </c>
      <c r="I129" s="26" t="s">
        <v>941</v>
      </c>
      <c r="J129" s="45">
        <v>2</v>
      </c>
      <c r="K129" s="51" t="s">
        <v>1048</v>
      </c>
      <c r="L129" s="47">
        <v>0.4</v>
      </c>
      <c r="M129" s="47">
        <v>0.8</v>
      </c>
      <c r="N129" s="47">
        <v>0.8</v>
      </c>
      <c r="O129" s="47"/>
      <c r="P129" s="47"/>
      <c r="Q129" s="26" t="s">
        <v>135</v>
      </c>
      <c r="R129" s="26" t="s">
        <v>39</v>
      </c>
      <c r="S129" s="26">
        <v>2</v>
      </c>
      <c r="T129" s="26">
        <v>6</v>
      </c>
      <c r="U129" s="26"/>
      <c r="V129" s="26"/>
      <c r="W129" s="26" t="s">
        <v>17</v>
      </c>
      <c r="X129" s="24">
        <v>1822</v>
      </c>
      <c r="Y129" s="24"/>
    </row>
    <row r="130" s="3" customFormat="1" ht="24.95" customHeight="1" spans="1:25">
      <c r="A130" s="24">
        <v>62</v>
      </c>
      <c r="B130" s="46" t="s">
        <v>1100</v>
      </c>
      <c r="C130" s="26" t="s">
        <v>45</v>
      </c>
      <c r="D130" s="26" t="s">
        <v>326</v>
      </c>
      <c r="E130" s="26" t="s">
        <v>799</v>
      </c>
      <c r="F130" s="26"/>
      <c r="G130" s="26" t="s">
        <v>37</v>
      </c>
      <c r="H130" s="26">
        <v>2018</v>
      </c>
      <c r="I130" s="26" t="s">
        <v>941</v>
      </c>
      <c r="J130" s="45">
        <v>2</v>
      </c>
      <c r="K130" s="51" t="s">
        <v>1048</v>
      </c>
      <c r="L130" s="47">
        <v>0.4</v>
      </c>
      <c r="M130" s="47">
        <v>0.8</v>
      </c>
      <c r="N130" s="47">
        <v>0.8</v>
      </c>
      <c r="O130" s="47"/>
      <c r="P130" s="47"/>
      <c r="Q130" s="26" t="s">
        <v>135</v>
      </c>
      <c r="R130" s="26" t="s">
        <v>39</v>
      </c>
      <c r="S130" s="26">
        <v>2</v>
      </c>
      <c r="T130" s="26">
        <v>7</v>
      </c>
      <c r="U130" s="26"/>
      <c r="V130" s="26"/>
      <c r="W130" s="26" t="s">
        <v>17</v>
      </c>
      <c r="X130" s="24">
        <v>1823</v>
      </c>
      <c r="Y130" s="24"/>
    </row>
    <row r="131" s="3" customFormat="1" ht="24.95" customHeight="1" spans="1:25">
      <c r="A131" s="24">
        <v>63</v>
      </c>
      <c r="B131" s="46" t="s">
        <v>1101</v>
      </c>
      <c r="C131" s="26" t="s">
        <v>45</v>
      </c>
      <c r="D131" s="26" t="s">
        <v>326</v>
      </c>
      <c r="E131" s="26" t="s">
        <v>1102</v>
      </c>
      <c r="F131" s="26"/>
      <c r="G131" s="26" t="s">
        <v>37</v>
      </c>
      <c r="H131" s="26">
        <v>2018</v>
      </c>
      <c r="I131" s="26" t="s">
        <v>941</v>
      </c>
      <c r="J131" s="45">
        <v>5</v>
      </c>
      <c r="K131" s="51" t="s">
        <v>1048</v>
      </c>
      <c r="L131" s="47">
        <v>0.4</v>
      </c>
      <c r="M131" s="47">
        <v>2</v>
      </c>
      <c r="N131" s="47">
        <v>2</v>
      </c>
      <c r="O131" s="47"/>
      <c r="P131" s="47"/>
      <c r="Q131" s="26" t="s">
        <v>135</v>
      </c>
      <c r="R131" s="26" t="s">
        <v>39</v>
      </c>
      <c r="S131" s="26">
        <v>5</v>
      </c>
      <c r="T131" s="26">
        <v>17</v>
      </c>
      <c r="U131" s="26"/>
      <c r="V131" s="26"/>
      <c r="W131" s="26" t="s">
        <v>17</v>
      </c>
      <c r="X131" s="24">
        <v>1824</v>
      </c>
      <c r="Y131" s="24"/>
    </row>
    <row r="132" s="3" customFormat="1" ht="24.95" customHeight="1" spans="1:25">
      <c r="A132" s="24">
        <v>64</v>
      </c>
      <c r="B132" s="46" t="s">
        <v>1103</v>
      </c>
      <c r="C132" s="26" t="s">
        <v>45</v>
      </c>
      <c r="D132" s="26" t="s">
        <v>326</v>
      </c>
      <c r="E132" s="26" t="s">
        <v>330</v>
      </c>
      <c r="F132" s="26"/>
      <c r="G132" s="26" t="s">
        <v>37</v>
      </c>
      <c r="H132" s="26">
        <v>2018</v>
      </c>
      <c r="I132" s="26" t="s">
        <v>941</v>
      </c>
      <c r="J132" s="45">
        <v>5</v>
      </c>
      <c r="K132" s="51" t="s">
        <v>1048</v>
      </c>
      <c r="L132" s="47">
        <v>0.4</v>
      </c>
      <c r="M132" s="47">
        <v>2</v>
      </c>
      <c r="N132" s="47">
        <v>2</v>
      </c>
      <c r="O132" s="47"/>
      <c r="P132" s="47"/>
      <c r="Q132" s="26" t="s">
        <v>135</v>
      </c>
      <c r="R132" s="26" t="s">
        <v>39</v>
      </c>
      <c r="S132" s="26">
        <v>5</v>
      </c>
      <c r="T132" s="26">
        <v>18</v>
      </c>
      <c r="U132" s="26"/>
      <c r="V132" s="26"/>
      <c r="W132" s="26" t="s">
        <v>17</v>
      </c>
      <c r="X132" s="24">
        <v>1825</v>
      </c>
      <c r="Y132" s="24"/>
    </row>
    <row r="133" s="3" customFormat="1" ht="24.95" customHeight="1" spans="1:25">
      <c r="A133" s="24">
        <v>65</v>
      </c>
      <c r="B133" s="46" t="s">
        <v>1104</v>
      </c>
      <c r="C133" s="26" t="s">
        <v>45</v>
      </c>
      <c r="D133" s="26" t="s">
        <v>326</v>
      </c>
      <c r="E133" s="26" t="s">
        <v>499</v>
      </c>
      <c r="F133" s="26"/>
      <c r="G133" s="26" t="s">
        <v>37</v>
      </c>
      <c r="H133" s="26">
        <v>2018</v>
      </c>
      <c r="I133" s="26" t="s">
        <v>941</v>
      </c>
      <c r="J133" s="45">
        <v>6</v>
      </c>
      <c r="K133" s="51" t="s">
        <v>1048</v>
      </c>
      <c r="L133" s="47">
        <v>0.4</v>
      </c>
      <c r="M133" s="47">
        <v>2.4</v>
      </c>
      <c r="N133" s="47">
        <v>2.4</v>
      </c>
      <c r="O133" s="47"/>
      <c r="P133" s="47"/>
      <c r="Q133" s="26" t="s">
        <v>135</v>
      </c>
      <c r="R133" s="26" t="s">
        <v>39</v>
      </c>
      <c r="S133" s="26">
        <v>7</v>
      </c>
      <c r="T133" s="26">
        <v>23</v>
      </c>
      <c r="U133" s="26"/>
      <c r="V133" s="26"/>
      <c r="W133" s="26" t="s">
        <v>17</v>
      </c>
      <c r="X133" s="24">
        <v>1826</v>
      </c>
      <c r="Y133" s="24"/>
    </row>
    <row r="134" s="3" customFormat="1" ht="24.95" customHeight="1" spans="1:25">
      <c r="A134" s="24">
        <v>66</v>
      </c>
      <c r="B134" s="46" t="s">
        <v>1105</v>
      </c>
      <c r="C134" s="26" t="s">
        <v>45</v>
      </c>
      <c r="D134" s="26" t="s">
        <v>326</v>
      </c>
      <c r="E134" s="26" t="s">
        <v>1106</v>
      </c>
      <c r="F134" s="26"/>
      <c r="G134" s="26" t="s">
        <v>37</v>
      </c>
      <c r="H134" s="26">
        <v>2018</v>
      </c>
      <c r="I134" s="26" t="s">
        <v>941</v>
      </c>
      <c r="J134" s="45">
        <v>8</v>
      </c>
      <c r="K134" s="51" t="s">
        <v>1048</v>
      </c>
      <c r="L134" s="47">
        <v>0.4</v>
      </c>
      <c r="M134" s="47">
        <v>3.2</v>
      </c>
      <c r="N134" s="47">
        <v>3.2</v>
      </c>
      <c r="O134" s="47"/>
      <c r="P134" s="47"/>
      <c r="Q134" s="26" t="s">
        <v>135</v>
      </c>
      <c r="R134" s="26" t="s">
        <v>39</v>
      </c>
      <c r="S134" s="26">
        <v>8</v>
      </c>
      <c r="T134" s="26">
        <v>30</v>
      </c>
      <c r="U134" s="26"/>
      <c r="V134" s="26"/>
      <c r="W134" s="26" t="s">
        <v>17</v>
      </c>
      <c r="X134" s="24">
        <v>1827</v>
      </c>
      <c r="Y134" s="24"/>
    </row>
    <row r="135" s="3" customFormat="1" ht="24.95" customHeight="1" spans="1:25">
      <c r="A135" s="24">
        <v>67</v>
      </c>
      <c r="B135" s="46" t="s">
        <v>1107</v>
      </c>
      <c r="C135" s="26" t="s">
        <v>45</v>
      </c>
      <c r="D135" s="26" t="s">
        <v>326</v>
      </c>
      <c r="E135" s="26" t="s">
        <v>333</v>
      </c>
      <c r="F135" s="26"/>
      <c r="G135" s="26" t="s">
        <v>37</v>
      </c>
      <c r="H135" s="26">
        <v>2018</v>
      </c>
      <c r="I135" s="26" t="s">
        <v>941</v>
      </c>
      <c r="J135" s="45">
        <v>5</v>
      </c>
      <c r="K135" s="51" t="s">
        <v>1048</v>
      </c>
      <c r="L135" s="47">
        <v>0.4</v>
      </c>
      <c r="M135" s="47">
        <v>2</v>
      </c>
      <c r="N135" s="47">
        <v>2</v>
      </c>
      <c r="O135" s="47"/>
      <c r="P135" s="47"/>
      <c r="Q135" s="26" t="s">
        <v>135</v>
      </c>
      <c r="R135" s="26" t="s">
        <v>39</v>
      </c>
      <c r="S135" s="26">
        <v>5</v>
      </c>
      <c r="T135" s="26">
        <v>17</v>
      </c>
      <c r="U135" s="26"/>
      <c r="V135" s="26"/>
      <c r="W135" s="26" t="s">
        <v>17</v>
      </c>
      <c r="X135" s="24">
        <v>1828</v>
      </c>
      <c r="Y135" s="24"/>
    </row>
    <row r="136" s="3" customFormat="1" ht="24.95" customHeight="1" spans="1:25">
      <c r="A136" s="24">
        <v>68</v>
      </c>
      <c r="B136" s="46" t="s">
        <v>1108</v>
      </c>
      <c r="C136" s="26" t="s">
        <v>45</v>
      </c>
      <c r="D136" s="26" t="s">
        <v>326</v>
      </c>
      <c r="E136" s="26" t="s">
        <v>1109</v>
      </c>
      <c r="F136" s="26"/>
      <c r="G136" s="26" t="s">
        <v>37</v>
      </c>
      <c r="H136" s="26">
        <v>2018</v>
      </c>
      <c r="I136" s="26" t="s">
        <v>941</v>
      </c>
      <c r="J136" s="45">
        <v>2</v>
      </c>
      <c r="K136" s="51" t="s">
        <v>1048</v>
      </c>
      <c r="L136" s="47">
        <v>0.4</v>
      </c>
      <c r="M136" s="47">
        <v>0.8</v>
      </c>
      <c r="N136" s="47">
        <v>0.8</v>
      </c>
      <c r="O136" s="47"/>
      <c r="P136" s="47"/>
      <c r="Q136" s="26" t="s">
        <v>135</v>
      </c>
      <c r="R136" s="26" t="s">
        <v>39</v>
      </c>
      <c r="S136" s="26">
        <v>2</v>
      </c>
      <c r="T136" s="26">
        <v>7</v>
      </c>
      <c r="U136" s="26"/>
      <c r="V136" s="26"/>
      <c r="W136" s="26" t="s">
        <v>17</v>
      </c>
      <c r="X136" s="24">
        <v>1829</v>
      </c>
      <c r="Y136" s="24"/>
    </row>
    <row r="137" ht="24.95" customHeight="1" spans="1:25">
      <c r="A137" s="24">
        <v>69</v>
      </c>
      <c r="B137" s="25" t="s">
        <v>1143</v>
      </c>
      <c r="C137" s="26" t="s">
        <v>45</v>
      </c>
      <c r="D137" s="26" t="s">
        <v>326</v>
      </c>
      <c r="E137" s="26" t="s">
        <v>488</v>
      </c>
      <c r="F137" s="26"/>
      <c r="G137" s="26" t="s">
        <v>37</v>
      </c>
      <c r="H137" s="26">
        <v>2019</v>
      </c>
      <c r="I137" s="26" t="s">
        <v>941</v>
      </c>
      <c r="J137" s="45">
        <v>1</v>
      </c>
      <c r="K137" s="46" t="s">
        <v>1048</v>
      </c>
      <c r="L137" s="26">
        <v>0.3</v>
      </c>
      <c r="M137" s="47">
        <v>0.3</v>
      </c>
      <c r="N137" s="47"/>
      <c r="O137" s="47">
        <v>0.3</v>
      </c>
      <c r="P137" s="47"/>
      <c r="Q137" s="26" t="s">
        <v>135</v>
      </c>
      <c r="R137" s="26" t="s">
        <v>39</v>
      </c>
      <c r="S137" s="60">
        <v>1</v>
      </c>
      <c r="T137" s="60">
        <v>4</v>
      </c>
      <c r="U137" s="60"/>
      <c r="V137" s="60"/>
      <c r="W137" s="26" t="s">
        <v>17</v>
      </c>
      <c r="X137" s="26"/>
      <c r="Y137" s="87" t="s">
        <v>1144</v>
      </c>
    </row>
    <row r="138" ht="24.95" customHeight="1" spans="1:25">
      <c r="A138" s="24"/>
      <c r="B138" s="25"/>
      <c r="C138" s="27" t="s">
        <v>45</v>
      </c>
      <c r="D138" s="28" t="s">
        <v>326</v>
      </c>
      <c r="E138" s="28" t="s">
        <v>488</v>
      </c>
      <c r="F138" s="28" t="s">
        <v>3312</v>
      </c>
      <c r="G138" s="26" t="s">
        <v>37</v>
      </c>
      <c r="H138" s="26">
        <v>2019</v>
      </c>
      <c r="I138" s="26" t="s">
        <v>941</v>
      </c>
      <c r="J138" s="45">
        <v>1</v>
      </c>
      <c r="K138" s="46" t="s">
        <v>1048</v>
      </c>
      <c r="L138" s="26">
        <v>0.3</v>
      </c>
      <c r="M138" s="47">
        <v>0.3</v>
      </c>
      <c r="N138" s="47"/>
      <c r="O138" s="47">
        <v>0.3</v>
      </c>
      <c r="P138" s="47"/>
      <c r="Q138" s="26" t="s">
        <v>135</v>
      </c>
      <c r="R138" s="26" t="s">
        <v>39</v>
      </c>
      <c r="S138" s="60">
        <v>1</v>
      </c>
      <c r="T138" s="60">
        <v>4</v>
      </c>
      <c r="U138" s="60"/>
      <c r="V138" s="60"/>
      <c r="W138" s="26" t="s">
        <v>17</v>
      </c>
      <c r="X138" s="26"/>
      <c r="Y138" s="87"/>
    </row>
    <row r="139" ht="24.95" customHeight="1" spans="1:25">
      <c r="A139" s="24">
        <v>70</v>
      </c>
      <c r="B139" s="25" t="s">
        <v>1145</v>
      </c>
      <c r="C139" s="26" t="s">
        <v>45</v>
      </c>
      <c r="D139" s="26" t="s">
        <v>326</v>
      </c>
      <c r="E139" s="26" t="s">
        <v>327</v>
      </c>
      <c r="F139" s="26"/>
      <c r="G139" s="26" t="s">
        <v>37</v>
      </c>
      <c r="H139" s="26">
        <v>2019</v>
      </c>
      <c r="I139" s="26" t="s">
        <v>941</v>
      </c>
      <c r="J139" s="45">
        <v>2</v>
      </c>
      <c r="K139" s="46" t="s">
        <v>1048</v>
      </c>
      <c r="L139" s="26">
        <v>0.3</v>
      </c>
      <c r="M139" s="47">
        <v>0.6</v>
      </c>
      <c r="N139" s="47"/>
      <c r="O139" s="47">
        <v>0.6</v>
      </c>
      <c r="P139" s="47"/>
      <c r="Q139" s="26" t="s">
        <v>135</v>
      </c>
      <c r="R139" s="26" t="s">
        <v>39</v>
      </c>
      <c r="S139" s="60">
        <v>2</v>
      </c>
      <c r="T139" s="60">
        <v>7</v>
      </c>
      <c r="U139" s="60"/>
      <c r="V139" s="60"/>
      <c r="W139" s="26" t="s">
        <v>17</v>
      </c>
      <c r="X139" s="26"/>
      <c r="Y139" s="87" t="s">
        <v>1146</v>
      </c>
    </row>
    <row r="140" s="92" customFormat="1" ht="24.95" customHeight="1" spans="1:25">
      <c r="A140" s="33"/>
      <c r="B140" s="78"/>
      <c r="C140" s="30" t="s">
        <v>45</v>
      </c>
      <c r="D140" s="31" t="s">
        <v>326</v>
      </c>
      <c r="E140" s="31" t="s">
        <v>327</v>
      </c>
      <c r="F140" s="31" t="s">
        <v>3313</v>
      </c>
      <c r="G140" s="33" t="s">
        <v>37</v>
      </c>
      <c r="H140" s="33">
        <v>2019</v>
      </c>
      <c r="I140" s="33" t="s">
        <v>941</v>
      </c>
      <c r="J140" s="31">
        <v>1</v>
      </c>
      <c r="K140" s="53" t="s">
        <v>1048</v>
      </c>
      <c r="L140" s="33">
        <v>0.3</v>
      </c>
      <c r="M140" s="80"/>
      <c r="N140" s="80"/>
      <c r="O140" s="33">
        <v>0.3</v>
      </c>
      <c r="P140" s="80"/>
      <c r="Q140" s="33" t="s">
        <v>135</v>
      </c>
      <c r="R140" s="33" t="s">
        <v>39</v>
      </c>
      <c r="S140" s="82">
        <v>1</v>
      </c>
      <c r="T140" s="83">
        <v>4</v>
      </c>
      <c r="U140" s="82"/>
      <c r="V140" s="82"/>
      <c r="W140" s="33" t="s">
        <v>17</v>
      </c>
      <c r="X140" s="33"/>
      <c r="Y140" s="96"/>
    </row>
    <row r="141" s="92" customFormat="1" ht="24.95" customHeight="1" spans="1:25">
      <c r="A141" s="33"/>
      <c r="B141" s="78"/>
      <c r="C141" s="30" t="s">
        <v>45</v>
      </c>
      <c r="D141" s="31" t="s">
        <v>326</v>
      </c>
      <c r="E141" s="31" t="s">
        <v>327</v>
      </c>
      <c r="F141" s="31" t="s">
        <v>3314</v>
      </c>
      <c r="G141" s="33" t="s">
        <v>37</v>
      </c>
      <c r="H141" s="33">
        <v>2019</v>
      </c>
      <c r="I141" s="33" t="s">
        <v>941</v>
      </c>
      <c r="J141" s="31">
        <v>1</v>
      </c>
      <c r="K141" s="53" t="s">
        <v>1048</v>
      </c>
      <c r="L141" s="33">
        <v>0.3</v>
      </c>
      <c r="M141" s="80"/>
      <c r="N141" s="80"/>
      <c r="O141" s="33">
        <v>0.3</v>
      </c>
      <c r="P141" s="80"/>
      <c r="Q141" s="33" t="s">
        <v>135</v>
      </c>
      <c r="R141" s="33" t="s">
        <v>39</v>
      </c>
      <c r="S141" s="82">
        <v>1</v>
      </c>
      <c r="T141" s="83">
        <v>3</v>
      </c>
      <c r="U141" s="82"/>
      <c r="V141" s="82"/>
      <c r="W141" s="33" t="s">
        <v>17</v>
      </c>
      <c r="X141" s="33"/>
      <c r="Y141" s="96"/>
    </row>
    <row r="142" s="92" customFormat="1" ht="24.95" customHeight="1" spans="1:25">
      <c r="A142" s="33">
        <v>71</v>
      </c>
      <c r="B142" s="78" t="s">
        <v>1103</v>
      </c>
      <c r="C142" s="33" t="s">
        <v>45</v>
      </c>
      <c r="D142" s="33" t="s">
        <v>326</v>
      </c>
      <c r="E142" s="33" t="s">
        <v>330</v>
      </c>
      <c r="F142" s="33"/>
      <c r="G142" s="33" t="s">
        <v>37</v>
      </c>
      <c r="H142" s="33">
        <v>2019</v>
      </c>
      <c r="I142" s="33" t="s">
        <v>941</v>
      </c>
      <c r="J142" s="81">
        <v>1</v>
      </c>
      <c r="K142" s="53" t="s">
        <v>1048</v>
      </c>
      <c r="L142" s="33">
        <v>0.3</v>
      </c>
      <c r="M142" s="80">
        <v>0.3</v>
      </c>
      <c r="N142" s="80"/>
      <c r="O142" s="80">
        <v>0.3</v>
      </c>
      <c r="P142" s="80"/>
      <c r="Q142" s="33" t="s">
        <v>135</v>
      </c>
      <c r="R142" s="33" t="s">
        <v>39</v>
      </c>
      <c r="S142" s="82">
        <v>1</v>
      </c>
      <c r="T142" s="82">
        <v>4</v>
      </c>
      <c r="U142" s="82"/>
      <c r="V142" s="82"/>
      <c r="W142" s="33" t="s">
        <v>17</v>
      </c>
      <c r="X142" s="33"/>
      <c r="Y142" s="96" t="s">
        <v>1147</v>
      </c>
    </row>
    <row r="143" s="92" customFormat="1" ht="24.95" customHeight="1" spans="1:25">
      <c r="A143" s="33"/>
      <c r="B143" s="78"/>
      <c r="C143" s="30" t="s">
        <v>45</v>
      </c>
      <c r="D143" s="31" t="s">
        <v>326</v>
      </c>
      <c r="E143" s="31" t="s">
        <v>330</v>
      </c>
      <c r="F143" s="31" t="s">
        <v>3297</v>
      </c>
      <c r="G143" s="33" t="s">
        <v>37</v>
      </c>
      <c r="H143" s="33">
        <v>2019</v>
      </c>
      <c r="I143" s="33" t="s">
        <v>941</v>
      </c>
      <c r="J143" s="81">
        <v>1</v>
      </c>
      <c r="K143" s="53" t="s">
        <v>1048</v>
      </c>
      <c r="L143" s="33">
        <v>0.3</v>
      </c>
      <c r="M143" s="80">
        <v>0.3</v>
      </c>
      <c r="N143" s="80"/>
      <c r="O143" s="80">
        <v>0.3</v>
      </c>
      <c r="P143" s="80"/>
      <c r="Q143" s="33" t="s">
        <v>135</v>
      </c>
      <c r="R143" s="33" t="s">
        <v>39</v>
      </c>
      <c r="S143" s="82">
        <v>1</v>
      </c>
      <c r="T143" s="82">
        <v>4</v>
      </c>
      <c r="U143" s="82"/>
      <c r="V143" s="82"/>
      <c r="W143" s="33" t="s">
        <v>17</v>
      </c>
      <c r="X143" s="33"/>
      <c r="Y143" s="96"/>
    </row>
    <row r="144" s="92" customFormat="1" ht="24.95" customHeight="1" spans="1:25">
      <c r="A144" s="33">
        <v>73</v>
      </c>
      <c r="B144" s="78" t="s">
        <v>1149</v>
      </c>
      <c r="C144" s="33" t="s">
        <v>45</v>
      </c>
      <c r="D144" s="33" t="s">
        <v>326</v>
      </c>
      <c r="E144" s="33" t="s">
        <v>336</v>
      </c>
      <c r="F144" s="33"/>
      <c r="G144" s="33" t="s">
        <v>37</v>
      </c>
      <c r="H144" s="33">
        <v>2019</v>
      </c>
      <c r="I144" s="33" t="s">
        <v>941</v>
      </c>
      <c r="J144" s="81">
        <v>1</v>
      </c>
      <c r="K144" s="53" t="s">
        <v>1048</v>
      </c>
      <c r="L144" s="33">
        <v>0.3</v>
      </c>
      <c r="M144" s="80">
        <v>0.3</v>
      </c>
      <c r="N144" s="80"/>
      <c r="O144" s="80">
        <v>0.3</v>
      </c>
      <c r="P144" s="80"/>
      <c r="Q144" s="33" t="s">
        <v>135</v>
      </c>
      <c r="R144" s="33" t="s">
        <v>39</v>
      </c>
      <c r="S144" s="82">
        <v>1</v>
      </c>
      <c r="T144" s="82">
        <v>4</v>
      </c>
      <c r="U144" s="82"/>
      <c r="V144" s="82"/>
      <c r="W144" s="33" t="s">
        <v>17</v>
      </c>
      <c r="X144" s="33"/>
      <c r="Y144" s="96" t="s">
        <v>1150</v>
      </c>
    </row>
    <row r="145" s="93" customFormat="1" ht="24.95" customHeight="1" spans="1:25">
      <c r="A145" s="33"/>
      <c r="B145" s="78"/>
      <c r="C145" s="30" t="s">
        <v>45</v>
      </c>
      <c r="D145" s="31" t="s">
        <v>326</v>
      </c>
      <c r="E145" s="31" t="s">
        <v>336</v>
      </c>
      <c r="F145" s="31" t="s">
        <v>3315</v>
      </c>
      <c r="G145" s="33" t="s">
        <v>37</v>
      </c>
      <c r="H145" s="33">
        <v>2019</v>
      </c>
      <c r="I145" s="33" t="s">
        <v>941</v>
      </c>
      <c r="J145" s="81">
        <v>1</v>
      </c>
      <c r="K145" s="53" t="s">
        <v>1048</v>
      </c>
      <c r="L145" s="33">
        <v>0.3</v>
      </c>
      <c r="M145" s="80">
        <v>0.3</v>
      </c>
      <c r="N145" s="80"/>
      <c r="O145" s="80">
        <v>0.3</v>
      </c>
      <c r="P145" s="80"/>
      <c r="Q145" s="33" t="s">
        <v>135</v>
      </c>
      <c r="R145" s="33" t="s">
        <v>39</v>
      </c>
      <c r="S145" s="82">
        <v>1</v>
      </c>
      <c r="T145" s="82">
        <v>4</v>
      </c>
      <c r="U145" s="82"/>
      <c r="V145" s="82"/>
      <c r="W145" s="33" t="s">
        <v>17</v>
      </c>
      <c r="X145" s="33"/>
      <c r="Y145" s="96"/>
    </row>
    <row r="146" s="6" customFormat="1" ht="24.95" customHeight="1" spans="1:25">
      <c r="A146" s="22">
        <v>74</v>
      </c>
      <c r="B146" s="23" t="s">
        <v>1153</v>
      </c>
      <c r="C146" s="22"/>
      <c r="D146" s="22"/>
      <c r="E146" s="22"/>
      <c r="F146" s="22"/>
      <c r="G146" s="22" t="s">
        <v>37</v>
      </c>
      <c r="H146" s="22" t="s">
        <v>34</v>
      </c>
      <c r="I146" s="22" t="s">
        <v>1139</v>
      </c>
      <c r="J146" s="43">
        <f>SUM(J147:J147)</f>
        <v>0</v>
      </c>
      <c r="K146" s="23" t="s">
        <v>1154</v>
      </c>
      <c r="L146" s="22"/>
      <c r="M146" s="49">
        <f>SUM(M147:M147)</f>
        <v>0</v>
      </c>
      <c r="N146" s="49">
        <f>SUM(N147:N147)</f>
        <v>0</v>
      </c>
      <c r="O146" s="49">
        <f>SUM(O147:O147)</f>
        <v>0</v>
      </c>
      <c r="P146" s="49">
        <f>SUM(P147:P147)</f>
        <v>0</v>
      </c>
      <c r="Q146" s="22"/>
      <c r="R146" s="22" t="s">
        <v>39</v>
      </c>
      <c r="S146" s="58">
        <f>SUM(S147:S147)</f>
        <v>0</v>
      </c>
      <c r="T146" s="58">
        <f>SUM(T147:T147)</f>
        <v>0</v>
      </c>
      <c r="U146" s="58"/>
      <c r="V146" s="58"/>
      <c r="W146" s="22" t="s">
        <v>34</v>
      </c>
      <c r="X146" s="22">
        <v>2076</v>
      </c>
      <c r="Y146" s="22"/>
    </row>
    <row r="147" ht="24.95" customHeight="1" spans="1:25">
      <c r="A147" s="24"/>
      <c r="B147" s="25"/>
      <c r="C147" s="26"/>
      <c r="D147" s="26"/>
      <c r="E147" s="26"/>
      <c r="F147" s="26"/>
      <c r="G147" s="26"/>
      <c r="H147" s="26"/>
      <c r="I147" s="26"/>
      <c r="J147" s="45"/>
      <c r="K147" s="46"/>
      <c r="L147" s="26"/>
      <c r="M147" s="47"/>
      <c r="N147" s="47"/>
      <c r="O147" s="47"/>
      <c r="P147" s="47"/>
      <c r="Q147" s="26"/>
      <c r="R147" s="26"/>
      <c r="S147" s="60"/>
      <c r="T147" s="60"/>
      <c r="U147" s="60"/>
      <c r="V147" s="60"/>
      <c r="W147" s="26"/>
      <c r="X147" s="26"/>
      <c r="Y147" s="26"/>
    </row>
    <row r="148" s="6" customFormat="1" ht="24.95" customHeight="1" spans="1:25">
      <c r="A148" s="22">
        <v>76</v>
      </c>
      <c r="B148" s="23" t="s">
        <v>1168</v>
      </c>
      <c r="C148" s="22"/>
      <c r="D148" s="22"/>
      <c r="E148" s="22"/>
      <c r="F148" s="22"/>
      <c r="G148" s="22" t="s">
        <v>37</v>
      </c>
      <c r="H148" s="22" t="s">
        <v>34</v>
      </c>
      <c r="I148" s="22" t="s">
        <v>1169</v>
      </c>
      <c r="J148" s="43">
        <f>SUM(0)</f>
        <v>0</v>
      </c>
      <c r="K148" s="23" t="s">
        <v>1170</v>
      </c>
      <c r="L148" s="22"/>
      <c r="M148" s="49">
        <f t="shared" ref="M148:P148" si="26">SUM(0)</f>
        <v>0</v>
      </c>
      <c r="N148" s="49">
        <f t="shared" si="26"/>
        <v>0</v>
      </c>
      <c r="O148" s="49">
        <f t="shared" si="26"/>
        <v>0</v>
      </c>
      <c r="P148" s="49">
        <f t="shared" si="26"/>
        <v>0</v>
      </c>
      <c r="Q148" s="22"/>
      <c r="R148" s="22" t="s">
        <v>39</v>
      </c>
      <c r="S148" s="58">
        <f>SUM(0)</f>
        <v>0</v>
      </c>
      <c r="T148" s="58">
        <f>SUM(0)</f>
        <v>0</v>
      </c>
      <c r="U148" s="58"/>
      <c r="V148" s="58"/>
      <c r="W148" s="22" t="s">
        <v>34</v>
      </c>
      <c r="X148" s="22">
        <v>2118</v>
      </c>
      <c r="Y148" s="22"/>
    </row>
    <row r="149" s="6" customFormat="1" ht="24.95" customHeight="1" spans="1:25">
      <c r="A149" s="22"/>
      <c r="B149" s="23" t="s">
        <v>3316</v>
      </c>
      <c r="C149" s="22"/>
      <c r="D149" s="22"/>
      <c r="E149" s="22"/>
      <c r="F149" s="22"/>
      <c r="G149" s="22"/>
      <c r="H149" s="22"/>
      <c r="I149" s="22"/>
      <c r="J149" s="43"/>
      <c r="K149" s="23"/>
      <c r="L149" s="22"/>
      <c r="M149" s="49"/>
      <c r="N149" s="49"/>
      <c r="O149" s="49"/>
      <c r="P149" s="49"/>
      <c r="Q149" s="22"/>
      <c r="R149" s="22"/>
      <c r="S149" s="58"/>
      <c r="T149" s="58"/>
      <c r="U149" s="58"/>
      <c r="V149" s="58"/>
      <c r="W149" s="22"/>
      <c r="X149" s="22"/>
      <c r="Y149" s="22"/>
    </row>
    <row r="150" s="92" customFormat="1" ht="24.95" customHeight="1" spans="1:25">
      <c r="A150" s="33"/>
      <c r="B150" s="46" t="s">
        <v>3317</v>
      </c>
      <c r="C150" s="26" t="s">
        <v>45</v>
      </c>
      <c r="D150" s="26" t="s">
        <v>326</v>
      </c>
      <c r="E150" s="26" t="s">
        <v>333</v>
      </c>
      <c r="F150" s="33"/>
      <c r="G150" s="26" t="s">
        <v>37</v>
      </c>
      <c r="H150" s="26">
        <v>2019</v>
      </c>
      <c r="I150" s="26" t="s">
        <v>941</v>
      </c>
      <c r="J150" s="81">
        <v>2</v>
      </c>
      <c r="K150" s="53" t="s">
        <v>955</v>
      </c>
      <c r="L150" s="33">
        <v>0.05</v>
      </c>
      <c r="M150" s="80">
        <v>0.1</v>
      </c>
      <c r="N150" s="80" t="s">
        <v>2333</v>
      </c>
      <c r="O150" s="80">
        <v>0.1</v>
      </c>
      <c r="P150" s="80"/>
      <c r="Q150" s="26" t="s">
        <v>135</v>
      </c>
      <c r="R150" s="26" t="s">
        <v>39</v>
      </c>
      <c r="S150" s="82">
        <v>1</v>
      </c>
      <c r="T150" s="82">
        <v>3</v>
      </c>
      <c r="U150" s="82"/>
      <c r="V150" s="82"/>
      <c r="W150" s="33"/>
      <c r="X150" s="33"/>
      <c r="Y150" s="33"/>
    </row>
    <row r="151" s="92" customFormat="1" ht="24.95" customHeight="1" spans="1:25">
      <c r="A151" s="33"/>
      <c r="B151" s="53"/>
      <c r="C151" s="27" t="s">
        <v>45</v>
      </c>
      <c r="D151" s="28" t="s">
        <v>326</v>
      </c>
      <c r="E151" s="28" t="s">
        <v>333</v>
      </c>
      <c r="F151" s="28" t="s">
        <v>3318</v>
      </c>
      <c r="G151" s="26" t="s">
        <v>37</v>
      </c>
      <c r="H151" s="26">
        <v>2019</v>
      </c>
      <c r="I151" s="26" t="s">
        <v>941</v>
      </c>
      <c r="J151" s="81">
        <v>2</v>
      </c>
      <c r="K151" s="53" t="s">
        <v>955</v>
      </c>
      <c r="L151" s="33">
        <v>0.05</v>
      </c>
      <c r="M151" s="80">
        <v>0.1</v>
      </c>
      <c r="N151" s="80" t="s">
        <v>2333</v>
      </c>
      <c r="O151" s="80">
        <v>0.1</v>
      </c>
      <c r="P151" s="80"/>
      <c r="Q151" s="26" t="s">
        <v>135</v>
      </c>
      <c r="R151" s="26" t="s">
        <v>39</v>
      </c>
      <c r="S151" s="82">
        <v>1</v>
      </c>
      <c r="T151" s="82">
        <v>3</v>
      </c>
      <c r="U151" s="82"/>
      <c r="V151" s="82"/>
      <c r="W151" s="33"/>
      <c r="X151" s="33"/>
      <c r="Y151" s="33"/>
    </row>
    <row r="152" s="6" customFormat="1" ht="24.95" customHeight="1" spans="1:25">
      <c r="A152" s="22">
        <v>77</v>
      </c>
      <c r="B152" s="23" t="s">
        <v>1171</v>
      </c>
      <c r="C152" s="22"/>
      <c r="D152" s="22"/>
      <c r="E152" s="22"/>
      <c r="F152" s="22"/>
      <c r="G152" s="22" t="s">
        <v>37</v>
      </c>
      <c r="H152" s="22" t="s">
        <v>34</v>
      </c>
      <c r="I152" s="22" t="s">
        <v>126</v>
      </c>
      <c r="J152" s="44">
        <f>SUM(0)</f>
        <v>0</v>
      </c>
      <c r="K152" s="23" t="s">
        <v>1172</v>
      </c>
      <c r="L152" s="22"/>
      <c r="M152" s="49">
        <f t="shared" ref="M152:P152" si="27">SUM(0)</f>
        <v>0</v>
      </c>
      <c r="N152" s="49">
        <f t="shared" si="27"/>
        <v>0</v>
      </c>
      <c r="O152" s="49">
        <f t="shared" si="27"/>
        <v>0</v>
      </c>
      <c r="P152" s="49">
        <f t="shared" si="27"/>
        <v>0</v>
      </c>
      <c r="Q152" s="22"/>
      <c r="R152" s="22" t="s">
        <v>39</v>
      </c>
      <c r="S152" s="58">
        <f>SUM(0)</f>
        <v>0</v>
      </c>
      <c r="T152" s="58">
        <f>SUM(0)</f>
        <v>0</v>
      </c>
      <c r="U152" s="58"/>
      <c r="V152" s="58"/>
      <c r="W152" s="22" t="s">
        <v>34</v>
      </c>
      <c r="X152" s="22">
        <v>2196</v>
      </c>
      <c r="Y152" s="22"/>
    </row>
    <row r="153" s="6" customFormat="1" ht="24.95" customHeight="1" spans="1:25">
      <c r="A153" s="22">
        <v>78</v>
      </c>
      <c r="B153" s="23" t="s">
        <v>1173</v>
      </c>
      <c r="C153" s="22"/>
      <c r="D153" s="22"/>
      <c r="E153" s="22"/>
      <c r="F153" s="22"/>
      <c r="G153" s="22" t="s">
        <v>37</v>
      </c>
      <c r="H153" s="22" t="s">
        <v>34</v>
      </c>
      <c r="I153" s="22" t="s">
        <v>34</v>
      </c>
      <c r="J153" s="43" t="s">
        <v>34</v>
      </c>
      <c r="K153" s="23" t="s">
        <v>1174</v>
      </c>
      <c r="L153" s="22"/>
      <c r="M153" s="49">
        <f t="shared" ref="M153:P153" si="28">M154+M159+M160+M161</f>
        <v>0.15</v>
      </c>
      <c r="N153" s="49">
        <f t="shared" si="28"/>
        <v>0</v>
      </c>
      <c r="O153" s="49">
        <f t="shared" si="28"/>
        <v>0.15</v>
      </c>
      <c r="P153" s="49">
        <f t="shared" si="28"/>
        <v>0</v>
      </c>
      <c r="Q153" s="22"/>
      <c r="R153" s="22" t="s">
        <v>39</v>
      </c>
      <c r="S153" s="58">
        <f>S154+S159+S160+S161</f>
        <v>3</v>
      </c>
      <c r="T153" s="58">
        <f>T154+T159+T160+T161</f>
        <v>12</v>
      </c>
      <c r="U153" s="58"/>
      <c r="V153" s="58"/>
      <c r="W153" s="22" t="s">
        <v>34</v>
      </c>
      <c r="X153" s="22">
        <v>2211</v>
      </c>
      <c r="Y153" s="22"/>
    </row>
    <row r="154" ht="24.95" customHeight="1" spans="1:25">
      <c r="A154" s="24">
        <v>79</v>
      </c>
      <c r="B154" s="26" t="s">
        <v>1175</v>
      </c>
      <c r="C154" s="24"/>
      <c r="D154" s="24"/>
      <c r="E154" s="24"/>
      <c r="F154" s="24"/>
      <c r="G154" s="24" t="s">
        <v>37</v>
      </c>
      <c r="H154" s="24" t="s">
        <v>34</v>
      </c>
      <c r="I154" s="24" t="s">
        <v>1176</v>
      </c>
      <c r="J154" s="55">
        <f>SUM(J155:J157)</f>
        <v>3</v>
      </c>
      <c r="K154" s="51"/>
      <c r="L154" s="24"/>
      <c r="M154" s="52">
        <f>SUM(M155:M157)</f>
        <v>0.15</v>
      </c>
      <c r="N154" s="52">
        <f>SUM(N155:N157)</f>
        <v>0</v>
      </c>
      <c r="O154" s="52">
        <f>SUM(O155:O157)</f>
        <v>0.15</v>
      </c>
      <c r="P154" s="52">
        <f>SUM(P155:P157)</f>
        <v>0</v>
      </c>
      <c r="Q154" s="24"/>
      <c r="R154" s="24" t="s">
        <v>39</v>
      </c>
      <c r="S154" s="59">
        <f>SUM(S155:S157)</f>
        <v>3</v>
      </c>
      <c r="T154" s="59">
        <f>SUM(T155:T157)</f>
        <v>12</v>
      </c>
      <c r="U154" s="59"/>
      <c r="V154" s="59"/>
      <c r="W154" s="24" t="s">
        <v>34</v>
      </c>
      <c r="X154" s="24">
        <v>2212</v>
      </c>
      <c r="Y154" s="24"/>
    </row>
    <row r="155" ht="24.95" customHeight="1" spans="1:25">
      <c r="A155" s="24">
        <v>81</v>
      </c>
      <c r="B155" s="25" t="s">
        <v>1206</v>
      </c>
      <c r="C155" s="26" t="s">
        <v>45</v>
      </c>
      <c r="D155" s="26" t="s">
        <v>326</v>
      </c>
      <c r="E155" s="26" t="s">
        <v>494</v>
      </c>
      <c r="F155" s="26"/>
      <c r="G155" s="26" t="s">
        <v>37</v>
      </c>
      <c r="H155" s="26">
        <v>2019</v>
      </c>
      <c r="I155" s="26" t="s">
        <v>1178</v>
      </c>
      <c r="J155" s="45">
        <v>1</v>
      </c>
      <c r="K155" s="46" t="s">
        <v>1182</v>
      </c>
      <c r="L155" s="26">
        <v>0.05</v>
      </c>
      <c r="M155" s="47">
        <f t="shared" ref="M155:M158" si="29">N155+O155+P155</f>
        <v>0.05</v>
      </c>
      <c r="N155" s="47"/>
      <c r="O155" s="47">
        <v>0.05</v>
      </c>
      <c r="P155" s="47"/>
      <c r="Q155" s="26" t="s">
        <v>135</v>
      </c>
      <c r="R155" s="26" t="s">
        <v>39</v>
      </c>
      <c r="S155" s="60">
        <v>1</v>
      </c>
      <c r="T155" s="60">
        <v>4</v>
      </c>
      <c r="U155" s="60"/>
      <c r="V155" s="60"/>
      <c r="W155" s="26" t="s">
        <v>17</v>
      </c>
      <c r="X155" s="26"/>
      <c r="Y155" s="26" t="s">
        <v>1208</v>
      </c>
    </row>
    <row r="156" s="92" customFormat="1" ht="24.95" customHeight="1" spans="1:25">
      <c r="A156" s="33"/>
      <c r="B156" s="78"/>
      <c r="C156" s="30" t="s">
        <v>45</v>
      </c>
      <c r="D156" s="31" t="s">
        <v>326</v>
      </c>
      <c r="E156" s="31" t="s">
        <v>494</v>
      </c>
      <c r="F156" s="31" t="s">
        <v>3277</v>
      </c>
      <c r="G156" s="33" t="s">
        <v>37</v>
      </c>
      <c r="H156" s="33">
        <v>2019</v>
      </c>
      <c r="I156" s="33" t="s">
        <v>1178</v>
      </c>
      <c r="J156" s="81">
        <v>1</v>
      </c>
      <c r="K156" s="53" t="s">
        <v>1182</v>
      </c>
      <c r="L156" s="33">
        <v>0.05</v>
      </c>
      <c r="M156" s="80">
        <f t="shared" si="29"/>
        <v>0.05</v>
      </c>
      <c r="N156" s="80"/>
      <c r="O156" s="80">
        <v>0.05</v>
      </c>
      <c r="P156" s="80"/>
      <c r="Q156" s="33" t="s">
        <v>135</v>
      </c>
      <c r="R156" s="33" t="s">
        <v>39</v>
      </c>
      <c r="S156" s="82">
        <v>1</v>
      </c>
      <c r="T156" s="82">
        <v>4</v>
      </c>
      <c r="U156" s="82"/>
      <c r="V156" s="82"/>
      <c r="W156" s="33" t="s">
        <v>17</v>
      </c>
      <c r="X156" s="33"/>
      <c r="Y156" s="33"/>
    </row>
    <row r="157" s="92" customFormat="1" ht="24.95" customHeight="1" spans="1:25">
      <c r="A157" s="33">
        <v>82</v>
      </c>
      <c r="B157" s="78" t="s">
        <v>1209</v>
      </c>
      <c r="C157" s="33" t="s">
        <v>45</v>
      </c>
      <c r="D157" s="33" t="s">
        <v>326</v>
      </c>
      <c r="E157" s="33" t="s">
        <v>336</v>
      </c>
      <c r="F157" s="33"/>
      <c r="G157" s="33" t="s">
        <v>37</v>
      </c>
      <c r="H157" s="33">
        <v>2019</v>
      </c>
      <c r="I157" s="33" t="s">
        <v>1178</v>
      </c>
      <c r="J157" s="81">
        <v>1</v>
      </c>
      <c r="K157" s="53" t="s">
        <v>1182</v>
      </c>
      <c r="L157" s="33">
        <v>0.05</v>
      </c>
      <c r="M157" s="80">
        <f t="shared" si="29"/>
        <v>0.05</v>
      </c>
      <c r="N157" s="80"/>
      <c r="O157" s="80">
        <v>0.05</v>
      </c>
      <c r="P157" s="80"/>
      <c r="Q157" s="33" t="s">
        <v>135</v>
      </c>
      <c r="R157" s="33" t="s">
        <v>39</v>
      </c>
      <c r="S157" s="82">
        <v>1</v>
      </c>
      <c r="T157" s="82">
        <v>4</v>
      </c>
      <c r="U157" s="82"/>
      <c r="V157" s="82"/>
      <c r="W157" s="33" t="s">
        <v>17</v>
      </c>
      <c r="X157" s="33"/>
      <c r="Y157" s="33" t="s">
        <v>1210</v>
      </c>
    </row>
    <row r="158" s="92" customFormat="1" ht="24.95" customHeight="1" spans="1:25">
      <c r="A158" s="33"/>
      <c r="B158" s="78"/>
      <c r="C158" s="30" t="s">
        <v>45</v>
      </c>
      <c r="D158" s="31" t="s">
        <v>326</v>
      </c>
      <c r="E158" s="31" t="s">
        <v>336</v>
      </c>
      <c r="F158" s="31" t="s">
        <v>3315</v>
      </c>
      <c r="G158" s="33" t="s">
        <v>37</v>
      </c>
      <c r="H158" s="33">
        <v>2019</v>
      </c>
      <c r="I158" s="33" t="s">
        <v>1178</v>
      </c>
      <c r="J158" s="81">
        <v>1</v>
      </c>
      <c r="K158" s="53" t="s">
        <v>1182</v>
      </c>
      <c r="L158" s="33">
        <v>0.05</v>
      </c>
      <c r="M158" s="80">
        <f t="shared" si="29"/>
        <v>0.05</v>
      </c>
      <c r="N158" s="80"/>
      <c r="O158" s="80">
        <v>0.05</v>
      </c>
      <c r="P158" s="80"/>
      <c r="Q158" s="33" t="s">
        <v>135</v>
      </c>
      <c r="R158" s="33" t="s">
        <v>39</v>
      </c>
      <c r="S158" s="82">
        <v>1</v>
      </c>
      <c r="T158" s="82">
        <v>4</v>
      </c>
      <c r="U158" s="82"/>
      <c r="V158" s="82"/>
      <c r="W158" s="33" t="s">
        <v>17</v>
      </c>
      <c r="X158" s="33"/>
      <c r="Y158" s="33"/>
    </row>
    <row r="159" s="92" customFormat="1" ht="24.95" customHeight="1" spans="1:25">
      <c r="A159" s="33">
        <v>83</v>
      </c>
      <c r="B159" s="33" t="s">
        <v>1227</v>
      </c>
      <c r="C159" s="33"/>
      <c r="D159" s="33"/>
      <c r="E159" s="33"/>
      <c r="F159" s="33"/>
      <c r="G159" s="33" t="s">
        <v>37</v>
      </c>
      <c r="H159" s="33" t="s">
        <v>34</v>
      </c>
      <c r="I159" s="33" t="s">
        <v>1228</v>
      </c>
      <c r="J159" s="81">
        <f t="shared" ref="J159:J161" si="30">SUM(0)</f>
        <v>0</v>
      </c>
      <c r="K159" s="53"/>
      <c r="L159" s="33"/>
      <c r="M159" s="80">
        <f t="shared" ref="M159:P159" si="31">SUM(0)</f>
        <v>0</v>
      </c>
      <c r="N159" s="80">
        <f t="shared" si="31"/>
        <v>0</v>
      </c>
      <c r="O159" s="80">
        <f t="shared" si="31"/>
        <v>0</v>
      </c>
      <c r="P159" s="80">
        <f t="shared" si="31"/>
        <v>0</v>
      </c>
      <c r="Q159" s="33"/>
      <c r="R159" s="33" t="s">
        <v>39</v>
      </c>
      <c r="S159" s="82">
        <f t="shared" ref="S159:S161" si="32">SUM(0)</f>
        <v>0</v>
      </c>
      <c r="T159" s="82">
        <f t="shared" ref="T159:T161" si="33">SUM(0)</f>
        <v>0</v>
      </c>
      <c r="U159" s="82"/>
      <c r="V159" s="82"/>
      <c r="W159" s="33" t="s">
        <v>34</v>
      </c>
      <c r="X159" s="33">
        <v>2232</v>
      </c>
      <c r="Y159" s="33"/>
    </row>
    <row r="160" ht="24.95" customHeight="1" spans="1:25">
      <c r="A160" s="24">
        <v>84</v>
      </c>
      <c r="B160" s="26" t="s">
        <v>1229</v>
      </c>
      <c r="C160" s="24"/>
      <c r="D160" s="24"/>
      <c r="E160" s="24"/>
      <c r="F160" s="24"/>
      <c r="G160" s="24" t="s">
        <v>37</v>
      </c>
      <c r="H160" s="24" t="s">
        <v>34</v>
      </c>
      <c r="I160" s="24" t="s">
        <v>941</v>
      </c>
      <c r="J160" s="55">
        <f t="shared" si="30"/>
        <v>0</v>
      </c>
      <c r="K160" s="51"/>
      <c r="L160" s="24"/>
      <c r="M160" s="52">
        <f t="shared" ref="M160:P160" si="34">SUM(0)</f>
        <v>0</v>
      </c>
      <c r="N160" s="52">
        <f t="shared" si="34"/>
        <v>0</v>
      </c>
      <c r="O160" s="52">
        <f t="shared" si="34"/>
        <v>0</v>
      </c>
      <c r="P160" s="52">
        <f t="shared" si="34"/>
        <v>0</v>
      </c>
      <c r="Q160" s="24"/>
      <c r="R160" s="24" t="s">
        <v>39</v>
      </c>
      <c r="S160" s="59">
        <f t="shared" si="32"/>
        <v>0</v>
      </c>
      <c r="T160" s="59">
        <f t="shared" si="33"/>
        <v>0</v>
      </c>
      <c r="U160" s="59"/>
      <c r="V160" s="59"/>
      <c r="W160" s="24" t="s">
        <v>34</v>
      </c>
      <c r="X160" s="24">
        <v>2251</v>
      </c>
      <c r="Y160" s="24"/>
    </row>
    <row r="161" ht="24.95" customHeight="1" spans="1:25">
      <c r="A161" s="24">
        <v>85</v>
      </c>
      <c r="B161" s="26" t="s">
        <v>1230</v>
      </c>
      <c r="C161" s="24"/>
      <c r="D161" s="24"/>
      <c r="E161" s="24"/>
      <c r="F161" s="24"/>
      <c r="G161" s="24" t="s">
        <v>37</v>
      </c>
      <c r="H161" s="24" t="s">
        <v>34</v>
      </c>
      <c r="I161" s="24" t="s">
        <v>1139</v>
      </c>
      <c r="J161" s="55">
        <f t="shared" si="30"/>
        <v>0</v>
      </c>
      <c r="K161" s="51"/>
      <c r="L161" s="24"/>
      <c r="M161" s="52">
        <f t="shared" ref="M161:P161" si="35">SUM(0)</f>
        <v>0</v>
      </c>
      <c r="N161" s="52">
        <f t="shared" si="35"/>
        <v>0</v>
      </c>
      <c r="O161" s="52">
        <f t="shared" si="35"/>
        <v>0</v>
      </c>
      <c r="P161" s="52">
        <f t="shared" si="35"/>
        <v>0</v>
      </c>
      <c r="Q161" s="24"/>
      <c r="R161" s="24" t="s">
        <v>39</v>
      </c>
      <c r="S161" s="59">
        <f t="shared" si="32"/>
        <v>0</v>
      </c>
      <c r="T161" s="59">
        <f t="shared" si="33"/>
        <v>0</v>
      </c>
      <c r="U161" s="59"/>
      <c r="V161" s="59"/>
      <c r="W161" s="24" t="s">
        <v>34</v>
      </c>
      <c r="X161" s="24">
        <v>2256</v>
      </c>
      <c r="Y161" s="24"/>
    </row>
    <row r="162" s="5" customFormat="1" ht="24.95" customHeight="1" spans="1:25">
      <c r="A162" s="20">
        <v>86</v>
      </c>
      <c r="B162" s="21" t="s">
        <v>1231</v>
      </c>
      <c r="C162" s="20"/>
      <c r="D162" s="20"/>
      <c r="E162" s="20"/>
      <c r="F162" s="20"/>
      <c r="G162" s="20" t="s">
        <v>37</v>
      </c>
      <c r="H162" s="20" t="s">
        <v>34</v>
      </c>
      <c r="I162" s="20" t="s">
        <v>1232</v>
      </c>
      <c r="J162" s="41">
        <f>J163+J164+J166+J167+J168+J169+J170+J171</f>
        <v>1</v>
      </c>
      <c r="K162" s="21"/>
      <c r="L162" s="20"/>
      <c r="M162" s="48">
        <f t="shared" ref="M162:P162" si="36">M163+M164+M166+M167+M168+M169+M170+M171</f>
        <v>50</v>
      </c>
      <c r="N162" s="48">
        <f t="shared" si="36"/>
        <v>0</v>
      </c>
      <c r="O162" s="48">
        <f t="shared" si="36"/>
        <v>50</v>
      </c>
      <c r="P162" s="48">
        <f t="shared" si="36"/>
        <v>0</v>
      </c>
      <c r="Q162" s="20"/>
      <c r="R162" s="20" t="s">
        <v>34</v>
      </c>
      <c r="S162" s="57">
        <f>S163+S164+S166+S167+S168+S169+S170+S171</f>
        <v>0</v>
      </c>
      <c r="T162" s="57">
        <f>T163+T164+T166+T167+T168+T169+T170+T171</f>
        <v>0</v>
      </c>
      <c r="U162" s="57"/>
      <c r="V162" s="57"/>
      <c r="W162" s="20" t="s">
        <v>34</v>
      </c>
      <c r="X162" s="20">
        <v>2258</v>
      </c>
      <c r="Y162" s="20"/>
    </row>
    <row r="163" s="6" customFormat="1" ht="24.95" customHeight="1" spans="1:25">
      <c r="A163" s="22">
        <v>87</v>
      </c>
      <c r="B163" s="23" t="s">
        <v>1233</v>
      </c>
      <c r="C163" s="22"/>
      <c r="D163" s="22"/>
      <c r="E163" s="22"/>
      <c r="F163" s="22"/>
      <c r="G163" s="22" t="s">
        <v>37</v>
      </c>
      <c r="H163" s="22" t="s">
        <v>34</v>
      </c>
      <c r="I163" s="22" t="s">
        <v>1232</v>
      </c>
      <c r="J163" s="43">
        <v>0</v>
      </c>
      <c r="K163" s="23"/>
      <c r="L163" s="22"/>
      <c r="M163" s="49"/>
      <c r="N163" s="49"/>
      <c r="O163" s="49"/>
      <c r="P163" s="49"/>
      <c r="Q163" s="22"/>
      <c r="R163" s="22"/>
      <c r="S163" s="58"/>
      <c r="T163" s="58"/>
      <c r="U163" s="58"/>
      <c r="V163" s="58"/>
      <c r="W163" s="22" t="s">
        <v>34</v>
      </c>
      <c r="X163" s="22">
        <v>2259</v>
      </c>
      <c r="Y163" s="22"/>
    </row>
    <row r="164" s="6" customFormat="1" ht="24.95" customHeight="1" spans="1:25">
      <c r="A164" s="22">
        <v>88</v>
      </c>
      <c r="B164" s="23" t="s">
        <v>1234</v>
      </c>
      <c r="C164" s="22"/>
      <c r="D164" s="22"/>
      <c r="E164" s="22"/>
      <c r="F164" s="22"/>
      <c r="G164" s="22" t="s">
        <v>37</v>
      </c>
      <c r="H164" s="22" t="s">
        <v>34</v>
      </c>
      <c r="I164" s="22" t="s">
        <v>1232</v>
      </c>
      <c r="J164" s="43">
        <f>SUM(J165:J165)</f>
        <v>1</v>
      </c>
      <c r="K164" s="23" t="s">
        <v>1235</v>
      </c>
      <c r="L164" s="22"/>
      <c r="M164" s="49">
        <f>SUM(M165:M165)</f>
        <v>50</v>
      </c>
      <c r="N164" s="49">
        <f>SUM(N165:N165)</f>
        <v>0</v>
      </c>
      <c r="O164" s="49">
        <f>SUM(O165:O165)</f>
        <v>50</v>
      </c>
      <c r="P164" s="49">
        <f>SUM(P165:P165)</f>
        <v>0</v>
      </c>
      <c r="Q164" s="22"/>
      <c r="R164" s="22" t="s">
        <v>110</v>
      </c>
      <c r="S164" s="58">
        <f>SUM(S165:S165)</f>
        <v>0</v>
      </c>
      <c r="T164" s="58">
        <f>SUM(T165:T165)</f>
        <v>0</v>
      </c>
      <c r="U164" s="58" t="s">
        <v>1236</v>
      </c>
      <c r="V164" s="58" t="s">
        <v>1237</v>
      </c>
      <c r="W164" s="22" t="s">
        <v>34</v>
      </c>
      <c r="X164" s="22">
        <v>2266</v>
      </c>
      <c r="Y164" s="22"/>
    </row>
    <row r="165" s="3" customFormat="1" ht="24.95" customHeight="1" spans="1:25">
      <c r="A165" s="24">
        <v>89</v>
      </c>
      <c r="B165" s="51" t="s">
        <v>1246</v>
      </c>
      <c r="C165" s="24" t="s">
        <v>45</v>
      </c>
      <c r="D165" s="26" t="s">
        <v>326</v>
      </c>
      <c r="E165" s="24"/>
      <c r="F165" s="24"/>
      <c r="G165" s="24" t="s">
        <v>37</v>
      </c>
      <c r="H165" s="24">
        <v>2019</v>
      </c>
      <c r="I165" s="24" t="s">
        <v>1232</v>
      </c>
      <c r="J165" s="55">
        <v>1</v>
      </c>
      <c r="K165" s="46" t="s">
        <v>1247</v>
      </c>
      <c r="L165" s="52">
        <v>50</v>
      </c>
      <c r="M165" s="52">
        <f>N165+O165+P165</f>
        <v>50</v>
      </c>
      <c r="N165" s="52"/>
      <c r="O165" s="52">
        <v>50</v>
      </c>
      <c r="P165" s="52"/>
      <c r="Q165" s="24" t="s">
        <v>49</v>
      </c>
      <c r="R165" s="24" t="s">
        <v>110</v>
      </c>
      <c r="S165" s="24"/>
      <c r="T165" s="24"/>
      <c r="U165" s="24"/>
      <c r="V165" s="24"/>
      <c r="W165" s="24" t="s">
        <v>17</v>
      </c>
      <c r="X165" s="24">
        <v>2292</v>
      </c>
      <c r="Y165" s="24"/>
    </row>
    <row r="166" s="6" customFormat="1" ht="24.95" customHeight="1" spans="1:25">
      <c r="A166" s="22">
        <v>90</v>
      </c>
      <c r="B166" s="23" t="s">
        <v>1255</v>
      </c>
      <c r="C166" s="22"/>
      <c r="D166" s="22"/>
      <c r="E166" s="22"/>
      <c r="F166" s="22"/>
      <c r="G166" s="22" t="s">
        <v>37</v>
      </c>
      <c r="H166" s="22" t="s">
        <v>34</v>
      </c>
      <c r="I166" s="22" t="s">
        <v>1232</v>
      </c>
      <c r="J166" s="43"/>
      <c r="K166" s="23"/>
      <c r="L166" s="22"/>
      <c r="M166" s="49"/>
      <c r="N166" s="49"/>
      <c r="O166" s="49"/>
      <c r="P166" s="49"/>
      <c r="Q166" s="22"/>
      <c r="R166" s="22"/>
      <c r="S166" s="58"/>
      <c r="T166" s="58"/>
      <c r="U166" s="58"/>
      <c r="V166" s="58"/>
      <c r="W166" s="22"/>
      <c r="X166" s="22">
        <v>2304</v>
      </c>
      <c r="Y166" s="22"/>
    </row>
    <row r="167" s="6" customFormat="1" ht="24.95" customHeight="1" spans="1:25">
      <c r="A167" s="22">
        <v>91</v>
      </c>
      <c r="B167" s="23" t="s">
        <v>1256</v>
      </c>
      <c r="C167" s="22"/>
      <c r="D167" s="22"/>
      <c r="E167" s="22"/>
      <c r="F167" s="22"/>
      <c r="G167" s="22" t="s">
        <v>37</v>
      </c>
      <c r="H167" s="22" t="s">
        <v>34</v>
      </c>
      <c r="I167" s="22" t="s">
        <v>1232</v>
      </c>
      <c r="J167" s="43">
        <f>SUM(0)</f>
        <v>0</v>
      </c>
      <c r="K167" s="23" t="s">
        <v>1257</v>
      </c>
      <c r="L167" s="22"/>
      <c r="M167" s="49">
        <f t="shared" ref="M167:P167" si="37">SUM(0)</f>
        <v>0</v>
      </c>
      <c r="N167" s="49">
        <f t="shared" si="37"/>
        <v>0</v>
      </c>
      <c r="O167" s="49">
        <f t="shared" si="37"/>
        <v>0</v>
      </c>
      <c r="P167" s="49">
        <f t="shared" si="37"/>
        <v>0</v>
      </c>
      <c r="Q167" s="22"/>
      <c r="R167" s="22" t="s">
        <v>39</v>
      </c>
      <c r="S167" s="58">
        <f>SUM(0)</f>
        <v>0</v>
      </c>
      <c r="T167" s="58">
        <f>SUM(0)</f>
        <v>0</v>
      </c>
      <c r="U167" s="58" t="s">
        <v>1236</v>
      </c>
      <c r="V167" s="58" t="s">
        <v>1237</v>
      </c>
      <c r="W167" s="22" t="s">
        <v>34</v>
      </c>
      <c r="X167" s="22">
        <v>2305</v>
      </c>
      <c r="Y167" s="22"/>
    </row>
    <row r="168" s="6" customFormat="1" ht="24.95" customHeight="1" spans="1:25">
      <c r="A168" s="22">
        <v>92</v>
      </c>
      <c r="B168" s="23" t="s">
        <v>1258</v>
      </c>
      <c r="C168" s="22"/>
      <c r="D168" s="22"/>
      <c r="E168" s="22"/>
      <c r="F168" s="22"/>
      <c r="G168" s="22" t="s">
        <v>37</v>
      </c>
      <c r="H168" s="22" t="s">
        <v>34</v>
      </c>
      <c r="I168" s="22" t="s">
        <v>1232</v>
      </c>
      <c r="J168" s="43">
        <f>SUM(0)</f>
        <v>0</v>
      </c>
      <c r="K168" s="23" t="s">
        <v>1259</v>
      </c>
      <c r="L168" s="22"/>
      <c r="M168" s="49">
        <f>SUM(0)</f>
        <v>0</v>
      </c>
      <c r="N168" s="49">
        <f>SUM(0)</f>
        <v>0</v>
      </c>
      <c r="O168" s="49">
        <f>SUM(0)</f>
        <v>0</v>
      </c>
      <c r="P168" s="49">
        <f>SUM(0)</f>
        <v>0</v>
      </c>
      <c r="Q168" s="22"/>
      <c r="R168" s="22" t="s">
        <v>110</v>
      </c>
      <c r="S168" s="58">
        <f>SUM(0)</f>
        <v>0</v>
      </c>
      <c r="T168" s="58">
        <f>SUM(0)</f>
        <v>0</v>
      </c>
      <c r="U168" s="58" t="s">
        <v>1236</v>
      </c>
      <c r="V168" s="58" t="s">
        <v>1237</v>
      </c>
      <c r="W168" s="22" t="s">
        <v>34</v>
      </c>
      <c r="X168" s="22">
        <v>2309</v>
      </c>
      <c r="Y168" s="22"/>
    </row>
    <row r="169" s="6" customFormat="1" ht="24.95" customHeight="1" spans="1:25">
      <c r="A169" s="22">
        <v>93</v>
      </c>
      <c r="B169" s="23" t="s">
        <v>1269</v>
      </c>
      <c r="C169" s="22"/>
      <c r="D169" s="22"/>
      <c r="E169" s="22"/>
      <c r="F169" s="22"/>
      <c r="G169" s="22" t="s">
        <v>37</v>
      </c>
      <c r="H169" s="22" t="s">
        <v>34</v>
      </c>
      <c r="I169" s="22" t="s">
        <v>1232</v>
      </c>
      <c r="J169" s="43">
        <f t="shared" ref="J169:J173" si="38">SUM(0)</f>
        <v>0</v>
      </c>
      <c r="K169" s="23" t="s">
        <v>1270</v>
      </c>
      <c r="L169" s="22"/>
      <c r="M169" s="49">
        <f t="shared" ref="M169:P169" si="39">SUM(0)</f>
        <v>0</v>
      </c>
      <c r="N169" s="49">
        <f t="shared" si="39"/>
        <v>0</v>
      </c>
      <c r="O169" s="49">
        <f t="shared" si="39"/>
        <v>0</v>
      </c>
      <c r="P169" s="49">
        <f t="shared" si="39"/>
        <v>0</v>
      </c>
      <c r="Q169" s="22"/>
      <c r="R169" s="22" t="s">
        <v>39</v>
      </c>
      <c r="S169" s="58">
        <f t="shared" ref="S169:S173" si="40">SUM(0)</f>
        <v>0</v>
      </c>
      <c r="T169" s="58">
        <f t="shared" ref="T169:T173" si="41">SUM(0)</f>
        <v>0</v>
      </c>
      <c r="U169" s="58" t="s">
        <v>1236</v>
      </c>
      <c r="V169" s="58" t="s">
        <v>1237</v>
      </c>
      <c r="W169" s="22" t="s">
        <v>34</v>
      </c>
      <c r="X169" s="22">
        <v>2353</v>
      </c>
      <c r="Y169" s="22"/>
    </row>
    <row r="170" s="6" customFormat="1" ht="24.95" customHeight="1" spans="1:25">
      <c r="A170" s="22">
        <v>94</v>
      </c>
      <c r="B170" s="23" t="s">
        <v>1271</v>
      </c>
      <c r="C170" s="22"/>
      <c r="D170" s="22"/>
      <c r="E170" s="22"/>
      <c r="F170" s="22"/>
      <c r="G170" s="22" t="s">
        <v>37</v>
      </c>
      <c r="H170" s="22" t="s">
        <v>34</v>
      </c>
      <c r="I170" s="22" t="s">
        <v>1232</v>
      </c>
      <c r="J170" s="43">
        <f t="shared" si="38"/>
        <v>0</v>
      </c>
      <c r="K170" s="23" t="s">
        <v>1272</v>
      </c>
      <c r="L170" s="22"/>
      <c r="M170" s="49">
        <f t="shared" ref="M170:P170" si="42">SUM(0)</f>
        <v>0</v>
      </c>
      <c r="N170" s="49">
        <f t="shared" si="42"/>
        <v>0</v>
      </c>
      <c r="O170" s="49">
        <f t="shared" si="42"/>
        <v>0</v>
      </c>
      <c r="P170" s="49">
        <f t="shared" si="42"/>
        <v>0</v>
      </c>
      <c r="Q170" s="22"/>
      <c r="R170" s="22" t="s">
        <v>39</v>
      </c>
      <c r="S170" s="58">
        <f t="shared" si="40"/>
        <v>0</v>
      </c>
      <c r="T170" s="58">
        <f t="shared" si="41"/>
        <v>0</v>
      </c>
      <c r="U170" s="58" t="s">
        <v>1273</v>
      </c>
      <c r="V170" s="58" t="s">
        <v>128</v>
      </c>
      <c r="W170" s="22" t="s">
        <v>34</v>
      </c>
      <c r="X170" s="22">
        <v>2355</v>
      </c>
      <c r="Y170" s="22"/>
    </row>
    <row r="171" s="6" customFormat="1" ht="24.95" customHeight="1" spans="1:25">
      <c r="A171" s="22">
        <v>95</v>
      </c>
      <c r="B171" s="23" t="s">
        <v>1274</v>
      </c>
      <c r="C171" s="22"/>
      <c r="D171" s="22"/>
      <c r="E171" s="22"/>
      <c r="F171" s="22"/>
      <c r="G171" s="22"/>
      <c r="H171" s="22"/>
      <c r="I171" s="22"/>
      <c r="J171" s="43"/>
      <c r="K171" s="23"/>
      <c r="L171" s="22"/>
      <c r="M171" s="49"/>
      <c r="N171" s="49"/>
      <c r="O171" s="49"/>
      <c r="P171" s="49"/>
      <c r="Q171" s="22"/>
      <c r="R171" s="22"/>
      <c r="S171" s="58"/>
      <c r="T171" s="58"/>
      <c r="U171" s="58"/>
      <c r="V171" s="58"/>
      <c r="W171" s="22"/>
      <c r="X171" s="22"/>
      <c r="Y171" s="66" t="s">
        <v>1275</v>
      </c>
    </row>
    <row r="172" s="5" customFormat="1" ht="24.95" customHeight="1" spans="1:25">
      <c r="A172" s="20">
        <v>96</v>
      </c>
      <c r="B172" s="21" t="s">
        <v>1276</v>
      </c>
      <c r="C172" s="20"/>
      <c r="D172" s="20"/>
      <c r="E172" s="20"/>
      <c r="F172" s="20"/>
      <c r="G172" s="20" t="s">
        <v>125</v>
      </c>
      <c r="H172" s="20" t="s">
        <v>34</v>
      </c>
      <c r="I172" s="20" t="s">
        <v>1232</v>
      </c>
      <c r="J172" s="41">
        <f>J173+J174+J175</f>
        <v>0</v>
      </c>
      <c r="K172" s="21"/>
      <c r="L172" s="20"/>
      <c r="M172" s="48">
        <f t="shared" ref="M172:P172" si="43">M173+M174+M175</f>
        <v>0</v>
      </c>
      <c r="N172" s="48">
        <f t="shared" si="43"/>
        <v>0</v>
      </c>
      <c r="O172" s="48">
        <f t="shared" si="43"/>
        <v>0</v>
      </c>
      <c r="P172" s="48">
        <f t="shared" si="43"/>
        <v>0</v>
      </c>
      <c r="Q172" s="20"/>
      <c r="R172" s="20" t="s">
        <v>34</v>
      </c>
      <c r="S172" s="57">
        <f>S173+S174+S175</f>
        <v>0</v>
      </c>
      <c r="T172" s="57">
        <f>T173+T174+T175</f>
        <v>0</v>
      </c>
      <c r="U172" s="57" t="s">
        <v>1277</v>
      </c>
      <c r="V172" s="57" t="s">
        <v>1278</v>
      </c>
      <c r="W172" s="20" t="s">
        <v>34</v>
      </c>
      <c r="X172" s="20">
        <v>2366</v>
      </c>
      <c r="Y172" s="20"/>
    </row>
    <row r="173" s="6" customFormat="1" ht="24.95" customHeight="1" spans="1:25">
      <c r="A173" s="22">
        <v>97</v>
      </c>
      <c r="B173" s="23" t="s">
        <v>1279</v>
      </c>
      <c r="C173" s="22"/>
      <c r="D173" s="22"/>
      <c r="E173" s="22"/>
      <c r="F173" s="22"/>
      <c r="G173" s="22" t="s">
        <v>125</v>
      </c>
      <c r="H173" s="22" t="s">
        <v>34</v>
      </c>
      <c r="I173" s="22" t="s">
        <v>1232</v>
      </c>
      <c r="J173" s="43">
        <f t="shared" si="38"/>
        <v>0</v>
      </c>
      <c r="K173" s="23" t="s">
        <v>1280</v>
      </c>
      <c r="L173" s="22"/>
      <c r="M173" s="49">
        <f t="shared" ref="M173:P173" si="44">SUM(0)</f>
        <v>0</v>
      </c>
      <c r="N173" s="49">
        <f t="shared" si="44"/>
        <v>0</v>
      </c>
      <c r="O173" s="49">
        <f t="shared" si="44"/>
        <v>0</v>
      </c>
      <c r="P173" s="49">
        <f t="shared" si="44"/>
        <v>0</v>
      </c>
      <c r="Q173" s="22"/>
      <c r="R173" s="22" t="s">
        <v>110</v>
      </c>
      <c r="S173" s="58">
        <f t="shared" si="40"/>
        <v>0</v>
      </c>
      <c r="T173" s="58">
        <f t="shared" si="41"/>
        <v>0</v>
      </c>
      <c r="U173" s="58"/>
      <c r="V173" s="58"/>
      <c r="W173" s="22" t="s">
        <v>34</v>
      </c>
      <c r="X173" s="22">
        <v>2367</v>
      </c>
      <c r="Y173" s="22"/>
    </row>
    <row r="174" s="6" customFormat="1" ht="24.95" customHeight="1" spans="1:25">
      <c r="A174" s="22">
        <v>98</v>
      </c>
      <c r="B174" s="23" t="s">
        <v>1283</v>
      </c>
      <c r="C174" s="22"/>
      <c r="D174" s="22"/>
      <c r="E174" s="22"/>
      <c r="F174" s="22"/>
      <c r="G174" s="22" t="s">
        <v>363</v>
      </c>
      <c r="H174" s="22" t="s">
        <v>34</v>
      </c>
      <c r="I174" s="22" t="s">
        <v>1232</v>
      </c>
      <c r="J174" s="43"/>
      <c r="K174" s="23"/>
      <c r="L174" s="22"/>
      <c r="M174" s="49"/>
      <c r="N174" s="49"/>
      <c r="O174" s="49"/>
      <c r="P174" s="49"/>
      <c r="Q174" s="22"/>
      <c r="R174" s="22"/>
      <c r="S174" s="58"/>
      <c r="T174" s="58"/>
      <c r="U174" s="58"/>
      <c r="V174" s="58"/>
      <c r="W174" s="22" t="s">
        <v>34</v>
      </c>
      <c r="X174" s="22">
        <v>2375</v>
      </c>
      <c r="Y174" s="22"/>
    </row>
    <row r="175" s="6" customFormat="1" ht="24.95" customHeight="1" spans="1:25">
      <c r="A175" s="22">
        <v>99</v>
      </c>
      <c r="B175" s="23" t="s">
        <v>1284</v>
      </c>
      <c r="C175" s="22"/>
      <c r="D175" s="22"/>
      <c r="E175" s="22"/>
      <c r="F175" s="22"/>
      <c r="G175" s="22" t="s">
        <v>37</v>
      </c>
      <c r="H175" s="22" t="s">
        <v>34</v>
      </c>
      <c r="I175" s="22" t="s">
        <v>1232</v>
      </c>
      <c r="J175" s="43"/>
      <c r="K175" s="23"/>
      <c r="L175" s="44"/>
      <c r="M175" s="44"/>
      <c r="N175" s="44"/>
      <c r="O175" s="44"/>
      <c r="P175" s="44"/>
      <c r="Q175" s="22"/>
      <c r="R175" s="22"/>
      <c r="S175" s="58"/>
      <c r="T175" s="58"/>
      <c r="U175" s="58"/>
      <c r="V175" s="58"/>
      <c r="W175" s="22" t="s">
        <v>34</v>
      </c>
      <c r="X175" s="22">
        <v>2391</v>
      </c>
      <c r="Y175" s="22"/>
    </row>
    <row r="176" s="5" customFormat="1" ht="24.95" customHeight="1" spans="1:25">
      <c r="A176" s="20">
        <v>100</v>
      </c>
      <c r="B176" s="21" t="s">
        <v>1285</v>
      </c>
      <c r="C176" s="20"/>
      <c r="D176" s="20"/>
      <c r="E176" s="20"/>
      <c r="F176" s="20"/>
      <c r="G176" s="20" t="s">
        <v>37</v>
      </c>
      <c r="H176" s="20" t="s">
        <v>34</v>
      </c>
      <c r="I176" s="20" t="s">
        <v>38</v>
      </c>
      <c r="J176" s="41">
        <f>J177+J178+J179+J180</f>
        <v>0</v>
      </c>
      <c r="K176" s="21"/>
      <c r="L176" s="20"/>
      <c r="M176" s="48">
        <f t="shared" ref="M176:P176" si="45">M177+M178+M179+M180</f>
        <v>0</v>
      </c>
      <c r="N176" s="48">
        <f t="shared" si="45"/>
        <v>0</v>
      </c>
      <c r="O176" s="48">
        <f t="shared" si="45"/>
        <v>0</v>
      </c>
      <c r="P176" s="48">
        <f t="shared" si="45"/>
        <v>0</v>
      </c>
      <c r="Q176" s="20"/>
      <c r="R176" s="20" t="s">
        <v>39</v>
      </c>
      <c r="S176" s="57">
        <f>S177+S178+S179+S180</f>
        <v>0</v>
      </c>
      <c r="T176" s="57">
        <f>T177+T178+T179+T180</f>
        <v>0</v>
      </c>
      <c r="U176" s="57" t="s">
        <v>2725</v>
      </c>
      <c r="V176" s="57" t="s">
        <v>1287</v>
      </c>
      <c r="W176" s="20" t="s">
        <v>34</v>
      </c>
      <c r="X176" s="20">
        <v>2402</v>
      </c>
      <c r="Y176" s="20"/>
    </row>
    <row r="177" s="6" customFormat="1" ht="24.95" customHeight="1" spans="1:25">
      <c r="A177" s="22">
        <v>101</v>
      </c>
      <c r="B177" s="23" t="s">
        <v>1288</v>
      </c>
      <c r="C177" s="22"/>
      <c r="D177" s="22"/>
      <c r="E177" s="22"/>
      <c r="F177" s="22"/>
      <c r="G177" s="22" t="s">
        <v>37</v>
      </c>
      <c r="H177" s="22" t="s">
        <v>34</v>
      </c>
      <c r="I177" s="22" t="s">
        <v>38</v>
      </c>
      <c r="J177" s="43">
        <f t="shared" ref="J177:J180" si="46">SUM(0)</f>
        <v>0</v>
      </c>
      <c r="K177" s="23" t="s">
        <v>1289</v>
      </c>
      <c r="L177" s="22"/>
      <c r="M177" s="49">
        <f t="shared" ref="M177:P177" si="47">SUM(0)</f>
        <v>0</v>
      </c>
      <c r="N177" s="49">
        <f t="shared" si="47"/>
        <v>0</v>
      </c>
      <c r="O177" s="49">
        <f t="shared" si="47"/>
        <v>0</v>
      </c>
      <c r="P177" s="49">
        <f t="shared" si="47"/>
        <v>0</v>
      </c>
      <c r="Q177" s="22"/>
      <c r="R177" s="22" t="s">
        <v>39</v>
      </c>
      <c r="S177" s="58">
        <f t="shared" ref="S177:S180" si="48">SUM(0)</f>
        <v>0</v>
      </c>
      <c r="T177" s="58">
        <f t="shared" ref="T177:T180" si="49">SUM(0)</f>
        <v>0</v>
      </c>
      <c r="U177" s="58"/>
      <c r="V177" s="58"/>
      <c r="W177" s="22" t="s">
        <v>34</v>
      </c>
      <c r="X177" s="22">
        <v>2403</v>
      </c>
      <c r="Y177" s="22"/>
    </row>
    <row r="178" s="6" customFormat="1" ht="24.95" customHeight="1" spans="1:25">
      <c r="A178" s="22">
        <v>102</v>
      </c>
      <c r="B178" s="23" t="s">
        <v>1290</v>
      </c>
      <c r="C178" s="22"/>
      <c r="D178" s="22"/>
      <c r="E178" s="22"/>
      <c r="F178" s="22"/>
      <c r="G178" s="22" t="s">
        <v>37</v>
      </c>
      <c r="H178" s="22" t="s">
        <v>34</v>
      </c>
      <c r="I178" s="22" t="s">
        <v>38</v>
      </c>
      <c r="J178" s="43">
        <f t="shared" si="46"/>
        <v>0</v>
      </c>
      <c r="K178" s="23" t="s">
        <v>1289</v>
      </c>
      <c r="L178" s="22"/>
      <c r="M178" s="49">
        <f t="shared" ref="M178:P178" si="50">SUM(0)</f>
        <v>0</v>
      </c>
      <c r="N178" s="49">
        <f t="shared" si="50"/>
        <v>0</v>
      </c>
      <c r="O178" s="49">
        <f t="shared" si="50"/>
        <v>0</v>
      </c>
      <c r="P178" s="49">
        <f t="shared" si="50"/>
        <v>0</v>
      </c>
      <c r="Q178" s="22"/>
      <c r="R178" s="22" t="s">
        <v>39</v>
      </c>
      <c r="S178" s="58">
        <f t="shared" si="48"/>
        <v>0</v>
      </c>
      <c r="T178" s="58">
        <f t="shared" si="49"/>
        <v>0</v>
      </c>
      <c r="U178" s="58"/>
      <c r="V178" s="58"/>
      <c r="W178" s="22" t="s">
        <v>34</v>
      </c>
      <c r="X178" s="22">
        <v>2983</v>
      </c>
      <c r="Y178" s="22"/>
    </row>
    <row r="179" s="6" customFormat="1" ht="24.95" customHeight="1" spans="1:25">
      <c r="A179" s="22">
        <v>103</v>
      </c>
      <c r="B179" s="23" t="s">
        <v>1291</v>
      </c>
      <c r="C179" s="22"/>
      <c r="D179" s="22"/>
      <c r="E179" s="22"/>
      <c r="F179" s="22"/>
      <c r="G179" s="22" t="s">
        <v>37</v>
      </c>
      <c r="H179" s="22" t="s">
        <v>34</v>
      </c>
      <c r="I179" s="22" t="s">
        <v>38</v>
      </c>
      <c r="J179" s="43">
        <f t="shared" si="46"/>
        <v>0</v>
      </c>
      <c r="K179" s="23" t="s">
        <v>1289</v>
      </c>
      <c r="L179" s="22"/>
      <c r="M179" s="49">
        <f t="shared" ref="M179:P179" si="51">SUM(0)</f>
        <v>0</v>
      </c>
      <c r="N179" s="49">
        <f t="shared" si="51"/>
        <v>0</v>
      </c>
      <c r="O179" s="49">
        <f t="shared" si="51"/>
        <v>0</v>
      </c>
      <c r="P179" s="49">
        <f t="shared" si="51"/>
        <v>0</v>
      </c>
      <c r="Q179" s="22"/>
      <c r="R179" s="22" t="s">
        <v>39</v>
      </c>
      <c r="S179" s="58">
        <f t="shared" si="48"/>
        <v>0</v>
      </c>
      <c r="T179" s="58">
        <f t="shared" si="49"/>
        <v>0</v>
      </c>
      <c r="U179" s="58"/>
      <c r="V179" s="58"/>
      <c r="W179" s="22" t="s">
        <v>34</v>
      </c>
      <c r="X179" s="22">
        <v>3446</v>
      </c>
      <c r="Y179" s="22"/>
    </row>
    <row r="180" s="6" customFormat="1" ht="24.95" customHeight="1" spans="1:25">
      <c r="A180" s="22">
        <v>104</v>
      </c>
      <c r="B180" s="23" t="s">
        <v>1292</v>
      </c>
      <c r="C180" s="22"/>
      <c r="D180" s="22"/>
      <c r="E180" s="22"/>
      <c r="F180" s="22"/>
      <c r="G180" s="22" t="s">
        <v>37</v>
      </c>
      <c r="H180" s="22" t="s">
        <v>34</v>
      </c>
      <c r="I180" s="22" t="s">
        <v>38</v>
      </c>
      <c r="J180" s="43">
        <f t="shared" si="46"/>
        <v>0</v>
      </c>
      <c r="K180" s="23" t="s">
        <v>1293</v>
      </c>
      <c r="L180" s="22"/>
      <c r="M180" s="49">
        <f t="shared" ref="M180:P180" si="52">SUM(0)</f>
        <v>0</v>
      </c>
      <c r="N180" s="49">
        <f t="shared" si="52"/>
        <v>0</v>
      </c>
      <c r="O180" s="49">
        <f t="shared" si="52"/>
        <v>0</v>
      </c>
      <c r="P180" s="49">
        <f t="shared" si="52"/>
        <v>0</v>
      </c>
      <c r="Q180" s="22"/>
      <c r="R180" s="22" t="s">
        <v>39</v>
      </c>
      <c r="S180" s="58">
        <f t="shared" si="48"/>
        <v>0</v>
      </c>
      <c r="T180" s="58">
        <f t="shared" si="49"/>
        <v>0</v>
      </c>
      <c r="U180" s="58"/>
      <c r="V180" s="58"/>
      <c r="W180" s="22" t="s">
        <v>34</v>
      </c>
      <c r="X180" s="22">
        <v>3942</v>
      </c>
      <c r="Y180" s="22"/>
    </row>
    <row r="181" s="5" customFormat="1" ht="24.95" customHeight="1" spans="1:25">
      <c r="A181" s="20">
        <v>105</v>
      </c>
      <c r="B181" s="21" t="s">
        <v>1294</v>
      </c>
      <c r="C181" s="20"/>
      <c r="D181" s="20"/>
      <c r="E181" s="20"/>
      <c r="F181" s="20"/>
      <c r="G181" s="20" t="s">
        <v>125</v>
      </c>
      <c r="H181" s="20" t="s">
        <v>34</v>
      </c>
      <c r="I181" s="20" t="s">
        <v>1295</v>
      </c>
      <c r="J181" s="41">
        <f>J182+J183</f>
        <v>0</v>
      </c>
      <c r="K181" s="21"/>
      <c r="L181" s="20"/>
      <c r="M181" s="48">
        <f t="shared" ref="M181:P181" si="53">M182+M183</f>
        <v>0</v>
      </c>
      <c r="N181" s="48">
        <f t="shared" si="53"/>
        <v>0</v>
      </c>
      <c r="O181" s="48">
        <f t="shared" si="53"/>
        <v>0</v>
      </c>
      <c r="P181" s="48">
        <f t="shared" si="53"/>
        <v>0</v>
      </c>
      <c r="Q181" s="20"/>
      <c r="R181" s="20" t="s">
        <v>110</v>
      </c>
      <c r="S181" s="57">
        <f>S182+S183</f>
        <v>0</v>
      </c>
      <c r="T181" s="57">
        <f>T182+T183</f>
        <v>0</v>
      </c>
      <c r="U181" s="57" t="s">
        <v>1296</v>
      </c>
      <c r="V181" s="57" t="s">
        <v>1237</v>
      </c>
      <c r="W181" s="20" t="s">
        <v>34</v>
      </c>
      <c r="X181" s="20">
        <v>3949</v>
      </c>
      <c r="Y181" s="20"/>
    </row>
    <row r="182" s="6" customFormat="1" ht="24.95" customHeight="1" spans="1:25">
      <c r="A182" s="22">
        <v>106</v>
      </c>
      <c r="B182" s="23" t="s">
        <v>1297</v>
      </c>
      <c r="C182" s="22"/>
      <c r="D182" s="22"/>
      <c r="E182" s="22"/>
      <c r="F182" s="22"/>
      <c r="G182" s="22" t="s">
        <v>125</v>
      </c>
      <c r="H182" s="22" t="s">
        <v>34</v>
      </c>
      <c r="I182" s="22" t="s">
        <v>1295</v>
      </c>
      <c r="J182" s="43">
        <f>SUM(0)</f>
        <v>0</v>
      </c>
      <c r="K182" s="23" t="s">
        <v>1298</v>
      </c>
      <c r="L182" s="22"/>
      <c r="M182" s="49">
        <f t="shared" ref="M182:P182" si="54">SUM(0)</f>
        <v>0</v>
      </c>
      <c r="N182" s="49">
        <f t="shared" si="54"/>
        <v>0</v>
      </c>
      <c r="O182" s="49">
        <f t="shared" si="54"/>
        <v>0</v>
      </c>
      <c r="P182" s="49">
        <f t="shared" si="54"/>
        <v>0</v>
      </c>
      <c r="Q182" s="22"/>
      <c r="R182" s="22" t="s">
        <v>110</v>
      </c>
      <c r="S182" s="58">
        <f>SUM(0)</f>
        <v>0</v>
      </c>
      <c r="T182" s="58">
        <f>SUM(0)</f>
        <v>0</v>
      </c>
      <c r="U182" s="58"/>
      <c r="V182" s="58"/>
      <c r="W182" s="22" t="s">
        <v>34</v>
      </c>
      <c r="X182" s="22">
        <v>3950</v>
      </c>
      <c r="Y182" s="22"/>
    </row>
    <row r="183" s="6" customFormat="1" ht="24.95" customHeight="1" spans="1:25">
      <c r="A183" s="22">
        <v>107</v>
      </c>
      <c r="B183" s="23" t="s">
        <v>1299</v>
      </c>
      <c r="C183" s="22"/>
      <c r="D183" s="22"/>
      <c r="E183" s="22"/>
      <c r="F183" s="22"/>
      <c r="G183" s="22"/>
      <c r="H183" s="22"/>
      <c r="I183" s="22"/>
      <c r="J183" s="43"/>
      <c r="K183" s="23"/>
      <c r="L183" s="22"/>
      <c r="M183" s="49"/>
      <c r="N183" s="49"/>
      <c r="O183" s="49"/>
      <c r="P183" s="49"/>
      <c r="Q183" s="22"/>
      <c r="R183" s="22"/>
      <c r="S183" s="58"/>
      <c r="T183" s="58"/>
      <c r="U183" s="58"/>
      <c r="V183" s="58"/>
      <c r="W183" s="22"/>
      <c r="X183" s="22">
        <v>3967</v>
      </c>
      <c r="Y183" s="22"/>
    </row>
    <row r="184" s="6" customFormat="1" ht="24.95" customHeight="1" spans="1:25">
      <c r="A184" s="22">
        <v>108</v>
      </c>
      <c r="B184" s="23" t="s">
        <v>1300</v>
      </c>
      <c r="C184" s="22"/>
      <c r="D184" s="22"/>
      <c r="E184" s="22"/>
      <c r="F184" s="22"/>
      <c r="G184" s="22"/>
      <c r="H184" s="22"/>
      <c r="I184" s="22" t="s">
        <v>1301</v>
      </c>
      <c r="J184" s="43"/>
      <c r="K184" s="23"/>
      <c r="L184" s="22"/>
      <c r="M184" s="49"/>
      <c r="N184" s="49"/>
      <c r="O184" s="49"/>
      <c r="P184" s="49"/>
      <c r="Q184" s="22"/>
      <c r="R184" s="22"/>
      <c r="S184" s="58"/>
      <c r="T184" s="58"/>
      <c r="U184" s="58"/>
      <c r="V184" s="58"/>
      <c r="W184" s="22"/>
      <c r="X184" s="22"/>
      <c r="Y184" s="22" t="s">
        <v>1302</v>
      </c>
    </row>
    <row r="185" s="5" customFormat="1" ht="24.95" customHeight="1" spans="1:25">
      <c r="A185" s="20">
        <v>109</v>
      </c>
      <c r="B185" s="21" t="s">
        <v>1303</v>
      </c>
      <c r="C185" s="20"/>
      <c r="D185" s="20"/>
      <c r="E185" s="20"/>
      <c r="F185" s="20"/>
      <c r="G185" s="20"/>
      <c r="H185" s="20"/>
      <c r="I185" s="20" t="s">
        <v>108</v>
      </c>
      <c r="J185" s="41"/>
      <c r="K185" s="21"/>
      <c r="L185" s="20"/>
      <c r="M185" s="48"/>
      <c r="N185" s="48"/>
      <c r="O185" s="48"/>
      <c r="P185" s="48"/>
      <c r="Q185" s="20"/>
      <c r="R185" s="20"/>
      <c r="S185" s="57"/>
      <c r="T185" s="57"/>
      <c r="U185" s="57"/>
      <c r="V185" s="57"/>
      <c r="W185" s="20"/>
      <c r="X185" s="20"/>
      <c r="Y185" s="20" t="s">
        <v>1304</v>
      </c>
    </row>
    <row r="186" s="4" customFormat="1" ht="24.95" customHeight="1" spans="1:25">
      <c r="A186" s="18">
        <v>110</v>
      </c>
      <c r="B186" s="19" t="s">
        <v>1305</v>
      </c>
      <c r="C186" s="18"/>
      <c r="D186" s="18"/>
      <c r="E186" s="18"/>
      <c r="F186" s="18"/>
      <c r="G186" s="18" t="s">
        <v>37</v>
      </c>
      <c r="H186" s="18" t="s">
        <v>34</v>
      </c>
      <c r="I186" s="18" t="s">
        <v>106</v>
      </c>
      <c r="J186" s="62">
        <f>J187+J198+J209+J211+J215+J216+J217</f>
        <v>53</v>
      </c>
      <c r="K186" s="19"/>
      <c r="L186" s="18"/>
      <c r="M186" s="40">
        <f t="shared" ref="M186:P186" si="55">M187+M198+M209+M211+M215+M216+M217</f>
        <v>92.1</v>
      </c>
      <c r="N186" s="40">
        <f t="shared" si="55"/>
        <v>60.6</v>
      </c>
      <c r="O186" s="40">
        <f t="shared" si="55"/>
        <v>31.5</v>
      </c>
      <c r="P186" s="40">
        <f t="shared" si="55"/>
        <v>0</v>
      </c>
      <c r="Q186" s="18"/>
      <c r="R186" s="18" t="s">
        <v>39</v>
      </c>
      <c r="S186" s="56">
        <f>S187+S198+S209+S211+S215+S216+S217</f>
        <v>47</v>
      </c>
      <c r="T186" s="56">
        <f>T187+T198+T209+T211+T215+T216+T217</f>
        <v>176</v>
      </c>
      <c r="U186" s="56" t="s">
        <v>1306</v>
      </c>
      <c r="V186" s="56" t="s">
        <v>1287</v>
      </c>
      <c r="W186" s="18" t="s">
        <v>34</v>
      </c>
      <c r="X186" s="18">
        <v>3968</v>
      </c>
      <c r="Y186" s="18"/>
    </row>
    <row r="187" s="5" customFormat="1" ht="24.95" customHeight="1" spans="1:25">
      <c r="A187" s="20">
        <v>111</v>
      </c>
      <c r="B187" s="21" t="s">
        <v>1307</v>
      </c>
      <c r="C187" s="20"/>
      <c r="D187" s="20"/>
      <c r="E187" s="20"/>
      <c r="F187" s="20"/>
      <c r="G187" s="20" t="s">
        <v>37</v>
      </c>
      <c r="H187" s="20" t="s">
        <v>34</v>
      </c>
      <c r="I187" s="20" t="s">
        <v>106</v>
      </c>
      <c r="J187" s="41">
        <f>SUM(J188:J197)</f>
        <v>26</v>
      </c>
      <c r="K187" s="21"/>
      <c r="L187" s="20"/>
      <c r="M187" s="48">
        <f>SUM(M188:M197)</f>
        <v>54.6</v>
      </c>
      <c r="N187" s="48">
        <f>SUM(N188:N197)</f>
        <v>35.7</v>
      </c>
      <c r="O187" s="48">
        <f>SUM(O188:O197)</f>
        <v>18.9</v>
      </c>
      <c r="P187" s="48">
        <f>SUM(P188:P197)</f>
        <v>0</v>
      </c>
      <c r="Q187" s="20"/>
      <c r="R187" s="20" t="s">
        <v>39</v>
      </c>
      <c r="S187" s="57">
        <f>SUM(S188:S197)</f>
        <v>24</v>
      </c>
      <c r="T187" s="57">
        <f>SUM(T188:T197)</f>
        <v>90</v>
      </c>
      <c r="U187" s="57"/>
      <c r="V187" s="57"/>
      <c r="W187" s="20" t="s">
        <v>34</v>
      </c>
      <c r="X187" s="20">
        <v>3969</v>
      </c>
      <c r="Y187" s="20"/>
    </row>
    <row r="188" s="3" customFormat="1" ht="24.95" customHeight="1" spans="1:25">
      <c r="A188" s="24">
        <v>112</v>
      </c>
      <c r="B188" s="46" t="s">
        <v>1369</v>
      </c>
      <c r="C188" s="26" t="s">
        <v>45</v>
      </c>
      <c r="D188" s="26" t="s">
        <v>326</v>
      </c>
      <c r="E188" s="26" t="s">
        <v>488</v>
      </c>
      <c r="F188" s="26"/>
      <c r="G188" s="26" t="s">
        <v>37</v>
      </c>
      <c r="H188" s="26">
        <v>2018</v>
      </c>
      <c r="I188" s="26" t="s">
        <v>106</v>
      </c>
      <c r="J188" s="63">
        <v>3</v>
      </c>
      <c r="K188" s="46" t="s">
        <v>1309</v>
      </c>
      <c r="L188" s="47">
        <v>2.1</v>
      </c>
      <c r="M188" s="47">
        <f t="shared" ref="M188:M197" si="56">N188+O188+P188</f>
        <v>6.3</v>
      </c>
      <c r="N188" s="47">
        <v>6.3</v>
      </c>
      <c r="O188" s="47"/>
      <c r="P188" s="47"/>
      <c r="Q188" s="26" t="s">
        <v>135</v>
      </c>
      <c r="R188" s="26" t="s">
        <v>39</v>
      </c>
      <c r="S188" s="26">
        <v>3</v>
      </c>
      <c r="T188" s="26">
        <v>12</v>
      </c>
      <c r="U188" s="26"/>
      <c r="V188" s="26"/>
      <c r="W188" s="26" t="s">
        <v>1310</v>
      </c>
      <c r="X188" s="26">
        <v>4041</v>
      </c>
      <c r="Y188" s="26"/>
    </row>
    <row r="189" s="3" customFormat="1" ht="24.95" customHeight="1" spans="1:25">
      <c r="A189" s="24">
        <v>113</v>
      </c>
      <c r="B189" s="46" t="s">
        <v>1370</v>
      </c>
      <c r="C189" s="26" t="s">
        <v>45</v>
      </c>
      <c r="D189" s="26" t="s">
        <v>326</v>
      </c>
      <c r="E189" s="26" t="s">
        <v>330</v>
      </c>
      <c r="F189" s="26"/>
      <c r="G189" s="26" t="s">
        <v>37</v>
      </c>
      <c r="H189" s="26">
        <v>2018</v>
      </c>
      <c r="I189" s="26" t="s">
        <v>106</v>
      </c>
      <c r="J189" s="63">
        <v>3</v>
      </c>
      <c r="K189" s="46" t="s">
        <v>1309</v>
      </c>
      <c r="L189" s="47">
        <v>2.1</v>
      </c>
      <c r="M189" s="47">
        <f t="shared" si="56"/>
        <v>6.3</v>
      </c>
      <c r="N189" s="47">
        <v>6.3</v>
      </c>
      <c r="O189" s="47"/>
      <c r="P189" s="47"/>
      <c r="Q189" s="26" t="s">
        <v>135</v>
      </c>
      <c r="R189" s="26" t="s">
        <v>39</v>
      </c>
      <c r="S189" s="26">
        <v>3</v>
      </c>
      <c r="T189" s="26">
        <v>12</v>
      </c>
      <c r="U189" s="26"/>
      <c r="V189" s="26"/>
      <c r="W189" s="26" t="s">
        <v>1310</v>
      </c>
      <c r="X189" s="26">
        <v>4044</v>
      </c>
      <c r="Y189" s="26"/>
    </row>
    <row r="190" s="3" customFormat="1" ht="24.95" customHeight="1" spans="1:25">
      <c r="A190" s="24">
        <v>114</v>
      </c>
      <c r="B190" s="46" t="s">
        <v>1371</v>
      </c>
      <c r="C190" s="26" t="s">
        <v>45</v>
      </c>
      <c r="D190" s="26" t="s">
        <v>326</v>
      </c>
      <c r="E190" s="26" t="s">
        <v>499</v>
      </c>
      <c r="F190" s="26"/>
      <c r="G190" s="26" t="s">
        <v>37</v>
      </c>
      <c r="H190" s="26">
        <v>2018</v>
      </c>
      <c r="I190" s="26" t="s">
        <v>106</v>
      </c>
      <c r="J190" s="63">
        <v>6</v>
      </c>
      <c r="K190" s="46" t="s">
        <v>1309</v>
      </c>
      <c r="L190" s="47">
        <v>2.1</v>
      </c>
      <c r="M190" s="47">
        <f t="shared" si="56"/>
        <v>12.6</v>
      </c>
      <c r="N190" s="47">
        <v>12.6</v>
      </c>
      <c r="O190" s="47"/>
      <c r="P190" s="47"/>
      <c r="Q190" s="26" t="s">
        <v>135</v>
      </c>
      <c r="R190" s="26" t="s">
        <v>39</v>
      </c>
      <c r="S190" s="26">
        <v>6</v>
      </c>
      <c r="T190" s="26">
        <v>24</v>
      </c>
      <c r="U190" s="26"/>
      <c r="V190" s="26"/>
      <c r="W190" s="26" t="s">
        <v>1310</v>
      </c>
      <c r="X190" s="26">
        <v>4045</v>
      </c>
      <c r="Y190" s="26"/>
    </row>
    <row r="191" s="3" customFormat="1" ht="24.95" customHeight="1" spans="1:25">
      <c r="A191" s="24">
        <v>115</v>
      </c>
      <c r="B191" s="46" t="s">
        <v>1372</v>
      </c>
      <c r="C191" s="26" t="s">
        <v>45</v>
      </c>
      <c r="D191" s="26" t="s">
        <v>326</v>
      </c>
      <c r="E191" s="26" t="s">
        <v>336</v>
      </c>
      <c r="F191" s="26"/>
      <c r="G191" s="26" t="s">
        <v>37</v>
      </c>
      <c r="H191" s="26">
        <v>2018</v>
      </c>
      <c r="I191" s="26" t="s">
        <v>106</v>
      </c>
      <c r="J191" s="63">
        <v>4</v>
      </c>
      <c r="K191" s="46" t="s">
        <v>1309</v>
      </c>
      <c r="L191" s="47">
        <v>2.1</v>
      </c>
      <c r="M191" s="47">
        <f t="shared" si="56"/>
        <v>8.4</v>
      </c>
      <c r="N191" s="47">
        <v>8.4</v>
      </c>
      <c r="O191" s="47"/>
      <c r="P191" s="47"/>
      <c r="Q191" s="26" t="s">
        <v>135</v>
      </c>
      <c r="R191" s="26" t="s">
        <v>39</v>
      </c>
      <c r="S191" s="26">
        <v>4</v>
      </c>
      <c r="T191" s="26">
        <v>16</v>
      </c>
      <c r="U191" s="26"/>
      <c r="V191" s="26"/>
      <c r="W191" s="26" t="s">
        <v>1310</v>
      </c>
      <c r="X191" s="26">
        <v>4047</v>
      </c>
      <c r="Y191" s="26"/>
    </row>
    <row r="192" s="3" customFormat="1" ht="24.95" customHeight="1" spans="1:25">
      <c r="A192" s="24">
        <v>116</v>
      </c>
      <c r="B192" s="46" t="s">
        <v>1373</v>
      </c>
      <c r="C192" s="26" t="s">
        <v>45</v>
      </c>
      <c r="D192" s="26" t="s">
        <v>326</v>
      </c>
      <c r="E192" s="26" t="s">
        <v>1109</v>
      </c>
      <c r="F192" s="26"/>
      <c r="G192" s="26" t="s">
        <v>37</v>
      </c>
      <c r="H192" s="26">
        <v>2018</v>
      </c>
      <c r="I192" s="26" t="s">
        <v>106</v>
      </c>
      <c r="J192" s="63">
        <v>1</v>
      </c>
      <c r="K192" s="46" t="s">
        <v>1309</v>
      </c>
      <c r="L192" s="47">
        <v>2.1</v>
      </c>
      <c r="M192" s="47">
        <f t="shared" si="56"/>
        <v>2.1</v>
      </c>
      <c r="N192" s="47">
        <v>2.1</v>
      </c>
      <c r="O192" s="47"/>
      <c r="P192" s="47"/>
      <c r="Q192" s="26" t="s">
        <v>135</v>
      </c>
      <c r="R192" s="26" t="s">
        <v>39</v>
      </c>
      <c r="S192" s="26">
        <v>1</v>
      </c>
      <c r="T192" s="26">
        <v>4</v>
      </c>
      <c r="U192" s="26"/>
      <c r="V192" s="26"/>
      <c r="W192" s="26" t="s">
        <v>1310</v>
      </c>
      <c r="X192" s="26">
        <v>4048</v>
      </c>
      <c r="Y192" s="26"/>
    </row>
    <row r="193" ht="24.95" customHeight="1" spans="1:25">
      <c r="A193" s="24">
        <v>117</v>
      </c>
      <c r="B193" s="25" t="s">
        <v>1407</v>
      </c>
      <c r="C193" s="26" t="s">
        <v>45</v>
      </c>
      <c r="D193" s="26" t="s">
        <v>326</v>
      </c>
      <c r="E193" s="26" t="s">
        <v>333</v>
      </c>
      <c r="F193" s="26"/>
      <c r="G193" s="26" t="s">
        <v>37</v>
      </c>
      <c r="H193" s="26">
        <v>2019</v>
      </c>
      <c r="I193" s="26" t="s">
        <v>106</v>
      </c>
      <c r="J193" s="45">
        <v>1</v>
      </c>
      <c r="K193" s="46" t="s">
        <v>1309</v>
      </c>
      <c r="L193" s="26">
        <v>2.1</v>
      </c>
      <c r="M193" s="47">
        <f t="shared" si="56"/>
        <v>2.1</v>
      </c>
      <c r="N193" s="47"/>
      <c r="O193" s="47">
        <v>2.1</v>
      </c>
      <c r="P193" s="47"/>
      <c r="Q193" s="26" t="s">
        <v>135</v>
      </c>
      <c r="R193" s="26" t="s">
        <v>39</v>
      </c>
      <c r="S193" s="60">
        <v>1</v>
      </c>
      <c r="T193" s="60">
        <v>2</v>
      </c>
      <c r="U193" s="60"/>
      <c r="V193" s="60"/>
      <c r="W193" s="26" t="s">
        <v>1310</v>
      </c>
      <c r="X193" s="26"/>
      <c r="Y193" s="26" t="s">
        <v>1408</v>
      </c>
    </row>
    <row r="194" ht="24.95" customHeight="1" spans="1:25">
      <c r="A194" s="24">
        <v>118</v>
      </c>
      <c r="B194" s="25" t="s">
        <v>1409</v>
      </c>
      <c r="C194" s="26" t="s">
        <v>45</v>
      </c>
      <c r="D194" s="26" t="s">
        <v>326</v>
      </c>
      <c r="E194" s="26" t="s">
        <v>330</v>
      </c>
      <c r="F194" s="26"/>
      <c r="G194" s="26" t="s">
        <v>37</v>
      </c>
      <c r="H194" s="26">
        <v>2019</v>
      </c>
      <c r="I194" s="26" t="s">
        <v>106</v>
      </c>
      <c r="J194" s="45">
        <v>3</v>
      </c>
      <c r="K194" s="46" t="s">
        <v>1309</v>
      </c>
      <c r="L194" s="26">
        <v>2.1</v>
      </c>
      <c r="M194" s="47">
        <f t="shared" si="56"/>
        <v>6.3</v>
      </c>
      <c r="N194" s="47"/>
      <c r="O194" s="47">
        <v>6.3</v>
      </c>
      <c r="P194" s="47"/>
      <c r="Q194" s="26" t="s">
        <v>135</v>
      </c>
      <c r="R194" s="26" t="s">
        <v>39</v>
      </c>
      <c r="S194" s="60">
        <v>3</v>
      </c>
      <c r="T194" s="60">
        <v>8</v>
      </c>
      <c r="U194" s="60"/>
      <c r="V194" s="60"/>
      <c r="W194" s="26" t="s">
        <v>1310</v>
      </c>
      <c r="X194" s="26"/>
      <c r="Y194" s="26" t="s">
        <v>1410</v>
      </c>
    </row>
    <row r="195" ht="24.95" customHeight="1" spans="1:25">
      <c r="A195" s="24">
        <v>119</v>
      </c>
      <c r="B195" s="25" t="s">
        <v>1411</v>
      </c>
      <c r="C195" s="26" t="s">
        <v>45</v>
      </c>
      <c r="D195" s="26" t="s">
        <v>326</v>
      </c>
      <c r="E195" s="26" t="s">
        <v>799</v>
      </c>
      <c r="F195" s="26"/>
      <c r="G195" s="26" t="s">
        <v>37</v>
      </c>
      <c r="H195" s="26">
        <v>2019</v>
      </c>
      <c r="I195" s="26" t="s">
        <v>106</v>
      </c>
      <c r="J195" s="45">
        <v>2</v>
      </c>
      <c r="K195" s="46" t="s">
        <v>1309</v>
      </c>
      <c r="L195" s="26">
        <v>2.1</v>
      </c>
      <c r="M195" s="47">
        <f t="shared" si="56"/>
        <v>4.2</v>
      </c>
      <c r="N195" s="47"/>
      <c r="O195" s="47">
        <v>4.2</v>
      </c>
      <c r="P195" s="47"/>
      <c r="Q195" s="26" t="s">
        <v>135</v>
      </c>
      <c r="R195" s="26" t="s">
        <v>39</v>
      </c>
      <c r="S195" s="60">
        <v>1</v>
      </c>
      <c r="T195" s="60">
        <v>3</v>
      </c>
      <c r="U195" s="60"/>
      <c r="V195" s="60"/>
      <c r="W195" s="26" t="s">
        <v>1310</v>
      </c>
      <c r="X195" s="26"/>
      <c r="Y195" s="26" t="s">
        <v>1412</v>
      </c>
    </row>
    <row r="196" ht="24.95" customHeight="1" spans="1:25">
      <c r="A196" s="24">
        <v>120</v>
      </c>
      <c r="B196" s="25" t="s">
        <v>1413</v>
      </c>
      <c r="C196" s="26" t="s">
        <v>45</v>
      </c>
      <c r="D196" s="26" t="s">
        <v>326</v>
      </c>
      <c r="E196" s="26" t="s">
        <v>1106</v>
      </c>
      <c r="F196" s="26"/>
      <c r="G196" s="26" t="s">
        <v>37</v>
      </c>
      <c r="H196" s="26">
        <v>2019</v>
      </c>
      <c r="I196" s="26" t="s">
        <v>106</v>
      </c>
      <c r="J196" s="45">
        <v>1</v>
      </c>
      <c r="K196" s="46" t="s">
        <v>1309</v>
      </c>
      <c r="L196" s="26">
        <v>2.1</v>
      </c>
      <c r="M196" s="47">
        <f t="shared" si="56"/>
        <v>2.1</v>
      </c>
      <c r="N196" s="47"/>
      <c r="O196" s="47">
        <v>2.1</v>
      </c>
      <c r="P196" s="47"/>
      <c r="Q196" s="26" t="s">
        <v>135</v>
      </c>
      <c r="R196" s="26" t="s">
        <v>39</v>
      </c>
      <c r="S196" s="60">
        <v>1</v>
      </c>
      <c r="T196" s="60">
        <v>6</v>
      </c>
      <c r="U196" s="60"/>
      <c r="V196" s="60"/>
      <c r="W196" s="26" t="s">
        <v>1310</v>
      </c>
      <c r="X196" s="26"/>
      <c r="Y196" s="26" t="s">
        <v>1414</v>
      </c>
    </row>
    <row r="197" ht="24.95" customHeight="1" spans="1:25">
      <c r="A197" s="24">
        <v>121</v>
      </c>
      <c r="B197" s="25" t="s">
        <v>1415</v>
      </c>
      <c r="C197" s="26" t="s">
        <v>45</v>
      </c>
      <c r="D197" s="26" t="s">
        <v>326</v>
      </c>
      <c r="E197" s="26" t="s">
        <v>1109</v>
      </c>
      <c r="F197" s="26"/>
      <c r="G197" s="26" t="s">
        <v>37</v>
      </c>
      <c r="H197" s="26">
        <v>2019</v>
      </c>
      <c r="I197" s="26" t="s">
        <v>106</v>
      </c>
      <c r="J197" s="45">
        <v>2</v>
      </c>
      <c r="K197" s="46" t="s">
        <v>1309</v>
      </c>
      <c r="L197" s="26">
        <v>2.1</v>
      </c>
      <c r="M197" s="47">
        <f t="shared" si="56"/>
        <v>4.2</v>
      </c>
      <c r="N197" s="47"/>
      <c r="O197" s="47">
        <v>4.2</v>
      </c>
      <c r="P197" s="47"/>
      <c r="Q197" s="26" t="s">
        <v>135</v>
      </c>
      <c r="R197" s="26" t="s">
        <v>39</v>
      </c>
      <c r="S197" s="60">
        <v>1</v>
      </c>
      <c r="T197" s="60">
        <v>3</v>
      </c>
      <c r="U197" s="60"/>
      <c r="V197" s="60"/>
      <c r="W197" s="26" t="s">
        <v>1310</v>
      </c>
      <c r="X197" s="26"/>
      <c r="Y197" s="26" t="s">
        <v>1416</v>
      </c>
    </row>
    <row r="198" s="5" customFormat="1" ht="24.95" customHeight="1" spans="1:25">
      <c r="A198" s="20">
        <v>122</v>
      </c>
      <c r="B198" s="21" t="s">
        <v>1423</v>
      </c>
      <c r="C198" s="20"/>
      <c r="D198" s="20"/>
      <c r="E198" s="20"/>
      <c r="F198" s="20"/>
      <c r="G198" s="20" t="s">
        <v>363</v>
      </c>
      <c r="H198" s="20" t="s">
        <v>34</v>
      </c>
      <c r="I198" s="20" t="s">
        <v>106</v>
      </c>
      <c r="J198" s="41">
        <f>SUM(J199:J208)</f>
        <v>20</v>
      </c>
      <c r="K198" s="21" t="s">
        <v>1424</v>
      </c>
      <c r="L198" s="20"/>
      <c r="M198" s="48">
        <f>SUM(M199:M208)</f>
        <v>33.6</v>
      </c>
      <c r="N198" s="48">
        <f>SUM(N199:N208)</f>
        <v>21</v>
      </c>
      <c r="O198" s="48">
        <f>SUM(O199:O208)</f>
        <v>12.6</v>
      </c>
      <c r="P198" s="48">
        <f>SUM(P199:P208)</f>
        <v>0</v>
      </c>
      <c r="Q198" s="20"/>
      <c r="R198" s="20" t="s">
        <v>39</v>
      </c>
      <c r="S198" s="57">
        <f>SUM(S199:S208)</f>
        <v>16</v>
      </c>
      <c r="T198" s="57">
        <f>SUM(T199:T208)</f>
        <v>60</v>
      </c>
      <c r="U198" s="57"/>
      <c r="V198" s="57"/>
      <c r="W198" s="20" t="s">
        <v>34</v>
      </c>
      <c r="X198" s="20">
        <v>4290</v>
      </c>
      <c r="Y198" s="20"/>
    </row>
    <row r="199" s="3" customFormat="1" ht="24.95" customHeight="1" spans="1:25">
      <c r="A199" s="24">
        <v>123</v>
      </c>
      <c r="B199" s="46" t="s">
        <v>1503</v>
      </c>
      <c r="C199" s="26" t="s">
        <v>45</v>
      </c>
      <c r="D199" s="26" t="s">
        <v>326</v>
      </c>
      <c r="E199" s="26" t="s">
        <v>488</v>
      </c>
      <c r="F199" s="26"/>
      <c r="G199" s="26" t="s">
        <v>363</v>
      </c>
      <c r="H199" s="26">
        <v>2018</v>
      </c>
      <c r="I199" s="26" t="s">
        <v>106</v>
      </c>
      <c r="J199" s="45">
        <v>1</v>
      </c>
      <c r="K199" s="46" t="s">
        <v>1427</v>
      </c>
      <c r="L199" s="47">
        <v>1.5</v>
      </c>
      <c r="M199" s="47">
        <f t="shared" ref="M199:M208" si="57">N199+O199+P199</f>
        <v>1.5</v>
      </c>
      <c r="N199" s="47">
        <v>1.5</v>
      </c>
      <c r="O199" s="47"/>
      <c r="P199" s="47"/>
      <c r="Q199" s="26" t="s">
        <v>135</v>
      </c>
      <c r="R199" s="26" t="s">
        <v>39</v>
      </c>
      <c r="S199" s="26">
        <v>1</v>
      </c>
      <c r="T199" s="26">
        <v>4</v>
      </c>
      <c r="U199" s="26"/>
      <c r="V199" s="26"/>
      <c r="W199" s="26" t="s">
        <v>1310</v>
      </c>
      <c r="X199" s="26">
        <v>4370</v>
      </c>
      <c r="Y199" s="26"/>
    </row>
    <row r="200" s="3" customFormat="1" ht="24.95" customHeight="1" spans="1:25">
      <c r="A200" s="24">
        <v>124</v>
      </c>
      <c r="B200" s="46" t="s">
        <v>1504</v>
      </c>
      <c r="C200" s="26" t="s">
        <v>45</v>
      </c>
      <c r="D200" s="26" t="s">
        <v>326</v>
      </c>
      <c r="E200" s="26" t="s">
        <v>327</v>
      </c>
      <c r="F200" s="26"/>
      <c r="G200" s="26" t="s">
        <v>363</v>
      </c>
      <c r="H200" s="26">
        <v>2018</v>
      </c>
      <c r="I200" s="26" t="s">
        <v>106</v>
      </c>
      <c r="J200" s="45">
        <v>2</v>
      </c>
      <c r="K200" s="46" t="s">
        <v>1427</v>
      </c>
      <c r="L200" s="47">
        <v>1.5</v>
      </c>
      <c r="M200" s="47">
        <f t="shared" si="57"/>
        <v>3</v>
      </c>
      <c r="N200" s="47">
        <v>3</v>
      </c>
      <c r="O200" s="47"/>
      <c r="P200" s="47"/>
      <c r="Q200" s="26" t="s">
        <v>135</v>
      </c>
      <c r="R200" s="26" t="s">
        <v>39</v>
      </c>
      <c r="S200" s="26">
        <v>2</v>
      </c>
      <c r="T200" s="26">
        <v>8</v>
      </c>
      <c r="U200" s="26"/>
      <c r="V200" s="26"/>
      <c r="W200" s="26" t="s">
        <v>1310</v>
      </c>
      <c r="X200" s="26">
        <v>4371</v>
      </c>
      <c r="Y200" s="26"/>
    </row>
    <row r="201" s="3" customFormat="1" ht="24.95" customHeight="1" spans="1:25">
      <c r="A201" s="24">
        <v>125</v>
      </c>
      <c r="B201" s="46" t="s">
        <v>1505</v>
      </c>
      <c r="C201" s="26" t="s">
        <v>45</v>
      </c>
      <c r="D201" s="26" t="s">
        <v>326</v>
      </c>
      <c r="E201" s="26" t="s">
        <v>494</v>
      </c>
      <c r="F201" s="26"/>
      <c r="G201" s="26" t="s">
        <v>363</v>
      </c>
      <c r="H201" s="26">
        <v>2018</v>
      </c>
      <c r="I201" s="26" t="s">
        <v>106</v>
      </c>
      <c r="J201" s="45">
        <v>3</v>
      </c>
      <c r="K201" s="46" t="s">
        <v>1427</v>
      </c>
      <c r="L201" s="47">
        <v>1.5</v>
      </c>
      <c r="M201" s="47">
        <f t="shared" si="57"/>
        <v>4.5</v>
      </c>
      <c r="N201" s="47">
        <v>4.5</v>
      </c>
      <c r="O201" s="47"/>
      <c r="P201" s="47"/>
      <c r="Q201" s="26" t="s">
        <v>135</v>
      </c>
      <c r="R201" s="26" t="s">
        <v>39</v>
      </c>
      <c r="S201" s="26">
        <v>3</v>
      </c>
      <c r="T201" s="26">
        <v>12</v>
      </c>
      <c r="U201" s="26"/>
      <c r="V201" s="26"/>
      <c r="W201" s="26" t="s">
        <v>1310</v>
      </c>
      <c r="X201" s="26">
        <v>4372</v>
      </c>
      <c r="Y201" s="26"/>
    </row>
    <row r="202" s="3" customFormat="1" ht="24.95" customHeight="1" spans="1:25">
      <c r="A202" s="24">
        <v>126</v>
      </c>
      <c r="B202" s="46" t="s">
        <v>1506</v>
      </c>
      <c r="C202" s="26" t="s">
        <v>45</v>
      </c>
      <c r="D202" s="26" t="s">
        <v>326</v>
      </c>
      <c r="E202" s="26" t="s">
        <v>330</v>
      </c>
      <c r="F202" s="26"/>
      <c r="G202" s="26" t="s">
        <v>363</v>
      </c>
      <c r="H202" s="26">
        <v>2018</v>
      </c>
      <c r="I202" s="26" t="s">
        <v>106</v>
      </c>
      <c r="J202" s="45">
        <v>2</v>
      </c>
      <c r="K202" s="46" t="s">
        <v>1427</v>
      </c>
      <c r="L202" s="47">
        <v>1.5</v>
      </c>
      <c r="M202" s="47">
        <f t="shared" si="57"/>
        <v>3</v>
      </c>
      <c r="N202" s="47">
        <v>3</v>
      </c>
      <c r="O202" s="47"/>
      <c r="P202" s="47"/>
      <c r="Q202" s="26" t="s">
        <v>135</v>
      </c>
      <c r="R202" s="26" t="s">
        <v>39</v>
      </c>
      <c r="S202" s="26">
        <v>1</v>
      </c>
      <c r="T202" s="26">
        <v>4</v>
      </c>
      <c r="U202" s="26"/>
      <c r="V202" s="26"/>
      <c r="W202" s="26" t="s">
        <v>1310</v>
      </c>
      <c r="X202" s="26">
        <v>4373</v>
      </c>
      <c r="Y202" s="26"/>
    </row>
    <row r="203" s="3" customFormat="1" ht="24.95" customHeight="1" spans="1:25">
      <c r="A203" s="24">
        <v>127</v>
      </c>
      <c r="B203" s="46" t="s">
        <v>1507</v>
      </c>
      <c r="C203" s="26" t="s">
        <v>45</v>
      </c>
      <c r="D203" s="26" t="s">
        <v>326</v>
      </c>
      <c r="E203" s="26" t="s">
        <v>499</v>
      </c>
      <c r="F203" s="26"/>
      <c r="G203" s="26" t="s">
        <v>363</v>
      </c>
      <c r="H203" s="26">
        <v>2018</v>
      </c>
      <c r="I203" s="26" t="s">
        <v>106</v>
      </c>
      <c r="J203" s="45">
        <v>2</v>
      </c>
      <c r="K203" s="46" t="s">
        <v>1427</v>
      </c>
      <c r="L203" s="47">
        <v>1.5</v>
      </c>
      <c r="M203" s="47">
        <f t="shared" si="57"/>
        <v>3</v>
      </c>
      <c r="N203" s="47">
        <v>3</v>
      </c>
      <c r="O203" s="47"/>
      <c r="P203" s="47"/>
      <c r="Q203" s="26" t="s">
        <v>135</v>
      </c>
      <c r="R203" s="26" t="s">
        <v>39</v>
      </c>
      <c r="S203" s="26">
        <v>1</v>
      </c>
      <c r="T203" s="26">
        <v>4</v>
      </c>
      <c r="U203" s="26"/>
      <c r="V203" s="26"/>
      <c r="W203" s="26" t="s">
        <v>1310</v>
      </c>
      <c r="X203" s="26">
        <v>4374</v>
      </c>
      <c r="Y203" s="26"/>
    </row>
    <row r="204" s="3" customFormat="1" ht="24.95" customHeight="1" spans="1:25">
      <c r="A204" s="24">
        <v>128</v>
      </c>
      <c r="B204" s="46" t="s">
        <v>1508</v>
      </c>
      <c r="C204" s="26" t="s">
        <v>45</v>
      </c>
      <c r="D204" s="26" t="s">
        <v>326</v>
      </c>
      <c r="E204" s="26" t="s">
        <v>333</v>
      </c>
      <c r="F204" s="26"/>
      <c r="G204" s="26" t="s">
        <v>363</v>
      </c>
      <c r="H204" s="26">
        <v>2018</v>
      </c>
      <c r="I204" s="26" t="s">
        <v>106</v>
      </c>
      <c r="J204" s="45">
        <v>3</v>
      </c>
      <c r="K204" s="46" t="s">
        <v>1427</v>
      </c>
      <c r="L204" s="47">
        <v>1.5</v>
      </c>
      <c r="M204" s="47">
        <f t="shared" si="57"/>
        <v>4.5</v>
      </c>
      <c r="N204" s="47">
        <v>4.5</v>
      </c>
      <c r="O204" s="47"/>
      <c r="P204" s="47"/>
      <c r="Q204" s="26" t="s">
        <v>135</v>
      </c>
      <c r="R204" s="26" t="s">
        <v>39</v>
      </c>
      <c r="S204" s="26">
        <v>3</v>
      </c>
      <c r="T204" s="26">
        <v>12</v>
      </c>
      <c r="U204" s="26"/>
      <c r="V204" s="26"/>
      <c r="W204" s="26" t="s">
        <v>1310</v>
      </c>
      <c r="X204" s="26">
        <v>4375</v>
      </c>
      <c r="Y204" s="26"/>
    </row>
    <row r="205" s="3" customFormat="1" ht="24.95" customHeight="1" spans="1:25">
      <c r="A205" s="24">
        <v>129</v>
      </c>
      <c r="B205" s="46" t="s">
        <v>1509</v>
      </c>
      <c r="C205" s="26" t="s">
        <v>45</v>
      </c>
      <c r="D205" s="26" t="s">
        <v>326</v>
      </c>
      <c r="E205" s="26" t="s">
        <v>336</v>
      </c>
      <c r="F205" s="26"/>
      <c r="G205" s="26" t="s">
        <v>363</v>
      </c>
      <c r="H205" s="26">
        <v>2018</v>
      </c>
      <c r="I205" s="26" t="s">
        <v>106</v>
      </c>
      <c r="J205" s="45">
        <v>1</v>
      </c>
      <c r="K205" s="46" t="s">
        <v>1427</v>
      </c>
      <c r="L205" s="47">
        <v>1.5</v>
      </c>
      <c r="M205" s="47">
        <f t="shared" si="57"/>
        <v>1.5</v>
      </c>
      <c r="N205" s="47">
        <v>1.5</v>
      </c>
      <c r="O205" s="47"/>
      <c r="P205" s="47"/>
      <c r="Q205" s="26" t="s">
        <v>135</v>
      </c>
      <c r="R205" s="26" t="s">
        <v>39</v>
      </c>
      <c r="S205" s="26">
        <v>1</v>
      </c>
      <c r="T205" s="26">
        <v>4</v>
      </c>
      <c r="U205" s="26"/>
      <c r="V205" s="26"/>
      <c r="W205" s="26" t="s">
        <v>1310</v>
      </c>
      <c r="X205" s="26">
        <v>4376</v>
      </c>
      <c r="Y205" s="26"/>
    </row>
    <row r="206" ht="24.95" customHeight="1" spans="1:25">
      <c r="A206" s="24">
        <v>130</v>
      </c>
      <c r="B206" s="25" t="s">
        <v>1508</v>
      </c>
      <c r="C206" s="26" t="s">
        <v>45</v>
      </c>
      <c r="D206" s="26" t="s">
        <v>326</v>
      </c>
      <c r="E206" s="26" t="s">
        <v>333</v>
      </c>
      <c r="F206" s="26"/>
      <c r="G206" s="26" t="s">
        <v>363</v>
      </c>
      <c r="H206" s="26">
        <v>2019</v>
      </c>
      <c r="I206" s="26" t="s">
        <v>106</v>
      </c>
      <c r="J206" s="45">
        <v>2</v>
      </c>
      <c r="K206" s="46" t="s">
        <v>1427</v>
      </c>
      <c r="L206" s="26">
        <v>2.1</v>
      </c>
      <c r="M206" s="47">
        <f t="shared" si="57"/>
        <v>4.2</v>
      </c>
      <c r="N206" s="47"/>
      <c r="O206" s="47">
        <v>4.2</v>
      </c>
      <c r="P206" s="47"/>
      <c r="Q206" s="26" t="s">
        <v>135</v>
      </c>
      <c r="R206" s="26" t="s">
        <v>39</v>
      </c>
      <c r="S206" s="60">
        <v>2</v>
      </c>
      <c r="T206" s="60">
        <v>5</v>
      </c>
      <c r="U206" s="60"/>
      <c r="V206" s="60"/>
      <c r="W206" s="26" t="s">
        <v>1310</v>
      </c>
      <c r="X206" s="26"/>
      <c r="Y206" s="26" t="s">
        <v>1578</v>
      </c>
    </row>
    <row r="207" ht="24.95" customHeight="1" spans="1:25">
      <c r="A207" s="24">
        <v>131</v>
      </c>
      <c r="B207" s="25" t="s">
        <v>1579</v>
      </c>
      <c r="C207" s="26" t="s">
        <v>45</v>
      </c>
      <c r="D207" s="26" t="s">
        <v>326</v>
      </c>
      <c r="E207" s="26" t="s">
        <v>330</v>
      </c>
      <c r="F207" s="26"/>
      <c r="G207" s="26" t="s">
        <v>363</v>
      </c>
      <c r="H207" s="26">
        <v>2019</v>
      </c>
      <c r="I207" s="26" t="s">
        <v>106</v>
      </c>
      <c r="J207" s="45">
        <v>1</v>
      </c>
      <c r="K207" s="46" t="s">
        <v>1427</v>
      </c>
      <c r="L207" s="26">
        <v>2.1</v>
      </c>
      <c r="M207" s="47">
        <f t="shared" si="57"/>
        <v>2.1</v>
      </c>
      <c r="N207" s="47"/>
      <c r="O207" s="47">
        <v>2.1</v>
      </c>
      <c r="P207" s="47"/>
      <c r="Q207" s="26" t="s">
        <v>135</v>
      </c>
      <c r="R207" s="26" t="s">
        <v>39</v>
      </c>
      <c r="S207" s="60">
        <v>1</v>
      </c>
      <c r="T207" s="60">
        <v>3</v>
      </c>
      <c r="U207" s="60"/>
      <c r="V207" s="60"/>
      <c r="W207" s="26" t="s">
        <v>1310</v>
      </c>
      <c r="X207" s="26"/>
      <c r="Y207" s="26" t="s">
        <v>1580</v>
      </c>
    </row>
    <row r="208" ht="24.95" customHeight="1" spans="1:25">
      <c r="A208" s="24">
        <v>132</v>
      </c>
      <c r="B208" s="25" t="s">
        <v>1581</v>
      </c>
      <c r="C208" s="26" t="s">
        <v>45</v>
      </c>
      <c r="D208" s="26" t="s">
        <v>326</v>
      </c>
      <c r="E208" s="26" t="s">
        <v>799</v>
      </c>
      <c r="F208" s="26"/>
      <c r="G208" s="26" t="s">
        <v>363</v>
      </c>
      <c r="H208" s="26">
        <v>2019</v>
      </c>
      <c r="I208" s="26" t="s">
        <v>106</v>
      </c>
      <c r="J208" s="45">
        <v>3</v>
      </c>
      <c r="K208" s="46" t="s">
        <v>1427</v>
      </c>
      <c r="L208" s="26">
        <v>2.1</v>
      </c>
      <c r="M208" s="47">
        <f t="shared" si="57"/>
        <v>6.3</v>
      </c>
      <c r="N208" s="47"/>
      <c r="O208" s="47">
        <v>6.3</v>
      </c>
      <c r="P208" s="47"/>
      <c r="Q208" s="26" t="s">
        <v>135</v>
      </c>
      <c r="R208" s="26" t="s">
        <v>39</v>
      </c>
      <c r="S208" s="60">
        <v>1</v>
      </c>
      <c r="T208" s="60">
        <v>4</v>
      </c>
      <c r="U208" s="60"/>
      <c r="V208" s="60"/>
      <c r="W208" s="26" t="s">
        <v>1310</v>
      </c>
      <c r="X208" s="26"/>
      <c r="Y208" s="26" t="s">
        <v>1582</v>
      </c>
    </row>
    <row r="209" s="5" customFormat="1" ht="24.95" customHeight="1" spans="1:25">
      <c r="A209" s="20">
        <v>133</v>
      </c>
      <c r="B209" s="21" t="s">
        <v>1590</v>
      </c>
      <c r="C209" s="20"/>
      <c r="D209" s="20"/>
      <c r="E209" s="20"/>
      <c r="F209" s="20"/>
      <c r="G209" s="20" t="s">
        <v>37</v>
      </c>
      <c r="H209" s="20" t="s">
        <v>34</v>
      </c>
      <c r="I209" s="20" t="s">
        <v>106</v>
      </c>
      <c r="J209" s="41">
        <f>SUM(J210:J210)</f>
        <v>1</v>
      </c>
      <c r="K209" s="21" t="s">
        <v>1424</v>
      </c>
      <c r="L209" s="20"/>
      <c r="M209" s="48">
        <f>SUM(M210:M210)</f>
        <v>2.1</v>
      </c>
      <c r="N209" s="48">
        <f>SUM(N210:N210)</f>
        <v>2.1</v>
      </c>
      <c r="O209" s="48">
        <f>SUM(O210:O210)</f>
        <v>0</v>
      </c>
      <c r="P209" s="48">
        <f>SUM(P210:P210)</f>
        <v>0</v>
      </c>
      <c r="Q209" s="20"/>
      <c r="R209" s="20" t="s">
        <v>39</v>
      </c>
      <c r="S209" s="57">
        <f>SUM(S210:S210)</f>
        <v>1</v>
      </c>
      <c r="T209" s="57">
        <f>SUM(T210:T210)</f>
        <v>4</v>
      </c>
      <c r="U209" s="57"/>
      <c r="V209" s="57"/>
      <c r="W209" s="20" t="s">
        <v>34</v>
      </c>
      <c r="X209" s="20">
        <v>4571</v>
      </c>
      <c r="Y209" s="20"/>
    </row>
    <row r="210" s="3" customFormat="1" ht="24.95" customHeight="1" spans="1:25">
      <c r="A210" s="24">
        <v>134</v>
      </c>
      <c r="B210" s="46" t="s">
        <v>1613</v>
      </c>
      <c r="C210" s="26" t="s">
        <v>45</v>
      </c>
      <c r="D210" s="26" t="s">
        <v>326</v>
      </c>
      <c r="E210" s="26" t="s">
        <v>1102</v>
      </c>
      <c r="F210" s="26"/>
      <c r="G210" s="26" t="s">
        <v>37</v>
      </c>
      <c r="H210" s="26">
        <v>2018</v>
      </c>
      <c r="I210" s="26" t="s">
        <v>106</v>
      </c>
      <c r="J210" s="45">
        <v>1</v>
      </c>
      <c r="K210" s="46" t="s">
        <v>1593</v>
      </c>
      <c r="L210" s="47">
        <v>2.1</v>
      </c>
      <c r="M210" s="47">
        <f>N210+O210+P210</f>
        <v>2.1</v>
      </c>
      <c r="N210" s="54">
        <v>2.1</v>
      </c>
      <c r="O210" s="54"/>
      <c r="P210" s="54"/>
      <c r="Q210" s="26" t="s">
        <v>135</v>
      </c>
      <c r="R210" s="26" t="s">
        <v>39</v>
      </c>
      <c r="S210" s="45">
        <v>1</v>
      </c>
      <c r="T210" s="26">
        <v>4</v>
      </c>
      <c r="U210" s="26"/>
      <c r="V210" s="26"/>
      <c r="W210" s="26" t="s">
        <v>1310</v>
      </c>
      <c r="X210" s="26">
        <v>4591</v>
      </c>
      <c r="Y210" s="26"/>
    </row>
    <row r="211" s="5" customFormat="1" ht="24.95" customHeight="1" spans="1:25">
      <c r="A211" s="20">
        <v>135</v>
      </c>
      <c r="B211" s="21" t="s">
        <v>1631</v>
      </c>
      <c r="C211" s="20"/>
      <c r="D211" s="20"/>
      <c r="E211" s="20"/>
      <c r="F211" s="20"/>
      <c r="G211" s="20" t="s">
        <v>363</v>
      </c>
      <c r="H211" s="20" t="s">
        <v>34</v>
      </c>
      <c r="I211" s="20" t="s">
        <v>106</v>
      </c>
      <c r="J211" s="41">
        <f>SUM(J212:J214)</f>
        <v>6</v>
      </c>
      <c r="K211" s="21" t="s">
        <v>1632</v>
      </c>
      <c r="L211" s="20"/>
      <c r="M211" s="48">
        <f>SUM(M212:M214)</f>
        <v>1.8</v>
      </c>
      <c r="N211" s="48">
        <f>SUM(N212:N214)</f>
        <v>1.8</v>
      </c>
      <c r="O211" s="48">
        <f>SUM(O212:O214)</f>
        <v>0</v>
      </c>
      <c r="P211" s="48">
        <f>SUM(P212:P214)</f>
        <v>0</v>
      </c>
      <c r="Q211" s="20"/>
      <c r="R211" s="20" t="s">
        <v>39</v>
      </c>
      <c r="S211" s="57">
        <f>SUM(S212:S214)</f>
        <v>6</v>
      </c>
      <c r="T211" s="57">
        <f>SUM(T212:T214)</f>
        <v>22</v>
      </c>
      <c r="U211" s="57"/>
      <c r="V211" s="57"/>
      <c r="W211" s="20" t="s">
        <v>34</v>
      </c>
      <c r="X211" s="20">
        <v>4603</v>
      </c>
      <c r="Y211" s="20"/>
    </row>
    <row r="212" ht="24.95" customHeight="1" spans="1:25">
      <c r="A212" s="24">
        <v>136</v>
      </c>
      <c r="B212" s="25" t="s">
        <v>1677</v>
      </c>
      <c r="C212" s="26" t="s">
        <v>45</v>
      </c>
      <c r="D212" s="26" t="s">
        <v>326</v>
      </c>
      <c r="E212" s="26" t="s">
        <v>330</v>
      </c>
      <c r="F212" s="26"/>
      <c r="G212" s="26" t="s">
        <v>363</v>
      </c>
      <c r="H212" s="26">
        <v>2018</v>
      </c>
      <c r="I212" s="26" t="s">
        <v>106</v>
      </c>
      <c r="J212" s="45">
        <v>3</v>
      </c>
      <c r="K212" s="46" t="s">
        <v>1634</v>
      </c>
      <c r="L212" s="26" t="s">
        <v>1635</v>
      </c>
      <c r="M212" s="47">
        <f>N212+O212+P212</f>
        <v>0.9</v>
      </c>
      <c r="N212" s="47">
        <v>0.9</v>
      </c>
      <c r="O212" s="47"/>
      <c r="P212" s="47"/>
      <c r="Q212" s="26" t="s">
        <v>135</v>
      </c>
      <c r="R212" s="26" t="s">
        <v>39</v>
      </c>
      <c r="S212" s="60">
        <v>3</v>
      </c>
      <c r="T212" s="60">
        <v>9</v>
      </c>
      <c r="U212" s="60"/>
      <c r="V212" s="60"/>
      <c r="W212" s="26" t="s">
        <v>17</v>
      </c>
      <c r="X212" s="26"/>
      <c r="Y212" s="26" t="s">
        <v>1678</v>
      </c>
    </row>
    <row r="213" ht="24.95" customHeight="1" spans="1:25">
      <c r="A213" s="24">
        <v>137</v>
      </c>
      <c r="B213" s="25" t="s">
        <v>1679</v>
      </c>
      <c r="C213" s="26" t="s">
        <v>45</v>
      </c>
      <c r="D213" s="26" t="s">
        <v>326</v>
      </c>
      <c r="E213" s="26" t="s">
        <v>1106</v>
      </c>
      <c r="F213" s="26"/>
      <c r="G213" s="26" t="s">
        <v>363</v>
      </c>
      <c r="H213" s="26">
        <v>2018</v>
      </c>
      <c r="I213" s="26" t="s">
        <v>106</v>
      </c>
      <c r="J213" s="45">
        <v>2</v>
      </c>
      <c r="K213" s="46" t="s">
        <v>1634</v>
      </c>
      <c r="L213" s="26" t="s">
        <v>1635</v>
      </c>
      <c r="M213" s="47">
        <f>N213+O213+P213</f>
        <v>0.6</v>
      </c>
      <c r="N213" s="47">
        <v>0.6</v>
      </c>
      <c r="O213" s="47"/>
      <c r="P213" s="47"/>
      <c r="Q213" s="26" t="s">
        <v>135</v>
      </c>
      <c r="R213" s="26" t="s">
        <v>39</v>
      </c>
      <c r="S213" s="60">
        <v>2</v>
      </c>
      <c r="T213" s="60">
        <v>10</v>
      </c>
      <c r="U213" s="60"/>
      <c r="V213" s="60"/>
      <c r="W213" s="26" t="s">
        <v>17</v>
      </c>
      <c r="X213" s="26"/>
      <c r="Y213" s="26" t="s">
        <v>1680</v>
      </c>
    </row>
    <row r="214" ht="24.95" customHeight="1" spans="1:25">
      <c r="A214" s="24">
        <v>138</v>
      </c>
      <c r="B214" s="25" t="s">
        <v>1681</v>
      </c>
      <c r="C214" s="26" t="s">
        <v>45</v>
      </c>
      <c r="D214" s="26" t="s">
        <v>326</v>
      </c>
      <c r="E214" s="26" t="s">
        <v>799</v>
      </c>
      <c r="F214" s="26"/>
      <c r="G214" s="26" t="s">
        <v>363</v>
      </c>
      <c r="H214" s="26">
        <v>2018</v>
      </c>
      <c r="I214" s="26" t="s">
        <v>106</v>
      </c>
      <c r="J214" s="45">
        <v>1</v>
      </c>
      <c r="K214" s="46" t="s">
        <v>1634</v>
      </c>
      <c r="L214" s="26" t="s">
        <v>1635</v>
      </c>
      <c r="M214" s="47">
        <f>N214+O214+P214</f>
        <v>0.3</v>
      </c>
      <c r="N214" s="47">
        <v>0.3</v>
      </c>
      <c r="O214" s="47"/>
      <c r="P214" s="47"/>
      <c r="Q214" s="26" t="s">
        <v>135</v>
      </c>
      <c r="R214" s="26" t="s">
        <v>39</v>
      </c>
      <c r="S214" s="60">
        <v>1</v>
      </c>
      <c r="T214" s="60">
        <v>3</v>
      </c>
      <c r="U214" s="60"/>
      <c r="V214" s="60"/>
      <c r="W214" s="26" t="s">
        <v>17</v>
      </c>
      <c r="X214" s="26"/>
      <c r="Y214" s="26" t="s">
        <v>1682</v>
      </c>
    </row>
    <row r="215" s="5" customFormat="1" ht="24.95" customHeight="1" spans="1:25">
      <c r="A215" s="20">
        <v>139</v>
      </c>
      <c r="B215" s="21" t="s">
        <v>1699</v>
      </c>
      <c r="C215" s="20"/>
      <c r="D215" s="20"/>
      <c r="E215" s="20"/>
      <c r="F215" s="20"/>
      <c r="G215" s="20"/>
      <c r="H215" s="20"/>
      <c r="I215" s="20"/>
      <c r="J215" s="41"/>
      <c r="K215" s="21"/>
      <c r="L215" s="20"/>
      <c r="M215" s="48"/>
      <c r="N215" s="48"/>
      <c r="O215" s="48"/>
      <c r="P215" s="48"/>
      <c r="Q215" s="20"/>
      <c r="R215" s="20"/>
      <c r="S215" s="57"/>
      <c r="T215" s="57"/>
      <c r="U215" s="57"/>
      <c r="V215" s="57"/>
      <c r="W215" s="20"/>
      <c r="X215" s="20">
        <v>4613</v>
      </c>
      <c r="Y215" s="20"/>
    </row>
    <row r="216" s="5" customFormat="1" ht="24.95" customHeight="1" spans="1:25">
      <c r="A216" s="20">
        <v>140</v>
      </c>
      <c r="B216" s="21" t="s">
        <v>1700</v>
      </c>
      <c r="C216" s="20"/>
      <c r="D216" s="20"/>
      <c r="E216" s="20"/>
      <c r="F216" s="20"/>
      <c r="G216" s="20"/>
      <c r="H216" s="20"/>
      <c r="I216" s="20"/>
      <c r="J216" s="41"/>
      <c r="K216" s="21"/>
      <c r="L216" s="20"/>
      <c r="M216" s="48"/>
      <c r="N216" s="48"/>
      <c r="O216" s="48"/>
      <c r="P216" s="48"/>
      <c r="Q216" s="20"/>
      <c r="R216" s="20"/>
      <c r="S216" s="57"/>
      <c r="T216" s="57"/>
      <c r="U216" s="57"/>
      <c r="V216" s="57"/>
      <c r="W216" s="20"/>
      <c r="X216" s="20"/>
      <c r="Y216" s="20" t="s">
        <v>1701</v>
      </c>
    </row>
    <row r="217" s="5" customFormat="1" ht="24.95" customHeight="1" spans="1:25">
      <c r="A217" s="20">
        <v>141</v>
      </c>
      <c r="B217" s="21" t="s">
        <v>1303</v>
      </c>
      <c r="C217" s="20"/>
      <c r="D217" s="20"/>
      <c r="E217" s="20"/>
      <c r="F217" s="20"/>
      <c r="G217" s="20"/>
      <c r="H217" s="20"/>
      <c r="I217" s="20"/>
      <c r="J217" s="41">
        <f>SUM(J218,J219)</f>
        <v>0</v>
      </c>
      <c r="K217" s="21"/>
      <c r="L217" s="20"/>
      <c r="M217" s="48">
        <f t="shared" ref="M217:P217" si="58">SUM(M218,M219)</f>
        <v>0</v>
      </c>
      <c r="N217" s="48">
        <f t="shared" si="58"/>
        <v>0</v>
      </c>
      <c r="O217" s="48">
        <f t="shared" si="58"/>
        <v>0</v>
      </c>
      <c r="P217" s="48">
        <f t="shared" si="58"/>
        <v>0</v>
      </c>
      <c r="Q217" s="20"/>
      <c r="R217" s="20"/>
      <c r="S217" s="57">
        <f>SUM(S218,S219)</f>
        <v>0</v>
      </c>
      <c r="T217" s="57">
        <f>SUM(T218,T219)</f>
        <v>0</v>
      </c>
      <c r="U217" s="57"/>
      <c r="V217" s="57"/>
      <c r="W217" s="20"/>
      <c r="X217" s="20"/>
      <c r="Y217" s="20" t="s">
        <v>1702</v>
      </c>
    </row>
    <row r="218" s="6" customFormat="1" ht="24.95" customHeight="1" spans="1:25">
      <c r="A218" s="22">
        <v>142</v>
      </c>
      <c r="B218" s="23" t="s">
        <v>1703</v>
      </c>
      <c r="C218" s="22"/>
      <c r="D218" s="22"/>
      <c r="E218" s="22"/>
      <c r="F218" s="22"/>
      <c r="G218" s="22" t="s">
        <v>37</v>
      </c>
      <c r="H218" s="22" t="s">
        <v>34</v>
      </c>
      <c r="I218" s="22" t="s">
        <v>106</v>
      </c>
      <c r="J218" s="43">
        <f>SUM(0)</f>
        <v>0</v>
      </c>
      <c r="K218" s="23" t="s">
        <v>1704</v>
      </c>
      <c r="L218" s="22"/>
      <c r="M218" s="49">
        <f>SUM(0)</f>
        <v>0</v>
      </c>
      <c r="N218" s="49">
        <f>SUM(0)</f>
        <v>0</v>
      </c>
      <c r="O218" s="49">
        <f>SUM(0)</f>
        <v>0</v>
      </c>
      <c r="P218" s="49">
        <f>SUM(0)</f>
        <v>0</v>
      </c>
      <c r="Q218" s="22"/>
      <c r="R218" s="22" t="s">
        <v>39</v>
      </c>
      <c r="S218" s="58">
        <f>SUM(0)</f>
        <v>0</v>
      </c>
      <c r="T218" s="58">
        <f>SUM(0)</f>
        <v>0</v>
      </c>
      <c r="U218" s="44"/>
      <c r="V218" s="44"/>
      <c r="W218" s="22" t="s">
        <v>34</v>
      </c>
      <c r="X218" s="22">
        <v>4151</v>
      </c>
      <c r="Y218" s="22"/>
    </row>
    <row r="219" s="6" customFormat="1" ht="24.95" customHeight="1" spans="1:25">
      <c r="A219" s="22">
        <v>143</v>
      </c>
      <c r="B219" s="23" t="s">
        <v>1711</v>
      </c>
      <c r="C219" s="22"/>
      <c r="D219" s="22"/>
      <c r="E219" s="22"/>
      <c r="F219" s="22"/>
      <c r="G219" s="22" t="s">
        <v>37</v>
      </c>
      <c r="H219" s="22" t="s">
        <v>34</v>
      </c>
      <c r="I219" s="22" t="s">
        <v>106</v>
      </c>
      <c r="J219" s="43">
        <f>SUM(0)</f>
        <v>0</v>
      </c>
      <c r="K219" s="23" t="s">
        <v>1712</v>
      </c>
      <c r="L219" s="22"/>
      <c r="M219" s="49">
        <f>SUM(0)</f>
        <v>0</v>
      </c>
      <c r="N219" s="49">
        <f>SUM(0)</f>
        <v>0</v>
      </c>
      <c r="O219" s="49">
        <f>SUM(0)</f>
        <v>0</v>
      </c>
      <c r="P219" s="49">
        <f>SUM(0)</f>
        <v>0</v>
      </c>
      <c r="Q219" s="22"/>
      <c r="R219" s="22" t="s">
        <v>39</v>
      </c>
      <c r="S219" s="58">
        <f>SUM(0)</f>
        <v>0</v>
      </c>
      <c r="T219" s="58">
        <f>SUM(0)</f>
        <v>0</v>
      </c>
      <c r="U219" s="44"/>
      <c r="V219" s="44"/>
      <c r="W219" s="22" t="s">
        <v>34</v>
      </c>
      <c r="X219" s="22">
        <v>4155</v>
      </c>
      <c r="Y219" s="22"/>
    </row>
    <row r="220" s="4" customFormat="1" ht="24.95" customHeight="1" spans="1:25">
      <c r="A220" s="18">
        <v>144</v>
      </c>
      <c r="B220" s="19" t="s">
        <v>1721</v>
      </c>
      <c r="C220" s="18"/>
      <c r="D220" s="18"/>
      <c r="E220" s="18"/>
      <c r="F220" s="18"/>
      <c r="G220" s="18" t="s">
        <v>34</v>
      </c>
      <c r="H220" s="18" t="s">
        <v>34</v>
      </c>
      <c r="I220" s="18" t="s">
        <v>34</v>
      </c>
      <c r="J220" s="62" t="s">
        <v>34</v>
      </c>
      <c r="K220" s="19"/>
      <c r="L220" s="18"/>
      <c r="M220" s="40">
        <f t="shared" ref="M220:P220" si="59">M221+M222+M223+M224+M227+M228+M229+M234</f>
        <v>0</v>
      </c>
      <c r="N220" s="40">
        <f t="shared" si="59"/>
        <v>0</v>
      </c>
      <c r="O220" s="40">
        <f t="shared" si="59"/>
        <v>0</v>
      </c>
      <c r="P220" s="40">
        <f t="shared" si="59"/>
        <v>0</v>
      </c>
      <c r="Q220" s="18">
        <f>SUBTOTAL(9,Q221,Q222,Q223,Q234,Q227,Q228,Q229)</f>
        <v>0</v>
      </c>
      <c r="R220" s="18" t="s">
        <v>34</v>
      </c>
      <c r="S220" s="56">
        <f>S221+S222+S223+S224+S227+S228+S229+S234</f>
        <v>0</v>
      </c>
      <c r="T220" s="56">
        <f>T221+T222+T223+T224+T227+T228+T229+T234</f>
        <v>0</v>
      </c>
      <c r="U220" s="56" t="s">
        <v>1722</v>
      </c>
      <c r="V220" s="56" t="s">
        <v>1723</v>
      </c>
      <c r="W220" s="18" t="s">
        <v>34</v>
      </c>
      <c r="X220" s="18">
        <v>4614</v>
      </c>
      <c r="Y220" s="18"/>
    </row>
    <row r="221" s="5" customFormat="1" ht="24.95" customHeight="1" spans="1:25">
      <c r="A221" s="20">
        <v>145</v>
      </c>
      <c r="B221" s="21" t="s">
        <v>1724</v>
      </c>
      <c r="C221" s="20"/>
      <c r="D221" s="20"/>
      <c r="E221" s="20"/>
      <c r="F221" s="20"/>
      <c r="G221" s="20" t="s">
        <v>37</v>
      </c>
      <c r="H221" s="20" t="s">
        <v>34</v>
      </c>
      <c r="I221" s="20" t="s">
        <v>108</v>
      </c>
      <c r="J221" s="41">
        <f>SUM(0)</f>
        <v>0</v>
      </c>
      <c r="K221" s="21" t="s">
        <v>1725</v>
      </c>
      <c r="L221" s="20"/>
      <c r="M221" s="48">
        <f t="shared" ref="M221:P221" si="60">SUM(0)</f>
        <v>0</v>
      </c>
      <c r="N221" s="48">
        <f t="shared" si="60"/>
        <v>0</v>
      </c>
      <c r="O221" s="48">
        <f t="shared" si="60"/>
        <v>0</v>
      </c>
      <c r="P221" s="48">
        <f t="shared" si="60"/>
        <v>0</v>
      </c>
      <c r="Q221" s="20"/>
      <c r="R221" s="20" t="s">
        <v>110</v>
      </c>
      <c r="S221" s="57">
        <f>SUM(0)</f>
        <v>0</v>
      </c>
      <c r="T221" s="57">
        <f>SUM(0)</f>
        <v>0</v>
      </c>
      <c r="U221" s="57" t="s">
        <v>1722</v>
      </c>
      <c r="V221" s="57" t="s">
        <v>1723</v>
      </c>
      <c r="W221" s="20" t="s">
        <v>34</v>
      </c>
      <c r="X221" s="20">
        <v>4615</v>
      </c>
      <c r="Y221" s="20"/>
    </row>
    <row r="222" s="5" customFormat="1" ht="24.95" customHeight="1" spans="1:25">
      <c r="A222" s="20">
        <v>146</v>
      </c>
      <c r="B222" s="21" t="s">
        <v>1726</v>
      </c>
      <c r="C222" s="20"/>
      <c r="D222" s="20"/>
      <c r="E222" s="20"/>
      <c r="F222" s="20"/>
      <c r="G222" s="20" t="s">
        <v>125</v>
      </c>
      <c r="H222" s="20" t="s">
        <v>34</v>
      </c>
      <c r="I222" s="20" t="s">
        <v>108</v>
      </c>
      <c r="J222" s="41">
        <f>SUM(0)</f>
        <v>0</v>
      </c>
      <c r="K222" s="21" t="s">
        <v>1725</v>
      </c>
      <c r="L222" s="20"/>
      <c r="M222" s="48">
        <f>SUM(0)</f>
        <v>0</v>
      </c>
      <c r="N222" s="48">
        <f>SUM(0)</f>
        <v>0</v>
      </c>
      <c r="O222" s="48">
        <f>SUM(0)</f>
        <v>0</v>
      </c>
      <c r="P222" s="48">
        <f>SUM(0)</f>
        <v>0</v>
      </c>
      <c r="Q222" s="20"/>
      <c r="R222" s="20" t="s">
        <v>110</v>
      </c>
      <c r="S222" s="57">
        <f>SUM(0)</f>
        <v>0</v>
      </c>
      <c r="T222" s="57">
        <f>SUM(0)</f>
        <v>0</v>
      </c>
      <c r="U222" s="57" t="s">
        <v>1727</v>
      </c>
      <c r="V222" s="57" t="s">
        <v>1723</v>
      </c>
      <c r="W222" s="20" t="s">
        <v>34</v>
      </c>
      <c r="X222" s="20">
        <v>4624</v>
      </c>
      <c r="Y222" s="20"/>
    </row>
    <row r="223" s="5" customFormat="1" ht="24.95" customHeight="1" spans="1:25">
      <c r="A223" s="20">
        <v>147</v>
      </c>
      <c r="B223" s="21" t="s">
        <v>1735</v>
      </c>
      <c r="C223" s="20"/>
      <c r="D223" s="20"/>
      <c r="E223" s="20"/>
      <c r="F223" s="20"/>
      <c r="G223" s="20" t="s">
        <v>37</v>
      </c>
      <c r="H223" s="20" t="s">
        <v>34</v>
      </c>
      <c r="I223" s="20" t="s">
        <v>1232</v>
      </c>
      <c r="J223" s="41">
        <f t="shared" ref="J223:J228" si="61">SUM(0)</f>
        <v>0</v>
      </c>
      <c r="K223" s="21" t="s">
        <v>1725</v>
      </c>
      <c r="L223" s="20"/>
      <c r="M223" s="48">
        <f t="shared" ref="M223:P223" si="62">SUM(0)</f>
        <v>0</v>
      </c>
      <c r="N223" s="48">
        <f t="shared" si="62"/>
        <v>0</v>
      </c>
      <c r="O223" s="48">
        <f t="shared" si="62"/>
        <v>0</v>
      </c>
      <c r="P223" s="48">
        <f t="shared" si="62"/>
        <v>0</v>
      </c>
      <c r="Q223" s="20"/>
      <c r="R223" s="20" t="s">
        <v>110</v>
      </c>
      <c r="S223" s="57">
        <f t="shared" ref="S223:S228" si="63">SUM(0)</f>
        <v>0</v>
      </c>
      <c r="T223" s="57">
        <f t="shared" ref="T223:T228" si="64">SUM(0)</f>
        <v>0</v>
      </c>
      <c r="U223" s="57" t="s">
        <v>1736</v>
      </c>
      <c r="V223" s="57" t="s">
        <v>1723</v>
      </c>
      <c r="W223" s="20" t="s">
        <v>34</v>
      </c>
      <c r="X223" s="20">
        <v>4641</v>
      </c>
      <c r="Y223" s="20"/>
    </row>
    <row r="224" s="5" customFormat="1" ht="24.95" customHeight="1" spans="1:25">
      <c r="A224" s="20">
        <v>148</v>
      </c>
      <c r="B224" s="21" t="s">
        <v>1737</v>
      </c>
      <c r="C224" s="20"/>
      <c r="D224" s="20"/>
      <c r="E224" s="20"/>
      <c r="F224" s="20"/>
      <c r="G224" s="20" t="s">
        <v>37</v>
      </c>
      <c r="H224" s="20" t="s">
        <v>34</v>
      </c>
      <c r="I224" s="20" t="s">
        <v>38</v>
      </c>
      <c r="J224" s="41">
        <f>SUM(J225,J226)</f>
        <v>0</v>
      </c>
      <c r="K224" s="21" t="s">
        <v>1738</v>
      </c>
      <c r="L224" s="20"/>
      <c r="M224" s="48">
        <f>SUM(N224:P224)</f>
        <v>0</v>
      </c>
      <c r="N224" s="48">
        <f t="shared" ref="N224:P224" si="65">SUM(N225,N226)</f>
        <v>0</v>
      </c>
      <c r="O224" s="48">
        <f t="shared" si="65"/>
        <v>0</v>
      </c>
      <c r="P224" s="48">
        <f t="shared" si="65"/>
        <v>0</v>
      </c>
      <c r="Q224" s="20"/>
      <c r="R224" s="20" t="s">
        <v>39</v>
      </c>
      <c r="S224" s="57">
        <f>SUM(S225,S226)</f>
        <v>0</v>
      </c>
      <c r="T224" s="57">
        <f>SUM(T225,T226)</f>
        <v>0</v>
      </c>
      <c r="U224" s="57" t="s">
        <v>1739</v>
      </c>
      <c r="V224" s="57" t="s">
        <v>1723</v>
      </c>
      <c r="W224" s="20" t="s">
        <v>34</v>
      </c>
      <c r="X224" s="20">
        <v>4678</v>
      </c>
      <c r="Y224" s="20"/>
    </row>
    <row r="225" s="6" customFormat="1" ht="24.95" customHeight="1" spans="1:25">
      <c r="A225" s="22">
        <v>149</v>
      </c>
      <c r="B225" s="23" t="s">
        <v>1740</v>
      </c>
      <c r="C225" s="22"/>
      <c r="D225" s="22"/>
      <c r="E225" s="22"/>
      <c r="F225" s="22"/>
      <c r="G225" s="22" t="s">
        <v>37</v>
      </c>
      <c r="H225" s="22" t="s">
        <v>34</v>
      </c>
      <c r="I225" s="22" t="s">
        <v>38</v>
      </c>
      <c r="J225" s="43">
        <f t="shared" si="61"/>
        <v>0</v>
      </c>
      <c r="K225" s="23"/>
      <c r="L225" s="22"/>
      <c r="M225" s="49">
        <f t="shared" ref="M225:P225" si="66">SUM(0)</f>
        <v>0</v>
      </c>
      <c r="N225" s="49">
        <f t="shared" si="66"/>
        <v>0</v>
      </c>
      <c r="O225" s="49">
        <f t="shared" si="66"/>
        <v>0</v>
      </c>
      <c r="P225" s="49">
        <f t="shared" si="66"/>
        <v>0</v>
      </c>
      <c r="Q225" s="22"/>
      <c r="R225" s="22"/>
      <c r="S225" s="58">
        <f t="shared" si="63"/>
        <v>0</v>
      </c>
      <c r="T225" s="58">
        <f t="shared" si="64"/>
        <v>0</v>
      </c>
      <c r="U225" s="58"/>
      <c r="V225" s="58"/>
      <c r="W225" s="22"/>
      <c r="X225" s="22"/>
      <c r="Y225" s="22" t="s">
        <v>1741</v>
      </c>
    </row>
    <row r="226" s="6" customFormat="1" ht="24.95" customHeight="1" spans="1:25">
      <c r="A226" s="22">
        <v>150</v>
      </c>
      <c r="B226" s="23" t="s">
        <v>1742</v>
      </c>
      <c r="C226" s="22"/>
      <c r="D226" s="22"/>
      <c r="E226" s="22"/>
      <c r="F226" s="22"/>
      <c r="G226" s="22"/>
      <c r="H226" s="22"/>
      <c r="I226" s="22" t="s">
        <v>1743</v>
      </c>
      <c r="J226" s="43"/>
      <c r="K226" s="23"/>
      <c r="L226" s="22"/>
      <c r="M226" s="49">
        <f t="shared" ref="M226:M232" si="67">SUM(N226:P226)</f>
        <v>0</v>
      </c>
      <c r="N226" s="49"/>
      <c r="O226" s="49"/>
      <c r="P226" s="49"/>
      <c r="Q226" s="22"/>
      <c r="R226" s="22"/>
      <c r="S226" s="58"/>
      <c r="T226" s="58"/>
      <c r="U226" s="58"/>
      <c r="V226" s="58"/>
      <c r="W226" s="22"/>
      <c r="X226" s="22"/>
      <c r="Y226" s="22" t="s">
        <v>1744</v>
      </c>
    </row>
    <row r="227" s="5" customFormat="1" ht="24.95" customHeight="1" spans="1:25">
      <c r="A227" s="20">
        <v>151</v>
      </c>
      <c r="B227" s="21" t="s">
        <v>1745</v>
      </c>
      <c r="C227" s="20"/>
      <c r="D227" s="20"/>
      <c r="E227" s="20"/>
      <c r="F227" s="20"/>
      <c r="G227" s="20"/>
      <c r="H227" s="20" t="s">
        <v>34</v>
      </c>
      <c r="I227" s="20" t="s">
        <v>38</v>
      </c>
      <c r="J227" s="41"/>
      <c r="K227" s="21"/>
      <c r="L227" s="20"/>
      <c r="M227" s="48"/>
      <c r="N227" s="48">
        <f>SUM(0)</f>
        <v>0</v>
      </c>
      <c r="O227" s="48"/>
      <c r="P227" s="48"/>
      <c r="Q227" s="20"/>
      <c r="R227" s="20"/>
      <c r="S227" s="57"/>
      <c r="T227" s="57"/>
      <c r="U227" s="57"/>
      <c r="V227" s="57"/>
      <c r="W227" s="20"/>
      <c r="X227" s="20"/>
      <c r="Y227" s="20" t="s">
        <v>1746</v>
      </c>
    </row>
    <row r="228" s="5" customFormat="1" ht="24.95" customHeight="1" spans="1:25">
      <c r="A228" s="20">
        <v>152</v>
      </c>
      <c r="B228" s="21" t="s">
        <v>1747</v>
      </c>
      <c r="C228" s="20"/>
      <c r="D228" s="20"/>
      <c r="E228" s="20"/>
      <c r="F228" s="20"/>
      <c r="G228" s="20" t="s">
        <v>37</v>
      </c>
      <c r="H228" s="20" t="s">
        <v>34</v>
      </c>
      <c r="I228" s="20" t="s">
        <v>38</v>
      </c>
      <c r="J228" s="41">
        <f t="shared" si="61"/>
        <v>0</v>
      </c>
      <c r="K228" s="21" t="s">
        <v>1748</v>
      </c>
      <c r="L228" s="20"/>
      <c r="M228" s="48">
        <f t="shared" ref="M228:P228" si="68">SUM(0)</f>
        <v>0</v>
      </c>
      <c r="N228" s="48">
        <f t="shared" si="68"/>
        <v>0</v>
      </c>
      <c r="O228" s="48">
        <f t="shared" si="68"/>
        <v>0</v>
      </c>
      <c r="P228" s="48">
        <f t="shared" si="68"/>
        <v>0</v>
      </c>
      <c r="Q228" s="20"/>
      <c r="R228" s="20" t="s">
        <v>110</v>
      </c>
      <c r="S228" s="57">
        <f t="shared" si="63"/>
        <v>0</v>
      </c>
      <c r="T228" s="57">
        <f t="shared" si="64"/>
        <v>0</v>
      </c>
      <c r="U228" s="57" t="s">
        <v>1749</v>
      </c>
      <c r="V228" s="57" t="s">
        <v>1723</v>
      </c>
      <c r="W228" s="20" t="s">
        <v>34</v>
      </c>
      <c r="X228" s="20">
        <v>4686</v>
      </c>
      <c r="Y228" s="20"/>
    </row>
    <row r="229" s="5" customFormat="1" ht="24.95" customHeight="1" spans="1:25">
      <c r="A229" s="20">
        <v>153</v>
      </c>
      <c r="B229" s="21" t="s">
        <v>1750</v>
      </c>
      <c r="C229" s="20"/>
      <c r="D229" s="20"/>
      <c r="E229" s="20"/>
      <c r="F229" s="20"/>
      <c r="G229" s="20" t="s">
        <v>37</v>
      </c>
      <c r="H229" s="20" t="s">
        <v>34</v>
      </c>
      <c r="I229" s="20" t="s">
        <v>38</v>
      </c>
      <c r="J229" s="41">
        <f>SUM(J230:J233)</f>
        <v>0</v>
      </c>
      <c r="K229" s="21"/>
      <c r="L229" s="20"/>
      <c r="M229" s="48">
        <f t="shared" si="67"/>
        <v>0</v>
      </c>
      <c r="N229" s="48">
        <f t="shared" ref="N229:Q229" si="69">SUM(N230:N233)</f>
        <v>0</v>
      </c>
      <c r="O229" s="48">
        <f t="shared" si="69"/>
        <v>0</v>
      </c>
      <c r="P229" s="48">
        <f t="shared" si="69"/>
        <v>0</v>
      </c>
      <c r="Q229" s="20">
        <f t="shared" si="69"/>
        <v>0</v>
      </c>
      <c r="R229" s="20" t="s">
        <v>39</v>
      </c>
      <c r="S229" s="57">
        <f>SUM(S230:S233)</f>
        <v>0</v>
      </c>
      <c r="T229" s="57">
        <f>SUM(T230:T233)</f>
        <v>0</v>
      </c>
      <c r="U229" s="57" t="s">
        <v>1751</v>
      </c>
      <c r="V229" s="57" t="s">
        <v>1752</v>
      </c>
      <c r="W229" s="20" t="s">
        <v>34</v>
      </c>
      <c r="X229" s="20">
        <v>4698</v>
      </c>
      <c r="Y229" s="20"/>
    </row>
    <row r="230" s="6" customFormat="1" ht="24.95" customHeight="1" spans="1:25">
      <c r="A230" s="22">
        <v>154</v>
      </c>
      <c r="B230" s="23" t="s">
        <v>1753</v>
      </c>
      <c r="C230" s="22"/>
      <c r="D230" s="22"/>
      <c r="E230" s="22"/>
      <c r="F230" s="22"/>
      <c r="G230" s="22" t="s">
        <v>37</v>
      </c>
      <c r="H230" s="22" t="s">
        <v>34</v>
      </c>
      <c r="I230" s="22" t="s">
        <v>38</v>
      </c>
      <c r="J230" s="43"/>
      <c r="K230" s="23"/>
      <c r="L230" s="22"/>
      <c r="M230" s="49">
        <f t="shared" si="67"/>
        <v>0</v>
      </c>
      <c r="N230" s="49"/>
      <c r="O230" s="49"/>
      <c r="P230" s="49"/>
      <c r="Q230" s="22"/>
      <c r="R230" s="22"/>
      <c r="S230" s="58"/>
      <c r="T230" s="58"/>
      <c r="U230" s="58"/>
      <c r="V230" s="58"/>
      <c r="W230" s="22"/>
      <c r="X230" s="22">
        <v>4699</v>
      </c>
      <c r="Y230" s="22"/>
    </row>
    <row r="231" s="6" customFormat="1" ht="24.95" customHeight="1" spans="1:25">
      <c r="A231" s="22">
        <v>155</v>
      </c>
      <c r="B231" s="23" t="s">
        <v>1754</v>
      </c>
      <c r="C231" s="22"/>
      <c r="D231" s="22"/>
      <c r="E231" s="22"/>
      <c r="F231" s="22"/>
      <c r="G231" s="22" t="s">
        <v>37</v>
      </c>
      <c r="H231" s="22" t="s">
        <v>34</v>
      </c>
      <c r="I231" s="22" t="s">
        <v>38</v>
      </c>
      <c r="J231" s="43"/>
      <c r="K231" s="23"/>
      <c r="L231" s="22"/>
      <c r="M231" s="49">
        <f t="shared" si="67"/>
        <v>0</v>
      </c>
      <c r="N231" s="49"/>
      <c r="O231" s="49"/>
      <c r="P231" s="49"/>
      <c r="Q231" s="22"/>
      <c r="R231" s="22"/>
      <c r="S231" s="58"/>
      <c r="T231" s="58"/>
      <c r="U231" s="58"/>
      <c r="V231" s="58"/>
      <c r="W231" s="22"/>
      <c r="X231" s="22">
        <v>4754</v>
      </c>
      <c r="Y231" s="22"/>
    </row>
    <row r="232" s="6" customFormat="1" ht="24.95" customHeight="1" spans="1:25">
      <c r="A232" s="22">
        <v>156</v>
      </c>
      <c r="B232" s="23" t="s">
        <v>1755</v>
      </c>
      <c r="C232" s="22"/>
      <c r="D232" s="22"/>
      <c r="E232" s="22"/>
      <c r="F232" s="22"/>
      <c r="G232" s="22" t="s">
        <v>37</v>
      </c>
      <c r="H232" s="22" t="s">
        <v>34</v>
      </c>
      <c r="I232" s="22" t="s">
        <v>38</v>
      </c>
      <c r="J232" s="43"/>
      <c r="K232" s="23"/>
      <c r="L232" s="22"/>
      <c r="M232" s="49">
        <f t="shared" si="67"/>
        <v>0</v>
      </c>
      <c r="N232" s="49"/>
      <c r="O232" s="49"/>
      <c r="P232" s="49"/>
      <c r="Q232" s="22"/>
      <c r="R232" s="22"/>
      <c r="S232" s="58"/>
      <c r="T232" s="58"/>
      <c r="U232" s="58"/>
      <c r="V232" s="58"/>
      <c r="W232" s="22"/>
      <c r="X232" s="22">
        <v>4863</v>
      </c>
      <c r="Y232" s="22"/>
    </row>
    <row r="233" s="6" customFormat="1" ht="24.95" customHeight="1" spans="1:25">
      <c r="A233" s="22">
        <v>157</v>
      </c>
      <c r="B233" s="23" t="s">
        <v>1756</v>
      </c>
      <c r="C233" s="22"/>
      <c r="D233" s="22"/>
      <c r="E233" s="22"/>
      <c r="F233" s="22"/>
      <c r="G233" s="22" t="s">
        <v>37</v>
      </c>
      <c r="H233" s="22" t="s">
        <v>34</v>
      </c>
      <c r="I233" s="22" t="s">
        <v>38</v>
      </c>
      <c r="J233" s="43">
        <f>SUM(0)</f>
        <v>0</v>
      </c>
      <c r="K233" s="23" t="s">
        <v>1757</v>
      </c>
      <c r="L233" s="22"/>
      <c r="M233" s="49">
        <f t="shared" ref="M233:P233" si="70">SUM(0)</f>
        <v>0</v>
      </c>
      <c r="N233" s="49">
        <f t="shared" si="70"/>
        <v>0</v>
      </c>
      <c r="O233" s="49">
        <f t="shared" si="70"/>
        <v>0</v>
      </c>
      <c r="P233" s="49">
        <f t="shared" si="70"/>
        <v>0</v>
      </c>
      <c r="Q233" s="22"/>
      <c r="R233" s="22" t="s">
        <v>39</v>
      </c>
      <c r="S233" s="58">
        <f>SUM(0)</f>
        <v>0</v>
      </c>
      <c r="T233" s="58">
        <f>SUM(0)</f>
        <v>0</v>
      </c>
      <c r="U233" s="58"/>
      <c r="V233" s="58"/>
      <c r="W233" s="22" t="s">
        <v>34</v>
      </c>
      <c r="X233" s="22">
        <v>4939</v>
      </c>
      <c r="Y233" s="22"/>
    </row>
    <row r="234" s="5" customFormat="1" ht="24.95" customHeight="1" spans="1:25">
      <c r="A234" s="20">
        <v>158</v>
      </c>
      <c r="B234" s="21" t="s">
        <v>1758</v>
      </c>
      <c r="C234" s="20"/>
      <c r="D234" s="20"/>
      <c r="E234" s="20"/>
      <c r="F234" s="20"/>
      <c r="G234" s="20" t="s">
        <v>37</v>
      </c>
      <c r="H234" s="20" t="s">
        <v>34</v>
      </c>
      <c r="I234" s="20" t="s">
        <v>1232</v>
      </c>
      <c r="J234" s="41">
        <f>SUM(0)</f>
        <v>0</v>
      </c>
      <c r="K234" s="21" t="s">
        <v>1725</v>
      </c>
      <c r="L234" s="20"/>
      <c r="M234" s="20">
        <f t="shared" ref="M234:Q234" si="71">SUM(0)</f>
        <v>0</v>
      </c>
      <c r="N234" s="20">
        <f t="shared" si="71"/>
        <v>0</v>
      </c>
      <c r="O234" s="20">
        <f t="shared" si="71"/>
        <v>0</v>
      </c>
      <c r="P234" s="20">
        <f t="shared" si="71"/>
        <v>0</v>
      </c>
      <c r="Q234" s="20">
        <f t="shared" si="71"/>
        <v>0</v>
      </c>
      <c r="R234" s="20" t="s">
        <v>110</v>
      </c>
      <c r="S234" s="20">
        <f>SUM(0)</f>
        <v>0</v>
      </c>
      <c r="T234" s="20">
        <f>SUM(0)</f>
        <v>0</v>
      </c>
      <c r="U234" s="57" t="s">
        <v>1736</v>
      </c>
      <c r="V234" s="57" t="s">
        <v>1723</v>
      </c>
      <c r="W234" s="20" t="s">
        <v>34</v>
      </c>
      <c r="X234" s="20"/>
      <c r="Y234" s="20" t="s">
        <v>1759</v>
      </c>
    </row>
    <row r="235" s="4" customFormat="1" ht="24.95" customHeight="1" spans="1:25">
      <c r="A235" s="18">
        <v>159</v>
      </c>
      <c r="B235" s="19" t="s">
        <v>1760</v>
      </c>
      <c r="C235" s="18"/>
      <c r="D235" s="18"/>
      <c r="E235" s="18"/>
      <c r="F235" s="18"/>
      <c r="G235" s="18" t="s">
        <v>34</v>
      </c>
      <c r="H235" s="18" t="s">
        <v>34</v>
      </c>
      <c r="I235" s="18" t="s">
        <v>34</v>
      </c>
      <c r="J235" s="18" t="s">
        <v>34</v>
      </c>
      <c r="K235" s="19"/>
      <c r="L235" s="18"/>
      <c r="M235" s="40">
        <f t="shared" ref="M235:P235" si="72">SUM(M236,M237:M238,M239:M240,M241,M245)</f>
        <v>0</v>
      </c>
      <c r="N235" s="40">
        <f t="shared" si="72"/>
        <v>0</v>
      </c>
      <c r="O235" s="40">
        <f t="shared" si="72"/>
        <v>0</v>
      </c>
      <c r="P235" s="40">
        <f t="shared" si="72"/>
        <v>0</v>
      </c>
      <c r="Q235" s="18"/>
      <c r="R235" s="18" t="s">
        <v>34</v>
      </c>
      <c r="S235" s="56">
        <f>SUM(S236,S237:S238,S239:S240,S241,S245)</f>
        <v>0</v>
      </c>
      <c r="T235" s="56">
        <f>SUM(T236,T237:T238,T239:T240,T241,T245)</f>
        <v>0</v>
      </c>
      <c r="U235" s="56" t="s">
        <v>1761</v>
      </c>
      <c r="V235" s="56" t="s">
        <v>1762</v>
      </c>
      <c r="W235" s="18" t="s">
        <v>34</v>
      </c>
      <c r="X235" s="18">
        <v>4968</v>
      </c>
      <c r="Y235" s="18"/>
    </row>
    <row r="236" s="5" customFormat="1" ht="24.95" customHeight="1" spans="1:25">
      <c r="A236" s="20">
        <v>160</v>
      </c>
      <c r="B236" s="21" t="s">
        <v>1763</v>
      </c>
      <c r="C236" s="20"/>
      <c r="D236" s="20"/>
      <c r="E236" s="20"/>
      <c r="F236" s="20"/>
      <c r="G236" s="20" t="s">
        <v>37</v>
      </c>
      <c r="H236" s="20" t="s">
        <v>34</v>
      </c>
      <c r="I236" s="20" t="s">
        <v>1232</v>
      </c>
      <c r="J236" s="41">
        <f>SUM(0)</f>
        <v>0</v>
      </c>
      <c r="K236" s="21" t="s">
        <v>1764</v>
      </c>
      <c r="L236" s="20"/>
      <c r="M236" s="48">
        <f>SUM(0)</f>
        <v>0</v>
      </c>
      <c r="N236" s="48">
        <f>SUM(0)</f>
        <v>0</v>
      </c>
      <c r="O236" s="48">
        <f>SUM(0)</f>
        <v>0</v>
      </c>
      <c r="P236" s="48">
        <f>SUM(0)</f>
        <v>0</v>
      </c>
      <c r="Q236" s="20"/>
      <c r="R236" s="20" t="s">
        <v>110</v>
      </c>
      <c r="S236" s="57">
        <f>SUM(0)</f>
        <v>0</v>
      </c>
      <c r="T236" s="57">
        <f>SUM(0)</f>
        <v>0</v>
      </c>
      <c r="U236" s="57"/>
      <c r="V236" s="57"/>
      <c r="W236" s="20" t="s">
        <v>34</v>
      </c>
      <c r="X236" s="20">
        <v>4969</v>
      </c>
      <c r="Y236" s="20"/>
    </row>
    <row r="237" s="5" customFormat="1" ht="24.95" customHeight="1" spans="1:25">
      <c r="A237" s="20">
        <v>161</v>
      </c>
      <c r="B237" s="21" t="s">
        <v>1772</v>
      </c>
      <c r="C237" s="20"/>
      <c r="D237" s="20"/>
      <c r="E237" s="20"/>
      <c r="F237" s="20"/>
      <c r="G237" s="20" t="s">
        <v>37</v>
      </c>
      <c r="H237" s="20" t="s">
        <v>34</v>
      </c>
      <c r="I237" s="20" t="s">
        <v>1773</v>
      </c>
      <c r="J237" s="41"/>
      <c r="K237" s="21"/>
      <c r="L237" s="20"/>
      <c r="M237" s="48"/>
      <c r="N237" s="48"/>
      <c r="O237" s="48"/>
      <c r="P237" s="48"/>
      <c r="Q237" s="20"/>
      <c r="R237" s="20"/>
      <c r="S237" s="57"/>
      <c r="T237" s="57"/>
      <c r="U237" s="57"/>
      <c r="V237" s="57"/>
      <c r="W237" s="20"/>
      <c r="X237" s="20">
        <v>4978</v>
      </c>
      <c r="Y237" s="20"/>
    </row>
    <row r="238" s="5" customFormat="1" ht="24.95" customHeight="1" spans="1:25">
      <c r="A238" s="20">
        <v>162</v>
      </c>
      <c r="B238" s="21" t="s">
        <v>1774</v>
      </c>
      <c r="C238" s="20"/>
      <c r="D238" s="20"/>
      <c r="E238" s="20"/>
      <c r="F238" s="20"/>
      <c r="G238" s="20" t="s">
        <v>37</v>
      </c>
      <c r="H238" s="20" t="s">
        <v>34</v>
      </c>
      <c r="I238" s="20" t="s">
        <v>1232</v>
      </c>
      <c r="J238" s="41">
        <f>SUM(0)</f>
        <v>0</v>
      </c>
      <c r="K238" s="21" t="s">
        <v>1764</v>
      </c>
      <c r="L238" s="20"/>
      <c r="M238" s="48">
        <f t="shared" ref="M238:P238" si="73">SUM(0)</f>
        <v>0</v>
      </c>
      <c r="N238" s="48">
        <f t="shared" si="73"/>
        <v>0</v>
      </c>
      <c r="O238" s="48">
        <f t="shared" si="73"/>
        <v>0</v>
      </c>
      <c r="P238" s="48">
        <f t="shared" si="73"/>
        <v>0</v>
      </c>
      <c r="Q238" s="20"/>
      <c r="R238" s="20" t="s">
        <v>110</v>
      </c>
      <c r="S238" s="57">
        <f>SUM(0)</f>
        <v>0</v>
      </c>
      <c r="T238" s="57">
        <f>SUM(0)</f>
        <v>0</v>
      </c>
      <c r="U238" s="57"/>
      <c r="V238" s="57"/>
      <c r="W238" s="20" t="s">
        <v>34</v>
      </c>
      <c r="X238" s="20">
        <v>4981</v>
      </c>
      <c r="Y238" s="20"/>
    </row>
    <row r="239" s="5" customFormat="1" ht="24.95" customHeight="1" spans="1:25">
      <c r="A239" s="20">
        <v>163</v>
      </c>
      <c r="B239" s="21" t="s">
        <v>1775</v>
      </c>
      <c r="C239" s="20"/>
      <c r="D239" s="20"/>
      <c r="E239" s="20"/>
      <c r="F239" s="20"/>
      <c r="G239" s="20"/>
      <c r="H239" s="20"/>
      <c r="I239" s="20"/>
      <c r="J239" s="41"/>
      <c r="K239" s="21"/>
      <c r="L239" s="20"/>
      <c r="M239" s="48"/>
      <c r="N239" s="48"/>
      <c r="O239" s="48"/>
      <c r="P239" s="48"/>
      <c r="Q239" s="20"/>
      <c r="R239" s="20"/>
      <c r="S239" s="57"/>
      <c r="T239" s="57"/>
      <c r="U239" s="57"/>
      <c r="V239" s="57"/>
      <c r="W239" s="20"/>
      <c r="X239" s="20">
        <v>4983</v>
      </c>
      <c r="Y239" s="20"/>
    </row>
    <row r="240" s="5" customFormat="1" ht="24.95" customHeight="1" spans="1:25">
      <c r="A240" s="20">
        <v>164</v>
      </c>
      <c r="B240" s="21" t="s">
        <v>1776</v>
      </c>
      <c r="C240" s="20"/>
      <c r="D240" s="20"/>
      <c r="E240" s="20"/>
      <c r="F240" s="20"/>
      <c r="G240" s="20" t="s">
        <v>37</v>
      </c>
      <c r="H240" s="20" t="s">
        <v>34</v>
      </c>
      <c r="I240" s="20" t="s">
        <v>1743</v>
      </c>
      <c r="J240" s="41"/>
      <c r="K240" s="21"/>
      <c r="L240" s="20"/>
      <c r="M240" s="48"/>
      <c r="N240" s="48"/>
      <c r="O240" s="48"/>
      <c r="P240" s="48"/>
      <c r="Q240" s="20"/>
      <c r="R240" s="20"/>
      <c r="S240" s="57"/>
      <c r="T240" s="57"/>
      <c r="U240" s="57"/>
      <c r="V240" s="57"/>
      <c r="W240" s="20" t="s">
        <v>34</v>
      </c>
      <c r="X240" s="20">
        <v>4984</v>
      </c>
      <c r="Y240" s="20"/>
    </row>
    <row r="241" s="5" customFormat="1" ht="24.95" customHeight="1" spans="1:25">
      <c r="A241" s="20">
        <v>165</v>
      </c>
      <c r="B241" s="21" t="s">
        <v>1777</v>
      </c>
      <c r="C241" s="20"/>
      <c r="D241" s="20"/>
      <c r="E241" s="20"/>
      <c r="F241" s="20"/>
      <c r="G241" s="20" t="s">
        <v>37</v>
      </c>
      <c r="H241" s="20" t="s">
        <v>34</v>
      </c>
      <c r="I241" s="20" t="s">
        <v>1743</v>
      </c>
      <c r="J241" s="41"/>
      <c r="K241" s="21"/>
      <c r="L241" s="20"/>
      <c r="M241" s="48"/>
      <c r="N241" s="48"/>
      <c r="O241" s="48"/>
      <c r="P241" s="48"/>
      <c r="Q241" s="20"/>
      <c r="R241" s="20"/>
      <c r="S241" s="57"/>
      <c r="T241" s="57"/>
      <c r="U241" s="57"/>
      <c r="V241" s="57"/>
      <c r="W241" s="20"/>
      <c r="X241" s="20">
        <v>4988</v>
      </c>
      <c r="Y241" s="20"/>
    </row>
    <row r="242" s="6" customFormat="1" ht="24.95" customHeight="1" spans="1:25">
      <c r="A242" s="22">
        <v>166</v>
      </c>
      <c r="B242" s="23" t="s">
        <v>1778</v>
      </c>
      <c r="C242" s="22"/>
      <c r="D242" s="22"/>
      <c r="E242" s="22"/>
      <c r="F242" s="22"/>
      <c r="G242" s="22" t="s">
        <v>37</v>
      </c>
      <c r="H242" s="22" t="s">
        <v>34</v>
      </c>
      <c r="I242" s="22" t="s">
        <v>1743</v>
      </c>
      <c r="J242" s="43"/>
      <c r="K242" s="23"/>
      <c r="L242" s="22"/>
      <c r="M242" s="49"/>
      <c r="N242" s="49"/>
      <c r="O242" s="49"/>
      <c r="P242" s="49"/>
      <c r="Q242" s="22"/>
      <c r="R242" s="22"/>
      <c r="S242" s="22"/>
      <c r="T242" s="58"/>
      <c r="U242" s="58"/>
      <c r="V242" s="58"/>
      <c r="W242" s="22"/>
      <c r="X242" s="22">
        <v>4989</v>
      </c>
      <c r="Y242" s="22"/>
    </row>
    <row r="243" s="6" customFormat="1" ht="24.95" customHeight="1" spans="1:25">
      <c r="A243" s="22">
        <v>167</v>
      </c>
      <c r="B243" s="23" t="s">
        <v>1779</v>
      </c>
      <c r="C243" s="22"/>
      <c r="D243" s="22"/>
      <c r="E243" s="22"/>
      <c r="F243" s="22"/>
      <c r="G243" s="22" t="s">
        <v>37</v>
      </c>
      <c r="H243" s="22" t="s">
        <v>34</v>
      </c>
      <c r="I243" s="22" t="s">
        <v>1743</v>
      </c>
      <c r="J243" s="43"/>
      <c r="K243" s="23"/>
      <c r="L243" s="22"/>
      <c r="M243" s="49"/>
      <c r="N243" s="49"/>
      <c r="O243" s="49"/>
      <c r="P243" s="49"/>
      <c r="Q243" s="22"/>
      <c r="R243" s="22"/>
      <c r="S243" s="22"/>
      <c r="T243" s="58"/>
      <c r="U243" s="58"/>
      <c r="V243" s="58"/>
      <c r="W243" s="22"/>
      <c r="X243" s="22">
        <v>4993</v>
      </c>
      <c r="Y243" s="22"/>
    </row>
    <row r="244" s="6" customFormat="1" ht="24.95" customHeight="1" spans="1:25">
      <c r="A244" s="22">
        <v>168</v>
      </c>
      <c r="B244" s="23" t="s">
        <v>1780</v>
      </c>
      <c r="C244" s="22"/>
      <c r="D244" s="22"/>
      <c r="E244" s="22"/>
      <c r="F244" s="22"/>
      <c r="G244" s="22" t="s">
        <v>37</v>
      </c>
      <c r="H244" s="22" t="s">
        <v>34</v>
      </c>
      <c r="I244" s="22" t="s">
        <v>1743</v>
      </c>
      <c r="J244" s="43"/>
      <c r="K244" s="23"/>
      <c r="L244" s="22"/>
      <c r="M244" s="49"/>
      <c r="N244" s="49"/>
      <c r="O244" s="49"/>
      <c r="P244" s="49"/>
      <c r="Q244" s="22"/>
      <c r="R244" s="22"/>
      <c r="S244" s="58"/>
      <c r="T244" s="58"/>
      <c r="U244" s="58"/>
      <c r="V244" s="58"/>
      <c r="W244" s="22"/>
      <c r="X244" s="22">
        <v>4997</v>
      </c>
      <c r="Y244" s="22"/>
    </row>
    <row r="245" s="5" customFormat="1" ht="24.95" customHeight="1" spans="1:25">
      <c r="A245" s="20">
        <v>169</v>
      </c>
      <c r="B245" s="21" t="s">
        <v>1303</v>
      </c>
      <c r="C245" s="20"/>
      <c r="D245" s="20"/>
      <c r="E245" s="20"/>
      <c r="F245" s="20"/>
      <c r="G245" s="20"/>
      <c r="H245" s="20"/>
      <c r="I245" s="20"/>
      <c r="J245" s="41"/>
      <c r="K245" s="21"/>
      <c r="L245" s="20"/>
      <c r="M245" s="48"/>
      <c r="N245" s="48"/>
      <c r="O245" s="48"/>
      <c r="P245" s="48"/>
      <c r="Q245" s="20"/>
      <c r="R245" s="20"/>
      <c r="S245" s="57"/>
      <c r="T245" s="57"/>
      <c r="U245" s="57"/>
      <c r="V245" s="57"/>
      <c r="W245" s="20"/>
      <c r="X245" s="20"/>
      <c r="Y245" s="20" t="s">
        <v>1781</v>
      </c>
    </row>
    <row r="246" s="4" customFormat="1" ht="24.95" customHeight="1" spans="1:25">
      <c r="A246" s="18">
        <v>170</v>
      </c>
      <c r="B246" s="19" t="s">
        <v>1782</v>
      </c>
      <c r="C246" s="18"/>
      <c r="D246" s="18"/>
      <c r="E246" s="18"/>
      <c r="F246" s="18"/>
      <c r="G246" s="18" t="s">
        <v>34</v>
      </c>
      <c r="H246" s="18" t="s">
        <v>34</v>
      </c>
      <c r="I246" s="18" t="s">
        <v>34</v>
      </c>
      <c r="J246" s="18" t="s">
        <v>34</v>
      </c>
      <c r="K246" s="19"/>
      <c r="L246" s="18"/>
      <c r="M246" s="40">
        <f t="shared" ref="M246:P246" si="74">SUBTOTAL(9,M247,M250,M258,M271)</f>
        <v>4.5</v>
      </c>
      <c r="N246" s="40">
        <f t="shared" si="74"/>
        <v>2.5</v>
      </c>
      <c r="O246" s="40">
        <f t="shared" si="74"/>
        <v>1</v>
      </c>
      <c r="P246" s="40">
        <f t="shared" si="74"/>
        <v>1</v>
      </c>
      <c r="Q246" s="18"/>
      <c r="R246" s="18" t="s">
        <v>34</v>
      </c>
      <c r="S246" s="56">
        <f>SUBTOTAL(9,S247,S250,S258,S271)</f>
        <v>13</v>
      </c>
      <c r="T246" s="56">
        <f>SUBTOTAL(9,T247,T250,T258,T271)</f>
        <v>37</v>
      </c>
      <c r="U246" s="56" t="s">
        <v>1783</v>
      </c>
      <c r="V246" s="56" t="s">
        <v>1784</v>
      </c>
      <c r="W246" s="18" t="s">
        <v>34</v>
      </c>
      <c r="X246" s="18">
        <v>5050</v>
      </c>
      <c r="Y246" s="18"/>
    </row>
    <row r="247" s="5" customFormat="1" ht="24.95" customHeight="1" spans="1:25">
      <c r="A247" s="20">
        <v>171</v>
      </c>
      <c r="B247" s="21" t="s">
        <v>1785</v>
      </c>
      <c r="C247" s="20"/>
      <c r="D247" s="20"/>
      <c r="E247" s="20"/>
      <c r="F247" s="20"/>
      <c r="G247" s="20" t="s">
        <v>363</v>
      </c>
      <c r="H247" s="20" t="s">
        <v>34</v>
      </c>
      <c r="I247" s="20" t="s">
        <v>1232</v>
      </c>
      <c r="J247" s="41">
        <f>J248+J249</f>
        <v>0</v>
      </c>
      <c r="K247" s="21"/>
      <c r="L247" s="20"/>
      <c r="M247" s="48">
        <f t="shared" ref="M247:P247" si="75">M248+M249</f>
        <v>0</v>
      </c>
      <c r="N247" s="48">
        <f t="shared" si="75"/>
        <v>0</v>
      </c>
      <c r="O247" s="48">
        <f t="shared" si="75"/>
        <v>0</v>
      </c>
      <c r="P247" s="48">
        <f t="shared" si="75"/>
        <v>0</v>
      </c>
      <c r="Q247" s="20"/>
      <c r="R247" s="20" t="s">
        <v>39</v>
      </c>
      <c r="S247" s="57"/>
      <c r="T247" s="57"/>
      <c r="U247" s="57"/>
      <c r="V247" s="57"/>
      <c r="W247" s="20"/>
      <c r="X247" s="20">
        <v>5051</v>
      </c>
      <c r="Y247" s="20"/>
    </row>
    <row r="248" s="6" customFormat="1" ht="24.95" customHeight="1" spans="1:25">
      <c r="A248" s="22">
        <v>172</v>
      </c>
      <c r="B248" s="23" t="s">
        <v>1786</v>
      </c>
      <c r="C248" s="22"/>
      <c r="D248" s="22"/>
      <c r="E248" s="22"/>
      <c r="F248" s="22"/>
      <c r="G248" s="22"/>
      <c r="H248" s="22"/>
      <c r="I248" s="22"/>
      <c r="J248" s="44"/>
      <c r="K248" s="23"/>
      <c r="L248" s="22"/>
      <c r="M248" s="49"/>
      <c r="N248" s="49"/>
      <c r="O248" s="49"/>
      <c r="P248" s="49"/>
      <c r="Q248" s="22"/>
      <c r="R248" s="22"/>
      <c r="S248" s="58"/>
      <c r="T248" s="58"/>
      <c r="U248" s="58"/>
      <c r="V248" s="58"/>
      <c r="W248" s="22"/>
      <c r="X248" s="22">
        <v>5052</v>
      </c>
      <c r="Y248" s="22"/>
    </row>
    <row r="249" s="6" customFormat="1" ht="24.95" customHeight="1" spans="1:25">
      <c r="A249" s="22">
        <v>173</v>
      </c>
      <c r="B249" s="23" t="s">
        <v>1787</v>
      </c>
      <c r="C249" s="22"/>
      <c r="D249" s="22"/>
      <c r="E249" s="22"/>
      <c r="F249" s="22"/>
      <c r="G249" s="22" t="s">
        <v>363</v>
      </c>
      <c r="H249" s="22" t="s">
        <v>34</v>
      </c>
      <c r="I249" s="22" t="s">
        <v>1232</v>
      </c>
      <c r="J249" s="43">
        <f>SUM(0)</f>
        <v>0</v>
      </c>
      <c r="K249" s="69" t="s">
        <v>1788</v>
      </c>
      <c r="L249" s="22"/>
      <c r="M249" s="49">
        <f t="shared" ref="M249:P249" si="76">SUM(0)</f>
        <v>0</v>
      </c>
      <c r="N249" s="49">
        <f t="shared" si="76"/>
        <v>0</v>
      </c>
      <c r="O249" s="49">
        <f t="shared" si="76"/>
        <v>0</v>
      </c>
      <c r="P249" s="49">
        <f t="shared" si="76"/>
        <v>0</v>
      </c>
      <c r="Q249" s="22"/>
      <c r="R249" s="22" t="s">
        <v>110</v>
      </c>
      <c r="S249" s="58">
        <f>SUM(0)</f>
        <v>0</v>
      </c>
      <c r="T249" s="58">
        <f>SUM(0)</f>
        <v>0</v>
      </c>
      <c r="U249" s="58" t="s">
        <v>1789</v>
      </c>
      <c r="V249" s="58" t="s">
        <v>1790</v>
      </c>
      <c r="W249" s="22" t="s">
        <v>34</v>
      </c>
      <c r="X249" s="22">
        <v>5053</v>
      </c>
      <c r="Y249" s="22"/>
    </row>
    <row r="250" s="5" customFormat="1" ht="24.95" customHeight="1" spans="1:25">
      <c r="A250" s="20">
        <v>174</v>
      </c>
      <c r="B250" s="21" t="s">
        <v>1791</v>
      </c>
      <c r="C250" s="20"/>
      <c r="D250" s="20"/>
      <c r="E250" s="20"/>
      <c r="F250" s="20"/>
      <c r="G250" s="20" t="s">
        <v>34</v>
      </c>
      <c r="H250" s="20" t="s">
        <v>34</v>
      </c>
      <c r="I250" s="20" t="s">
        <v>34</v>
      </c>
      <c r="J250" s="20" t="s">
        <v>34</v>
      </c>
      <c r="K250" s="21"/>
      <c r="L250" s="20"/>
      <c r="M250" s="48">
        <f t="shared" ref="M250:P250" si="77">M251+M252+M257</f>
        <v>0</v>
      </c>
      <c r="N250" s="48">
        <f t="shared" si="77"/>
        <v>0</v>
      </c>
      <c r="O250" s="48">
        <f t="shared" si="77"/>
        <v>0</v>
      </c>
      <c r="P250" s="48">
        <f t="shared" si="77"/>
        <v>0</v>
      </c>
      <c r="Q250" s="20"/>
      <c r="R250" s="20" t="s">
        <v>34</v>
      </c>
      <c r="S250" s="57">
        <f>S251+S252+S257</f>
        <v>0</v>
      </c>
      <c r="T250" s="57">
        <f>T251+T252+T257</f>
        <v>0</v>
      </c>
      <c r="U250" s="57"/>
      <c r="V250" s="57"/>
      <c r="W250" s="20" t="s">
        <v>34</v>
      </c>
      <c r="X250" s="20">
        <v>5055</v>
      </c>
      <c r="Y250" s="20"/>
    </row>
    <row r="251" s="6" customFormat="1" ht="24.95" customHeight="1" spans="1:25">
      <c r="A251" s="22">
        <v>175</v>
      </c>
      <c r="B251" s="23" t="s">
        <v>1792</v>
      </c>
      <c r="C251" s="22"/>
      <c r="D251" s="22"/>
      <c r="E251" s="22"/>
      <c r="F251" s="22"/>
      <c r="G251" s="22" t="s">
        <v>37</v>
      </c>
      <c r="H251" s="22" t="s">
        <v>34</v>
      </c>
      <c r="I251" s="22" t="s">
        <v>126</v>
      </c>
      <c r="J251" s="44"/>
      <c r="K251" s="23"/>
      <c r="L251" s="22"/>
      <c r="M251" s="49"/>
      <c r="N251" s="49"/>
      <c r="O251" s="49"/>
      <c r="P251" s="49"/>
      <c r="Q251" s="22"/>
      <c r="R251" s="22"/>
      <c r="S251" s="58"/>
      <c r="T251" s="58"/>
      <c r="U251" s="58"/>
      <c r="V251" s="58"/>
      <c r="W251" s="22" t="s">
        <v>34</v>
      </c>
      <c r="X251" s="22">
        <v>5056</v>
      </c>
      <c r="Y251" s="22"/>
    </row>
    <row r="252" s="6" customFormat="1" ht="24.95" customHeight="1" spans="1:25">
      <c r="A252" s="22">
        <v>176</v>
      </c>
      <c r="B252" s="23" t="s">
        <v>1793</v>
      </c>
      <c r="C252" s="22"/>
      <c r="D252" s="22"/>
      <c r="E252" s="22"/>
      <c r="F252" s="22"/>
      <c r="G252" s="22" t="s">
        <v>37</v>
      </c>
      <c r="H252" s="22" t="s">
        <v>34</v>
      </c>
      <c r="I252" s="22" t="s">
        <v>1794</v>
      </c>
      <c r="J252" s="22">
        <f>J253+J254+J255+J256</f>
        <v>0</v>
      </c>
      <c r="K252" s="69" t="s">
        <v>1795</v>
      </c>
      <c r="L252" s="22"/>
      <c r="M252" s="49">
        <f t="shared" ref="M252:P252" si="78">M253+M254+M255+M256</f>
        <v>0</v>
      </c>
      <c r="N252" s="49">
        <f t="shared" si="78"/>
        <v>0</v>
      </c>
      <c r="O252" s="49">
        <f t="shared" si="78"/>
        <v>0</v>
      </c>
      <c r="P252" s="49">
        <f t="shared" si="78"/>
        <v>0</v>
      </c>
      <c r="Q252" s="22"/>
      <c r="R252" s="22" t="s">
        <v>39</v>
      </c>
      <c r="S252" s="58">
        <f>S253+S254+S255+S256</f>
        <v>0</v>
      </c>
      <c r="T252" s="58">
        <f>T253+T254+T255+T256</f>
        <v>0</v>
      </c>
      <c r="U252" s="58"/>
      <c r="V252" s="58"/>
      <c r="W252" s="22" t="s">
        <v>34</v>
      </c>
      <c r="X252" s="22">
        <v>5057</v>
      </c>
      <c r="Y252" s="22"/>
    </row>
    <row r="253" ht="24.95" customHeight="1" spans="1:25">
      <c r="A253" s="24">
        <v>177</v>
      </c>
      <c r="B253" s="26" t="s">
        <v>1796</v>
      </c>
      <c r="C253" s="24"/>
      <c r="D253" s="24"/>
      <c r="E253" s="24"/>
      <c r="F253" s="24"/>
      <c r="G253" s="24" t="s">
        <v>37</v>
      </c>
      <c r="H253" s="24" t="s">
        <v>34</v>
      </c>
      <c r="I253" s="24" t="s">
        <v>1797</v>
      </c>
      <c r="J253" s="55">
        <f>SUM(0)</f>
        <v>0</v>
      </c>
      <c r="K253" s="51"/>
      <c r="L253" s="24"/>
      <c r="M253" s="52"/>
      <c r="N253" s="52"/>
      <c r="O253" s="52"/>
      <c r="P253" s="52"/>
      <c r="Q253" s="24"/>
      <c r="R253" s="24"/>
      <c r="S253" s="24">
        <f>SUM(0)</f>
        <v>0</v>
      </c>
      <c r="T253" s="24">
        <f>SUM(0)</f>
        <v>0</v>
      </c>
      <c r="U253" s="24"/>
      <c r="V253" s="24"/>
      <c r="W253" s="24" t="s">
        <v>34</v>
      </c>
      <c r="X253" s="24">
        <v>5058</v>
      </c>
      <c r="Y253" s="24"/>
    </row>
    <row r="254" ht="24.95" customHeight="1" spans="1:25">
      <c r="A254" s="24">
        <v>178</v>
      </c>
      <c r="B254" s="26" t="s">
        <v>1798</v>
      </c>
      <c r="C254" s="24"/>
      <c r="D254" s="24"/>
      <c r="E254" s="24"/>
      <c r="F254" s="24"/>
      <c r="G254" s="24" t="s">
        <v>37</v>
      </c>
      <c r="H254" s="24" t="s">
        <v>34</v>
      </c>
      <c r="I254" s="24" t="s">
        <v>106</v>
      </c>
      <c r="J254" s="55">
        <f>SUM(0)</f>
        <v>0</v>
      </c>
      <c r="K254" s="51"/>
      <c r="L254" s="24"/>
      <c r="M254" s="52">
        <f>SUM(0)</f>
        <v>0</v>
      </c>
      <c r="N254" s="52">
        <f>SUM(0)</f>
        <v>0</v>
      </c>
      <c r="O254" s="52">
        <f>SUM(0)</f>
        <v>0</v>
      </c>
      <c r="P254" s="52">
        <f>SUM(0)</f>
        <v>0</v>
      </c>
      <c r="Q254" s="24"/>
      <c r="R254" s="24" t="s">
        <v>39</v>
      </c>
      <c r="S254" s="24">
        <f>SUM(0)</f>
        <v>0</v>
      </c>
      <c r="T254" s="24">
        <f>SUM(0)</f>
        <v>0</v>
      </c>
      <c r="U254" s="24"/>
      <c r="V254" s="24"/>
      <c r="W254" s="24" t="s">
        <v>34</v>
      </c>
      <c r="X254" s="24">
        <v>5076</v>
      </c>
      <c r="Y254" s="24"/>
    </row>
    <row r="255" ht="24.95" customHeight="1" spans="1:25">
      <c r="A255" s="24">
        <v>179</v>
      </c>
      <c r="B255" s="26" t="s">
        <v>1818</v>
      </c>
      <c r="C255" s="24"/>
      <c r="D255" s="24"/>
      <c r="E255" s="24"/>
      <c r="F255" s="24"/>
      <c r="G255" s="24" t="s">
        <v>37</v>
      </c>
      <c r="H255" s="24" t="s">
        <v>34</v>
      </c>
      <c r="I255" s="24" t="s">
        <v>106</v>
      </c>
      <c r="J255" s="55">
        <f>SUM(0)</f>
        <v>0</v>
      </c>
      <c r="K255" s="51"/>
      <c r="L255" s="24"/>
      <c r="M255" s="52">
        <f t="shared" ref="M255:P255" si="79">SUM(0)</f>
        <v>0</v>
      </c>
      <c r="N255" s="52">
        <f t="shared" si="79"/>
        <v>0</v>
      </c>
      <c r="O255" s="52">
        <f t="shared" si="79"/>
        <v>0</v>
      </c>
      <c r="P255" s="52">
        <f t="shared" si="79"/>
        <v>0</v>
      </c>
      <c r="Q255" s="24"/>
      <c r="R255" s="24" t="s">
        <v>39</v>
      </c>
      <c r="S255" s="24">
        <f>SUM(0)</f>
        <v>0</v>
      </c>
      <c r="T255" s="24">
        <f>SUM(0)</f>
        <v>0</v>
      </c>
      <c r="U255" s="24"/>
      <c r="V255" s="24"/>
      <c r="W255" s="24" t="s">
        <v>34</v>
      </c>
      <c r="X255" s="24">
        <v>5680</v>
      </c>
      <c r="Y255" s="24"/>
    </row>
    <row r="256" ht="24.95" customHeight="1" spans="1:25">
      <c r="A256" s="24">
        <v>180</v>
      </c>
      <c r="B256" s="26" t="s">
        <v>1819</v>
      </c>
      <c r="C256" s="24"/>
      <c r="D256" s="24"/>
      <c r="E256" s="24"/>
      <c r="F256" s="24"/>
      <c r="G256" s="24" t="s">
        <v>37</v>
      </c>
      <c r="H256" s="24" t="s">
        <v>34</v>
      </c>
      <c r="I256" s="24" t="s">
        <v>1797</v>
      </c>
      <c r="J256" s="55">
        <f>SUM(0)</f>
        <v>0</v>
      </c>
      <c r="K256" s="51"/>
      <c r="L256" s="24"/>
      <c r="M256" s="52">
        <f t="shared" ref="M256:P256" si="80">SUM(0)</f>
        <v>0</v>
      </c>
      <c r="N256" s="52">
        <f t="shared" si="80"/>
        <v>0</v>
      </c>
      <c r="O256" s="52">
        <f t="shared" si="80"/>
        <v>0</v>
      </c>
      <c r="P256" s="52">
        <f t="shared" si="80"/>
        <v>0</v>
      </c>
      <c r="Q256" s="24"/>
      <c r="R256" s="24" t="s">
        <v>39</v>
      </c>
      <c r="S256" s="24">
        <f>SUM(0)</f>
        <v>0</v>
      </c>
      <c r="T256" s="24">
        <f>SUM(0)</f>
        <v>0</v>
      </c>
      <c r="U256" s="24"/>
      <c r="V256" s="24"/>
      <c r="W256" s="24" t="s">
        <v>34</v>
      </c>
      <c r="X256" s="24">
        <v>5682</v>
      </c>
      <c r="Y256" s="24"/>
    </row>
    <row r="257" s="6" customFormat="1" ht="24.95" customHeight="1" spans="1:25">
      <c r="A257" s="22">
        <v>181</v>
      </c>
      <c r="B257" s="23" t="s">
        <v>1820</v>
      </c>
      <c r="C257" s="22"/>
      <c r="D257" s="22"/>
      <c r="E257" s="22"/>
      <c r="F257" s="22"/>
      <c r="G257" s="22"/>
      <c r="H257" s="22"/>
      <c r="I257" s="22"/>
      <c r="J257" s="44"/>
      <c r="K257" s="23"/>
      <c r="L257" s="22"/>
      <c r="M257" s="49"/>
      <c r="N257" s="49"/>
      <c r="O257" s="49"/>
      <c r="P257" s="49"/>
      <c r="Q257" s="22"/>
      <c r="R257" s="22"/>
      <c r="S257" s="58"/>
      <c r="T257" s="58"/>
      <c r="U257" s="58"/>
      <c r="V257" s="58"/>
      <c r="W257" s="22"/>
      <c r="X257" s="22">
        <v>6179</v>
      </c>
      <c r="Y257" s="22"/>
    </row>
    <row r="258" s="5" customFormat="1" ht="24.95" customHeight="1" spans="1:25">
      <c r="A258" s="20">
        <v>182</v>
      </c>
      <c r="B258" s="21" t="s">
        <v>1821</v>
      </c>
      <c r="C258" s="20"/>
      <c r="D258" s="20"/>
      <c r="E258" s="20"/>
      <c r="F258" s="20"/>
      <c r="G258" s="20" t="s">
        <v>34</v>
      </c>
      <c r="H258" s="20" t="s">
        <v>34</v>
      </c>
      <c r="I258" s="20" t="s">
        <v>34</v>
      </c>
      <c r="J258" s="41">
        <f>J259+J263+J264+J270</f>
        <v>13</v>
      </c>
      <c r="K258" s="21"/>
      <c r="L258" s="20"/>
      <c r="M258" s="48">
        <f t="shared" ref="M258:P258" si="81">M259+M263+M264+M270</f>
        <v>4.5</v>
      </c>
      <c r="N258" s="48">
        <f t="shared" si="81"/>
        <v>2.5</v>
      </c>
      <c r="O258" s="48">
        <f t="shared" si="81"/>
        <v>1</v>
      </c>
      <c r="P258" s="48">
        <f t="shared" si="81"/>
        <v>1</v>
      </c>
      <c r="Q258" s="20"/>
      <c r="R258" s="20" t="s">
        <v>34</v>
      </c>
      <c r="S258" s="57">
        <f>S259+S263+S264+S270</f>
        <v>13</v>
      </c>
      <c r="T258" s="57">
        <f>T259+T263+T264+T270</f>
        <v>37</v>
      </c>
      <c r="U258" s="57"/>
      <c r="V258" s="57"/>
      <c r="W258" s="20" t="s">
        <v>34</v>
      </c>
      <c r="X258" s="20">
        <v>6180</v>
      </c>
      <c r="Y258" s="20"/>
    </row>
    <row r="259" s="6" customFormat="1" ht="24.95" customHeight="1" spans="1:25">
      <c r="A259" s="22">
        <v>183</v>
      </c>
      <c r="B259" s="23" t="s">
        <v>1822</v>
      </c>
      <c r="C259" s="22"/>
      <c r="D259" s="22"/>
      <c r="E259" s="22"/>
      <c r="F259" s="22"/>
      <c r="G259" s="22" t="s">
        <v>37</v>
      </c>
      <c r="H259" s="22" t="s">
        <v>34</v>
      </c>
      <c r="I259" s="22" t="s">
        <v>38</v>
      </c>
      <c r="J259" s="43">
        <f>SUM(J260:J262)</f>
        <v>3</v>
      </c>
      <c r="K259" s="69" t="s">
        <v>1823</v>
      </c>
      <c r="L259" s="22"/>
      <c r="M259" s="49">
        <f>SUM(M260:M262)</f>
        <v>3</v>
      </c>
      <c r="N259" s="49">
        <f>SUM(N260:N262)</f>
        <v>1</v>
      </c>
      <c r="O259" s="49">
        <f>SUM(O260:O262)</f>
        <v>1</v>
      </c>
      <c r="P259" s="49">
        <f>SUM(P260:P262)</f>
        <v>1</v>
      </c>
      <c r="Q259" s="22"/>
      <c r="R259" s="22" t="s">
        <v>39</v>
      </c>
      <c r="S259" s="58">
        <f>SUM(S260:S262)</f>
        <v>3</v>
      </c>
      <c r="T259" s="58">
        <f>SUM(T260:T262)</f>
        <v>3</v>
      </c>
      <c r="U259" s="58"/>
      <c r="V259" s="58"/>
      <c r="W259" s="22" t="s">
        <v>34</v>
      </c>
      <c r="X259" s="22">
        <v>6181</v>
      </c>
      <c r="Y259" s="22"/>
    </row>
    <row r="260" ht="24.95" customHeight="1" spans="1:25">
      <c r="A260" s="24">
        <v>184</v>
      </c>
      <c r="B260" s="51" t="s">
        <v>1824</v>
      </c>
      <c r="C260" s="24" t="s">
        <v>45</v>
      </c>
      <c r="D260" s="24" t="s">
        <v>326</v>
      </c>
      <c r="E260" s="24" t="s">
        <v>799</v>
      </c>
      <c r="F260" s="24"/>
      <c r="G260" s="24" t="s">
        <v>37</v>
      </c>
      <c r="H260" s="24">
        <v>2018</v>
      </c>
      <c r="I260" s="24" t="s">
        <v>38</v>
      </c>
      <c r="J260" s="55">
        <v>1</v>
      </c>
      <c r="K260" s="51" t="s">
        <v>1826</v>
      </c>
      <c r="L260" s="24" t="s">
        <v>1827</v>
      </c>
      <c r="M260" s="52">
        <f>N260+O260+P260</f>
        <v>1</v>
      </c>
      <c r="N260" s="52">
        <v>1</v>
      </c>
      <c r="O260" s="52"/>
      <c r="P260" s="52"/>
      <c r="Q260" s="24" t="s">
        <v>49</v>
      </c>
      <c r="R260" s="24" t="s">
        <v>39</v>
      </c>
      <c r="S260" s="24">
        <v>1</v>
      </c>
      <c r="T260" s="24">
        <v>1</v>
      </c>
      <c r="U260" s="24"/>
      <c r="V260" s="24"/>
      <c r="W260" s="26" t="s">
        <v>1802</v>
      </c>
      <c r="X260" s="24">
        <v>6202</v>
      </c>
      <c r="Y260" s="24"/>
    </row>
    <row r="261" ht="24.95" customHeight="1" spans="1:25">
      <c r="A261" s="24">
        <v>185</v>
      </c>
      <c r="B261" s="51" t="s">
        <v>1824</v>
      </c>
      <c r="C261" s="24" t="s">
        <v>45</v>
      </c>
      <c r="D261" s="24" t="s">
        <v>326</v>
      </c>
      <c r="E261" s="24" t="s">
        <v>799</v>
      </c>
      <c r="F261" s="24"/>
      <c r="G261" s="24" t="s">
        <v>37</v>
      </c>
      <c r="H261" s="24">
        <v>2019</v>
      </c>
      <c r="I261" s="24" t="s">
        <v>38</v>
      </c>
      <c r="J261" s="55">
        <v>1</v>
      </c>
      <c r="K261" s="51" t="s">
        <v>1826</v>
      </c>
      <c r="L261" s="24" t="s">
        <v>1827</v>
      </c>
      <c r="M261" s="52">
        <f>N261+O261+P261</f>
        <v>1</v>
      </c>
      <c r="N261" s="52"/>
      <c r="O261" s="52">
        <v>1</v>
      </c>
      <c r="P261" s="52"/>
      <c r="Q261" s="24" t="s">
        <v>49</v>
      </c>
      <c r="R261" s="24" t="s">
        <v>39</v>
      </c>
      <c r="S261" s="24">
        <v>1</v>
      </c>
      <c r="T261" s="24">
        <v>1</v>
      </c>
      <c r="U261" s="24"/>
      <c r="V261" s="24"/>
      <c r="W261" s="26" t="s">
        <v>1802</v>
      </c>
      <c r="X261" s="24">
        <v>6338</v>
      </c>
      <c r="Y261" s="24"/>
    </row>
    <row r="262" ht="24.95" customHeight="1" spans="1:25">
      <c r="A262" s="24">
        <v>186</v>
      </c>
      <c r="B262" s="51" t="s">
        <v>1824</v>
      </c>
      <c r="C262" s="24" t="s">
        <v>45</v>
      </c>
      <c r="D262" s="24" t="s">
        <v>326</v>
      </c>
      <c r="E262" s="24" t="s">
        <v>799</v>
      </c>
      <c r="F262" s="24"/>
      <c r="G262" s="24" t="s">
        <v>37</v>
      </c>
      <c r="H262" s="24">
        <v>2020</v>
      </c>
      <c r="I262" s="24" t="s">
        <v>38</v>
      </c>
      <c r="J262" s="55">
        <v>1</v>
      </c>
      <c r="K262" s="51" t="s">
        <v>1826</v>
      </c>
      <c r="L262" s="24" t="s">
        <v>1827</v>
      </c>
      <c r="M262" s="52">
        <f>N262+O262+P262</f>
        <v>1</v>
      </c>
      <c r="N262" s="52"/>
      <c r="O262" s="52"/>
      <c r="P262" s="52">
        <v>1</v>
      </c>
      <c r="Q262" s="24" t="s">
        <v>49</v>
      </c>
      <c r="R262" s="24" t="s">
        <v>39</v>
      </c>
      <c r="S262" s="24">
        <v>1</v>
      </c>
      <c r="T262" s="24">
        <v>1</v>
      </c>
      <c r="U262" s="24"/>
      <c r="V262" s="24"/>
      <c r="W262" s="26" t="s">
        <v>1802</v>
      </c>
      <c r="X262" s="24">
        <v>6474</v>
      </c>
      <c r="Y262" s="24"/>
    </row>
    <row r="263" s="6" customFormat="1" ht="24.95" customHeight="1" spans="1:25">
      <c r="A263" s="22">
        <v>187</v>
      </c>
      <c r="B263" s="23" t="s">
        <v>1830</v>
      </c>
      <c r="C263" s="22"/>
      <c r="D263" s="22"/>
      <c r="E263" s="22"/>
      <c r="F263" s="22"/>
      <c r="G263" s="22"/>
      <c r="H263" s="22"/>
      <c r="I263" s="22"/>
      <c r="J263" s="43"/>
      <c r="K263" s="23"/>
      <c r="L263" s="22"/>
      <c r="M263" s="49"/>
      <c r="N263" s="49"/>
      <c r="O263" s="49"/>
      <c r="P263" s="49"/>
      <c r="Q263" s="22"/>
      <c r="R263" s="22"/>
      <c r="S263" s="58"/>
      <c r="T263" s="58"/>
      <c r="U263" s="58"/>
      <c r="V263" s="58"/>
      <c r="W263" s="22"/>
      <c r="X263" s="22">
        <v>6590</v>
      </c>
      <c r="Y263" s="22"/>
    </row>
    <row r="264" s="6" customFormat="1" ht="24.95" customHeight="1" spans="1:25">
      <c r="A264" s="22">
        <v>188</v>
      </c>
      <c r="B264" s="23" t="s">
        <v>1831</v>
      </c>
      <c r="C264" s="22"/>
      <c r="D264" s="22"/>
      <c r="E264" s="22"/>
      <c r="F264" s="22"/>
      <c r="G264" s="22" t="s">
        <v>37</v>
      </c>
      <c r="H264" s="22" t="s">
        <v>34</v>
      </c>
      <c r="I264" s="22" t="s">
        <v>38</v>
      </c>
      <c r="J264" s="43">
        <f>SUM(J265:J269)</f>
        <v>10</v>
      </c>
      <c r="K264" s="69" t="s">
        <v>1832</v>
      </c>
      <c r="L264" s="22"/>
      <c r="M264" s="49">
        <f>SUM(M265:M269)</f>
        <v>1.5</v>
      </c>
      <c r="N264" s="49">
        <f>SUM(N265:N269)</f>
        <v>1.5</v>
      </c>
      <c r="O264" s="49">
        <f>SUM(O265:O269)</f>
        <v>0</v>
      </c>
      <c r="P264" s="49">
        <f>SUM(P265:P269)</f>
        <v>0</v>
      </c>
      <c r="Q264" s="22"/>
      <c r="R264" s="22" t="s">
        <v>39</v>
      </c>
      <c r="S264" s="58">
        <f>SUM(S265:S269)</f>
        <v>10</v>
      </c>
      <c r="T264" s="58">
        <f>SUM(T265:T269)</f>
        <v>34</v>
      </c>
      <c r="U264" s="58"/>
      <c r="V264" s="58"/>
      <c r="W264" s="22" t="s">
        <v>34</v>
      </c>
      <c r="X264" s="22">
        <v>6591</v>
      </c>
      <c r="Y264" s="22"/>
    </row>
    <row r="265" ht="24.95" customHeight="1" spans="1:25">
      <c r="A265" s="24">
        <v>189</v>
      </c>
      <c r="B265" s="51" t="s">
        <v>1833</v>
      </c>
      <c r="C265" s="24" t="s">
        <v>45</v>
      </c>
      <c r="D265" s="24" t="s">
        <v>326</v>
      </c>
      <c r="E265" s="24" t="s">
        <v>1841</v>
      </c>
      <c r="F265" s="24"/>
      <c r="G265" s="24" t="s">
        <v>37</v>
      </c>
      <c r="H265" s="24">
        <v>2018</v>
      </c>
      <c r="I265" s="24" t="s">
        <v>38</v>
      </c>
      <c r="J265" s="55">
        <v>2</v>
      </c>
      <c r="K265" s="51" t="s">
        <v>1835</v>
      </c>
      <c r="L265" s="24">
        <v>0.15</v>
      </c>
      <c r="M265" s="52">
        <f>N265+O265+P265</f>
        <v>0.3</v>
      </c>
      <c r="N265" s="52">
        <v>0.3</v>
      </c>
      <c r="O265" s="52"/>
      <c r="P265" s="52"/>
      <c r="Q265" s="24" t="s">
        <v>49</v>
      </c>
      <c r="R265" s="24" t="s">
        <v>39</v>
      </c>
      <c r="S265" s="24">
        <v>2</v>
      </c>
      <c r="T265" s="24">
        <v>8</v>
      </c>
      <c r="U265" s="24"/>
      <c r="V265" s="24"/>
      <c r="W265" s="26" t="s">
        <v>1710</v>
      </c>
      <c r="X265" s="24">
        <v>6815</v>
      </c>
      <c r="Y265" s="24"/>
    </row>
    <row r="266" ht="24.95" customHeight="1" spans="1:25">
      <c r="A266" s="24">
        <v>190</v>
      </c>
      <c r="B266" s="51" t="s">
        <v>1833</v>
      </c>
      <c r="C266" s="24" t="s">
        <v>45</v>
      </c>
      <c r="D266" s="24" t="s">
        <v>326</v>
      </c>
      <c r="E266" s="24" t="s">
        <v>336</v>
      </c>
      <c r="F266" s="24"/>
      <c r="G266" s="24" t="s">
        <v>37</v>
      </c>
      <c r="H266" s="24">
        <v>2018</v>
      </c>
      <c r="I266" s="24" t="s">
        <v>38</v>
      </c>
      <c r="J266" s="55">
        <v>2</v>
      </c>
      <c r="K266" s="51" t="s">
        <v>1835</v>
      </c>
      <c r="L266" s="24">
        <v>0.15</v>
      </c>
      <c r="M266" s="52">
        <f>N266+O266+P266</f>
        <v>0.3</v>
      </c>
      <c r="N266" s="52">
        <v>0.3</v>
      </c>
      <c r="O266" s="52"/>
      <c r="P266" s="52"/>
      <c r="Q266" s="24" t="s">
        <v>49</v>
      </c>
      <c r="R266" s="24" t="s">
        <v>39</v>
      </c>
      <c r="S266" s="24">
        <v>2</v>
      </c>
      <c r="T266" s="24">
        <v>7</v>
      </c>
      <c r="U266" s="24"/>
      <c r="V266" s="24"/>
      <c r="W266" s="26" t="s">
        <v>1710</v>
      </c>
      <c r="X266" s="24">
        <v>6816</v>
      </c>
      <c r="Y266" s="24"/>
    </row>
    <row r="267" ht="24.95" customHeight="1" spans="1:25">
      <c r="A267" s="24">
        <v>191</v>
      </c>
      <c r="B267" s="51" t="s">
        <v>1833</v>
      </c>
      <c r="C267" s="24" t="s">
        <v>45</v>
      </c>
      <c r="D267" s="24" t="s">
        <v>326</v>
      </c>
      <c r="E267" s="24" t="s">
        <v>795</v>
      </c>
      <c r="F267" s="24"/>
      <c r="G267" s="24" t="s">
        <v>37</v>
      </c>
      <c r="H267" s="24">
        <v>2018</v>
      </c>
      <c r="I267" s="24" t="s">
        <v>38</v>
      </c>
      <c r="J267" s="55">
        <v>2</v>
      </c>
      <c r="K267" s="51" t="s">
        <v>1835</v>
      </c>
      <c r="L267" s="24">
        <v>0.15</v>
      </c>
      <c r="M267" s="52">
        <f>N267+O267+P267</f>
        <v>0.3</v>
      </c>
      <c r="N267" s="52">
        <v>0.3</v>
      </c>
      <c r="O267" s="52"/>
      <c r="P267" s="52"/>
      <c r="Q267" s="24" t="s">
        <v>49</v>
      </c>
      <c r="R267" s="24" t="s">
        <v>39</v>
      </c>
      <c r="S267" s="24">
        <v>2</v>
      </c>
      <c r="T267" s="24">
        <v>5</v>
      </c>
      <c r="U267" s="24"/>
      <c r="V267" s="24"/>
      <c r="W267" s="26" t="s">
        <v>1710</v>
      </c>
      <c r="X267" s="24">
        <v>6817</v>
      </c>
      <c r="Y267" s="24"/>
    </row>
    <row r="268" ht="24.95" customHeight="1" spans="1:25">
      <c r="A268" s="24">
        <v>192</v>
      </c>
      <c r="B268" s="51" t="s">
        <v>1833</v>
      </c>
      <c r="C268" s="24" t="s">
        <v>45</v>
      </c>
      <c r="D268" s="24" t="s">
        <v>326</v>
      </c>
      <c r="E268" s="24" t="s">
        <v>1867</v>
      </c>
      <c r="F268" s="24"/>
      <c r="G268" s="24" t="s">
        <v>37</v>
      </c>
      <c r="H268" s="24">
        <v>2018</v>
      </c>
      <c r="I268" s="24" t="s">
        <v>38</v>
      </c>
      <c r="J268" s="55">
        <v>2</v>
      </c>
      <c r="K268" s="51" t="s">
        <v>1835</v>
      </c>
      <c r="L268" s="24">
        <v>0.15</v>
      </c>
      <c r="M268" s="52">
        <f>N268+O268+P268</f>
        <v>0.3</v>
      </c>
      <c r="N268" s="52">
        <v>0.3</v>
      </c>
      <c r="O268" s="52"/>
      <c r="P268" s="52"/>
      <c r="Q268" s="24" t="s">
        <v>49</v>
      </c>
      <c r="R268" s="24" t="s">
        <v>39</v>
      </c>
      <c r="S268" s="24">
        <v>2</v>
      </c>
      <c r="T268" s="24">
        <v>6</v>
      </c>
      <c r="U268" s="24"/>
      <c r="V268" s="24"/>
      <c r="W268" s="26" t="s">
        <v>1710</v>
      </c>
      <c r="X268" s="24">
        <v>6844</v>
      </c>
      <c r="Y268" s="24"/>
    </row>
    <row r="269" ht="24.95" customHeight="1" spans="1:25">
      <c r="A269" s="24">
        <v>193</v>
      </c>
      <c r="B269" s="51" t="s">
        <v>1833</v>
      </c>
      <c r="C269" s="24" t="s">
        <v>45</v>
      </c>
      <c r="D269" s="24" t="s">
        <v>326</v>
      </c>
      <c r="E269" s="24" t="s">
        <v>1868</v>
      </c>
      <c r="F269" s="24"/>
      <c r="G269" s="24" t="s">
        <v>37</v>
      </c>
      <c r="H269" s="24">
        <v>2018</v>
      </c>
      <c r="I269" s="24" t="s">
        <v>38</v>
      </c>
      <c r="J269" s="55">
        <v>2</v>
      </c>
      <c r="K269" s="51" t="s">
        <v>1835</v>
      </c>
      <c r="L269" s="24">
        <v>0.15</v>
      </c>
      <c r="M269" s="52">
        <f>N269+O269+P269</f>
        <v>0.3</v>
      </c>
      <c r="N269" s="52">
        <v>0.3</v>
      </c>
      <c r="O269" s="52"/>
      <c r="P269" s="52"/>
      <c r="Q269" s="24" t="s">
        <v>49</v>
      </c>
      <c r="R269" s="24" t="s">
        <v>39</v>
      </c>
      <c r="S269" s="24">
        <v>2</v>
      </c>
      <c r="T269" s="24">
        <v>8</v>
      </c>
      <c r="U269" s="24"/>
      <c r="V269" s="24"/>
      <c r="W269" s="26" t="s">
        <v>1710</v>
      </c>
      <c r="X269" s="24">
        <v>6845</v>
      </c>
      <c r="Y269" s="24"/>
    </row>
    <row r="270" s="6" customFormat="1" ht="24.95" customHeight="1" spans="1:25">
      <c r="A270" s="22">
        <v>194</v>
      </c>
      <c r="B270" s="23" t="s">
        <v>1872</v>
      </c>
      <c r="C270" s="22"/>
      <c r="D270" s="22"/>
      <c r="E270" s="22"/>
      <c r="F270" s="22"/>
      <c r="G270" s="22"/>
      <c r="H270" s="22"/>
      <c r="I270" s="22"/>
      <c r="J270" s="43"/>
      <c r="K270" s="23"/>
      <c r="L270" s="22"/>
      <c r="M270" s="49"/>
      <c r="N270" s="49"/>
      <c r="O270" s="49"/>
      <c r="P270" s="49"/>
      <c r="Q270" s="22"/>
      <c r="R270" s="22"/>
      <c r="S270" s="58"/>
      <c r="T270" s="58"/>
      <c r="U270" s="58"/>
      <c r="V270" s="58"/>
      <c r="W270" s="22"/>
      <c r="X270" s="22">
        <v>7366</v>
      </c>
      <c r="Y270" s="22"/>
    </row>
    <row r="271" s="5" customFormat="1" ht="24.95" customHeight="1" spans="1:25">
      <c r="A271" s="20">
        <v>195</v>
      </c>
      <c r="B271" s="21" t="s">
        <v>1873</v>
      </c>
      <c r="C271" s="20"/>
      <c r="D271" s="20"/>
      <c r="E271" s="20"/>
      <c r="F271" s="20"/>
      <c r="G271" s="20"/>
      <c r="H271" s="20"/>
      <c r="I271" s="20"/>
      <c r="J271" s="41"/>
      <c r="K271" s="21"/>
      <c r="L271" s="20"/>
      <c r="M271" s="48"/>
      <c r="N271" s="48"/>
      <c r="O271" s="48"/>
      <c r="P271" s="48"/>
      <c r="Q271" s="20"/>
      <c r="R271" s="20"/>
      <c r="S271" s="57"/>
      <c r="T271" s="57"/>
      <c r="U271" s="57"/>
      <c r="V271" s="57"/>
      <c r="W271" s="20"/>
      <c r="X271" s="20"/>
      <c r="Y271" s="20" t="s">
        <v>1874</v>
      </c>
    </row>
    <row r="272" s="4" customFormat="1" ht="24.95" customHeight="1" spans="1:25">
      <c r="A272" s="18">
        <v>196</v>
      </c>
      <c r="B272" s="19" t="s">
        <v>1875</v>
      </c>
      <c r="C272" s="18"/>
      <c r="D272" s="18"/>
      <c r="E272" s="18"/>
      <c r="F272" s="18"/>
      <c r="G272" s="18" t="s">
        <v>34</v>
      </c>
      <c r="H272" s="18" t="s">
        <v>34</v>
      </c>
      <c r="I272" s="18" t="s">
        <v>1743</v>
      </c>
      <c r="J272" s="18">
        <f>J273+J274+J275+J276+J277+J278</f>
        <v>0</v>
      </c>
      <c r="K272" s="19"/>
      <c r="L272" s="18"/>
      <c r="M272" s="40">
        <f t="shared" ref="M272:P272" si="82">M273+M274+M275+M276+M277+M278</f>
        <v>0</v>
      </c>
      <c r="N272" s="40">
        <f t="shared" si="82"/>
        <v>0</v>
      </c>
      <c r="O272" s="40">
        <f t="shared" si="82"/>
        <v>0</v>
      </c>
      <c r="P272" s="40">
        <f t="shared" si="82"/>
        <v>0</v>
      </c>
      <c r="Q272" s="18"/>
      <c r="R272" s="18" t="s">
        <v>39</v>
      </c>
      <c r="S272" s="56">
        <f>S273+S274+S275+S276+S277+S278</f>
        <v>0</v>
      </c>
      <c r="T272" s="56">
        <f>T273+T274+T275+T276+T277+T278</f>
        <v>0</v>
      </c>
      <c r="U272" s="56" t="s">
        <v>1876</v>
      </c>
      <c r="V272" s="56" t="s">
        <v>1877</v>
      </c>
      <c r="W272" s="18" t="s">
        <v>34</v>
      </c>
      <c r="X272" s="18">
        <v>7367</v>
      </c>
      <c r="Y272" s="18"/>
    </row>
    <row r="273" s="5" customFormat="1" ht="24.95" customHeight="1" spans="1:25">
      <c r="A273" s="20">
        <v>197</v>
      </c>
      <c r="B273" s="21" t="s">
        <v>1878</v>
      </c>
      <c r="C273" s="20"/>
      <c r="D273" s="20"/>
      <c r="E273" s="20"/>
      <c r="F273" s="20"/>
      <c r="G273" s="20" t="s">
        <v>37</v>
      </c>
      <c r="H273" s="20" t="s">
        <v>34</v>
      </c>
      <c r="I273" s="20" t="s">
        <v>1743</v>
      </c>
      <c r="J273" s="41">
        <f t="shared" ref="J273:J276" si="83">SUM(0)</f>
        <v>0</v>
      </c>
      <c r="K273" s="21" t="s">
        <v>1879</v>
      </c>
      <c r="L273" s="20"/>
      <c r="M273" s="48">
        <f t="shared" ref="M273:P273" si="84">SUM(0)</f>
        <v>0</v>
      </c>
      <c r="N273" s="48">
        <f t="shared" si="84"/>
        <v>0</v>
      </c>
      <c r="O273" s="48">
        <f t="shared" si="84"/>
        <v>0</v>
      </c>
      <c r="P273" s="48">
        <f t="shared" si="84"/>
        <v>0</v>
      </c>
      <c r="Q273" s="20"/>
      <c r="R273" s="20" t="s">
        <v>39</v>
      </c>
      <c r="S273" s="57">
        <f t="shared" ref="S273:S276" si="85">SUM(0)</f>
        <v>0</v>
      </c>
      <c r="T273" s="57">
        <f t="shared" ref="T273:T276" si="86">SUM(0)</f>
        <v>0</v>
      </c>
      <c r="U273" s="57"/>
      <c r="V273" s="57"/>
      <c r="W273" s="20" t="s">
        <v>34</v>
      </c>
      <c r="X273" s="20">
        <v>7368</v>
      </c>
      <c r="Y273" s="20"/>
    </row>
    <row r="274" s="5" customFormat="1" ht="24.95" customHeight="1" spans="1:25">
      <c r="A274" s="20">
        <v>198</v>
      </c>
      <c r="B274" s="21" t="s">
        <v>1880</v>
      </c>
      <c r="C274" s="20"/>
      <c r="D274" s="20"/>
      <c r="E274" s="20"/>
      <c r="F274" s="20"/>
      <c r="G274" s="20" t="s">
        <v>37</v>
      </c>
      <c r="H274" s="20" t="s">
        <v>34</v>
      </c>
      <c r="I274" s="20" t="s">
        <v>1743</v>
      </c>
      <c r="J274" s="41">
        <f t="shared" si="83"/>
        <v>0</v>
      </c>
      <c r="K274" s="21" t="s">
        <v>1881</v>
      </c>
      <c r="L274" s="20"/>
      <c r="M274" s="48">
        <f t="shared" ref="M274:P274" si="87">SUM(0)</f>
        <v>0</v>
      </c>
      <c r="N274" s="48">
        <f t="shared" si="87"/>
        <v>0</v>
      </c>
      <c r="O274" s="48">
        <f t="shared" si="87"/>
        <v>0</v>
      </c>
      <c r="P274" s="48">
        <f t="shared" si="87"/>
        <v>0</v>
      </c>
      <c r="Q274" s="20"/>
      <c r="R274" s="20" t="s">
        <v>39</v>
      </c>
      <c r="S274" s="57">
        <f t="shared" si="85"/>
        <v>0</v>
      </c>
      <c r="T274" s="57">
        <f t="shared" si="86"/>
        <v>0</v>
      </c>
      <c r="U274" s="57"/>
      <c r="V274" s="57"/>
      <c r="W274" s="20" t="s">
        <v>34</v>
      </c>
      <c r="X274" s="20">
        <v>7382</v>
      </c>
      <c r="Y274" s="20"/>
    </row>
    <row r="275" s="5" customFormat="1" ht="24.95" customHeight="1" spans="1:25">
      <c r="A275" s="20">
        <v>199</v>
      </c>
      <c r="B275" s="21" t="s">
        <v>1882</v>
      </c>
      <c r="C275" s="20"/>
      <c r="D275" s="20"/>
      <c r="E275" s="20"/>
      <c r="F275" s="20"/>
      <c r="G275" s="20" t="s">
        <v>37</v>
      </c>
      <c r="H275" s="20" t="s">
        <v>34</v>
      </c>
      <c r="I275" s="20" t="s">
        <v>1743</v>
      </c>
      <c r="J275" s="41">
        <f t="shared" si="83"/>
        <v>0</v>
      </c>
      <c r="K275" s="21" t="s">
        <v>1883</v>
      </c>
      <c r="L275" s="20"/>
      <c r="M275" s="48">
        <f t="shared" ref="M275:P275" si="88">SUM(0)</f>
        <v>0</v>
      </c>
      <c r="N275" s="48">
        <f t="shared" si="88"/>
        <v>0</v>
      </c>
      <c r="O275" s="48">
        <f t="shared" si="88"/>
        <v>0</v>
      </c>
      <c r="P275" s="48">
        <f t="shared" si="88"/>
        <v>0</v>
      </c>
      <c r="Q275" s="20"/>
      <c r="R275" s="20" t="s">
        <v>39</v>
      </c>
      <c r="S275" s="57">
        <f t="shared" si="85"/>
        <v>0</v>
      </c>
      <c r="T275" s="57">
        <f t="shared" si="86"/>
        <v>0</v>
      </c>
      <c r="U275" s="57"/>
      <c r="V275" s="57"/>
      <c r="W275" s="20" t="s">
        <v>34</v>
      </c>
      <c r="X275" s="20">
        <v>7389</v>
      </c>
      <c r="Y275" s="20"/>
    </row>
    <row r="276" s="5" customFormat="1" ht="24.95" customHeight="1" spans="1:25">
      <c r="A276" s="20">
        <v>200</v>
      </c>
      <c r="B276" s="21" t="s">
        <v>1884</v>
      </c>
      <c r="C276" s="20"/>
      <c r="D276" s="20"/>
      <c r="E276" s="20"/>
      <c r="F276" s="20"/>
      <c r="G276" s="20" t="s">
        <v>37</v>
      </c>
      <c r="H276" s="20" t="s">
        <v>34</v>
      </c>
      <c r="I276" s="20" t="s">
        <v>1743</v>
      </c>
      <c r="J276" s="41">
        <f t="shared" si="83"/>
        <v>0</v>
      </c>
      <c r="K276" s="21" t="s">
        <v>1885</v>
      </c>
      <c r="L276" s="20"/>
      <c r="M276" s="42">
        <f t="shared" ref="M276:P276" si="89">SUM(0)</f>
        <v>0</v>
      </c>
      <c r="N276" s="42">
        <f t="shared" si="89"/>
        <v>0</v>
      </c>
      <c r="O276" s="42">
        <f t="shared" si="89"/>
        <v>0</v>
      </c>
      <c r="P276" s="42">
        <f t="shared" si="89"/>
        <v>0</v>
      </c>
      <c r="Q276" s="20"/>
      <c r="R276" s="20" t="s">
        <v>39</v>
      </c>
      <c r="S276" s="42">
        <f t="shared" si="85"/>
        <v>0</v>
      </c>
      <c r="T276" s="42">
        <f t="shared" si="86"/>
        <v>0</v>
      </c>
      <c r="U276" s="57"/>
      <c r="V276" s="57"/>
      <c r="W276" s="20"/>
      <c r="X276" s="20">
        <v>7394</v>
      </c>
      <c r="Y276" s="20"/>
    </row>
    <row r="277" s="5" customFormat="1" ht="24.95" customHeight="1" spans="1:25">
      <c r="A277" s="20">
        <v>201</v>
      </c>
      <c r="B277" s="21" t="s">
        <v>1886</v>
      </c>
      <c r="C277" s="20"/>
      <c r="D277" s="20"/>
      <c r="E277" s="20"/>
      <c r="F277" s="20"/>
      <c r="G277" s="20"/>
      <c r="H277" s="20"/>
      <c r="I277" s="20"/>
      <c r="J277" s="42"/>
      <c r="K277" s="21"/>
      <c r="L277" s="20"/>
      <c r="M277" s="48"/>
      <c r="N277" s="48"/>
      <c r="O277" s="48"/>
      <c r="P277" s="48"/>
      <c r="Q277" s="20"/>
      <c r="R277" s="20"/>
      <c r="S277" s="57"/>
      <c r="T277" s="57"/>
      <c r="U277" s="57"/>
      <c r="V277" s="57"/>
      <c r="W277" s="20"/>
      <c r="X277" s="20">
        <v>7395</v>
      </c>
      <c r="Y277" s="20"/>
    </row>
    <row r="278" s="5" customFormat="1" ht="24.95" customHeight="1" spans="1:25">
      <c r="A278" s="20">
        <v>202</v>
      </c>
      <c r="B278" s="21" t="s">
        <v>1887</v>
      </c>
      <c r="C278" s="20"/>
      <c r="D278" s="20"/>
      <c r="E278" s="20"/>
      <c r="F278" s="20"/>
      <c r="G278" s="20"/>
      <c r="H278" s="20"/>
      <c r="I278" s="20"/>
      <c r="J278" s="42"/>
      <c r="K278" s="21"/>
      <c r="L278" s="20"/>
      <c r="M278" s="48"/>
      <c r="N278" s="48"/>
      <c r="O278" s="48"/>
      <c r="P278" s="48"/>
      <c r="Q278" s="20"/>
      <c r="R278" s="20"/>
      <c r="S278" s="57"/>
      <c r="T278" s="57"/>
      <c r="U278" s="57"/>
      <c r="V278" s="57"/>
      <c r="W278" s="20"/>
      <c r="X278" s="20">
        <v>7396</v>
      </c>
      <c r="Y278" s="20"/>
    </row>
    <row r="279" s="4" customFormat="1" ht="24.95" customHeight="1" spans="1:25">
      <c r="A279" s="18">
        <v>203</v>
      </c>
      <c r="B279" s="19" t="s">
        <v>1888</v>
      </c>
      <c r="C279" s="18"/>
      <c r="D279" s="18"/>
      <c r="E279" s="18"/>
      <c r="F279" s="18"/>
      <c r="G279" s="18" t="s">
        <v>34</v>
      </c>
      <c r="H279" s="18" t="s">
        <v>34</v>
      </c>
      <c r="I279" s="18" t="s">
        <v>34</v>
      </c>
      <c r="J279" s="39" t="s">
        <v>34</v>
      </c>
      <c r="K279" s="19"/>
      <c r="L279" s="18"/>
      <c r="M279" s="40">
        <f t="shared" ref="M279:P279" si="90">M280+M295+M296+M298+M306+M307+M330+M331+M333</f>
        <v>1147.75363</v>
      </c>
      <c r="N279" s="40">
        <f t="shared" si="90"/>
        <v>107</v>
      </c>
      <c r="O279" s="40">
        <f t="shared" si="90"/>
        <v>355.35363</v>
      </c>
      <c r="P279" s="40">
        <f t="shared" si="90"/>
        <v>685.4</v>
      </c>
      <c r="Q279" s="18"/>
      <c r="R279" s="18" t="s">
        <v>34</v>
      </c>
      <c r="S279" s="56">
        <f>S280+S295+S296+S298+S306+S307+S330+S331+S333</f>
        <v>967</v>
      </c>
      <c r="T279" s="56">
        <f>T280+T295+T296+T298+T306+T307+T330+T331+T333</f>
        <v>3903</v>
      </c>
      <c r="U279" s="56" t="s">
        <v>1889</v>
      </c>
      <c r="V279" s="56" t="s">
        <v>1890</v>
      </c>
      <c r="W279" s="18" t="s">
        <v>34</v>
      </c>
      <c r="X279" s="18">
        <v>7397</v>
      </c>
      <c r="Y279" s="18"/>
    </row>
    <row r="280" s="5" customFormat="1" ht="24.95" customHeight="1" spans="1:25">
      <c r="A280" s="20">
        <v>204</v>
      </c>
      <c r="B280" s="21" t="s">
        <v>1891</v>
      </c>
      <c r="C280" s="20"/>
      <c r="D280" s="20"/>
      <c r="E280" s="20"/>
      <c r="F280" s="20"/>
      <c r="G280" s="20" t="s">
        <v>125</v>
      </c>
      <c r="H280" s="20" t="s">
        <v>34</v>
      </c>
      <c r="I280" s="20" t="s">
        <v>1892</v>
      </c>
      <c r="J280" s="42">
        <f>SUM(J281:J294)</f>
        <v>38.547</v>
      </c>
      <c r="K280" s="21" t="s">
        <v>1893</v>
      </c>
      <c r="L280" s="20"/>
      <c r="M280" s="48">
        <f>SUM(M281:M294)</f>
        <v>688.4</v>
      </c>
      <c r="N280" s="48">
        <f>SUM(N281:N294)</f>
        <v>107</v>
      </c>
      <c r="O280" s="48">
        <f>SUM(O281:O294)</f>
        <v>102</v>
      </c>
      <c r="P280" s="48">
        <f>SUM(P281:P294)</f>
        <v>479.4</v>
      </c>
      <c r="Q280" s="20"/>
      <c r="R280" s="20" t="s">
        <v>110</v>
      </c>
      <c r="S280" s="57">
        <f>SUM(S281:S294)</f>
        <v>592</v>
      </c>
      <c r="T280" s="57">
        <f>SUM(T281:T294)</f>
        <v>2491</v>
      </c>
      <c r="U280" s="57"/>
      <c r="V280" s="57"/>
      <c r="W280" s="20" t="s">
        <v>34</v>
      </c>
      <c r="X280" s="20">
        <v>7398</v>
      </c>
      <c r="Y280" s="20"/>
    </row>
    <row r="281" ht="24.95" customHeight="1" spans="1:25">
      <c r="A281" s="24">
        <v>205</v>
      </c>
      <c r="B281" s="51" t="s">
        <v>1912</v>
      </c>
      <c r="C281" s="24" t="s">
        <v>45</v>
      </c>
      <c r="D281" s="24" t="s">
        <v>326</v>
      </c>
      <c r="E281" s="24" t="s">
        <v>336</v>
      </c>
      <c r="F281" s="24"/>
      <c r="G281" s="24" t="s">
        <v>363</v>
      </c>
      <c r="H281" s="24">
        <v>2019</v>
      </c>
      <c r="I281" s="24" t="s">
        <v>1892</v>
      </c>
      <c r="J281" s="50">
        <v>2.166</v>
      </c>
      <c r="K281" s="51" t="s">
        <v>1909</v>
      </c>
      <c r="L281" s="26">
        <f>M281</f>
        <v>54</v>
      </c>
      <c r="M281" s="52">
        <f>SUM(N281:P281)</f>
        <v>54</v>
      </c>
      <c r="N281" s="52"/>
      <c r="O281" s="52">
        <v>54</v>
      </c>
      <c r="P281" s="52"/>
      <c r="Q281" s="24" t="s">
        <v>135</v>
      </c>
      <c r="R281" s="24" t="s">
        <v>110</v>
      </c>
      <c r="S281" s="24">
        <v>13</v>
      </c>
      <c r="T281" s="24">
        <v>52</v>
      </c>
      <c r="U281" s="24"/>
      <c r="V281" s="24"/>
      <c r="W281" s="24" t="s">
        <v>1896</v>
      </c>
      <c r="X281" s="24">
        <v>7471</v>
      </c>
      <c r="Y281" s="24"/>
    </row>
    <row r="282" ht="24.95" customHeight="1" spans="1:25">
      <c r="A282" s="24">
        <v>206</v>
      </c>
      <c r="B282" s="51" t="s">
        <v>1917</v>
      </c>
      <c r="C282" s="24" t="s">
        <v>45</v>
      </c>
      <c r="D282" s="24" t="s">
        <v>326</v>
      </c>
      <c r="E282" s="24" t="s">
        <v>488</v>
      </c>
      <c r="F282" s="24"/>
      <c r="G282" s="24" t="s">
        <v>363</v>
      </c>
      <c r="H282" s="24">
        <v>2020</v>
      </c>
      <c r="I282" s="24" t="s">
        <v>1892</v>
      </c>
      <c r="J282" s="50">
        <v>0.234</v>
      </c>
      <c r="K282" s="51" t="s">
        <v>1909</v>
      </c>
      <c r="L282" s="26">
        <f t="shared" ref="L282:L294" si="91">M282</f>
        <v>5.85</v>
      </c>
      <c r="M282" s="52">
        <f t="shared" ref="M282:M294" si="92">SUM(N282:P282)</f>
        <v>5.85</v>
      </c>
      <c r="N282" s="52"/>
      <c r="O282" s="52"/>
      <c r="P282" s="52">
        <v>5.85</v>
      </c>
      <c r="Q282" s="24" t="s">
        <v>49</v>
      </c>
      <c r="R282" s="24" t="s">
        <v>110</v>
      </c>
      <c r="S282" s="24">
        <v>8</v>
      </c>
      <c r="T282" s="24">
        <v>31</v>
      </c>
      <c r="U282" s="24"/>
      <c r="V282" s="24"/>
      <c r="W282" s="24" t="s">
        <v>1896</v>
      </c>
      <c r="X282" s="24">
        <v>7520</v>
      </c>
      <c r="Y282" s="24"/>
    </row>
    <row r="283" ht="24.95" customHeight="1" spans="1:25">
      <c r="A283" s="24">
        <v>207</v>
      </c>
      <c r="B283" s="51" t="s">
        <v>1918</v>
      </c>
      <c r="C283" s="24" t="s">
        <v>45</v>
      </c>
      <c r="D283" s="24" t="s">
        <v>326</v>
      </c>
      <c r="E283" s="24" t="s">
        <v>504</v>
      </c>
      <c r="F283" s="24"/>
      <c r="G283" s="24" t="s">
        <v>363</v>
      </c>
      <c r="H283" s="24">
        <v>2020</v>
      </c>
      <c r="I283" s="24" t="s">
        <v>1892</v>
      </c>
      <c r="J283" s="50">
        <v>1.96</v>
      </c>
      <c r="K283" s="51" t="s">
        <v>1909</v>
      </c>
      <c r="L283" s="26">
        <f t="shared" si="91"/>
        <v>49</v>
      </c>
      <c r="M283" s="52">
        <f t="shared" si="92"/>
        <v>49</v>
      </c>
      <c r="N283" s="52"/>
      <c r="O283" s="52"/>
      <c r="P283" s="52">
        <v>49</v>
      </c>
      <c r="Q283" s="24" t="s">
        <v>49</v>
      </c>
      <c r="R283" s="24" t="s">
        <v>110</v>
      </c>
      <c r="S283" s="24">
        <v>3</v>
      </c>
      <c r="T283" s="24">
        <v>12</v>
      </c>
      <c r="U283" s="24"/>
      <c r="V283" s="24"/>
      <c r="W283" s="24" t="s">
        <v>1896</v>
      </c>
      <c r="X283" s="24">
        <v>7521</v>
      </c>
      <c r="Y283" s="24"/>
    </row>
    <row r="284" ht="24.95" customHeight="1" spans="1:25">
      <c r="A284" s="24">
        <v>208</v>
      </c>
      <c r="B284" s="51" t="s">
        <v>1919</v>
      </c>
      <c r="C284" s="24" t="s">
        <v>45</v>
      </c>
      <c r="D284" s="24" t="s">
        <v>326</v>
      </c>
      <c r="E284" s="24" t="s">
        <v>1920</v>
      </c>
      <c r="F284" s="24"/>
      <c r="G284" s="24" t="s">
        <v>363</v>
      </c>
      <c r="H284" s="24">
        <v>2020</v>
      </c>
      <c r="I284" s="24" t="s">
        <v>1892</v>
      </c>
      <c r="J284" s="50">
        <v>0.998</v>
      </c>
      <c r="K284" s="51" t="s">
        <v>1909</v>
      </c>
      <c r="L284" s="26">
        <f t="shared" si="91"/>
        <v>24.95</v>
      </c>
      <c r="M284" s="52">
        <f t="shared" si="92"/>
        <v>24.95</v>
      </c>
      <c r="N284" s="52"/>
      <c r="O284" s="52"/>
      <c r="P284" s="52">
        <v>24.95</v>
      </c>
      <c r="Q284" s="24" t="s">
        <v>49</v>
      </c>
      <c r="R284" s="24" t="s">
        <v>110</v>
      </c>
      <c r="S284" s="24">
        <v>13</v>
      </c>
      <c r="T284" s="24">
        <v>51</v>
      </c>
      <c r="U284" s="24"/>
      <c r="V284" s="24"/>
      <c r="W284" s="24" t="s">
        <v>1896</v>
      </c>
      <c r="X284" s="24">
        <v>7522</v>
      </c>
      <c r="Y284" s="24"/>
    </row>
    <row r="285" s="94" customFormat="1" ht="24.95" customHeight="1" spans="1:25">
      <c r="A285" s="24">
        <v>209</v>
      </c>
      <c r="B285" s="51" t="s">
        <v>1921</v>
      </c>
      <c r="C285" s="24" t="s">
        <v>45</v>
      </c>
      <c r="D285" s="24" t="s">
        <v>326</v>
      </c>
      <c r="E285" s="24" t="s">
        <v>1920</v>
      </c>
      <c r="F285" s="24"/>
      <c r="G285" s="24" t="s">
        <v>363</v>
      </c>
      <c r="H285" s="24">
        <v>2020</v>
      </c>
      <c r="I285" s="24" t="s">
        <v>1892</v>
      </c>
      <c r="J285" s="50">
        <v>0.972</v>
      </c>
      <c r="K285" s="51" t="s">
        <v>1909</v>
      </c>
      <c r="L285" s="26">
        <f t="shared" si="91"/>
        <v>24.3</v>
      </c>
      <c r="M285" s="52">
        <f t="shared" si="92"/>
        <v>24.3</v>
      </c>
      <c r="N285" s="52"/>
      <c r="O285" s="52"/>
      <c r="P285" s="52">
        <v>24.3</v>
      </c>
      <c r="Q285" s="24" t="s">
        <v>49</v>
      </c>
      <c r="R285" s="24" t="s">
        <v>110</v>
      </c>
      <c r="S285" s="24">
        <v>15</v>
      </c>
      <c r="T285" s="24">
        <v>63</v>
      </c>
      <c r="U285" s="24"/>
      <c r="V285" s="24"/>
      <c r="W285" s="24" t="s">
        <v>1896</v>
      </c>
      <c r="X285" s="24">
        <v>7523</v>
      </c>
      <c r="Y285" s="24"/>
    </row>
    <row r="286" s="94" customFormat="1" ht="24.95" customHeight="1" spans="1:25">
      <c r="A286" s="24">
        <v>210</v>
      </c>
      <c r="B286" s="51" t="s">
        <v>1922</v>
      </c>
      <c r="C286" s="24" t="s">
        <v>45</v>
      </c>
      <c r="D286" s="24" t="s">
        <v>326</v>
      </c>
      <c r="E286" s="24" t="s">
        <v>1923</v>
      </c>
      <c r="F286" s="24"/>
      <c r="G286" s="24" t="s">
        <v>363</v>
      </c>
      <c r="H286" s="24">
        <v>2020</v>
      </c>
      <c r="I286" s="24" t="s">
        <v>1892</v>
      </c>
      <c r="J286" s="50">
        <v>4.438</v>
      </c>
      <c r="K286" s="51" t="s">
        <v>1909</v>
      </c>
      <c r="L286" s="26">
        <f t="shared" si="91"/>
        <v>110.95</v>
      </c>
      <c r="M286" s="52">
        <f t="shared" si="92"/>
        <v>110.95</v>
      </c>
      <c r="N286" s="52"/>
      <c r="O286" s="52"/>
      <c r="P286" s="52">
        <v>110.95</v>
      </c>
      <c r="Q286" s="24" t="s">
        <v>49</v>
      </c>
      <c r="R286" s="24" t="s">
        <v>110</v>
      </c>
      <c r="S286" s="24">
        <v>13</v>
      </c>
      <c r="T286" s="24">
        <v>48</v>
      </c>
      <c r="U286" s="24"/>
      <c r="V286" s="24"/>
      <c r="W286" s="24" t="s">
        <v>1896</v>
      </c>
      <c r="X286" s="24">
        <v>7524</v>
      </c>
      <c r="Y286" s="24"/>
    </row>
    <row r="287" s="94" customFormat="1" ht="24.95" customHeight="1" spans="1:25">
      <c r="A287" s="24">
        <v>211</v>
      </c>
      <c r="B287" s="51" t="s">
        <v>1924</v>
      </c>
      <c r="C287" s="24" t="s">
        <v>45</v>
      </c>
      <c r="D287" s="24" t="s">
        <v>326</v>
      </c>
      <c r="E287" s="24" t="s">
        <v>1848</v>
      </c>
      <c r="F287" s="24"/>
      <c r="G287" s="24" t="s">
        <v>363</v>
      </c>
      <c r="H287" s="24">
        <v>2020</v>
      </c>
      <c r="I287" s="24" t="s">
        <v>1892</v>
      </c>
      <c r="J287" s="50">
        <v>0.725</v>
      </c>
      <c r="K287" s="51" t="s">
        <v>1909</v>
      </c>
      <c r="L287" s="26">
        <f t="shared" si="91"/>
        <v>18.125</v>
      </c>
      <c r="M287" s="52">
        <f t="shared" si="92"/>
        <v>18.125</v>
      </c>
      <c r="N287" s="52"/>
      <c r="O287" s="52"/>
      <c r="P287" s="52">
        <v>18.125</v>
      </c>
      <c r="Q287" s="24" t="s">
        <v>49</v>
      </c>
      <c r="R287" s="24" t="s">
        <v>110</v>
      </c>
      <c r="S287" s="24">
        <v>13</v>
      </c>
      <c r="T287" s="24">
        <v>48</v>
      </c>
      <c r="U287" s="24"/>
      <c r="V287" s="24"/>
      <c r="W287" s="24" t="s">
        <v>1896</v>
      </c>
      <c r="X287" s="24">
        <v>7525</v>
      </c>
      <c r="Y287" s="24"/>
    </row>
    <row r="288" s="94" customFormat="1" ht="24.95" customHeight="1" spans="1:25">
      <c r="A288" s="24">
        <v>212</v>
      </c>
      <c r="B288" s="51" t="s">
        <v>1925</v>
      </c>
      <c r="C288" s="24" t="s">
        <v>45</v>
      </c>
      <c r="D288" s="24" t="s">
        <v>326</v>
      </c>
      <c r="E288" s="24" t="s">
        <v>1920</v>
      </c>
      <c r="F288" s="24"/>
      <c r="G288" s="24" t="s">
        <v>363</v>
      </c>
      <c r="H288" s="24">
        <v>2020</v>
      </c>
      <c r="I288" s="24" t="s">
        <v>1892</v>
      </c>
      <c r="J288" s="50">
        <v>1.418</v>
      </c>
      <c r="K288" s="51" t="s">
        <v>1909</v>
      </c>
      <c r="L288" s="26">
        <f t="shared" si="91"/>
        <v>35.45</v>
      </c>
      <c r="M288" s="52">
        <f t="shared" si="92"/>
        <v>35.45</v>
      </c>
      <c r="N288" s="52"/>
      <c r="O288" s="52"/>
      <c r="P288" s="52">
        <v>35.45</v>
      </c>
      <c r="Q288" s="24" t="s">
        <v>49</v>
      </c>
      <c r="R288" s="24" t="s">
        <v>110</v>
      </c>
      <c r="S288" s="24">
        <v>15</v>
      </c>
      <c r="T288" s="24">
        <v>63</v>
      </c>
      <c r="U288" s="24"/>
      <c r="V288" s="24"/>
      <c r="W288" s="24" t="s">
        <v>1896</v>
      </c>
      <c r="X288" s="24">
        <v>7526</v>
      </c>
      <c r="Y288" s="24"/>
    </row>
    <row r="289" s="94" customFormat="1" ht="24.95" customHeight="1" spans="1:25">
      <c r="A289" s="24">
        <v>213</v>
      </c>
      <c r="B289" s="51" t="s">
        <v>1926</v>
      </c>
      <c r="C289" s="24" t="s">
        <v>45</v>
      </c>
      <c r="D289" s="24" t="s">
        <v>326</v>
      </c>
      <c r="E289" s="24" t="s">
        <v>1837</v>
      </c>
      <c r="F289" s="24"/>
      <c r="G289" s="24" t="s">
        <v>363</v>
      </c>
      <c r="H289" s="24">
        <v>2020</v>
      </c>
      <c r="I289" s="24" t="s">
        <v>1892</v>
      </c>
      <c r="J289" s="50">
        <v>1.115</v>
      </c>
      <c r="K289" s="51" t="s">
        <v>1909</v>
      </c>
      <c r="L289" s="26">
        <f t="shared" si="91"/>
        <v>27.875</v>
      </c>
      <c r="M289" s="52">
        <f t="shared" si="92"/>
        <v>27.875</v>
      </c>
      <c r="N289" s="52"/>
      <c r="O289" s="52"/>
      <c r="P289" s="52">
        <v>27.875</v>
      </c>
      <c r="Q289" s="24" t="s">
        <v>49</v>
      </c>
      <c r="R289" s="24" t="s">
        <v>110</v>
      </c>
      <c r="S289" s="24">
        <v>13</v>
      </c>
      <c r="T289" s="24">
        <v>51</v>
      </c>
      <c r="U289" s="24"/>
      <c r="V289" s="24"/>
      <c r="W289" s="24" t="s">
        <v>1896</v>
      </c>
      <c r="X289" s="24">
        <v>7527</v>
      </c>
      <c r="Y289" s="24"/>
    </row>
    <row r="290" s="94" customFormat="1" ht="24.95" customHeight="1" spans="1:25">
      <c r="A290" s="24">
        <v>214</v>
      </c>
      <c r="B290" s="51" t="s">
        <v>1927</v>
      </c>
      <c r="C290" s="24" t="s">
        <v>45</v>
      </c>
      <c r="D290" s="24" t="s">
        <v>326</v>
      </c>
      <c r="E290" s="24" t="s">
        <v>1920</v>
      </c>
      <c r="F290" s="24"/>
      <c r="G290" s="24" t="s">
        <v>363</v>
      </c>
      <c r="H290" s="24">
        <v>2020</v>
      </c>
      <c r="I290" s="24" t="s">
        <v>1892</v>
      </c>
      <c r="J290" s="50">
        <v>0.817</v>
      </c>
      <c r="K290" s="51" t="s">
        <v>1909</v>
      </c>
      <c r="L290" s="26">
        <f t="shared" si="91"/>
        <v>20.425</v>
      </c>
      <c r="M290" s="52">
        <f t="shared" si="92"/>
        <v>20.425</v>
      </c>
      <c r="N290" s="52"/>
      <c r="O290" s="52"/>
      <c r="P290" s="52">
        <v>20.425</v>
      </c>
      <c r="Q290" s="24" t="s">
        <v>49</v>
      </c>
      <c r="R290" s="24" t="s">
        <v>110</v>
      </c>
      <c r="S290" s="24">
        <v>13</v>
      </c>
      <c r="T290" s="24">
        <v>48</v>
      </c>
      <c r="U290" s="24"/>
      <c r="V290" s="24"/>
      <c r="W290" s="24" t="s">
        <v>1896</v>
      </c>
      <c r="X290" s="24">
        <v>7528</v>
      </c>
      <c r="Y290" s="24"/>
    </row>
    <row r="291" s="94" customFormat="1" ht="24.95" customHeight="1" spans="1:25">
      <c r="A291" s="24">
        <v>215</v>
      </c>
      <c r="B291" s="51" t="s">
        <v>1928</v>
      </c>
      <c r="C291" s="24" t="s">
        <v>45</v>
      </c>
      <c r="D291" s="24" t="s">
        <v>326</v>
      </c>
      <c r="E291" s="24" t="s">
        <v>1920</v>
      </c>
      <c r="F291" s="24"/>
      <c r="G291" s="24" t="s">
        <v>363</v>
      </c>
      <c r="H291" s="24">
        <v>2020</v>
      </c>
      <c r="I291" s="24" t="s">
        <v>1892</v>
      </c>
      <c r="J291" s="50">
        <v>3.675</v>
      </c>
      <c r="K291" s="51" t="s">
        <v>1909</v>
      </c>
      <c r="L291" s="26">
        <f t="shared" si="91"/>
        <v>91.875</v>
      </c>
      <c r="M291" s="52">
        <f t="shared" si="92"/>
        <v>91.875</v>
      </c>
      <c r="N291" s="52"/>
      <c r="O291" s="52"/>
      <c r="P291" s="52">
        <v>91.875</v>
      </c>
      <c r="Q291" s="24" t="s">
        <v>49</v>
      </c>
      <c r="R291" s="24" t="s">
        <v>110</v>
      </c>
      <c r="S291" s="24">
        <v>15</v>
      </c>
      <c r="T291" s="24">
        <v>63</v>
      </c>
      <c r="U291" s="24"/>
      <c r="V291" s="24"/>
      <c r="W291" s="24" t="s">
        <v>1896</v>
      </c>
      <c r="X291" s="24">
        <v>7529</v>
      </c>
      <c r="Y291" s="24"/>
    </row>
    <row r="292" s="94" customFormat="1" ht="24.95" customHeight="1" spans="1:25">
      <c r="A292" s="24">
        <v>216</v>
      </c>
      <c r="B292" s="51" t="s">
        <v>1929</v>
      </c>
      <c r="C292" s="24" t="s">
        <v>45</v>
      </c>
      <c r="D292" s="24" t="s">
        <v>326</v>
      </c>
      <c r="E292" s="24" t="s">
        <v>1920</v>
      </c>
      <c r="F292" s="24"/>
      <c r="G292" s="24" t="s">
        <v>363</v>
      </c>
      <c r="H292" s="24">
        <v>2020</v>
      </c>
      <c r="I292" s="24" t="s">
        <v>1892</v>
      </c>
      <c r="J292" s="50">
        <v>2.824</v>
      </c>
      <c r="K292" s="51" t="s">
        <v>1909</v>
      </c>
      <c r="L292" s="26">
        <f t="shared" si="91"/>
        <v>70.6</v>
      </c>
      <c r="M292" s="52">
        <f t="shared" si="92"/>
        <v>70.6</v>
      </c>
      <c r="N292" s="52"/>
      <c r="O292" s="52"/>
      <c r="P292" s="52">
        <v>70.6</v>
      </c>
      <c r="Q292" s="24" t="s">
        <v>49</v>
      </c>
      <c r="R292" s="24" t="s">
        <v>110</v>
      </c>
      <c r="S292" s="24">
        <v>13</v>
      </c>
      <c r="T292" s="24">
        <v>48</v>
      </c>
      <c r="U292" s="24"/>
      <c r="V292" s="24"/>
      <c r="W292" s="24" t="s">
        <v>1896</v>
      </c>
      <c r="X292" s="24">
        <v>7530</v>
      </c>
      <c r="Y292" s="24"/>
    </row>
    <row r="293" s="94" customFormat="1" ht="24.95" customHeight="1" spans="1:25">
      <c r="A293" s="24">
        <v>217</v>
      </c>
      <c r="B293" s="51" t="s">
        <v>1932</v>
      </c>
      <c r="C293" s="24" t="s">
        <v>45</v>
      </c>
      <c r="D293" s="24" t="s">
        <v>326</v>
      </c>
      <c r="E293" s="24" t="s">
        <v>327</v>
      </c>
      <c r="F293" s="24"/>
      <c r="G293" s="24" t="s">
        <v>363</v>
      </c>
      <c r="H293" s="24">
        <v>2019</v>
      </c>
      <c r="I293" s="24" t="s">
        <v>1892</v>
      </c>
      <c r="J293" s="50">
        <v>1.914</v>
      </c>
      <c r="K293" s="51" t="s">
        <v>1909</v>
      </c>
      <c r="L293" s="26">
        <f t="shared" si="91"/>
        <v>48</v>
      </c>
      <c r="M293" s="52">
        <f t="shared" si="92"/>
        <v>48</v>
      </c>
      <c r="N293" s="52"/>
      <c r="O293" s="52">
        <v>48</v>
      </c>
      <c r="P293" s="52"/>
      <c r="Q293" s="24" t="s">
        <v>135</v>
      </c>
      <c r="R293" s="24" t="s">
        <v>110</v>
      </c>
      <c r="S293" s="24">
        <v>16</v>
      </c>
      <c r="T293" s="24">
        <v>62</v>
      </c>
      <c r="U293" s="24"/>
      <c r="V293" s="24"/>
      <c r="W293" s="24" t="s">
        <v>1896</v>
      </c>
      <c r="X293" s="24">
        <v>7536</v>
      </c>
      <c r="Y293" s="24"/>
    </row>
    <row r="294" ht="24.95" customHeight="1" spans="1:25">
      <c r="A294" s="24">
        <v>218</v>
      </c>
      <c r="B294" s="25" t="s">
        <v>1940</v>
      </c>
      <c r="C294" s="26" t="s">
        <v>45</v>
      </c>
      <c r="D294" s="26" t="s">
        <v>326</v>
      </c>
      <c r="E294" s="26" t="s">
        <v>1920</v>
      </c>
      <c r="F294" s="26"/>
      <c r="G294" s="26" t="s">
        <v>363</v>
      </c>
      <c r="H294" s="26">
        <v>2018</v>
      </c>
      <c r="I294" s="26" t="s">
        <v>1892</v>
      </c>
      <c r="J294" s="54">
        <v>15.291</v>
      </c>
      <c r="K294" s="46" t="s">
        <v>1941</v>
      </c>
      <c r="L294" s="26">
        <f t="shared" si="91"/>
        <v>107</v>
      </c>
      <c r="M294" s="47">
        <f t="shared" si="92"/>
        <v>107</v>
      </c>
      <c r="N294" s="47">
        <v>107</v>
      </c>
      <c r="O294" s="47"/>
      <c r="P294" s="47"/>
      <c r="Q294" s="26" t="s">
        <v>49</v>
      </c>
      <c r="R294" s="26" t="s">
        <v>110</v>
      </c>
      <c r="S294" s="60">
        <v>429</v>
      </c>
      <c r="T294" s="60">
        <v>1851</v>
      </c>
      <c r="U294" s="60"/>
      <c r="V294" s="24"/>
      <c r="W294" s="26" t="s">
        <v>1896</v>
      </c>
      <c r="X294" s="26"/>
      <c r="Y294" s="26" t="s">
        <v>1942</v>
      </c>
    </row>
    <row r="295" s="5" customFormat="1" ht="24.95" customHeight="1" spans="1:25">
      <c r="A295" s="20">
        <v>219</v>
      </c>
      <c r="B295" s="21" t="s">
        <v>1956</v>
      </c>
      <c r="C295" s="20"/>
      <c r="D295" s="20"/>
      <c r="E295" s="20"/>
      <c r="F295" s="20"/>
      <c r="G295" s="20"/>
      <c r="H295" s="20"/>
      <c r="I295" s="20"/>
      <c r="J295" s="42"/>
      <c r="K295" s="21"/>
      <c r="L295" s="20"/>
      <c r="M295" s="48"/>
      <c r="N295" s="48"/>
      <c r="O295" s="48"/>
      <c r="P295" s="48"/>
      <c r="Q295" s="20"/>
      <c r="R295" s="20"/>
      <c r="S295" s="57"/>
      <c r="T295" s="57"/>
      <c r="U295" s="57"/>
      <c r="V295" s="57"/>
      <c r="W295" s="20"/>
      <c r="X295" s="20">
        <v>7563</v>
      </c>
      <c r="Y295" s="20"/>
    </row>
    <row r="296" s="5" customFormat="1" ht="24.95" customHeight="1" spans="1:25">
      <c r="A296" s="20">
        <v>220</v>
      </c>
      <c r="B296" s="21" t="s">
        <v>1957</v>
      </c>
      <c r="C296" s="20"/>
      <c r="D296" s="20"/>
      <c r="E296" s="20"/>
      <c r="F296" s="20"/>
      <c r="G296" s="20" t="s">
        <v>125</v>
      </c>
      <c r="H296" s="20" t="s">
        <v>34</v>
      </c>
      <c r="I296" s="20" t="s">
        <v>38</v>
      </c>
      <c r="J296" s="41">
        <f>SUM(J297:J297)</f>
        <v>171</v>
      </c>
      <c r="K296" s="21" t="s">
        <v>1958</v>
      </c>
      <c r="L296" s="20"/>
      <c r="M296" s="48">
        <f>SUM(M297:M297)</f>
        <v>2.43</v>
      </c>
      <c r="N296" s="48">
        <f>SUM(N297:N297)</f>
        <v>0</v>
      </c>
      <c r="O296" s="48">
        <f>SUM(O297:O297)</f>
        <v>2.43</v>
      </c>
      <c r="P296" s="48">
        <f>SUM(P297:P297)</f>
        <v>0</v>
      </c>
      <c r="Q296" s="20"/>
      <c r="R296" s="20" t="s">
        <v>110</v>
      </c>
      <c r="S296" s="57">
        <f>SUM(S297:S297)</f>
        <v>2</v>
      </c>
      <c r="T296" s="57">
        <f>SUM(T297:T297)</f>
        <v>8</v>
      </c>
      <c r="U296" s="57"/>
      <c r="V296" s="57"/>
      <c r="W296" s="20" t="s">
        <v>34</v>
      </c>
      <c r="X296" s="20">
        <v>7564</v>
      </c>
      <c r="Y296" s="20"/>
    </row>
    <row r="297" s="7" customFormat="1" ht="24.95" customHeight="1" spans="1:25">
      <c r="A297" s="24">
        <v>221</v>
      </c>
      <c r="B297" s="68" t="s">
        <v>1970</v>
      </c>
      <c r="C297" s="61" t="s">
        <v>45</v>
      </c>
      <c r="D297" s="61" t="s">
        <v>326</v>
      </c>
      <c r="E297" s="61" t="s">
        <v>494</v>
      </c>
      <c r="F297" s="61"/>
      <c r="G297" s="61" t="s">
        <v>363</v>
      </c>
      <c r="H297" s="61">
        <v>2019</v>
      </c>
      <c r="I297" s="61" t="s">
        <v>38</v>
      </c>
      <c r="J297" s="70">
        <v>171</v>
      </c>
      <c r="K297" s="68" t="s">
        <v>1971</v>
      </c>
      <c r="L297" s="47">
        <f>M297</f>
        <v>2.43</v>
      </c>
      <c r="M297" s="71">
        <f>N297+O297+P297</f>
        <v>2.43</v>
      </c>
      <c r="N297" s="71"/>
      <c r="O297" s="71">
        <v>2.43</v>
      </c>
      <c r="P297" s="71"/>
      <c r="Q297" s="61" t="s">
        <v>49</v>
      </c>
      <c r="R297" s="61" t="s">
        <v>110</v>
      </c>
      <c r="S297" s="61">
        <v>2</v>
      </c>
      <c r="T297" s="61">
        <v>8</v>
      </c>
      <c r="U297" s="61"/>
      <c r="V297" s="26"/>
      <c r="W297" s="61" t="s">
        <v>1964</v>
      </c>
      <c r="X297" s="61">
        <v>7758</v>
      </c>
      <c r="Y297" s="61"/>
    </row>
    <row r="298" s="5" customFormat="1" ht="24.95" customHeight="1" spans="1:25">
      <c r="A298" s="20">
        <v>222</v>
      </c>
      <c r="B298" s="21" t="s">
        <v>2047</v>
      </c>
      <c r="C298" s="20"/>
      <c r="D298" s="20"/>
      <c r="E298" s="20"/>
      <c r="F298" s="20"/>
      <c r="G298" s="20" t="s">
        <v>34</v>
      </c>
      <c r="H298" s="20" t="s">
        <v>34</v>
      </c>
      <c r="I298" s="20" t="s">
        <v>34</v>
      </c>
      <c r="J298" s="20" t="s">
        <v>34</v>
      </c>
      <c r="K298" s="21"/>
      <c r="L298" s="72">
        <v>200</v>
      </c>
      <c r="M298" s="48">
        <f t="shared" ref="M298:P298" si="93">SUM(M299,M300,M304,M305)</f>
        <v>0</v>
      </c>
      <c r="N298" s="48">
        <f t="shared" si="93"/>
        <v>0</v>
      </c>
      <c r="O298" s="48">
        <f t="shared" si="93"/>
        <v>0</v>
      </c>
      <c r="P298" s="48">
        <f t="shared" si="93"/>
        <v>0</v>
      </c>
      <c r="Q298" s="20"/>
      <c r="R298" s="20" t="s">
        <v>110</v>
      </c>
      <c r="S298" s="57">
        <f>SUM(S299,S300,S304,S305)</f>
        <v>0</v>
      </c>
      <c r="T298" s="57">
        <f>SUM(T299,T300,T304,T305)</f>
        <v>0</v>
      </c>
      <c r="U298" s="57"/>
      <c r="V298" s="57"/>
      <c r="W298" s="20" t="s">
        <v>34</v>
      </c>
      <c r="X298" s="20">
        <v>7832</v>
      </c>
      <c r="Y298" s="20"/>
    </row>
    <row r="299" s="6" customFormat="1" ht="24.95" customHeight="1" spans="1:25">
      <c r="A299" s="22">
        <v>223</v>
      </c>
      <c r="B299" s="23" t="s">
        <v>2048</v>
      </c>
      <c r="C299" s="22"/>
      <c r="D299" s="22"/>
      <c r="E299" s="22"/>
      <c r="F299" s="22"/>
      <c r="G299" s="22" t="s">
        <v>363</v>
      </c>
      <c r="H299" s="22" t="s">
        <v>34</v>
      </c>
      <c r="I299" s="22" t="s">
        <v>108</v>
      </c>
      <c r="J299" s="43">
        <f>SUM(0)</f>
        <v>0</v>
      </c>
      <c r="K299" s="69" t="s">
        <v>2049</v>
      </c>
      <c r="L299" s="73">
        <v>3000</v>
      </c>
      <c r="M299" s="49">
        <f>SUM(0)</f>
        <v>0</v>
      </c>
      <c r="N299" s="49">
        <f>SUM(0)</f>
        <v>0</v>
      </c>
      <c r="O299" s="49">
        <f>SUM(0)</f>
        <v>0</v>
      </c>
      <c r="P299" s="49">
        <f>SUM(0)</f>
        <v>0</v>
      </c>
      <c r="Q299" s="22"/>
      <c r="R299" s="22" t="s">
        <v>110</v>
      </c>
      <c r="S299" s="58">
        <f>SUM(0)</f>
        <v>0</v>
      </c>
      <c r="T299" s="58">
        <f>SUM(0)</f>
        <v>0</v>
      </c>
      <c r="U299" s="58"/>
      <c r="V299" s="58"/>
      <c r="W299" s="22" t="s">
        <v>34</v>
      </c>
      <c r="X299" s="22">
        <v>7833</v>
      </c>
      <c r="Y299" s="22"/>
    </row>
    <row r="300" s="6" customFormat="1" ht="24.95" customHeight="1" spans="1:25">
      <c r="A300" s="22">
        <v>224</v>
      </c>
      <c r="B300" s="23" t="s">
        <v>2052</v>
      </c>
      <c r="C300" s="22"/>
      <c r="D300" s="22"/>
      <c r="E300" s="22"/>
      <c r="F300" s="22"/>
      <c r="G300" s="22" t="s">
        <v>125</v>
      </c>
      <c r="H300" s="22" t="s">
        <v>34</v>
      </c>
      <c r="I300" s="22" t="s">
        <v>2053</v>
      </c>
      <c r="J300" s="43">
        <f>SUM(J301,J302,J303)</f>
        <v>0</v>
      </c>
      <c r="K300" s="69" t="s">
        <v>2054</v>
      </c>
      <c r="L300" s="73"/>
      <c r="M300" s="49">
        <f t="shared" ref="M300:P300" si="94">SUM(M301,M302,M303)</f>
        <v>0</v>
      </c>
      <c r="N300" s="49">
        <f t="shared" si="94"/>
        <v>0</v>
      </c>
      <c r="O300" s="49">
        <f t="shared" si="94"/>
        <v>0</v>
      </c>
      <c r="P300" s="49">
        <f t="shared" si="94"/>
        <v>0</v>
      </c>
      <c r="Q300" s="22"/>
      <c r="R300" s="22" t="s">
        <v>110</v>
      </c>
      <c r="S300" s="58">
        <f>SUM(S301,S302,S303)</f>
        <v>0</v>
      </c>
      <c r="T300" s="58">
        <f>SUM(T301,T302,T303)</f>
        <v>0</v>
      </c>
      <c r="U300" s="58"/>
      <c r="V300" s="58"/>
      <c r="W300" s="22" t="s">
        <v>34</v>
      </c>
      <c r="X300" s="22">
        <v>7840</v>
      </c>
      <c r="Y300" s="22"/>
    </row>
    <row r="301" s="3" customFormat="1" ht="24.95" customHeight="1" spans="1:25">
      <c r="A301" s="24">
        <v>225</v>
      </c>
      <c r="B301" s="26" t="s">
        <v>2055</v>
      </c>
      <c r="C301" s="24"/>
      <c r="D301" s="24"/>
      <c r="E301" s="24"/>
      <c r="F301" s="24"/>
      <c r="G301" s="24" t="s">
        <v>125</v>
      </c>
      <c r="H301" s="24" t="s">
        <v>34</v>
      </c>
      <c r="I301" s="24" t="s">
        <v>2053</v>
      </c>
      <c r="J301" s="55">
        <f>SUM(0)</f>
        <v>0</v>
      </c>
      <c r="K301" s="51"/>
      <c r="L301" s="24"/>
      <c r="M301" s="52">
        <f>SUM(0)</f>
        <v>0</v>
      </c>
      <c r="N301" s="52">
        <f>SUM(0)</f>
        <v>0</v>
      </c>
      <c r="O301" s="52">
        <f>SUM(0)</f>
        <v>0</v>
      </c>
      <c r="P301" s="52">
        <f>SUM(0)</f>
        <v>0</v>
      </c>
      <c r="Q301" s="24"/>
      <c r="R301" s="24" t="s">
        <v>110</v>
      </c>
      <c r="S301" s="59">
        <f>SUM(0)</f>
        <v>0</v>
      </c>
      <c r="T301" s="59">
        <f>SUM(0)</f>
        <v>0</v>
      </c>
      <c r="U301" s="59"/>
      <c r="V301" s="59"/>
      <c r="W301" s="24" t="s">
        <v>34</v>
      </c>
      <c r="X301" s="24">
        <v>7841</v>
      </c>
      <c r="Y301" s="24"/>
    </row>
    <row r="302" s="3" customFormat="1" ht="24.95" customHeight="1" spans="1:25">
      <c r="A302" s="24">
        <v>226</v>
      </c>
      <c r="B302" s="26" t="s">
        <v>2060</v>
      </c>
      <c r="C302" s="24"/>
      <c r="D302" s="24"/>
      <c r="E302" s="24"/>
      <c r="F302" s="24"/>
      <c r="G302" s="24" t="s">
        <v>125</v>
      </c>
      <c r="H302" s="24" t="s">
        <v>34</v>
      </c>
      <c r="I302" s="24" t="s">
        <v>2053</v>
      </c>
      <c r="J302" s="55">
        <f t="shared" ref="J302:J305" si="95">SUM(0)</f>
        <v>0</v>
      </c>
      <c r="K302" s="51"/>
      <c r="L302" s="24"/>
      <c r="M302" s="52">
        <f t="shared" ref="M302:P302" si="96">SUM(0)</f>
        <v>0</v>
      </c>
      <c r="N302" s="52">
        <f t="shared" si="96"/>
        <v>0</v>
      </c>
      <c r="O302" s="52">
        <f t="shared" si="96"/>
        <v>0</v>
      </c>
      <c r="P302" s="52">
        <f t="shared" si="96"/>
        <v>0</v>
      </c>
      <c r="Q302" s="24"/>
      <c r="R302" s="24" t="s">
        <v>110</v>
      </c>
      <c r="S302" s="59">
        <f t="shared" ref="S302:S305" si="97">SUM(0)</f>
        <v>0</v>
      </c>
      <c r="T302" s="59">
        <f t="shared" ref="T302:T305" si="98">SUM(0)</f>
        <v>0</v>
      </c>
      <c r="U302" s="59"/>
      <c r="V302" s="59"/>
      <c r="W302" s="24" t="s">
        <v>34</v>
      </c>
      <c r="X302" s="24">
        <v>7875</v>
      </c>
      <c r="Y302" s="24"/>
    </row>
    <row r="303" s="3" customFormat="1" ht="24.95" customHeight="1" spans="1:25">
      <c r="A303" s="24">
        <v>227</v>
      </c>
      <c r="B303" s="26" t="s">
        <v>2061</v>
      </c>
      <c r="C303" s="24"/>
      <c r="D303" s="24"/>
      <c r="E303" s="24"/>
      <c r="F303" s="24"/>
      <c r="G303" s="24" t="s">
        <v>37</v>
      </c>
      <c r="H303" s="24" t="s">
        <v>34</v>
      </c>
      <c r="I303" s="24" t="s">
        <v>2053</v>
      </c>
      <c r="J303" s="55">
        <f t="shared" si="95"/>
        <v>0</v>
      </c>
      <c r="K303" s="51"/>
      <c r="L303" s="24"/>
      <c r="M303" s="52">
        <f t="shared" ref="M303:P303" si="99">SUM(0)</f>
        <v>0</v>
      </c>
      <c r="N303" s="52">
        <f t="shared" si="99"/>
        <v>0</v>
      </c>
      <c r="O303" s="52">
        <f t="shared" si="99"/>
        <v>0</v>
      </c>
      <c r="P303" s="52">
        <f t="shared" si="99"/>
        <v>0</v>
      </c>
      <c r="Q303" s="24"/>
      <c r="R303" s="24" t="s">
        <v>110</v>
      </c>
      <c r="S303" s="59"/>
      <c r="T303" s="59"/>
      <c r="U303" s="59"/>
      <c r="V303" s="59"/>
      <c r="W303" s="24" t="s">
        <v>34</v>
      </c>
      <c r="X303" s="24">
        <v>7885</v>
      </c>
      <c r="Y303" s="24"/>
    </row>
    <row r="304" s="6" customFormat="1" ht="24.95" customHeight="1" spans="1:25">
      <c r="A304" s="22">
        <v>228</v>
      </c>
      <c r="B304" s="23" t="s">
        <v>2062</v>
      </c>
      <c r="C304" s="22"/>
      <c r="D304" s="22"/>
      <c r="E304" s="22"/>
      <c r="F304" s="22"/>
      <c r="G304" s="22"/>
      <c r="H304" s="22"/>
      <c r="I304" s="22"/>
      <c r="J304" s="43">
        <f t="shared" si="95"/>
        <v>0</v>
      </c>
      <c r="K304" s="69"/>
      <c r="L304" s="73"/>
      <c r="M304" s="49">
        <f t="shared" ref="M304:P304" si="100">SUM(0)</f>
        <v>0</v>
      </c>
      <c r="N304" s="49">
        <f t="shared" si="100"/>
        <v>0</v>
      </c>
      <c r="O304" s="49">
        <f t="shared" si="100"/>
        <v>0</v>
      </c>
      <c r="P304" s="49">
        <f t="shared" si="100"/>
        <v>0</v>
      </c>
      <c r="Q304" s="22"/>
      <c r="R304" s="22"/>
      <c r="S304" s="58">
        <f t="shared" si="97"/>
        <v>0</v>
      </c>
      <c r="T304" s="58">
        <f t="shared" si="98"/>
        <v>0</v>
      </c>
      <c r="U304" s="58"/>
      <c r="V304" s="58"/>
      <c r="W304" s="22"/>
      <c r="X304" s="22"/>
      <c r="Y304" s="22" t="s">
        <v>2063</v>
      </c>
    </row>
    <row r="305" s="6" customFormat="1" ht="24.95" customHeight="1" spans="1:25">
      <c r="A305" s="22">
        <v>229</v>
      </c>
      <c r="B305" s="23" t="s">
        <v>2064</v>
      </c>
      <c r="C305" s="22"/>
      <c r="D305" s="22"/>
      <c r="E305" s="22"/>
      <c r="F305" s="22"/>
      <c r="G305" s="22"/>
      <c r="H305" s="22"/>
      <c r="I305" s="22"/>
      <c r="J305" s="43">
        <f t="shared" si="95"/>
        <v>0</v>
      </c>
      <c r="K305" s="69"/>
      <c r="L305" s="73"/>
      <c r="M305" s="49">
        <f t="shared" ref="M305:P305" si="101">SUM(0)</f>
        <v>0</v>
      </c>
      <c r="N305" s="49">
        <f t="shared" si="101"/>
        <v>0</v>
      </c>
      <c r="O305" s="49">
        <f t="shared" si="101"/>
        <v>0</v>
      </c>
      <c r="P305" s="49">
        <f t="shared" si="101"/>
        <v>0</v>
      </c>
      <c r="Q305" s="22"/>
      <c r="R305" s="22"/>
      <c r="S305" s="58">
        <f t="shared" si="97"/>
        <v>0</v>
      </c>
      <c r="T305" s="58">
        <f t="shared" si="98"/>
        <v>0</v>
      </c>
      <c r="U305" s="58"/>
      <c r="V305" s="58"/>
      <c r="W305" s="22"/>
      <c r="X305" s="22"/>
      <c r="Y305" s="22" t="s">
        <v>2065</v>
      </c>
    </row>
    <row r="306" s="5" customFormat="1" ht="24.95" customHeight="1" spans="1:25">
      <c r="A306" s="20">
        <v>230</v>
      </c>
      <c r="B306" s="21" t="s">
        <v>2068</v>
      </c>
      <c r="C306" s="20"/>
      <c r="D306" s="20"/>
      <c r="E306" s="20"/>
      <c r="F306" s="20"/>
      <c r="G306" s="20"/>
      <c r="H306" s="20"/>
      <c r="I306" s="20"/>
      <c r="J306" s="42"/>
      <c r="K306" s="21"/>
      <c r="L306" s="20"/>
      <c r="M306" s="48"/>
      <c r="N306" s="48"/>
      <c r="O306" s="48"/>
      <c r="P306" s="48"/>
      <c r="Q306" s="20"/>
      <c r="R306" s="20"/>
      <c r="S306" s="57"/>
      <c r="T306" s="57"/>
      <c r="U306" s="57"/>
      <c r="V306" s="57"/>
      <c r="W306" s="20"/>
      <c r="X306" s="20">
        <v>7888</v>
      </c>
      <c r="Y306" s="20"/>
    </row>
    <row r="307" s="5" customFormat="1" ht="24.95" customHeight="1" spans="1:25">
      <c r="A307" s="20">
        <v>231</v>
      </c>
      <c r="B307" s="21" t="s">
        <v>2069</v>
      </c>
      <c r="C307" s="20"/>
      <c r="D307" s="20"/>
      <c r="E307" s="20"/>
      <c r="F307" s="20"/>
      <c r="G307" s="20" t="s">
        <v>34</v>
      </c>
      <c r="H307" s="20" t="s">
        <v>34</v>
      </c>
      <c r="I307" s="20" t="s">
        <v>34</v>
      </c>
      <c r="J307" s="42" t="s">
        <v>34</v>
      </c>
      <c r="K307" s="21"/>
      <c r="L307" s="20"/>
      <c r="M307" s="48">
        <f t="shared" ref="M307:P307" si="102">M308+M317+M318+M319+M320+M321</f>
        <v>433.92363</v>
      </c>
      <c r="N307" s="48">
        <f t="shared" si="102"/>
        <v>0</v>
      </c>
      <c r="O307" s="48">
        <f t="shared" si="102"/>
        <v>227.92363</v>
      </c>
      <c r="P307" s="48">
        <f t="shared" si="102"/>
        <v>206</v>
      </c>
      <c r="Q307" s="20"/>
      <c r="R307" s="20" t="s">
        <v>110</v>
      </c>
      <c r="S307" s="57">
        <f>S308+S317+S318+S319+S320+S321</f>
        <v>278</v>
      </c>
      <c r="T307" s="57">
        <f>T308+T317+T318+T319+T320+T321</f>
        <v>1023</v>
      </c>
      <c r="U307" s="57"/>
      <c r="V307" s="57"/>
      <c r="W307" s="20" t="s">
        <v>34</v>
      </c>
      <c r="X307" s="20">
        <v>7889</v>
      </c>
      <c r="Y307" s="20"/>
    </row>
    <row r="308" s="6" customFormat="1" ht="24.95" customHeight="1" spans="1:25">
      <c r="A308" s="22">
        <v>232</v>
      </c>
      <c r="B308" s="23" t="s">
        <v>2070</v>
      </c>
      <c r="C308" s="22"/>
      <c r="D308" s="22"/>
      <c r="E308" s="22"/>
      <c r="F308" s="22"/>
      <c r="G308" s="22" t="s">
        <v>37</v>
      </c>
      <c r="H308" s="22" t="s">
        <v>34</v>
      </c>
      <c r="I308" s="22" t="s">
        <v>2053</v>
      </c>
      <c r="J308" s="43">
        <f>SUM(J309:J316)</f>
        <v>8</v>
      </c>
      <c r="K308" s="69" t="s">
        <v>2071</v>
      </c>
      <c r="L308" s="22"/>
      <c r="M308" s="49">
        <f>SUM(M309:M316)</f>
        <v>406</v>
      </c>
      <c r="N308" s="49">
        <f>SUM(N309:N316)</f>
        <v>0</v>
      </c>
      <c r="O308" s="49">
        <f>SUM(O309:O316)</f>
        <v>200</v>
      </c>
      <c r="P308" s="49">
        <f>SUM(P309:P316)</f>
        <v>206</v>
      </c>
      <c r="Q308" s="22"/>
      <c r="R308" s="22" t="s">
        <v>110</v>
      </c>
      <c r="S308" s="58">
        <f>SUM(S309:S316)</f>
        <v>194</v>
      </c>
      <c r="T308" s="58">
        <f>SUM(T309:T316)</f>
        <v>771</v>
      </c>
      <c r="U308" s="58"/>
      <c r="V308" s="58"/>
      <c r="W308" s="22" t="s">
        <v>34</v>
      </c>
      <c r="X308" s="22">
        <v>7890</v>
      </c>
      <c r="Y308" s="22"/>
    </row>
    <row r="309" ht="24.95" customHeight="1" spans="1:25">
      <c r="A309" s="24">
        <v>233</v>
      </c>
      <c r="B309" s="51" t="s">
        <v>2199</v>
      </c>
      <c r="C309" s="24" t="s">
        <v>45</v>
      </c>
      <c r="D309" s="24" t="s">
        <v>326</v>
      </c>
      <c r="E309" s="24" t="s">
        <v>2200</v>
      </c>
      <c r="F309" s="24"/>
      <c r="G309" s="24" t="s">
        <v>37</v>
      </c>
      <c r="H309" s="24">
        <v>2019</v>
      </c>
      <c r="I309" s="24" t="s">
        <v>2053</v>
      </c>
      <c r="J309" s="55">
        <v>1</v>
      </c>
      <c r="K309" s="51" t="s">
        <v>2201</v>
      </c>
      <c r="L309" s="50">
        <f>M309</f>
        <v>100</v>
      </c>
      <c r="M309" s="50">
        <f>SUM(N309:P309)</f>
        <v>100</v>
      </c>
      <c r="N309" s="74"/>
      <c r="O309" s="74">
        <v>100</v>
      </c>
      <c r="P309" s="74"/>
      <c r="Q309" s="24" t="s">
        <v>2202</v>
      </c>
      <c r="R309" s="24" t="s">
        <v>110</v>
      </c>
      <c r="S309" s="24">
        <v>95</v>
      </c>
      <c r="T309" s="24">
        <v>381</v>
      </c>
      <c r="U309" s="74"/>
      <c r="V309" s="24"/>
      <c r="W309" s="24" t="s">
        <v>17</v>
      </c>
      <c r="X309" s="24">
        <v>8015</v>
      </c>
      <c r="Y309" s="24"/>
    </row>
    <row r="310" ht="24.95" customHeight="1" spans="1:25">
      <c r="A310" s="24">
        <v>234</v>
      </c>
      <c r="B310" s="88" t="s">
        <v>2215</v>
      </c>
      <c r="C310" s="89" t="s">
        <v>45</v>
      </c>
      <c r="D310" s="89" t="s">
        <v>326</v>
      </c>
      <c r="E310" s="89" t="s">
        <v>2216</v>
      </c>
      <c r="F310" s="89"/>
      <c r="G310" s="89" t="s">
        <v>37</v>
      </c>
      <c r="H310" s="89">
        <v>2019</v>
      </c>
      <c r="I310" s="89" t="s">
        <v>2053</v>
      </c>
      <c r="J310" s="90">
        <v>1</v>
      </c>
      <c r="K310" s="88" t="s">
        <v>2085</v>
      </c>
      <c r="L310" s="74">
        <v>100</v>
      </c>
      <c r="M310" s="74">
        <v>100</v>
      </c>
      <c r="N310" s="74"/>
      <c r="O310" s="74">
        <v>100</v>
      </c>
      <c r="P310" s="74"/>
      <c r="Q310" s="89" t="s">
        <v>135</v>
      </c>
      <c r="R310" s="89" t="s">
        <v>110</v>
      </c>
      <c r="S310" s="89">
        <v>18</v>
      </c>
      <c r="T310" s="89">
        <v>56</v>
      </c>
      <c r="U310" s="74"/>
      <c r="V310" s="89"/>
      <c r="W310" s="89" t="s">
        <v>2100</v>
      </c>
      <c r="X310" s="89">
        <v>8057</v>
      </c>
      <c r="Y310" s="89"/>
    </row>
    <row r="311" ht="24.95" customHeight="1" spans="1:25">
      <c r="A311" s="24">
        <v>235</v>
      </c>
      <c r="B311" s="97" t="s">
        <v>2357</v>
      </c>
      <c r="C311" s="89" t="s">
        <v>45</v>
      </c>
      <c r="D311" s="89" t="s">
        <v>326</v>
      </c>
      <c r="E311" s="89" t="s">
        <v>1106</v>
      </c>
      <c r="F311" s="89"/>
      <c r="G311" s="89" t="s">
        <v>37</v>
      </c>
      <c r="H311" s="89">
        <v>2020</v>
      </c>
      <c r="I311" s="89" t="s">
        <v>2053</v>
      </c>
      <c r="J311" s="90">
        <v>1</v>
      </c>
      <c r="K311" s="88" t="s">
        <v>2358</v>
      </c>
      <c r="L311" s="74">
        <v>90</v>
      </c>
      <c r="M311" s="74">
        <v>90</v>
      </c>
      <c r="N311" s="74"/>
      <c r="O311" s="74"/>
      <c r="P311" s="74">
        <v>90</v>
      </c>
      <c r="Q311" s="89" t="s">
        <v>135</v>
      </c>
      <c r="R311" s="89" t="s">
        <v>110</v>
      </c>
      <c r="S311" s="98">
        <v>14</v>
      </c>
      <c r="T311" s="98">
        <v>57</v>
      </c>
      <c r="U311" s="74"/>
      <c r="V311" s="98"/>
      <c r="W311" s="89" t="s">
        <v>17</v>
      </c>
      <c r="X311" s="89"/>
      <c r="Y311" s="26" t="s">
        <v>2359</v>
      </c>
    </row>
    <row r="312" ht="24.95" customHeight="1" spans="1:25">
      <c r="A312" s="24">
        <v>236</v>
      </c>
      <c r="B312" s="97" t="s">
        <v>2360</v>
      </c>
      <c r="C312" s="89" t="s">
        <v>45</v>
      </c>
      <c r="D312" s="89" t="s">
        <v>326</v>
      </c>
      <c r="E312" s="89" t="s">
        <v>1102</v>
      </c>
      <c r="F312" s="89"/>
      <c r="G312" s="89" t="s">
        <v>37</v>
      </c>
      <c r="H312" s="89">
        <v>2020</v>
      </c>
      <c r="I312" s="89" t="s">
        <v>2053</v>
      </c>
      <c r="J312" s="90">
        <v>1</v>
      </c>
      <c r="K312" s="88" t="s">
        <v>2361</v>
      </c>
      <c r="L312" s="74">
        <v>32</v>
      </c>
      <c r="M312" s="74">
        <v>32</v>
      </c>
      <c r="N312" s="74"/>
      <c r="O312" s="74"/>
      <c r="P312" s="74">
        <v>32</v>
      </c>
      <c r="Q312" s="89" t="s">
        <v>135</v>
      </c>
      <c r="R312" s="89" t="s">
        <v>110</v>
      </c>
      <c r="S312" s="98">
        <v>12</v>
      </c>
      <c r="T312" s="98">
        <v>49</v>
      </c>
      <c r="U312" s="74"/>
      <c r="V312" s="98"/>
      <c r="W312" s="89" t="s">
        <v>17</v>
      </c>
      <c r="X312" s="89"/>
      <c r="Y312" s="26" t="s">
        <v>2362</v>
      </c>
    </row>
    <row r="313" ht="24.95" customHeight="1" spans="1:25">
      <c r="A313" s="24">
        <v>237</v>
      </c>
      <c r="B313" s="97" t="s">
        <v>2363</v>
      </c>
      <c r="C313" s="89" t="s">
        <v>45</v>
      </c>
      <c r="D313" s="89" t="s">
        <v>326</v>
      </c>
      <c r="E313" s="89" t="s">
        <v>1109</v>
      </c>
      <c r="F313" s="89"/>
      <c r="G313" s="89" t="s">
        <v>37</v>
      </c>
      <c r="H313" s="89">
        <v>2020</v>
      </c>
      <c r="I313" s="89" t="s">
        <v>2053</v>
      </c>
      <c r="J313" s="90">
        <v>1</v>
      </c>
      <c r="K313" s="88" t="s">
        <v>2364</v>
      </c>
      <c r="L313" s="74">
        <v>22</v>
      </c>
      <c r="M313" s="74">
        <v>22</v>
      </c>
      <c r="N313" s="74"/>
      <c r="O313" s="74"/>
      <c r="P313" s="74">
        <v>22</v>
      </c>
      <c r="Q313" s="89" t="s">
        <v>135</v>
      </c>
      <c r="R313" s="89" t="s">
        <v>110</v>
      </c>
      <c r="S313" s="98">
        <v>3</v>
      </c>
      <c r="T313" s="98">
        <v>12</v>
      </c>
      <c r="U313" s="74"/>
      <c r="V313" s="98"/>
      <c r="W313" s="89" t="s">
        <v>17</v>
      </c>
      <c r="X313" s="89"/>
      <c r="Y313" s="26" t="s">
        <v>2365</v>
      </c>
    </row>
    <row r="314" ht="24.95" customHeight="1" spans="1:25">
      <c r="A314" s="24">
        <v>238</v>
      </c>
      <c r="B314" s="97" t="s">
        <v>2372</v>
      </c>
      <c r="C314" s="89" t="s">
        <v>45</v>
      </c>
      <c r="D314" s="89" t="s">
        <v>326</v>
      </c>
      <c r="E314" s="89" t="s">
        <v>2373</v>
      </c>
      <c r="F314" s="89"/>
      <c r="G314" s="89" t="s">
        <v>37</v>
      </c>
      <c r="H314" s="89">
        <v>2020</v>
      </c>
      <c r="I314" s="89" t="s">
        <v>2053</v>
      </c>
      <c r="J314" s="90">
        <v>1</v>
      </c>
      <c r="K314" s="88" t="s">
        <v>2374</v>
      </c>
      <c r="L314" s="74">
        <v>34</v>
      </c>
      <c r="M314" s="74">
        <v>34</v>
      </c>
      <c r="N314" s="74"/>
      <c r="O314" s="74"/>
      <c r="P314" s="74">
        <v>34</v>
      </c>
      <c r="Q314" s="89" t="s">
        <v>135</v>
      </c>
      <c r="R314" s="89" t="s">
        <v>110</v>
      </c>
      <c r="S314" s="98">
        <v>28</v>
      </c>
      <c r="T314" s="98">
        <v>120</v>
      </c>
      <c r="U314" s="74"/>
      <c r="V314" s="98"/>
      <c r="W314" s="89" t="s">
        <v>17</v>
      </c>
      <c r="X314" s="89"/>
      <c r="Y314" s="26" t="s">
        <v>2375</v>
      </c>
    </row>
    <row r="315" ht="24.95" customHeight="1" spans="1:25">
      <c r="A315" s="24">
        <v>239</v>
      </c>
      <c r="B315" s="97" t="s">
        <v>2376</v>
      </c>
      <c r="C315" s="89" t="s">
        <v>45</v>
      </c>
      <c r="D315" s="89" t="s">
        <v>326</v>
      </c>
      <c r="E315" s="89" t="s">
        <v>799</v>
      </c>
      <c r="F315" s="89"/>
      <c r="G315" s="89" t="s">
        <v>37</v>
      </c>
      <c r="H315" s="89">
        <v>2020</v>
      </c>
      <c r="I315" s="89" t="s">
        <v>2053</v>
      </c>
      <c r="J315" s="90">
        <v>1</v>
      </c>
      <c r="K315" s="88" t="s">
        <v>2377</v>
      </c>
      <c r="L315" s="74">
        <v>23</v>
      </c>
      <c r="M315" s="74">
        <v>23</v>
      </c>
      <c r="N315" s="74"/>
      <c r="O315" s="74"/>
      <c r="P315" s="74">
        <v>23</v>
      </c>
      <c r="Q315" s="89" t="s">
        <v>135</v>
      </c>
      <c r="R315" s="89" t="s">
        <v>110</v>
      </c>
      <c r="S315" s="98">
        <v>16</v>
      </c>
      <c r="T315" s="98">
        <v>66</v>
      </c>
      <c r="U315" s="74"/>
      <c r="V315" s="98"/>
      <c r="W315" s="89" t="s">
        <v>17</v>
      </c>
      <c r="X315" s="89"/>
      <c r="Y315" s="26" t="s">
        <v>2378</v>
      </c>
    </row>
    <row r="316" ht="24.95" customHeight="1" spans="1:25">
      <c r="A316" s="24">
        <v>240</v>
      </c>
      <c r="B316" s="97" t="s">
        <v>2379</v>
      </c>
      <c r="C316" s="89" t="s">
        <v>45</v>
      </c>
      <c r="D316" s="89" t="s">
        <v>326</v>
      </c>
      <c r="E316" s="89" t="s">
        <v>1099</v>
      </c>
      <c r="F316" s="89"/>
      <c r="G316" s="89" t="s">
        <v>37</v>
      </c>
      <c r="H316" s="89">
        <v>2020</v>
      </c>
      <c r="I316" s="89" t="s">
        <v>2053</v>
      </c>
      <c r="J316" s="90">
        <v>1</v>
      </c>
      <c r="K316" s="88" t="s">
        <v>2380</v>
      </c>
      <c r="L316" s="74">
        <v>5</v>
      </c>
      <c r="M316" s="74">
        <v>5</v>
      </c>
      <c r="N316" s="74"/>
      <c r="O316" s="74"/>
      <c r="P316" s="74">
        <v>5</v>
      </c>
      <c r="Q316" s="89" t="s">
        <v>135</v>
      </c>
      <c r="R316" s="89" t="s">
        <v>110</v>
      </c>
      <c r="S316" s="98">
        <v>8</v>
      </c>
      <c r="T316" s="98">
        <v>30</v>
      </c>
      <c r="U316" s="74"/>
      <c r="V316" s="98"/>
      <c r="W316" s="89" t="s">
        <v>17</v>
      </c>
      <c r="X316" s="89"/>
      <c r="Y316" s="26" t="s">
        <v>2381</v>
      </c>
    </row>
    <row r="317" s="6" customFormat="1" ht="24.95" customHeight="1" spans="1:25">
      <c r="A317" s="22">
        <v>241</v>
      </c>
      <c r="B317" s="23" t="s">
        <v>2382</v>
      </c>
      <c r="C317" s="22"/>
      <c r="D317" s="22"/>
      <c r="E317" s="22"/>
      <c r="F317" s="22"/>
      <c r="G317" s="22" t="s">
        <v>37</v>
      </c>
      <c r="H317" s="22" t="s">
        <v>34</v>
      </c>
      <c r="I317" s="22" t="s">
        <v>2053</v>
      </c>
      <c r="J317" s="43">
        <f>SUM(0)</f>
        <v>0</v>
      </c>
      <c r="K317" s="69" t="s">
        <v>2383</v>
      </c>
      <c r="L317" s="22"/>
      <c r="M317" s="49">
        <f t="shared" ref="M317:P317" si="103">SUM(0)</f>
        <v>0</v>
      </c>
      <c r="N317" s="49">
        <f t="shared" si="103"/>
        <v>0</v>
      </c>
      <c r="O317" s="49">
        <f t="shared" si="103"/>
        <v>0</v>
      </c>
      <c r="P317" s="49">
        <f t="shared" si="103"/>
        <v>0</v>
      </c>
      <c r="Q317" s="22"/>
      <c r="R317" s="22" t="s">
        <v>110</v>
      </c>
      <c r="S317" s="58">
        <f>SUM(0)</f>
        <v>0</v>
      </c>
      <c r="T317" s="58">
        <f>SUM(0)</f>
        <v>0</v>
      </c>
      <c r="U317" s="58"/>
      <c r="V317" s="58"/>
      <c r="W317" s="22" t="s">
        <v>34</v>
      </c>
      <c r="X317" s="22">
        <v>8123</v>
      </c>
      <c r="Y317" s="22"/>
    </row>
    <row r="318" s="6" customFormat="1" ht="24.95" customHeight="1" spans="1:25">
      <c r="A318" s="22">
        <v>242</v>
      </c>
      <c r="B318" s="23" t="s">
        <v>2384</v>
      </c>
      <c r="C318" s="22"/>
      <c r="D318" s="22"/>
      <c r="E318" s="22"/>
      <c r="F318" s="22"/>
      <c r="G318" s="22" t="s">
        <v>37</v>
      </c>
      <c r="H318" s="22" t="s">
        <v>34</v>
      </c>
      <c r="I318" s="22" t="s">
        <v>2053</v>
      </c>
      <c r="J318" s="58">
        <f>SUM(0)</f>
        <v>0</v>
      </c>
      <c r="K318" s="23" t="s">
        <v>2385</v>
      </c>
      <c r="L318" s="22"/>
      <c r="M318" s="49">
        <f t="shared" ref="M318:P318" si="104">SUM(0)</f>
        <v>0</v>
      </c>
      <c r="N318" s="49">
        <f t="shared" si="104"/>
        <v>0</v>
      </c>
      <c r="O318" s="49">
        <f t="shared" si="104"/>
        <v>0</v>
      </c>
      <c r="P318" s="49">
        <f t="shared" si="104"/>
        <v>0</v>
      </c>
      <c r="Q318" s="22"/>
      <c r="R318" s="22" t="s">
        <v>110</v>
      </c>
      <c r="S318" s="58">
        <f>SUM(0)</f>
        <v>0</v>
      </c>
      <c r="T318" s="58">
        <f>SUM(0)</f>
        <v>0</v>
      </c>
      <c r="U318" s="58"/>
      <c r="V318" s="58"/>
      <c r="W318" s="22" t="s">
        <v>34</v>
      </c>
      <c r="X318" s="22">
        <v>8193</v>
      </c>
      <c r="Y318" s="22"/>
    </row>
    <row r="319" s="6" customFormat="1" ht="24.95" customHeight="1" spans="1:25">
      <c r="A319" s="22">
        <v>243</v>
      </c>
      <c r="B319" s="23" t="s">
        <v>2386</v>
      </c>
      <c r="C319" s="22"/>
      <c r="D319" s="22"/>
      <c r="E319" s="22"/>
      <c r="F319" s="22"/>
      <c r="G319" s="22" t="s">
        <v>37</v>
      </c>
      <c r="H319" s="22" t="s">
        <v>34</v>
      </c>
      <c r="I319" s="22" t="s">
        <v>1232</v>
      </c>
      <c r="J319" s="43">
        <f>SUM(0)</f>
        <v>0</v>
      </c>
      <c r="K319" s="69" t="s">
        <v>2387</v>
      </c>
      <c r="L319" s="22"/>
      <c r="M319" s="49">
        <f>SUM(0)</f>
        <v>0</v>
      </c>
      <c r="N319" s="49">
        <f>SUM(0)</f>
        <v>0</v>
      </c>
      <c r="O319" s="49">
        <f>SUM(0)</f>
        <v>0</v>
      </c>
      <c r="P319" s="49">
        <f>SUM(0)</f>
        <v>0</v>
      </c>
      <c r="Q319" s="22"/>
      <c r="R319" s="22" t="s">
        <v>110</v>
      </c>
      <c r="S319" s="58">
        <f>SUM(0)</f>
        <v>0</v>
      </c>
      <c r="T319" s="58">
        <f>SUM(0)</f>
        <v>0</v>
      </c>
      <c r="U319" s="58"/>
      <c r="V319" s="58"/>
      <c r="W319" s="22" t="s">
        <v>34</v>
      </c>
      <c r="X319" s="22">
        <v>8255</v>
      </c>
      <c r="Y319" s="22"/>
    </row>
    <row r="320" s="6" customFormat="1" ht="24.95" customHeight="1" spans="1:25">
      <c r="A320" s="22">
        <v>244</v>
      </c>
      <c r="B320" s="23" t="s">
        <v>2398</v>
      </c>
      <c r="C320" s="22"/>
      <c r="D320" s="22"/>
      <c r="E320" s="22"/>
      <c r="F320" s="22"/>
      <c r="G320" s="22" t="s">
        <v>37</v>
      </c>
      <c r="H320" s="22" t="s">
        <v>34</v>
      </c>
      <c r="I320" s="22" t="s">
        <v>2399</v>
      </c>
      <c r="J320" s="43">
        <f>SUM(0)</f>
        <v>0</v>
      </c>
      <c r="K320" s="23" t="s">
        <v>2400</v>
      </c>
      <c r="L320" s="44"/>
      <c r="M320" s="44">
        <f t="shared" ref="M320:P320" si="105">SUM(0)</f>
        <v>0</v>
      </c>
      <c r="N320" s="44">
        <f t="shared" si="105"/>
        <v>0</v>
      </c>
      <c r="O320" s="44">
        <f t="shared" si="105"/>
        <v>0</v>
      </c>
      <c r="P320" s="44">
        <f t="shared" si="105"/>
        <v>0</v>
      </c>
      <c r="Q320" s="22"/>
      <c r="R320" s="22" t="s">
        <v>110</v>
      </c>
      <c r="S320" s="58">
        <f>SUM(0)</f>
        <v>0</v>
      </c>
      <c r="T320" s="58">
        <f>SUM(0)</f>
        <v>0</v>
      </c>
      <c r="U320" s="58"/>
      <c r="V320" s="58"/>
      <c r="W320" s="22" t="s">
        <v>34</v>
      </c>
      <c r="X320" s="22">
        <v>8283</v>
      </c>
      <c r="Y320" s="22"/>
    </row>
    <row r="321" s="6" customFormat="1" ht="24.95" customHeight="1" spans="1:25">
      <c r="A321" s="22">
        <v>245</v>
      </c>
      <c r="B321" s="23" t="s">
        <v>2401</v>
      </c>
      <c r="C321" s="22"/>
      <c r="D321" s="22"/>
      <c r="E321" s="22"/>
      <c r="F321" s="22"/>
      <c r="G321" s="22" t="s">
        <v>125</v>
      </c>
      <c r="H321" s="22" t="s">
        <v>34</v>
      </c>
      <c r="I321" s="22" t="s">
        <v>106</v>
      </c>
      <c r="J321" s="43">
        <f>SUM(J322:J329)</f>
        <v>84</v>
      </c>
      <c r="K321" s="23" t="s">
        <v>1632</v>
      </c>
      <c r="L321" s="22"/>
      <c r="M321" s="49">
        <f>SUM(M322:M329)</f>
        <v>27.92363</v>
      </c>
      <c r="N321" s="49">
        <f>SUM(N322:N329)</f>
        <v>0</v>
      </c>
      <c r="O321" s="49">
        <f>SUM(O322:O329)</f>
        <v>27.92363</v>
      </c>
      <c r="P321" s="49">
        <f>SUM(P322:P329)</f>
        <v>0</v>
      </c>
      <c r="Q321" s="22"/>
      <c r="R321" s="22" t="s">
        <v>11</v>
      </c>
      <c r="S321" s="58">
        <f>SUM(S322:S329)</f>
        <v>84</v>
      </c>
      <c r="T321" s="58">
        <f>SUM(T322:T329)</f>
        <v>252</v>
      </c>
      <c r="U321" s="58"/>
      <c r="V321" s="58"/>
      <c r="W321" s="22" t="s">
        <v>34</v>
      </c>
      <c r="X321" s="22">
        <v>8294</v>
      </c>
      <c r="Y321" s="22"/>
    </row>
    <row r="322" ht="24.95" customHeight="1" spans="1:25">
      <c r="A322" s="24">
        <v>246</v>
      </c>
      <c r="B322" s="25" t="s">
        <v>2549</v>
      </c>
      <c r="C322" s="26" t="s">
        <v>45</v>
      </c>
      <c r="D322" s="26" t="s">
        <v>326</v>
      </c>
      <c r="E322" s="26" t="s">
        <v>488</v>
      </c>
      <c r="F322" s="26"/>
      <c r="G322" s="26" t="s">
        <v>363</v>
      </c>
      <c r="H322" s="26">
        <v>2019</v>
      </c>
      <c r="I322" s="26" t="s">
        <v>106</v>
      </c>
      <c r="J322" s="45">
        <v>3</v>
      </c>
      <c r="K322" s="46" t="s">
        <v>2403</v>
      </c>
      <c r="L322" s="26" t="s">
        <v>1635</v>
      </c>
      <c r="M322" s="47">
        <f t="shared" ref="M322:M329" si="106">N322+O322+P322</f>
        <v>0.82335</v>
      </c>
      <c r="N322" s="47"/>
      <c r="O322" s="47">
        <v>0.82335</v>
      </c>
      <c r="P322" s="47"/>
      <c r="Q322" s="26" t="s">
        <v>2075</v>
      </c>
      <c r="R322" s="26" t="s">
        <v>39</v>
      </c>
      <c r="S322" s="60">
        <v>3</v>
      </c>
      <c r="T322" s="60">
        <v>9</v>
      </c>
      <c r="U322" s="60"/>
      <c r="V322" s="60"/>
      <c r="W322" s="26" t="s">
        <v>17</v>
      </c>
      <c r="X322" s="26"/>
      <c r="Y322" s="26" t="s">
        <v>2550</v>
      </c>
    </row>
    <row r="323" ht="24.95" customHeight="1" spans="1:25">
      <c r="A323" s="24">
        <v>247</v>
      </c>
      <c r="B323" s="25" t="s">
        <v>2551</v>
      </c>
      <c r="C323" s="26" t="s">
        <v>45</v>
      </c>
      <c r="D323" s="26" t="s">
        <v>326</v>
      </c>
      <c r="E323" s="26" t="s">
        <v>336</v>
      </c>
      <c r="F323" s="26"/>
      <c r="G323" s="26" t="s">
        <v>363</v>
      </c>
      <c r="H323" s="26">
        <v>2019</v>
      </c>
      <c r="I323" s="26" t="s">
        <v>106</v>
      </c>
      <c r="J323" s="45">
        <v>13</v>
      </c>
      <c r="K323" s="46" t="s">
        <v>2403</v>
      </c>
      <c r="L323" s="26" t="s">
        <v>1635</v>
      </c>
      <c r="M323" s="47">
        <f t="shared" si="106"/>
        <v>5.7272</v>
      </c>
      <c r="N323" s="47"/>
      <c r="O323" s="47">
        <v>5.7272</v>
      </c>
      <c r="P323" s="47"/>
      <c r="Q323" s="26" t="s">
        <v>2075</v>
      </c>
      <c r="R323" s="26" t="s">
        <v>39</v>
      </c>
      <c r="S323" s="60">
        <v>13</v>
      </c>
      <c r="T323" s="60">
        <v>39</v>
      </c>
      <c r="U323" s="60"/>
      <c r="V323" s="60"/>
      <c r="W323" s="26" t="s">
        <v>17</v>
      </c>
      <c r="X323" s="26"/>
      <c r="Y323" s="26" t="s">
        <v>2552</v>
      </c>
    </row>
    <row r="324" ht="24.95" customHeight="1" spans="1:25">
      <c r="A324" s="24">
        <v>248</v>
      </c>
      <c r="B324" s="25" t="s">
        <v>2553</v>
      </c>
      <c r="C324" s="26" t="s">
        <v>45</v>
      </c>
      <c r="D324" s="26" t="s">
        <v>326</v>
      </c>
      <c r="E324" s="26" t="s">
        <v>494</v>
      </c>
      <c r="F324" s="26"/>
      <c r="G324" s="26" t="s">
        <v>363</v>
      </c>
      <c r="H324" s="26">
        <v>2019</v>
      </c>
      <c r="I324" s="26" t="s">
        <v>106</v>
      </c>
      <c r="J324" s="45">
        <v>12</v>
      </c>
      <c r="K324" s="46" t="s">
        <v>2403</v>
      </c>
      <c r="L324" s="26" t="s">
        <v>1635</v>
      </c>
      <c r="M324" s="47">
        <f t="shared" si="106"/>
        <v>2.2858</v>
      </c>
      <c r="N324" s="47"/>
      <c r="O324" s="47">
        <v>2.2858</v>
      </c>
      <c r="P324" s="47"/>
      <c r="Q324" s="26" t="s">
        <v>2075</v>
      </c>
      <c r="R324" s="26" t="s">
        <v>39</v>
      </c>
      <c r="S324" s="60">
        <v>12</v>
      </c>
      <c r="T324" s="60">
        <v>36</v>
      </c>
      <c r="U324" s="60"/>
      <c r="V324" s="60"/>
      <c r="W324" s="26" t="s">
        <v>17</v>
      </c>
      <c r="X324" s="26"/>
      <c r="Y324" s="26" t="s">
        <v>2554</v>
      </c>
    </row>
    <row r="325" ht="24.95" customHeight="1" spans="1:25">
      <c r="A325" s="24">
        <v>249</v>
      </c>
      <c r="B325" s="25" t="s">
        <v>2555</v>
      </c>
      <c r="C325" s="26" t="s">
        <v>45</v>
      </c>
      <c r="D325" s="26" t="s">
        <v>326</v>
      </c>
      <c r="E325" s="26" t="s">
        <v>333</v>
      </c>
      <c r="F325" s="26"/>
      <c r="G325" s="26" t="s">
        <v>363</v>
      </c>
      <c r="H325" s="26">
        <v>2019</v>
      </c>
      <c r="I325" s="26" t="s">
        <v>106</v>
      </c>
      <c r="J325" s="45">
        <v>14</v>
      </c>
      <c r="K325" s="46" t="s">
        <v>2403</v>
      </c>
      <c r="L325" s="26" t="s">
        <v>1635</v>
      </c>
      <c r="M325" s="47">
        <f t="shared" si="106"/>
        <v>7.09398</v>
      </c>
      <c r="N325" s="47"/>
      <c r="O325" s="47">
        <v>7.09398</v>
      </c>
      <c r="P325" s="47"/>
      <c r="Q325" s="26" t="s">
        <v>2075</v>
      </c>
      <c r="R325" s="26" t="s">
        <v>39</v>
      </c>
      <c r="S325" s="60">
        <v>14</v>
      </c>
      <c r="T325" s="60">
        <v>42</v>
      </c>
      <c r="U325" s="60"/>
      <c r="V325" s="60"/>
      <c r="W325" s="26" t="s">
        <v>17</v>
      </c>
      <c r="X325" s="26"/>
      <c r="Y325" s="26" t="s">
        <v>2556</v>
      </c>
    </row>
    <row r="326" ht="24.95" customHeight="1" spans="1:25">
      <c r="A326" s="24">
        <v>250</v>
      </c>
      <c r="B326" s="25" t="s">
        <v>2557</v>
      </c>
      <c r="C326" s="26" t="s">
        <v>45</v>
      </c>
      <c r="D326" s="26" t="s">
        <v>326</v>
      </c>
      <c r="E326" s="26" t="s">
        <v>330</v>
      </c>
      <c r="F326" s="26"/>
      <c r="G326" s="26" t="s">
        <v>363</v>
      </c>
      <c r="H326" s="26">
        <v>2019</v>
      </c>
      <c r="I326" s="26" t="s">
        <v>106</v>
      </c>
      <c r="J326" s="45">
        <v>14</v>
      </c>
      <c r="K326" s="46" t="s">
        <v>2403</v>
      </c>
      <c r="L326" s="26" t="s">
        <v>1635</v>
      </c>
      <c r="M326" s="47">
        <f t="shared" si="106"/>
        <v>4.8631</v>
      </c>
      <c r="N326" s="47"/>
      <c r="O326" s="47">
        <v>4.8631</v>
      </c>
      <c r="P326" s="47"/>
      <c r="Q326" s="26" t="s">
        <v>2075</v>
      </c>
      <c r="R326" s="26" t="s">
        <v>39</v>
      </c>
      <c r="S326" s="60">
        <v>14</v>
      </c>
      <c r="T326" s="60">
        <v>42</v>
      </c>
      <c r="U326" s="60"/>
      <c r="V326" s="60"/>
      <c r="W326" s="26" t="s">
        <v>17</v>
      </c>
      <c r="X326" s="26"/>
      <c r="Y326" s="26" t="s">
        <v>2558</v>
      </c>
    </row>
    <row r="327" ht="24.95" customHeight="1" spans="1:25">
      <c r="A327" s="24">
        <v>251</v>
      </c>
      <c r="B327" s="25" t="s">
        <v>2559</v>
      </c>
      <c r="C327" s="26" t="s">
        <v>45</v>
      </c>
      <c r="D327" s="26" t="s">
        <v>326</v>
      </c>
      <c r="E327" s="26" t="s">
        <v>499</v>
      </c>
      <c r="F327" s="26"/>
      <c r="G327" s="26" t="s">
        <v>363</v>
      </c>
      <c r="H327" s="26">
        <v>2019</v>
      </c>
      <c r="I327" s="26" t="s">
        <v>106</v>
      </c>
      <c r="J327" s="45">
        <v>12</v>
      </c>
      <c r="K327" s="46" t="s">
        <v>2403</v>
      </c>
      <c r="L327" s="26" t="s">
        <v>1635</v>
      </c>
      <c r="M327" s="47">
        <f t="shared" si="106"/>
        <v>3.87695</v>
      </c>
      <c r="N327" s="47"/>
      <c r="O327" s="47">
        <v>3.87695</v>
      </c>
      <c r="P327" s="47"/>
      <c r="Q327" s="26" t="s">
        <v>2075</v>
      </c>
      <c r="R327" s="26" t="s">
        <v>39</v>
      </c>
      <c r="S327" s="60">
        <v>12</v>
      </c>
      <c r="T327" s="60">
        <v>36</v>
      </c>
      <c r="U327" s="60"/>
      <c r="V327" s="60"/>
      <c r="W327" s="26" t="s">
        <v>17</v>
      </c>
      <c r="X327" s="26"/>
      <c r="Y327" s="26" t="s">
        <v>2560</v>
      </c>
    </row>
    <row r="328" ht="24.95" customHeight="1" spans="1:25">
      <c r="A328" s="24">
        <v>252</v>
      </c>
      <c r="B328" s="25" t="s">
        <v>2561</v>
      </c>
      <c r="C328" s="26" t="s">
        <v>45</v>
      </c>
      <c r="D328" s="26" t="s">
        <v>326</v>
      </c>
      <c r="E328" s="26" t="s">
        <v>327</v>
      </c>
      <c r="F328" s="26"/>
      <c r="G328" s="26" t="s">
        <v>363</v>
      </c>
      <c r="H328" s="26">
        <v>2019</v>
      </c>
      <c r="I328" s="26" t="s">
        <v>106</v>
      </c>
      <c r="J328" s="45">
        <v>14</v>
      </c>
      <c r="K328" s="46" t="s">
        <v>2403</v>
      </c>
      <c r="L328" s="26" t="s">
        <v>1635</v>
      </c>
      <c r="M328" s="47">
        <f t="shared" si="106"/>
        <v>3.11325</v>
      </c>
      <c r="N328" s="47"/>
      <c r="O328" s="47">
        <v>3.11325</v>
      </c>
      <c r="P328" s="47"/>
      <c r="Q328" s="26" t="s">
        <v>2075</v>
      </c>
      <c r="R328" s="26" t="s">
        <v>39</v>
      </c>
      <c r="S328" s="60">
        <v>14</v>
      </c>
      <c r="T328" s="60">
        <v>42</v>
      </c>
      <c r="U328" s="60"/>
      <c r="V328" s="60"/>
      <c r="W328" s="26" t="s">
        <v>17</v>
      </c>
      <c r="X328" s="26"/>
      <c r="Y328" s="26" t="s">
        <v>2562</v>
      </c>
    </row>
    <row r="329" ht="24.95" customHeight="1" spans="1:25">
      <c r="A329" s="24">
        <v>253</v>
      </c>
      <c r="B329" s="25" t="s">
        <v>2563</v>
      </c>
      <c r="C329" s="26" t="s">
        <v>45</v>
      </c>
      <c r="D329" s="26" t="s">
        <v>326</v>
      </c>
      <c r="E329" s="26" t="s">
        <v>504</v>
      </c>
      <c r="F329" s="26"/>
      <c r="G329" s="26" t="s">
        <v>363</v>
      </c>
      <c r="H329" s="26">
        <v>2019</v>
      </c>
      <c r="I329" s="26" t="s">
        <v>106</v>
      </c>
      <c r="J329" s="45">
        <v>2</v>
      </c>
      <c r="K329" s="46" t="s">
        <v>2403</v>
      </c>
      <c r="L329" s="26" t="s">
        <v>1635</v>
      </c>
      <c r="M329" s="47">
        <f t="shared" si="106"/>
        <v>0.14</v>
      </c>
      <c r="N329" s="47"/>
      <c r="O329" s="47">
        <v>0.14</v>
      </c>
      <c r="P329" s="47"/>
      <c r="Q329" s="26" t="s">
        <v>2075</v>
      </c>
      <c r="R329" s="26" t="s">
        <v>39</v>
      </c>
      <c r="S329" s="60">
        <v>2</v>
      </c>
      <c r="T329" s="60">
        <v>6</v>
      </c>
      <c r="U329" s="60"/>
      <c r="V329" s="60"/>
      <c r="W329" s="26" t="s">
        <v>17</v>
      </c>
      <c r="X329" s="26"/>
      <c r="Y329" s="26" t="s">
        <v>2564</v>
      </c>
    </row>
    <row r="330" s="5" customFormat="1" ht="24.95" customHeight="1" spans="1:25">
      <c r="A330" s="20">
        <v>254</v>
      </c>
      <c r="B330" s="21" t="s">
        <v>2609</v>
      </c>
      <c r="C330" s="20"/>
      <c r="D330" s="20"/>
      <c r="E330" s="20"/>
      <c r="F330" s="20"/>
      <c r="G330" s="20" t="s">
        <v>37</v>
      </c>
      <c r="H330" s="20" t="s">
        <v>34</v>
      </c>
      <c r="I330" s="20" t="s">
        <v>108</v>
      </c>
      <c r="J330" s="41">
        <f>SUM(0)</f>
        <v>0</v>
      </c>
      <c r="K330" s="21"/>
      <c r="L330" s="20"/>
      <c r="M330" s="48"/>
      <c r="N330" s="48"/>
      <c r="O330" s="48"/>
      <c r="P330" s="48"/>
      <c r="Q330" s="20"/>
      <c r="R330" s="20"/>
      <c r="S330" s="57">
        <f>SUM(0)</f>
        <v>0</v>
      </c>
      <c r="T330" s="57">
        <f>SUM(0)</f>
        <v>0</v>
      </c>
      <c r="U330" s="57"/>
      <c r="V330" s="57"/>
      <c r="W330" s="20"/>
      <c r="X330" s="20">
        <v>9799</v>
      </c>
      <c r="Y330" s="20"/>
    </row>
    <row r="331" s="5" customFormat="1" ht="24.95" customHeight="1" spans="1:25">
      <c r="A331" s="20">
        <v>255</v>
      </c>
      <c r="B331" s="21" t="s">
        <v>2610</v>
      </c>
      <c r="C331" s="20"/>
      <c r="D331" s="20"/>
      <c r="E331" s="20"/>
      <c r="F331" s="20"/>
      <c r="G331" s="20" t="s">
        <v>37</v>
      </c>
      <c r="H331" s="20" t="s">
        <v>34</v>
      </c>
      <c r="I331" s="20" t="s">
        <v>1232</v>
      </c>
      <c r="J331" s="57">
        <f>SUM(J332:J332)</f>
        <v>1</v>
      </c>
      <c r="K331" s="21"/>
      <c r="L331" s="20"/>
      <c r="M331" s="48">
        <f>SUM(M332:M332)</f>
        <v>23</v>
      </c>
      <c r="N331" s="48">
        <f>SUM(N332:N332)</f>
        <v>0</v>
      </c>
      <c r="O331" s="48">
        <f>SUM(O332:O332)</f>
        <v>23</v>
      </c>
      <c r="P331" s="48">
        <f>SUM(P332:P332)</f>
        <v>0</v>
      </c>
      <c r="Q331" s="20"/>
      <c r="R331" s="20" t="s">
        <v>110</v>
      </c>
      <c r="S331" s="57">
        <f>SUM(S332:S332)</f>
        <v>95</v>
      </c>
      <c r="T331" s="57">
        <f>SUM(T332:T332)</f>
        <v>381</v>
      </c>
      <c r="U331" s="57"/>
      <c r="V331" s="57"/>
      <c r="W331" s="20" t="s">
        <v>34</v>
      </c>
      <c r="X331" s="20">
        <v>9800</v>
      </c>
      <c r="Y331" s="20"/>
    </row>
    <row r="332" s="3" customFormat="1" ht="24.95" customHeight="1" spans="1:25">
      <c r="A332" s="24">
        <v>256</v>
      </c>
      <c r="B332" s="46" t="s">
        <v>2618</v>
      </c>
      <c r="C332" s="26" t="s">
        <v>45</v>
      </c>
      <c r="D332" s="26" t="s">
        <v>326</v>
      </c>
      <c r="E332" s="26"/>
      <c r="F332" s="26"/>
      <c r="G332" s="26" t="s">
        <v>363</v>
      </c>
      <c r="H332" s="26">
        <v>2019</v>
      </c>
      <c r="I332" s="26" t="s">
        <v>1232</v>
      </c>
      <c r="J332" s="45">
        <v>1</v>
      </c>
      <c r="K332" s="46" t="s">
        <v>2619</v>
      </c>
      <c r="L332" s="54">
        <v>23</v>
      </c>
      <c r="M332" s="54">
        <f>N332+O332+P332</f>
        <v>23</v>
      </c>
      <c r="N332" s="54"/>
      <c r="O332" s="54">
        <v>23</v>
      </c>
      <c r="P332" s="47"/>
      <c r="Q332" s="99" t="s">
        <v>2202</v>
      </c>
      <c r="R332" s="26" t="s">
        <v>110</v>
      </c>
      <c r="S332" s="26">
        <v>95</v>
      </c>
      <c r="T332" s="26">
        <v>381</v>
      </c>
      <c r="U332" s="26"/>
      <c r="V332" s="26"/>
      <c r="W332" s="26" t="s">
        <v>17</v>
      </c>
      <c r="X332" s="24">
        <v>9830</v>
      </c>
      <c r="Y332" s="24"/>
    </row>
    <row r="333" s="5" customFormat="1" ht="24.95" customHeight="1" spans="1:25">
      <c r="A333" s="20">
        <v>257</v>
      </c>
      <c r="B333" s="21" t="s">
        <v>2620</v>
      </c>
      <c r="C333" s="20"/>
      <c r="D333" s="20"/>
      <c r="E333" s="20"/>
      <c r="F333" s="20"/>
      <c r="G333" s="20" t="s">
        <v>37</v>
      </c>
      <c r="H333" s="20" t="s">
        <v>34</v>
      </c>
      <c r="I333" s="20" t="s">
        <v>34</v>
      </c>
      <c r="J333" s="42" t="s">
        <v>34</v>
      </c>
      <c r="K333" s="21"/>
      <c r="L333" s="20"/>
      <c r="M333" s="48">
        <f t="shared" ref="M333:P333" si="107">M334+M335+M336+M337</f>
        <v>0</v>
      </c>
      <c r="N333" s="48">
        <f t="shared" si="107"/>
        <v>0</v>
      </c>
      <c r="O333" s="48">
        <f t="shared" si="107"/>
        <v>0</v>
      </c>
      <c r="P333" s="48">
        <f t="shared" si="107"/>
        <v>0</v>
      </c>
      <c r="Q333" s="20"/>
      <c r="R333" s="20" t="s">
        <v>110</v>
      </c>
      <c r="S333" s="57">
        <f>S334+S335+S336+S337</f>
        <v>0</v>
      </c>
      <c r="T333" s="57">
        <f>T334+T335+T336+T337</f>
        <v>0</v>
      </c>
      <c r="U333" s="57"/>
      <c r="V333" s="57"/>
      <c r="W333" s="20" t="s">
        <v>34</v>
      </c>
      <c r="X333" s="20">
        <v>9839</v>
      </c>
      <c r="Y333" s="20"/>
    </row>
    <row r="334" s="6" customFormat="1" ht="24.95" customHeight="1" spans="1:25">
      <c r="A334" s="22">
        <v>258</v>
      </c>
      <c r="B334" s="23" t="s">
        <v>2621</v>
      </c>
      <c r="C334" s="22"/>
      <c r="D334" s="22"/>
      <c r="E334" s="22"/>
      <c r="F334" s="22"/>
      <c r="G334" s="22" t="s">
        <v>37</v>
      </c>
      <c r="H334" s="22" t="s">
        <v>34</v>
      </c>
      <c r="I334" s="22" t="s">
        <v>2053</v>
      </c>
      <c r="J334" s="43"/>
      <c r="K334" s="69"/>
      <c r="L334" s="22"/>
      <c r="M334" s="49"/>
      <c r="N334" s="49"/>
      <c r="O334" s="49"/>
      <c r="P334" s="49"/>
      <c r="Q334" s="22"/>
      <c r="R334" s="22"/>
      <c r="S334" s="58"/>
      <c r="T334" s="58"/>
      <c r="U334" s="58"/>
      <c r="V334" s="58"/>
      <c r="W334" s="22" t="s">
        <v>34</v>
      </c>
      <c r="X334" s="22">
        <v>9840</v>
      </c>
      <c r="Y334" s="22"/>
    </row>
    <row r="335" s="6" customFormat="1" ht="24.95" customHeight="1" spans="1:25">
      <c r="A335" s="22">
        <v>259</v>
      </c>
      <c r="B335" s="23" t="s">
        <v>2622</v>
      </c>
      <c r="C335" s="22"/>
      <c r="D335" s="22"/>
      <c r="E335" s="22"/>
      <c r="F335" s="22"/>
      <c r="G335" s="22" t="s">
        <v>2623</v>
      </c>
      <c r="H335" s="22" t="s">
        <v>34</v>
      </c>
      <c r="I335" s="22" t="s">
        <v>1232</v>
      </c>
      <c r="J335" s="43">
        <f t="shared" ref="J335:J337" si="108">SUM(0)</f>
        <v>0</v>
      </c>
      <c r="K335" s="69"/>
      <c r="L335" s="22"/>
      <c r="M335" s="49"/>
      <c r="N335" s="49"/>
      <c r="O335" s="49"/>
      <c r="P335" s="49"/>
      <c r="Q335" s="22"/>
      <c r="R335" s="22"/>
      <c r="S335" s="58">
        <f t="shared" ref="S335:S337" si="109">SUM(0)</f>
        <v>0</v>
      </c>
      <c r="T335" s="58">
        <f t="shared" ref="T335:T337" si="110">SUM(0)</f>
        <v>0</v>
      </c>
      <c r="U335" s="58"/>
      <c r="V335" s="58"/>
      <c r="W335" s="22" t="s">
        <v>34</v>
      </c>
      <c r="X335" s="22">
        <v>9874</v>
      </c>
      <c r="Y335" s="22"/>
    </row>
    <row r="336" s="6" customFormat="1" ht="24.95" customHeight="1" spans="1:25">
      <c r="A336" s="22">
        <v>260</v>
      </c>
      <c r="B336" s="23" t="s">
        <v>2624</v>
      </c>
      <c r="C336" s="22"/>
      <c r="D336" s="22"/>
      <c r="E336" s="22"/>
      <c r="F336" s="22"/>
      <c r="G336" s="22" t="s">
        <v>37</v>
      </c>
      <c r="H336" s="22" t="s">
        <v>34</v>
      </c>
      <c r="I336" s="22" t="s">
        <v>108</v>
      </c>
      <c r="J336" s="43">
        <f t="shared" si="108"/>
        <v>0</v>
      </c>
      <c r="K336" s="69" t="s">
        <v>2625</v>
      </c>
      <c r="L336" s="22"/>
      <c r="M336" s="49">
        <f t="shared" ref="M336:P336" si="111">SUM(0)</f>
        <v>0</v>
      </c>
      <c r="N336" s="49">
        <f t="shared" si="111"/>
        <v>0</v>
      </c>
      <c r="O336" s="49">
        <f t="shared" si="111"/>
        <v>0</v>
      </c>
      <c r="P336" s="49">
        <f t="shared" si="111"/>
        <v>0</v>
      </c>
      <c r="Q336" s="22"/>
      <c r="R336" s="22" t="s">
        <v>110</v>
      </c>
      <c r="S336" s="58">
        <f t="shared" si="109"/>
        <v>0</v>
      </c>
      <c r="T336" s="58">
        <f t="shared" si="110"/>
        <v>0</v>
      </c>
      <c r="U336" s="58"/>
      <c r="V336" s="58"/>
      <c r="W336" s="22" t="s">
        <v>34</v>
      </c>
      <c r="X336" s="22">
        <v>9887</v>
      </c>
      <c r="Y336" s="22"/>
    </row>
    <row r="337" s="6" customFormat="1" ht="24.95" customHeight="1" spans="1:25">
      <c r="A337" s="22">
        <v>261</v>
      </c>
      <c r="B337" s="23" t="s">
        <v>2626</v>
      </c>
      <c r="C337" s="22"/>
      <c r="D337" s="22"/>
      <c r="E337" s="22"/>
      <c r="F337" s="22"/>
      <c r="G337" s="22" t="s">
        <v>37</v>
      </c>
      <c r="H337" s="22" t="s">
        <v>34</v>
      </c>
      <c r="I337" s="22" t="s">
        <v>34</v>
      </c>
      <c r="J337" s="58">
        <f t="shared" si="108"/>
        <v>0</v>
      </c>
      <c r="K337" s="69" t="s">
        <v>2627</v>
      </c>
      <c r="L337" s="22"/>
      <c r="M337" s="49">
        <f t="shared" ref="M337:P337" si="112">SUM(0)</f>
        <v>0</v>
      </c>
      <c r="N337" s="49">
        <f t="shared" si="112"/>
        <v>0</v>
      </c>
      <c r="O337" s="49">
        <f t="shared" si="112"/>
        <v>0</v>
      </c>
      <c r="P337" s="49">
        <f t="shared" si="112"/>
        <v>0</v>
      </c>
      <c r="Q337" s="22"/>
      <c r="R337" s="22" t="s">
        <v>110</v>
      </c>
      <c r="S337" s="58">
        <f t="shared" si="109"/>
        <v>0</v>
      </c>
      <c r="T337" s="58">
        <f t="shared" si="110"/>
        <v>0</v>
      </c>
      <c r="U337" s="58"/>
      <c r="V337" s="58"/>
      <c r="W337" s="22" t="s">
        <v>34</v>
      </c>
      <c r="X337" s="22">
        <v>9943</v>
      </c>
      <c r="Y337" s="22"/>
    </row>
    <row r="338" s="4" customFormat="1" ht="24.95" customHeight="1" spans="1:25">
      <c r="A338" s="18">
        <v>262</v>
      </c>
      <c r="B338" s="19" t="s">
        <v>2628</v>
      </c>
      <c r="C338" s="18"/>
      <c r="D338" s="18"/>
      <c r="E338" s="18"/>
      <c r="F338" s="18"/>
      <c r="G338" s="18" t="s">
        <v>34</v>
      </c>
      <c r="H338" s="18" t="s">
        <v>34</v>
      </c>
      <c r="I338" s="18" t="s">
        <v>34</v>
      </c>
      <c r="J338" s="39"/>
      <c r="K338" s="19"/>
      <c r="L338" s="18"/>
      <c r="M338" s="40"/>
      <c r="N338" s="40"/>
      <c r="O338" s="40"/>
      <c r="P338" s="40"/>
      <c r="Q338" s="18"/>
      <c r="R338" s="18"/>
      <c r="S338" s="56"/>
      <c r="T338" s="56"/>
      <c r="U338" s="56"/>
      <c r="V338" s="56"/>
      <c r="W338" s="18"/>
      <c r="X338" s="18">
        <v>9950</v>
      </c>
      <c r="Y338" s="18"/>
    </row>
    <row r="339" s="5" customFormat="1" ht="24.95" customHeight="1" spans="1:25">
      <c r="A339" s="20">
        <v>263</v>
      </c>
      <c r="B339" s="21" t="s">
        <v>2629</v>
      </c>
      <c r="C339" s="20"/>
      <c r="D339" s="20"/>
      <c r="E339" s="20"/>
      <c r="F339" s="20"/>
      <c r="G339" s="20"/>
      <c r="H339" s="20"/>
      <c r="I339" s="20"/>
      <c r="J339" s="41"/>
      <c r="K339" s="21"/>
      <c r="L339" s="20"/>
      <c r="M339" s="48"/>
      <c r="N339" s="48"/>
      <c r="O339" s="48"/>
      <c r="P339" s="48"/>
      <c r="Q339" s="20"/>
      <c r="R339" s="20"/>
      <c r="S339" s="57"/>
      <c r="T339" s="57"/>
      <c r="U339" s="57"/>
      <c r="V339" s="57"/>
      <c r="W339" s="20"/>
      <c r="X339" s="20">
        <v>9951</v>
      </c>
      <c r="Y339" s="20"/>
    </row>
    <row r="340" s="5" customFormat="1" ht="24.95" customHeight="1" spans="1:25">
      <c r="A340" s="20">
        <v>264</v>
      </c>
      <c r="B340" s="21" t="s">
        <v>2630</v>
      </c>
      <c r="C340" s="20"/>
      <c r="D340" s="20"/>
      <c r="E340" s="20"/>
      <c r="F340" s="20"/>
      <c r="G340" s="20"/>
      <c r="H340" s="20"/>
      <c r="I340" s="20"/>
      <c r="J340" s="41"/>
      <c r="K340" s="21"/>
      <c r="L340" s="20"/>
      <c r="M340" s="48"/>
      <c r="N340" s="48"/>
      <c r="O340" s="48"/>
      <c r="P340" s="48"/>
      <c r="Q340" s="20"/>
      <c r="R340" s="20"/>
      <c r="S340" s="57"/>
      <c r="T340" s="57"/>
      <c r="U340" s="57"/>
      <c r="V340" s="57"/>
      <c r="W340" s="20"/>
      <c r="X340" s="20">
        <v>9952</v>
      </c>
      <c r="Y340" s="20"/>
    </row>
    <row r="341" s="5" customFormat="1" ht="24.95" customHeight="1" spans="1:25">
      <c r="A341" s="20">
        <v>265</v>
      </c>
      <c r="B341" s="21" t="s">
        <v>2631</v>
      </c>
      <c r="C341" s="20"/>
      <c r="D341" s="20"/>
      <c r="E341" s="20"/>
      <c r="F341" s="20"/>
      <c r="G341" s="20"/>
      <c r="H341" s="20"/>
      <c r="I341" s="20"/>
      <c r="J341" s="41"/>
      <c r="K341" s="21"/>
      <c r="L341" s="20"/>
      <c r="M341" s="48"/>
      <c r="N341" s="48"/>
      <c r="O341" s="48"/>
      <c r="P341" s="48"/>
      <c r="Q341" s="20"/>
      <c r="R341" s="20"/>
      <c r="S341" s="57"/>
      <c r="T341" s="57"/>
      <c r="U341" s="57"/>
      <c r="V341" s="57"/>
      <c r="W341" s="20"/>
      <c r="X341" s="20">
        <v>9953</v>
      </c>
      <c r="Y341" s="20"/>
    </row>
    <row r="342" s="5" customFormat="1" ht="24.95" customHeight="1" spans="1:25">
      <c r="A342" s="20">
        <v>266</v>
      </c>
      <c r="B342" s="21" t="s">
        <v>2632</v>
      </c>
      <c r="C342" s="20"/>
      <c r="D342" s="20"/>
      <c r="E342" s="20"/>
      <c r="F342" s="20"/>
      <c r="G342" s="20"/>
      <c r="H342" s="20"/>
      <c r="I342" s="20"/>
      <c r="J342" s="41"/>
      <c r="K342" s="21"/>
      <c r="L342" s="20"/>
      <c r="M342" s="48"/>
      <c r="N342" s="48"/>
      <c r="O342" s="48"/>
      <c r="P342" s="48"/>
      <c r="Q342" s="20"/>
      <c r="R342" s="20"/>
      <c r="S342" s="57"/>
      <c r="T342" s="57"/>
      <c r="U342" s="57"/>
      <c r="V342" s="57"/>
      <c r="W342" s="20"/>
      <c r="X342" s="20">
        <v>9954</v>
      </c>
      <c r="Y342" s="20"/>
    </row>
    <row r="343" s="4" customFormat="1" ht="24.95" customHeight="1" spans="1:25">
      <c r="A343" s="18">
        <v>267</v>
      </c>
      <c r="B343" s="19" t="s">
        <v>2633</v>
      </c>
      <c r="C343" s="18"/>
      <c r="D343" s="18"/>
      <c r="E343" s="18"/>
      <c r="F343" s="18"/>
      <c r="G343" s="18" t="s">
        <v>34</v>
      </c>
      <c r="H343" s="18" t="s">
        <v>34</v>
      </c>
      <c r="I343" s="18" t="s">
        <v>34</v>
      </c>
      <c r="J343" s="39" t="s">
        <v>34</v>
      </c>
      <c r="K343" s="19"/>
      <c r="L343" s="18"/>
      <c r="M343" s="40">
        <f t="shared" ref="M343:P343" si="113">M344+M345+M346</f>
        <v>0</v>
      </c>
      <c r="N343" s="40">
        <f t="shared" si="113"/>
        <v>0</v>
      </c>
      <c r="O343" s="40">
        <f t="shared" si="113"/>
        <v>0</v>
      </c>
      <c r="P343" s="40">
        <f t="shared" si="113"/>
        <v>0</v>
      </c>
      <c r="Q343" s="18"/>
      <c r="R343" s="18" t="s">
        <v>34</v>
      </c>
      <c r="S343" s="56">
        <f>S344+S345+S346</f>
        <v>0</v>
      </c>
      <c r="T343" s="56">
        <f>T344+T345+T346</f>
        <v>0</v>
      </c>
      <c r="U343" s="56" t="s">
        <v>2634</v>
      </c>
      <c r="V343" s="56" t="s">
        <v>2635</v>
      </c>
      <c r="W343" s="18" t="s">
        <v>34</v>
      </c>
      <c r="X343" s="18">
        <v>9955</v>
      </c>
      <c r="Y343" s="18"/>
    </row>
    <row r="344" s="5" customFormat="1" ht="24.95" customHeight="1" spans="1:25">
      <c r="A344" s="20">
        <v>268</v>
      </c>
      <c r="B344" s="21" t="s">
        <v>2636</v>
      </c>
      <c r="C344" s="20"/>
      <c r="D344" s="20"/>
      <c r="E344" s="20"/>
      <c r="F344" s="20"/>
      <c r="G344" s="20" t="s">
        <v>37</v>
      </c>
      <c r="H344" s="20" t="s">
        <v>34</v>
      </c>
      <c r="I344" s="20" t="s">
        <v>108</v>
      </c>
      <c r="J344" s="41">
        <f>SUM(0)</f>
        <v>0</v>
      </c>
      <c r="K344" s="21" t="s">
        <v>2637</v>
      </c>
      <c r="L344" s="20"/>
      <c r="M344" s="48">
        <f>SUM(0)</f>
        <v>0</v>
      </c>
      <c r="N344" s="48">
        <f>SUM(0)</f>
        <v>0</v>
      </c>
      <c r="O344" s="48">
        <f>SUM(0)</f>
        <v>0</v>
      </c>
      <c r="P344" s="48">
        <f>SUM(0)</f>
        <v>0</v>
      </c>
      <c r="Q344" s="20"/>
      <c r="R344" s="20" t="s">
        <v>110</v>
      </c>
      <c r="S344" s="57">
        <f>SUM(0)</f>
        <v>0</v>
      </c>
      <c r="T344" s="57">
        <f>SUM(0)</f>
        <v>0</v>
      </c>
      <c r="U344" s="57"/>
      <c r="V344" s="57"/>
      <c r="W344" s="20" t="s">
        <v>34</v>
      </c>
      <c r="X344" s="20">
        <v>9956</v>
      </c>
      <c r="Y344" s="20"/>
    </row>
    <row r="345" s="5" customFormat="1" ht="24.95" customHeight="1" spans="1:25">
      <c r="A345" s="20">
        <v>269</v>
      </c>
      <c r="B345" s="21" t="s">
        <v>2641</v>
      </c>
      <c r="C345" s="20"/>
      <c r="D345" s="20"/>
      <c r="E345" s="20"/>
      <c r="F345" s="20"/>
      <c r="G345" s="20"/>
      <c r="H345" s="20"/>
      <c r="I345" s="20"/>
      <c r="J345" s="42"/>
      <c r="K345" s="21"/>
      <c r="L345" s="20"/>
      <c r="M345" s="48"/>
      <c r="N345" s="48"/>
      <c r="O345" s="48"/>
      <c r="P345" s="48"/>
      <c r="Q345" s="20"/>
      <c r="R345" s="20"/>
      <c r="S345" s="57"/>
      <c r="T345" s="57"/>
      <c r="U345" s="57"/>
      <c r="V345" s="57"/>
      <c r="W345" s="20"/>
      <c r="X345" s="20">
        <v>9958</v>
      </c>
      <c r="Y345" s="20"/>
    </row>
    <row r="346" s="5" customFormat="1" ht="24.95" customHeight="1" spans="1:25">
      <c r="A346" s="20">
        <v>270</v>
      </c>
      <c r="B346" s="21" t="s">
        <v>2642</v>
      </c>
      <c r="C346" s="20"/>
      <c r="D346" s="20"/>
      <c r="E346" s="20"/>
      <c r="F346" s="20"/>
      <c r="G346" s="20" t="s">
        <v>37</v>
      </c>
      <c r="H346" s="20" t="s">
        <v>34</v>
      </c>
      <c r="I346" s="20" t="s">
        <v>38</v>
      </c>
      <c r="J346" s="41"/>
      <c r="K346" s="21"/>
      <c r="L346" s="20"/>
      <c r="M346" s="48"/>
      <c r="N346" s="48"/>
      <c r="O346" s="48"/>
      <c r="P346" s="48"/>
      <c r="Q346" s="20"/>
      <c r="R346" s="20"/>
      <c r="S346" s="57"/>
      <c r="T346" s="57"/>
      <c r="U346" s="57"/>
      <c r="V346" s="57"/>
      <c r="W346" s="20"/>
      <c r="X346" s="20">
        <v>9959</v>
      </c>
      <c r="Y346" s="20"/>
    </row>
    <row r="347" s="6" customFormat="1" ht="24.95" customHeight="1" spans="1:25">
      <c r="A347" s="22">
        <v>271</v>
      </c>
      <c r="B347" s="23" t="s">
        <v>2643</v>
      </c>
      <c r="C347" s="22"/>
      <c r="D347" s="22"/>
      <c r="E347" s="22"/>
      <c r="F347" s="22"/>
      <c r="G347" s="22" t="s">
        <v>37</v>
      </c>
      <c r="H347" s="22" t="s">
        <v>34</v>
      </c>
      <c r="I347" s="22" t="s">
        <v>38</v>
      </c>
      <c r="J347" s="43"/>
      <c r="K347" s="23"/>
      <c r="L347" s="22"/>
      <c r="M347" s="49"/>
      <c r="N347" s="49"/>
      <c r="O347" s="49"/>
      <c r="P347" s="49"/>
      <c r="Q347" s="22"/>
      <c r="R347" s="22"/>
      <c r="S347" s="58"/>
      <c r="T347" s="58"/>
      <c r="U347" s="58"/>
      <c r="V347" s="58"/>
      <c r="W347" s="22"/>
      <c r="X347" s="22">
        <v>9960</v>
      </c>
      <c r="Y347" s="22"/>
    </row>
    <row r="348" s="6" customFormat="1" ht="24.95" customHeight="1" spans="1:25">
      <c r="A348" s="22">
        <v>272</v>
      </c>
      <c r="B348" s="23" t="s">
        <v>2644</v>
      </c>
      <c r="C348" s="22"/>
      <c r="D348" s="22"/>
      <c r="E348" s="22"/>
      <c r="F348" s="22"/>
      <c r="G348" s="22" t="s">
        <v>37</v>
      </c>
      <c r="H348" s="22" t="s">
        <v>34</v>
      </c>
      <c r="I348" s="22" t="s">
        <v>38</v>
      </c>
      <c r="J348" s="43"/>
      <c r="K348" s="23"/>
      <c r="L348" s="22"/>
      <c r="M348" s="49"/>
      <c r="N348" s="49"/>
      <c r="O348" s="49"/>
      <c r="P348" s="49"/>
      <c r="Q348" s="22"/>
      <c r="R348" s="22"/>
      <c r="S348" s="58"/>
      <c r="T348" s="58"/>
      <c r="U348" s="58"/>
      <c r="V348" s="58"/>
      <c r="W348" s="22"/>
      <c r="X348" s="22">
        <v>10320</v>
      </c>
      <c r="Y348" s="22"/>
    </row>
    <row r="349" s="6" customFormat="1" ht="24.95" customHeight="1" spans="1:25">
      <c r="A349" s="22">
        <v>273</v>
      </c>
      <c r="B349" s="23" t="s">
        <v>2645</v>
      </c>
      <c r="C349" s="22"/>
      <c r="D349" s="22"/>
      <c r="E349" s="22"/>
      <c r="F349" s="22"/>
      <c r="G349" s="22" t="s">
        <v>37</v>
      </c>
      <c r="H349" s="22" t="s">
        <v>34</v>
      </c>
      <c r="I349" s="22" t="s">
        <v>38</v>
      </c>
      <c r="J349" s="43"/>
      <c r="K349" s="23"/>
      <c r="L349" s="22"/>
      <c r="M349" s="49"/>
      <c r="N349" s="49"/>
      <c r="O349" s="49"/>
      <c r="P349" s="49"/>
      <c r="Q349" s="22"/>
      <c r="R349" s="22"/>
      <c r="S349" s="58"/>
      <c r="T349" s="58"/>
      <c r="U349" s="58"/>
      <c r="V349" s="58"/>
      <c r="W349" s="22"/>
      <c r="X349" s="22">
        <v>10917</v>
      </c>
      <c r="Y349" s="22"/>
    </row>
    <row r="350" s="4" customFormat="1" ht="24.95" customHeight="1" spans="1:25">
      <c r="A350" s="18">
        <v>274</v>
      </c>
      <c r="B350" s="19" t="s">
        <v>2646</v>
      </c>
      <c r="C350" s="18"/>
      <c r="D350" s="18"/>
      <c r="E350" s="18"/>
      <c r="F350" s="18"/>
      <c r="G350" s="18" t="s">
        <v>37</v>
      </c>
      <c r="H350" s="18" t="s">
        <v>34</v>
      </c>
      <c r="I350" s="18" t="s">
        <v>108</v>
      </c>
      <c r="J350" s="62">
        <f>J351+J352+J353+J354+J355</f>
        <v>0</v>
      </c>
      <c r="K350" s="19"/>
      <c r="L350" s="18"/>
      <c r="M350" s="40">
        <f t="shared" ref="M350:P350" si="114">M351+M352+M353+M354+M355</f>
        <v>0</v>
      </c>
      <c r="N350" s="40">
        <f t="shared" si="114"/>
        <v>0</v>
      </c>
      <c r="O350" s="40">
        <f t="shared" si="114"/>
        <v>0</v>
      </c>
      <c r="P350" s="40">
        <f t="shared" si="114"/>
        <v>0</v>
      </c>
      <c r="Q350" s="18"/>
      <c r="R350" s="18" t="s">
        <v>39</v>
      </c>
      <c r="S350" s="56">
        <f>S351+S352+S353+S354+S355</f>
        <v>0</v>
      </c>
      <c r="T350" s="56">
        <f>T351+T352+T353+T354+T355</f>
        <v>0</v>
      </c>
      <c r="U350" s="56" t="s">
        <v>2647</v>
      </c>
      <c r="V350" s="56" t="s">
        <v>2648</v>
      </c>
      <c r="W350" s="18" t="s">
        <v>34</v>
      </c>
      <c r="X350" s="18">
        <v>11424</v>
      </c>
      <c r="Y350" s="18"/>
    </row>
    <row r="351" s="5" customFormat="1" ht="24.95" customHeight="1" spans="1:25">
      <c r="A351" s="20">
        <v>275</v>
      </c>
      <c r="B351" s="21" t="s">
        <v>2649</v>
      </c>
      <c r="C351" s="20"/>
      <c r="D351" s="20"/>
      <c r="E351" s="20"/>
      <c r="F351" s="20"/>
      <c r="G351" s="20" t="s">
        <v>37</v>
      </c>
      <c r="H351" s="20" t="s">
        <v>34</v>
      </c>
      <c r="I351" s="20" t="s">
        <v>108</v>
      </c>
      <c r="J351" s="41">
        <f>SUM(0)</f>
        <v>0</v>
      </c>
      <c r="K351" s="21" t="s">
        <v>2650</v>
      </c>
      <c r="L351" s="20"/>
      <c r="M351" s="48">
        <f t="shared" ref="M351:P351" si="115">SUM(0)</f>
        <v>0</v>
      </c>
      <c r="N351" s="48">
        <f t="shared" si="115"/>
        <v>0</v>
      </c>
      <c r="O351" s="48">
        <f t="shared" si="115"/>
        <v>0</v>
      </c>
      <c r="P351" s="48">
        <f t="shared" si="115"/>
        <v>0</v>
      </c>
      <c r="Q351" s="20"/>
      <c r="R351" s="20" t="s">
        <v>39</v>
      </c>
      <c r="S351" s="57">
        <f>SUM(0)</f>
        <v>0</v>
      </c>
      <c r="T351" s="57">
        <f>SUM(0)</f>
        <v>0</v>
      </c>
      <c r="U351" s="57"/>
      <c r="V351" s="57"/>
      <c r="W351" s="20" t="s">
        <v>34</v>
      </c>
      <c r="X351" s="20">
        <v>11425</v>
      </c>
      <c r="Y351" s="20"/>
    </row>
    <row r="352" s="8" customFormat="1" ht="24.95" customHeight="1" spans="1:25">
      <c r="A352" s="20">
        <v>276</v>
      </c>
      <c r="B352" s="75" t="s">
        <v>2651</v>
      </c>
      <c r="C352" s="20"/>
      <c r="D352" s="20"/>
      <c r="E352" s="20"/>
      <c r="F352" s="20"/>
      <c r="G352" s="20" t="s">
        <v>37</v>
      </c>
      <c r="H352" s="20">
        <v>2020</v>
      </c>
      <c r="I352" s="20" t="s">
        <v>108</v>
      </c>
      <c r="J352" s="20">
        <f>SUM(0)</f>
        <v>0</v>
      </c>
      <c r="K352" s="20" t="s">
        <v>2652</v>
      </c>
      <c r="L352" s="20"/>
      <c r="M352" s="20">
        <f t="shared" ref="M352:P352" si="116">SUM(0)</f>
        <v>0</v>
      </c>
      <c r="N352" s="20">
        <f t="shared" si="116"/>
        <v>0</v>
      </c>
      <c r="O352" s="20">
        <f t="shared" si="116"/>
        <v>0</v>
      </c>
      <c r="P352" s="20">
        <f t="shared" si="116"/>
        <v>0</v>
      </c>
      <c r="Q352" s="20"/>
      <c r="R352" s="20"/>
      <c r="S352" s="20"/>
      <c r="T352" s="20"/>
      <c r="U352" s="20"/>
      <c r="V352" s="20"/>
      <c r="W352" s="20"/>
      <c r="X352" s="20">
        <v>11429</v>
      </c>
      <c r="Y352" s="20"/>
    </row>
    <row r="353" s="5" customFormat="1" ht="24.95" customHeight="1" spans="1:25">
      <c r="A353" s="20">
        <v>277</v>
      </c>
      <c r="B353" s="21" t="s">
        <v>2653</v>
      </c>
      <c r="C353" s="20"/>
      <c r="D353" s="20"/>
      <c r="E353" s="20"/>
      <c r="F353" s="20"/>
      <c r="G353" s="20"/>
      <c r="H353" s="20"/>
      <c r="I353" s="20"/>
      <c r="J353" s="42"/>
      <c r="K353" s="21"/>
      <c r="L353" s="20"/>
      <c r="M353" s="48"/>
      <c r="N353" s="48"/>
      <c r="O353" s="48"/>
      <c r="P353" s="48"/>
      <c r="Q353" s="20"/>
      <c r="R353" s="20"/>
      <c r="S353" s="57"/>
      <c r="T353" s="57"/>
      <c r="U353" s="57"/>
      <c r="V353" s="57"/>
      <c r="W353" s="20"/>
      <c r="X353" s="20">
        <v>11430</v>
      </c>
      <c r="Y353" s="20"/>
    </row>
    <row r="354" s="5" customFormat="1" ht="24.95" customHeight="1" spans="1:25">
      <c r="A354" s="20">
        <v>278</v>
      </c>
      <c r="B354" s="21" t="s">
        <v>2654</v>
      </c>
      <c r="C354" s="20"/>
      <c r="D354" s="20"/>
      <c r="E354" s="20"/>
      <c r="F354" s="20"/>
      <c r="G354" s="20"/>
      <c r="H354" s="20"/>
      <c r="I354" s="20"/>
      <c r="J354" s="42"/>
      <c r="K354" s="21"/>
      <c r="L354" s="20"/>
      <c r="M354" s="48"/>
      <c r="N354" s="48"/>
      <c r="O354" s="48"/>
      <c r="P354" s="48"/>
      <c r="Q354" s="20"/>
      <c r="R354" s="20"/>
      <c r="S354" s="57"/>
      <c r="T354" s="57"/>
      <c r="U354" s="57"/>
      <c r="V354" s="57"/>
      <c r="W354" s="20"/>
      <c r="X354" s="20">
        <v>11431</v>
      </c>
      <c r="Y354" s="20"/>
    </row>
    <row r="355" s="5" customFormat="1" ht="24.95" customHeight="1" spans="1:25">
      <c r="A355" s="20">
        <v>279</v>
      </c>
      <c r="B355" s="21" t="s">
        <v>2655</v>
      </c>
      <c r="C355" s="20"/>
      <c r="D355" s="20"/>
      <c r="E355" s="20"/>
      <c r="F355" s="20"/>
      <c r="G355" s="20"/>
      <c r="H355" s="20"/>
      <c r="I355" s="20"/>
      <c r="J355" s="42"/>
      <c r="K355" s="21"/>
      <c r="L355" s="20"/>
      <c r="M355" s="48"/>
      <c r="N355" s="48"/>
      <c r="O355" s="48"/>
      <c r="P355" s="48"/>
      <c r="Q355" s="20"/>
      <c r="R355" s="20"/>
      <c r="S355" s="57"/>
      <c r="T355" s="57"/>
      <c r="U355" s="57"/>
      <c r="V355" s="57"/>
      <c r="W355" s="20"/>
      <c r="X355" s="20">
        <v>11432</v>
      </c>
      <c r="Y355" s="20"/>
    </row>
    <row r="356" s="4" customFormat="1" ht="24.95" customHeight="1" spans="1:25">
      <c r="A356" s="18">
        <v>280</v>
      </c>
      <c r="B356" s="19" t="s">
        <v>2656</v>
      </c>
      <c r="C356" s="18"/>
      <c r="D356" s="18"/>
      <c r="E356" s="18"/>
      <c r="F356" s="18"/>
      <c r="G356" s="18"/>
      <c r="H356" s="18"/>
      <c r="I356" s="18"/>
      <c r="J356" s="39"/>
      <c r="K356" s="19"/>
      <c r="L356" s="18"/>
      <c r="M356" s="40"/>
      <c r="N356" s="40"/>
      <c r="O356" s="40"/>
      <c r="P356" s="40"/>
      <c r="Q356" s="18"/>
      <c r="R356" s="18"/>
      <c r="S356" s="56"/>
      <c r="T356" s="56"/>
      <c r="U356" s="56"/>
      <c r="V356" s="56"/>
      <c r="W356" s="18"/>
      <c r="X356" s="18">
        <v>11433</v>
      </c>
      <c r="Y356" s="18"/>
    </row>
    <row r="357" s="5" customFormat="1" ht="24.95" customHeight="1" spans="1:25">
      <c r="A357" s="20">
        <v>281</v>
      </c>
      <c r="B357" s="21" t="s">
        <v>2657</v>
      </c>
      <c r="C357" s="20"/>
      <c r="D357" s="20"/>
      <c r="E357" s="20"/>
      <c r="F357" s="20"/>
      <c r="G357" s="20"/>
      <c r="H357" s="20"/>
      <c r="I357" s="20"/>
      <c r="J357" s="41"/>
      <c r="K357" s="21"/>
      <c r="L357" s="20"/>
      <c r="M357" s="48"/>
      <c r="N357" s="48"/>
      <c r="O357" s="48"/>
      <c r="P357" s="48"/>
      <c r="Q357" s="20"/>
      <c r="R357" s="20"/>
      <c r="S357" s="57"/>
      <c r="T357" s="57"/>
      <c r="U357" s="57"/>
      <c r="V357" s="57"/>
      <c r="W357" s="20"/>
      <c r="X357" s="20">
        <v>11434</v>
      </c>
      <c r="Y357" s="20"/>
    </row>
    <row r="358" s="5" customFormat="1" ht="24.95" customHeight="1" spans="1:25">
      <c r="A358" s="20">
        <v>282</v>
      </c>
      <c r="B358" s="21" t="s">
        <v>2658</v>
      </c>
      <c r="C358" s="20"/>
      <c r="D358" s="20"/>
      <c r="E358" s="20"/>
      <c r="F358" s="20"/>
      <c r="G358" s="20"/>
      <c r="H358" s="20"/>
      <c r="I358" s="20"/>
      <c r="J358" s="42"/>
      <c r="K358" s="21"/>
      <c r="L358" s="20"/>
      <c r="M358" s="48"/>
      <c r="N358" s="48"/>
      <c r="O358" s="48"/>
      <c r="P358" s="48"/>
      <c r="Q358" s="20"/>
      <c r="R358" s="20"/>
      <c r="S358" s="57"/>
      <c r="T358" s="57"/>
      <c r="U358" s="57"/>
      <c r="V358" s="57"/>
      <c r="W358" s="20"/>
      <c r="X358" s="20">
        <v>11435</v>
      </c>
      <c r="Y358" s="20"/>
    </row>
    <row r="359" s="5" customFormat="1" ht="24.95" customHeight="1" spans="1:25">
      <c r="A359" s="20">
        <v>283</v>
      </c>
      <c r="B359" s="21" t="s">
        <v>2659</v>
      </c>
      <c r="C359" s="20"/>
      <c r="D359" s="20"/>
      <c r="E359" s="20"/>
      <c r="F359" s="20"/>
      <c r="G359" s="20"/>
      <c r="H359" s="20"/>
      <c r="I359" s="20"/>
      <c r="J359" s="42"/>
      <c r="K359" s="21"/>
      <c r="L359" s="20"/>
      <c r="M359" s="48"/>
      <c r="N359" s="48"/>
      <c r="O359" s="48"/>
      <c r="P359" s="48"/>
      <c r="Q359" s="20"/>
      <c r="R359" s="20"/>
      <c r="S359" s="57"/>
      <c r="T359" s="57"/>
      <c r="U359" s="57"/>
      <c r="V359" s="57"/>
      <c r="W359" s="20"/>
      <c r="X359" s="20">
        <v>11436</v>
      </c>
      <c r="Y359" s="20"/>
    </row>
    <row r="360" s="5" customFormat="1" ht="24.95" customHeight="1" spans="1:25">
      <c r="A360" s="20">
        <v>284</v>
      </c>
      <c r="B360" s="21" t="s">
        <v>2660</v>
      </c>
      <c r="C360" s="20"/>
      <c r="D360" s="20"/>
      <c r="E360" s="20"/>
      <c r="F360" s="20"/>
      <c r="G360" s="20"/>
      <c r="H360" s="20"/>
      <c r="I360" s="20"/>
      <c r="J360" s="42"/>
      <c r="K360" s="21"/>
      <c r="L360" s="20"/>
      <c r="M360" s="48"/>
      <c r="N360" s="48"/>
      <c r="O360" s="48"/>
      <c r="P360" s="48"/>
      <c r="Q360" s="20"/>
      <c r="R360" s="20"/>
      <c r="S360" s="57"/>
      <c r="T360" s="57"/>
      <c r="U360" s="57"/>
      <c r="V360" s="57"/>
      <c r="W360" s="20"/>
      <c r="X360" s="20">
        <v>11437</v>
      </c>
      <c r="Y360" s="20"/>
    </row>
  </sheetData>
  <autoFilter xmlns:etc="http://www.wps.cn/officeDocument/2017/etCustomData" ref="A4:XFD360"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printOptions horizontalCentered="1"/>
  <pageMargins left="0" right="0" top="0.432638888888889" bottom="0.354166666666667" header="0.313888888888889" footer="0.196527777777778"/>
  <pageSetup paperSize="9" scale="63" fitToHeight="0" orientation="landscape"/>
  <headerFooter>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500"/>
  <sheetViews>
    <sheetView showZeros="0" view="pageBreakPreview" zoomScale="90" zoomScaleNormal="90" topLeftCell="A7" workbookViewId="0">
      <selection activeCell="K138" sqref="K138"/>
    </sheetView>
  </sheetViews>
  <sheetFormatPr defaultColWidth="9" defaultRowHeight="12"/>
  <cols>
    <col min="1" max="1" width="6.12962962962963" style="9" customWidth="1"/>
    <col min="2" max="2" width="22" style="10" customWidth="1"/>
    <col min="3" max="3" width="6.87962962962963" style="9" customWidth="1"/>
    <col min="4" max="6" width="9"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3319</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f t="shared" ref="M7:P7" si="0">M8+M14+M311+M357+M372+M383+M414+M421+M478+M483+M490+M496</f>
        <v>2620.5423</v>
      </c>
      <c r="N7" s="38">
        <f t="shared" si="0"/>
        <v>1201.665</v>
      </c>
      <c r="O7" s="38">
        <f t="shared" si="0"/>
        <v>804.8793</v>
      </c>
      <c r="P7" s="38">
        <f t="shared" si="0"/>
        <v>614</v>
      </c>
      <c r="Q7" s="17"/>
      <c r="R7" s="17" t="s">
        <v>34</v>
      </c>
      <c r="S7" s="17" t="s">
        <v>34</v>
      </c>
      <c r="T7" s="17" t="s">
        <v>34</v>
      </c>
      <c r="U7" s="17"/>
      <c r="V7" s="17"/>
      <c r="W7" s="17" t="s">
        <v>34</v>
      </c>
      <c r="X7" s="17">
        <v>1</v>
      </c>
      <c r="Y7" s="17"/>
    </row>
    <row r="8" s="4" customFormat="1" ht="24.95" customHeight="1" spans="1:25">
      <c r="A8" s="18">
        <v>1</v>
      </c>
      <c r="B8" s="19" t="s">
        <v>35</v>
      </c>
      <c r="C8" s="18"/>
      <c r="D8" s="18"/>
      <c r="E8" s="18"/>
      <c r="F8" s="18"/>
      <c r="G8" s="18" t="s">
        <v>34</v>
      </c>
      <c r="H8" s="18" t="s">
        <v>34</v>
      </c>
      <c r="I8" s="18" t="s">
        <v>34</v>
      </c>
      <c r="J8" s="39" t="s">
        <v>34</v>
      </c>
      <c r="K8" s="19"/>
      <c r="L8" s="18"/>
      <c r="M8" s="40">
        <f t="shared" ref="M8:P8" si="1">M9+M12+M13</f>
        <v>0</v>
      </c>
      <c r="N8" s="40">
        <f t="shared" si="1"/>
        <v>0</v>
      </c>
      <c r="O8" s="40">
        <f t="shared" si="1"/>
        <v>0</v>
      </c>
      <c r="P8" s="40">
        <f t="shared" si="1"/>
        <v>0</v>
      </c>
      <c r="Q8" s="18"/>
      <c r="R8" s="18" t="s">
        <v>34</v>
      </c>
      <c r="S8" s="56">
        <f>S9+S12+S13</f>
        <v>0</v>
      </c>
      <c r="T8" s="56">
        <f>T9+T12+T13</f>
        <v>0</v>
      </c>
      <c r="U8" s="56"/>
      <c r="V8" s="56"/>
      <c r="W8" s="18" t="s">
        <v>34</v>
      </c>
      <c r="X8" s="18">
        <v>2</v>
      </c>
      <c r="Y8" s="18"/>
    </row>
    <row r="9" s="5" customFormat="1" ht="24.95" customHeight="1" spans="1:25">
      <c r="A9" s="20">
        <v>2</v>
      </c>
      <c r="B9" s="21" t="s">
        <v>36</v>
      </c>
      <c r="C9" s="20"/>
      <c r="D9" s="20"/>
      <c r="E9" s="20"/>
      <c r="F9" s="20"/>
      <c r="G9" s="20" t="s">
        <v>37</v>
      </c>
      <c r="H9" s="20" t="s">
        <v>34</v>
      </c>
      <c r="I9" s="20" t="s">
        <v>38</v>
      </c>
      <c r="J9" s="41">
        <f>J10+J11</f>
        <v>0</v>
      </c>
      <c r="K9" s="21"/>
      <c r="L9" s="20"/>
      <c r="M9" s="42">
        <f t="shared" ref="M9:O9" si="2">M10+M11</f>
        <v>0</v>
      </c>
      <c r="N9" s="42">
        <f t="shared" si="2"/>
        <v>0</v>
      </c>
      <c r="O9" s="42">
        <f t="shared" si="2"/>
        <v>0</v>
      </c>
      <c r="P9" s="41">
        <f>SUBTOTAL(9,P10,P11)</f>
        <v>0</v>
      </c>
      <c r="Q9" s="20"/>
      <c r="R9" s="20" t="s">
        <v>39</v>
      </c>
      <c r="S9" s="41">
        <f>S10+S11</f>
        <v>0</v>
      </c>
      <c r="T9" s="41">
        <f>T10+T11</f>
        <v>0</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SUM(0)</f>
        <v>0</v>
      </c>
      <c r="K10" s="23" t="s">
        <v>43</v>
      </c>
      <c r="L10" s="22"/>
      <c r="M10" s="44">
        <f>SUM(0)</f>
        <v>0</v>
      </c>
      <c r="N10" s="44">
        <f>SUM(0)</f>
        <v>0</v>
      </c>
      <c r="O10" s="44">
        <f>SUM(0)</f>
        <v>0</v>
      </c>
      <c r="P10" s="44">
        <f>SUM(0)</f>
        <v>0</v>
      </c>
      <c r="Q10" s="22"/>
      <c r="R10" s="22" t="s">
        <v>39</v>
      </c>
      <c r="S10" s="43">
        <f>SUM(0)</f>
        <v>0</v>
      </c>
      <c r="T10" s="43">
        <f>SUM(0)</f>
        <v>0</v>
      </c>
      <c r="U10" s="58"/>
      <c r="V10" s="58"/>
      <c r="W10" s="22" t="s">
        <v>34</v>
      </c>
      <c r="X10" s="22">
        <v>4</v>
      </c>
      <c r="Y10" s="22"/>
    </row>
    <row r="11" s="6" customFormat="1" ht="24.95" customHeight="1" spans="1:25">
      <c r="A11" s="22">
        <v>4</v>
      </c>
      <c r="B11" s="23" t="s">
        <v>76</v>
      </c>
      <c r="C11" s="22"/>
      <c r="D11" s="22"/>
      <c r="E11" s="22"/>
      <c r="F11" s="22"/>
      <c r="G11" s="22" t="s">
        <v>37</v>
      </c>
      <c r="H11" s="22" t="s">
        <v>34</v>
      </c>
      <c r="I11" s="22" t="s">
        <v>38</v>
      </c>
      <c r="J11" s="43">
        <f>SUM(0)</f>
        <v>0</v>
      </c>
      <c r="K11" s="23" t="s">
        <v>77</v>
      </c>
      <c r="L11" s="22"/>
      <c r="M11" s="44">
        <f>SUM(0)</f>
        <v>0</v>
      </c>
      <c r="N11" s="44">
        <f>SUM(0)</f>
        <v>0</v>
      </c>
      <c r="O11" s="44">
        <f>SUM(0)</f>
        <v>0</v>
      </c>
      <c r="P11" s="44">
        <f>SUM(0)</f>
        <v>0</v>
      </c>
      <c r="Q11" s="22"/>
      <c r="R11" s="22" t="s">
        <v>39</v>
      </c>
      <c r="S11" s="43">
        <f>SUM(0)</f>
        <v>0</v>
      </c>
      <c r="T11" s="43">
        <f>SUM(0)</f>
        <v>0</v>
      </c>
      <c r="U11" s="58"/>
      <c r="V11" s="58"/>
      <c r="W11" s="22" t="s">
        <v>34</v>
      </c>
      <c r="X11" s="22">
        <v>58</v>
      </c>
      <c r="Y11" s="22"/>
    </row>
    <row r="12" s="5" customFormat="1" ht="24.95" customHeight="1" spans="1:25">
      <c r="A12" s="20">
        <v>5</v>
      </c>
      <c r="B12" s="21" t="s">
        <v>105</v>
      </c>
      <c r="C12" s="20"/>
      <c r="D12" s="20"/>
      <c r="E12" s="20"/>
      <c r="F12" s="20"/>
      <c r="G12" s="20" t="s">
        <v>37</v>
      </c>
      <c r="H12" s="20" t="s">
        <v>34</v>
      </c>
      <c r="I12" s="20" t="s">
        <v>106</v>
      </c>
      <c r="J12" s="41"/>
      <c r="K12" s="21"/>
      <c r="L12" s="20"/>
      <c r="M12" s="48"/>
      <c r="N12" s="48"/>
      <c r="O12" s="48"/>
      <c r="P12" s="48"/>
      <c r="Q12" s="20"/>
      <c r="R12" s="20"/>
      <c r="S12" s="57"/>
      <c r="T12" s="57"/>
      <c r="U12" s="57"/>
      <c r="V12" s="57"/>
      <c r="W12" s="20" t="s">
        <v>34</v>
      </c>
      <c r="X12" s="20">
        <v>162</v>
      </c>
      <c r="Y12" s="20"/>
    </row>
    <row r="13" s="5" customFormat="1" ht="24.95" customHeight="1" spans="1:25">
      <c r="A13" s="20">
        <v>6</v>
      </c>
      <c r="B13" s="21" t="s">
        <v>107</v>
      </c>
      <c r="C13" s="20"/>
      <c r="D13" s="20"/>
      <c r="E13" s="20"/>
      <c r="F13" s="20"/>
      <c r="G13" s="20" t="s">
        <v>37</v>
      </c>
      <c r="H13" s="20" t="s">
        <v>34</v>
      </c>
      <c r="I13" s="20" t="s">
        <v>108</v>
      </c>
      <c r="J13" s="41">
        <f>SUM(0)</f>
        <v>0</v>
      </c>
      <c r="K13" s="21" t="s">
        <v>109</v>
      </c>
      <c r="L13" s="20"/>
      <c r="M13" s="48">
        <f>SUM(0)</f>
        <v>0</v>
      </c>
      <c r="N13" s="48">
        <f>SUM(0)</f>
        <v>0</v>
      </c>
      <c r="O13" s="48">
        <f>SUM(0)</f>
        <v>0</v>
      </c>
      <c r="P13" s="48">
        <f>SUM(0)</f>
        <v>0</v>
      </c>
      <c r="Q13" s="20"/>
      <c r="R13" s="20" t="s">
        <v>110</v>
      </c>
      <c r="S13" s="57">
        <f>SUM(0)</f>
        <v>0</v>
      </c>
      <c r="T13" s="57">
        <f>SUM(0)</f>
        <v>0</v>
      </c>
      <c r="U13" s="57" t="s">
        <v>40</v>
      </c>
      <c r="V13" s="57" t="s">
        <v>41</v>
      </c>
      <c r="W13" s="20" t="s">
        <v>34</v>
      </c>
      <c r="X13" s="20">
        <v>163</v>
      </c>
      <c r="Y13" s="20"/>
    </row>
    <row r="14" s="4" customFormat="1" ht="24.95" customHeight="1" spans="1:25">
      <c r="A14" s="18">
        <v>7</v>
      </c>
      <c r="B14" s="19" t="s">
        <v>123</v>
      </c>
      <c r="C14" s="18"/>
      <c r="D14" s="18"/>
      <c r="E14" s="18"/>
      <c r="F14" s="18"/>
      <c r="G14" s="18" t="s">
        <v>34</v>
      </c>
      <c r="H14" s="18" t="s">
        <v>34</v>
      </c>
      <c r="I14" s="18" t="s">
        <v>34</v>
      </c>
      <c r="J14" s="39" t="s">
        <v>34</v>
      </c>
      <c r="K14" s="19"/>
      <c r="L14" s="18"/>
      <c r="M14" s="40">
        <f t="shared" ref="M14:P14" si="3">M15+M260+M286+M297+M301+M306</f>
        <v>238.049</v>
      </c>
      <c r="N14" s="40">
        <f t="shared" si="3"/>
        <v>10.875</v>
      </c>
      <c r="O14" s="40">
        <f t="shared" si="3"/>
        <v>227.176</v>
      </c>
      <c r="P14" s="40">
        <f t="shared" si="3"/>
        <v>0</v>
      </c>
      <c r="Q14" s="18"/>
      <c r="R14" s="18" t="s">
        <v>34</v>
      </c>
      <c r="S14" s="56">
        <f>S15+S260+S286+S297+S301+S306</f>
        <v>417</v>
      </c>
      <c r="T14" s="56">
        <f>T15+T260+T286+T297+T301+T306</f>
        <v>1668</v>
      </c>
      <c r="U14" s="56"/>
      <c r="V14" s="56"/>
      <c r="W14" s="18" t="s">
        <v>34</v>
      </c>
      <c r="X14" s="18">
        <v>182</v>
      </c>
      <c r="Y14" s="18"/>
    </row>
    <row r="15" s="5" customFormat="1" ht="24.95" customHeight="1" spans="1:25">
      <c r="A15" s="20">
        <v>8</v>
      </c>
      <c r="B15" s="21" t="s">
        <v>124</v>
      </c>
      <c r="C15" s="20"/>
      <c r="D15" s="20"/>
      <c r="E15" s="20"/>
      <c r="F15" s="20"/>
      <c r="G15" s="20" t="s">
        <v>125</v>
      </c>
      <c r="H15" s="20" t="s">
        <v>34</v>
      </c>
      <c r="I15" s="20" t="s">
        <v>126</v>
      </c>
      <c r="J15" s="42" t="s">
        <v>34</v>
      </c>
      <c r="K15" s="21"/>
      <c r="L15" s="20"/>
      <c r="M15" s="48">
        <f t="shared" ref="M15:P15" si="4">M16+M221+M251+M252</f>
        <v>67.149</v>
      </c>
      <c r="N15" s="48">
        <f t="shared" si="4"/>
        <v>6.275</v>
      </c>
      <c r="O15" s="48">
        <f t="shared" si="4"/>
        <v>60.876</v>
      </c>
      <c r="P15" s="48">
        <f t="shared" si="4"/>
        <v>0</v>
      </c>
      <c r="Q15" s="20"/>
      <c r="R15" s="20" t="s">
        <v>39</v>
      </c>
      <c r="S15" s="57">
        <f>S16+S221+S251+S252</f>
        <v>377</v>
      </c>
      <c r="T15" s="57">
        <f>T16+T221+T251+T252</f>
        <v>1571</v>
      </c>
      <c r="U15" s="57" t="s">
        <v>127</v>
      </c>
      <c r="V15" s="57" t="s">
        <v>128</v>
      </c>
      <c r="W15" s="20" t="s">
        <v>34</v>
      </c>
      <c r="X15" s="20">
        <v>183</v>
      </c>
      <c r="Y15" s="20"/>
    </row>
    <row r="16" s="6" customFormat="1" ht="24.95" customHeight="1" spans="1:25">
      <c r="A16" s="22">
        <v>9</v>
      </c>
      <c r="B16" s="23" t="s">
        <v>129</v>
      </c>
      <c r="C16" s="22"/>
      <c r="D16" s="22"/>
      <c r="E16" s="22"/>
      <c r="F16" s="22" t="s">
        <v>2663</v>
      </c>
      <c r="G16" s="22" t="s">
        <v>125</v>
      </c>
      <c r="H16" s="22" t="s">
        <v>34</v>
      </c>
      <c r="I16" s="22" t="s">
        <v>126</v>
      </c>
      <c r="J16" s="44">
        <f>J17+J18+J141</f>
        <v>1439.7</v>
      </c>
      <c r="K16" s="23" t="s">
        <v>130</v>
      </c>
      <c r="L16" s="22"/>
      <c r="M16" s="49">
        <f t="shared" ref="M16:P16" si="5">M17+M18+M141</f>
        <v>53.529</v>
      </c>
      <c r="N16" s="49">
        <f t="shared" si="5"/>
        <v>3.675</v>
      </c>
      <c r="O16" s="49">
        <f t="shared" si="5"/>
        <v>49.856</v>
      </c>
      <c r="P16" s="49">
        <f t="shared" si="5"/>
        <v>0</v>
      </c>
      <c r="Q16" s="22"/>
      <c r="R16" s="22" t="s">
        <v>39</v>
      </c>
      <c r="S16" s="58">
        <f>S17+S18+S141</f>
        <v>344</v>
      </c>
      <c r="T16" s="58">
        <f>T17+T18+T141</f>
        <v>1428</v>
      </c>
      <c r="U16" s="58"/>
      <c r="V16" s="58"/>
      <c r="W16" s="22" t="s">
        <v>34</v>
      </c>
      <c r="X16" s="22">
        <v>184</v>
      </c>
      <c r="Y16" s="22"/>
    </row>
    <row r="17" ht="24.95" customHeight="1" spans="1:25">
      <c r="A17" s="24">
        <v>10</v>
      </c>
      <c r="B17" s="26" t="s">
        <v>131</v>
      </c>
      <c r="C17" s="24"/>
      <c r="D17" s="24"/>
      <c r="E17" s="24"/>
      <c r="F17" s="24"/>
      <c r="G17" s="24" t="s">
        <v>37</v>
      </c>
      <c r="H17" s="24" t="s">
        <v>34</v>
      </c>
      <c r="I17" s="24" t="s">
        <v>126</v>
      </c>
      <c r="J17" s="50">
        <f>SUM(0)</f>
        <v>0</v>
      </c>
      <c r="K17" s="51"/>
      <c r="L17" s="24"/>
      <c r="M17" s="52">
        <f t="shared" ref="M17:P17" si="6">SUM(0)</f>
        <v>0</v>
      </c>
      <c r="N17" s="52">
        <f t="shared" si="6"/>
        <v>0</v>
      </c>
      <c r="O17" s="52">
        <f t="shared" si="6"/>
        <v>0</v>
      </c>
      <c r="P17" s="52">
        <f t="shared" si="6"/>
        <v>0</v>
      </c>
      <c r="Q17" s="24"/>
      <c r="R17" s="24" t="s">
        <v>39</v>
      </c>
      <c r="S17" s="59">
        <f>SUM(0)</f>
        <v>0</v>
      </c>
      <c r="T17" s="59">
        <f>SUM(0)</f>
        <v>0</v>
      </c>
      <c r="U17" s="59"/>
      <c r="V17" s="59"/>
      <c r="W17" s="24" t="s">
        <v>34</v>
      </c>
      <c r="X17" s="24">
        <v>185</v>
      </c>
      <c r="Y17" s="24"/>
    </row>
    <row r="18" ht="24.95" customHeight="1" spans="1:25">
      <c r="A18" s="24">
        <v>11</v>
      </c>
      <c r="B18" s="26" t="s">
        <v>132</v>
      </c>
      <c r="C18" s="24"/>
      <c r="D18" s="24"/>
      <c r="E18" s="24"/>
      <c r="F18" s="24"/>
      <c r="G18" s="24" t="s">
        <v>125</v>
      </c>
      <c r="H18" s="24" t="s">
        <v>34</v>
      </c>
      <c r="I18" s="24" t="s">
        <v>126</v>
      </c>
      <c r="J18" s="50">
        <f>SUM(J19:J139)</f>
        <v>929.5</v>
      </c>
      <c r="K18" s="51"/>
      <c r="L18" s="24"/>
      <c r="M18" s="52">
        <f>SUM(M19:M139)</f>
        <v>28.019</v>
      </c>
      <c r="N18" s="52">
        <f>SUM(N19:N139)</f>
        <v>2.625</v>
      </c>
      <c r="O18" s="52">
        <f>SUM(O19:O139)</f>
        <v>25.396</v>
      </c>
      <c r="P18" s="52">
        <f>SUM(P19:P139)</f>
        <v>0</v>
      </c>
      <c r="Q18" s="24"/>
      <c r="R18" s="24" t="s">
        <v>39</v>
      </c>
      <c r="S18" s="59">
        <f>SUM(S19:S139)</f>
        <v>210</v>
      </c>
      <c r="T18" s="59">
        <f>SUM(T19:T139)</f>
        <v>861</v>
      </c>
      <c r="U18" s="59"/>
      <c r="V18" s="59"/>
      <c r="W18" s="24" t="s">
        <v>34</v>
      </c>
      <c r="X18" s="24">
        <v>202</v>
      </c>
      <c r="Y18" s="24"/>
    </row>
    <row r="19" s="3" customFormat="1" ht="24.95" customHeight="1" spans="1:25">
      <c r="A19" s="24">
        <v>12</v>
      </c>
      <c r="B19" s="25" t="s">
        <v>141</v>
      </c>
      <c r="C19" s="26" t="s">
        <v>45</v>
      </c>
      <c r="D19" s="26" t="s">
        <v>142</v>
      </c>
      <c r="E19" s="26" t="s">
        <v>143</v>
      </c>
      <c r="F19" s="26"/>
      <c r="G19" s="26" t="s">
        <v>37</v>
      </c>
      <c r="H19" s="26">
        <v>2018</v>
      </c>
      <c r="I19" s="26" t="s">
        <v>126</v>
      </c>
      <c r="J19" s="54">
        <v>1</v>
      </c>
      <c r="K19" s="46" t="s">
        <v>144</v>
      </c>
      <c r="L19" s="47">
        <v>0.05</v>
      </c>
      <c r="M19" s="47">
        <f t="shared" ref="M19:M26" si="7">N19+O19+P19</f>
        <v>0.05</v>
      </c>
      <c r="N19" s="47">
        <v>0.05</v>
      </c>
      <c r="O19" s="47"/>
      <c r="P19" s="47"/>
      <c r="Q19" s="26" t="s">
        <v>135</v>
      </c>
      <c r="R19" s="26" t="s">
        <v>39</v>
      </c>
      <c r="S19" s="45">
        <v>1</v>
      </c>
      <c r="T19" s="45">
        <v>5</v>
      </c>
      <c r="U19" s="45"/>
      <c r="V19" s="45"/>
      <c r="W19" s="26" t="s">
        <v>17</v>
      </c>
      <c r="X19" s="24">
        <v>246</v>
      </c>
      <c r="Y19" s="24"/>
    </row>
    <row r="20" s="3" customFormat="1" ht="24.95" customHeight="1" spans="1:25">
      <c r="A20" s="24">
        <v>13</v>
      </c>
      <c r="B20" s="25" t="s">
        <v>145</v>
      </c>
      <c r="C20" s="26" t="s">
        <v>45</v>
      </c>
      <c r="D20" s="26" t="s">
        <v>142</v>
      </c>
      <c r="E20" s="26" t="s">
        <v>146</v>
      </c>
      <c r="F20" s="26"/>
      <c r="G20" s="26" t="s">
        <v>37</v>
      </c>
      <c r="H20" s="26">
        <v>2018</v>
      </c>
      <c r="I20" s="26" t="s">
        <v>126</v>
      </c>
      <c r="J20" s="54">
        <v>19.5</v>
      </c>
      <c r="K20" s="46" t="s">
        <v>144</v>
      </c>
      <c r="L20" s="47">
        <v>0.05</v>
      </c>
      <c r="M20" s="47">
        <f t="shared" si="7"/>
        <v>0.975</v>
      </c>
      <c r="N20" s="47">
        <v>0.975</v>
      </c>
      <c r="O20" s="47"/>
      <c r="P20" s="47"/>
      <c r="Q20" s="26" t="s">
        <v>135</v>
      </c>
      <c r="R20" s="26" t="s">
        <v>39</v>
      </c>
      <c r="S20" s="45">
        <v>4</v>
      </c>
      <c r="T20" s="45">
        <v>13</v>
      </c>
      <c r="U20" s="45"/>
      <c r="V20" s="45"/>
      <c r="W20" s="26" t="s">
        <v>17</v>
      </c>
      <c r="X20" s="24">
        <v>247</v>
      </c>
      <c r="Y20" s="24"/>
    </row>
    <row r="21" s="3" customFormat="1" ht="24.95" customHeight="1" spans="1:25">
      <c r="A21" s="24">
        <v>14</v>
      </c>
      <c r="B21" s="25" t="s">
        <v>147</v>
      </c>
      <c r="C21" s="26" t="s">
        <v>45</v>
      </c>
      <c r="D21" s="26" t="s">
        <v>142</v>
      </c>
      <c r="E21" s="26" t="s">
        <v>148</v>
      </c>
      <c r="F21" s="26"/>
      <c r="G21" s="26" t="s">
        <v>37</v>
      </c>
      <c r="H21" s="26">
        <v>2018</v>
      </c>
      <c r="I21" s="26" t="s">
        <v>126</v>
      </c>
      <c r="J21" s="54">
        <v>14</v>
      </c>
      <c r="K21" s="46" t="s">
        <v>144</v>
      </c>
      <c r="L21" s="47">
        <v>0.05</v>
      </c>
      <c r="M21" s="47">
        <f t="shared" si="7"/>
        <v>0.7</v>
      </c>
      <c r="N21" s="47">
        <v>0.7</v>
      </c>
      <c r="O21" s="47"/>
      <c r="P21" s="47"/>
      <c r="Q21" s="26" t="s">
        <v>135</v>
      </c>
      <c r="R21" s="26" t="s">
        <v>39</v>
      </c>
      <c r="S21" s="45">
        <v>3</v>
      </c>
      <c r="T21" s="45">
        <v>12</v>
      </c>
      <c r="U21" s="45"/>
      <c r="V21" s="45"/>
      <c r="W21" s="26" t="s">
        <v>17</v>
      </c>
      <c r="X21" s="24">
        <v>248</v>
      </c>
      <c r="Y21" s="24"/>
    </row>
    <row r="22" s="3" customFormat="1" ht="24.95" customHeight="1" spans="1:25">
      <c r="A22" s="24">
        <v>15</v>
      </c>
      <c r="B22" s="25" t="s">
        <v>149</v>
      </c>
      <c r="C22" s="26" t="s">
        <v>45</v>
      </c>
      <c r="D22" s="26" t="s">
        <v>142</v>
      </c>
      <c r="E22" s="26" t="s">
        <v>150</v>
      </c>
      <c r="F22" s="26"/>
      <c r="G22" s="26" t="s">
        <v>37</v>
      </c>
      <c r="H22" s="26">
        <v>2018</v>
      </c>
      <c r="I22" s="26" t="s">
        <v>126</v>
      </c>
      <c r="J22" s="54">
        <v>4</v>
      </c>
      <c r="K22" s="46" t="s">
        <v>144</v>
      </c>
      <c r="L22" s="47">
        <v>0.05</v>
      </c>
      <c r="M22" s="47">
        <f t="shared" si="7"/>
        <v>0.2</v>
      </c>
      <c r="N22" s="47">
        <v>0.2</v>
      </c>
      <c r="O22" s="47"/>
      <c r="P22" s="47"/>
      <c r="Q22" s="26" t="s">
        <v>135</v>
      </c>
      <c r="R22" s="26" t="s">
        <v>39</v>
      </c>
      <c r="S22" s="45">
        <v>2</v>
      </c>
      <c r="T22" s="45">
        <v>4</v>
      </c>
      <c r="U22" s="45"/>
      <c r="V22" s="45"/>
      <c r="W22" s="26" t="s">
        <v>17</v>
      </c>
      <c r="X22" s="24">
        <v>249</v>
      </c>
      <c r="Y22" s="24"/>
    </row>
    <row r="23" s="3" customFormat="1" ht="24.95" customHeight="1" spans="1:25">
      <c r="A23" s="24">
        <v>16</v>
      </c>
      <c r="B23" s="25" t="s">
        <v>151</v>
      </c>
      <c r="C23" s="26" t="s">
        <v>45</v>
      </c>
      <c r="D23" s="26" t="s">
        <v>142</v>
      </c>
      <c r="E23" s="26" t="s">
        <v>152</v>
      </c>
      <c r="F23" s="26"/>
      <c r="G23" s="26" t="s">
        <v>37</v>
      </c>
      <c r="H23" s="26">
        <v>2018</v>
      </c>
      <c r="I23" s="26" t="s">
        <v>126</v>
      </c>
      <c r="J23" s="54">
        <v>4</v>
      </c>
      <c r="K23" s="46" t="s">
        <v>144</v>
      </c>
      <c r="L23" s="47">
        <v>0.05</v>
      </c>
      <c r="M23" s="47">
        <f t="shared" si="7"/>
        <v>0.2</v>
      </c>
      <c r="N23" s="47">
        <v>0.2</v>
      </c>
      <c r="O23" s="47"/>
      <c r="P23" s="47"/>
      <c r="Q23" s="26" t="s">
        <v>135</v>
      </c>
      <c r="R23" s="26" t="s">
        <v>39</v>
      </c>
      <c r="S23" s="45">
        <v>2</v>
      </c>
      <c r="T23" s="45">
        <v>4</v>
      </c>
      <c r="U23" s="45"/>
      <c r="V23" s="45"/>
      <c r="W23" s="26" t="s">
        <v>17</v>
      </c>
      <c r="X23" s="24">
        <v>250</v>
      </c>
      <c r="Y23" s="24"/>
    </row>
    <row r="24" s="3" customFormat="1" ht="24.95" customHeight="1" spans="1:25">
      <c r="A24" s="24">
        <v>17</v>
      </c>
      <c r="B24" s="78" t="s">
        <v>153</v>
      </c>
      <c r="C24" s="33" t="s">
        <v>45</v>
      </c>
      <c r="D24" s="33" t="s">
        <v>142</v>
      </c>
      <c r="E24" s="33" t="s">
        <v>154</v>
      </c>
      <c r="F24" s="33"/>
      <c r="G24" s="33" t="s">
        <v>37</v>
      </c>
      <c r="H24" s="33">
        <v>2018</v>
      </c>
      <c r="I24" s="33" t="s">
        <v>126</v>
      </c>
      <c r="J24" s="79">
        <v>2</v>
      </c>
      <c r="K24" s="53" t="s">
        <v>144</v>
      </c>
      <c r="L24" s="80">
        <v>0.05</v>
      </c>
      <c r="M24" s="80">
        <f t="shared" si="7"/>
        <v>0.1</v>
      </c>
      <c r="N24" s="80">
        <v>0.1</v>
      </c>
      <c r="O24" s="80"/>
      <c r="P24" s="80"/>
      <c r="Q24" s="33" t="s">
        <v>135</v>
      </c>
      <c r="R24" s="33" t="s">
        <v>39</v>
      </c>
      <c r="S24" s="81">
        <v>1</v>
      </c>
      <c r="T24" s="81">
        <v>3</v>
      </c>
      <c r="U24" s="81"/>
      <c r="V24" s="45"/>
      <c r="W24" s="26" t="s">
        <v>17</v>
      </c>
      <c r="X24" s="24">
        <v>251</v>
      </c>
      <c r="Y24" s="24"/>
    </row>
    <row r="25" s="3" customFormat="1" ht="24.95" customHeight="1" spans="1:25">
      <c r="A25" s="24">
        <v>18</v>
      </c>
      <c r="B25" s="78" t="s">
        <v>155</v>
      </c>
      <c r="C25" s="33" t="s">
        <v>45</v>
      </c>
      <c r="D25" s="33" t="s">
        <v>142</v>
      </c>
      <c r="E25" s="33" t="s">
        <v>156</v>
      </c>
      <c r="F25" s="33"/>
      <c r="G25" s="33" t="s">
        <v>37</v>
      </c>
      <c r="H25" s="33">
        <v>2018</v>
      </c>
      <c r="I25" s="33" t="s">
        <v>126</v>
      </c>
      <c r="J25" s="79">
        <v>8</v>
      </c>
      <c r="K25" s="53" t="s">
        <v>144</v>
      </c>
      <c r="L25" s="80">
        <v>0.05</v>
      </c>
      <c r="M25" s="80">
        <f t="shared" si="7"/>
        <v>0.4</v>
      </c>
      <c r="N25" s="80">
        <v>0.4</v>
      </c>
      <c r="O25" s="80"/>
      <c r="P25" s="80"/>
      <c r="Q25" s="33" t="s">
        <v>135</v>
      </c>
      <c r="R25" s="33" t="s">
        <v>39</v>
      </c>
      <c r="S25" s="81">
        <v>2</v>
      </c>
      <c r="T25" s="81">
        <v>7</v>
      </c>
      <c r="U25" s="81"/>
      <c r="V25" s="45"/>
      <c r="W25" s="26" t="s">
        <v>17</v>
      </c>
      <c r="X25" s="24">
        <v>252</v>
      </c>
      <c r="Y25" s="24"/>
    </row>
    <row r="26" ht="24.95" customHeight="1" spans="1:25">
      <c r="A26" s="24">
        <v>19</v>
      </c>
      <c r="B26" s="78" t="s">
        <v>338</v>
      </c>
      <c r="C26" s="33" t="s">
        <v>45</v>
      </c>
      <c r="D26" s="33" t="s">
        <v>142</v>
      </c>
      <c r="E26" s="33" t="s">
        <v>339</v>
      </c>
      <c r="F26" s="33"/>
      <c r="G26" s="33" t="s">
        <v>37</v>
      </c>
      <c r="H26" s="33">
        <v>2019</v>
      </c>
      <c r="I26" s="33" t="s">
        <v>126</v>
      </c>
      <c r="J26" s="79">
        <v>10</v>
      </c>
      <c r="K26" s="53" t="s">
        <v>179</v>
      </c>
      <c r="L26" s="33">
        <v>0.05</v>
      </c>
      <c r="M26" s="80">
        <f t="shared" si="7"/>
        <v>0.5</v>
      </c>
      <c r="N26" s="80"/>
      <c r="O26" s="80">
        <v>0.5</v>
      </c>
      <c r="P26" s="80"/>
      <c r="Q26" s="33" t="s">
        <v>135</v>
      </c>
      <c r="R26" s="33" t="s">
        <v>39</v>
      </c>
      <c r="S26" s="82">
        <v>2</v>
      </c>
      <c r="T26" s="82">
        <v>8</v>
      </c>
      <c r="U26" s="82"/>
      <c r="V26" s="60"/>
      <c r="W26" s="26" t="s">
        <v>17</v>
      </c>
      <c r="X26" s="26"/>
      <c r="Y26" s="61" t="s">
        <v>340</v>
      </c>
    </row>
    <row r="27" ht="24.95" customHeight="1" spans="1:25">
      <c r="A27" s="24"/>
      <c r="B27" s="78"/>
      <c r="C27" s="30" t="s">
        <v>45</v>
      </c>
      <c r="D27" s="30" t="s">
        <v>142</v>
      </c>
      <c r="E27" s="30" t="s">
        <v>339</v>
      </c>
      <c r="F27" s="30" t="s">
        <v>3320</v>
      </c>
      <c r="G27" s="33" t="s">
        <v>37</v>
      </c>
      <c r="H27" s="33">
        <v>2019</v>
      </c>
      <c r="I27" s="33" t="s">
        <v>126</v>
      </c>
      <c r="J27" s="30">
        <v>8</v>
      </c>
      <c r="K27" s="53" t="s">
        <v>179</v>
      </c>
      <c r="L27" s="33">
        <v>0.05</v>
      </c>
      <c r="M27" s="80">
        <v>0.4</v>
      </c>
      <c r="N27" s="80"/>
      <c r="O27" s="80">
        <v>0.4</v>
      </c>
      <c r="P27" s="80"/>
      <c r="Q27" s="33" t="s">
        <v>135</v>
      </c>
      <c r="R27" s="33" t="s">
        <v>39</v>
      </c>
      <c r="S27" s="81">
        <v>1</v>
      </c>
      <c r="T27" s="83">
        <v>4</v>
      </c>
      <c r="U27" s="82"/>
      <c r="V27" s="60"/>
      <c r="W27" s="26" t="s">
        <v>17</v>
      </c>
      <c r="X27" s="26"/>
      <c r="Y27" s="61"/>
    </row>
    <row r="28" ht="24.95" customHeight="1" spans="1:25">
      <c r="A28" s="24"/>
      <c r="B28" s="78"/>
      <c r="C28" s="30" t="s">
        <v>45</v>
      </c>
      <c r="D28" s="30" t="s">
        <v>142</v>
      </c>
      <c r="E28" s="30" t="s">
        <v>339</v>
      </c>
      <c r="F28" s="31" t="s">
        <v>3321</v>
      </c>
      <c r="G28" s="33" t="s">
        <v>37</v>
      </c>
      <c r="H28" s="33">
        <v>2019</v>
      </c>
      <c r="I28" s="33" t="s">
        <v>126</v>
      </c>
      <c r="J28" s="31">
        <v>2</v>
      </c>
      <c r="K28" s="53" t="s">
        <v>179</v>
      </c>
      <c r="L28" s="33">
        <v>0.05</v>
      </c>
      <c r="M28" s="80">
        <v>0.1</v>
      </c>
      <c r="N28" s="80"/>
      <c r="O28" s="80">
        <v>0.1</v>
      </c>
      <c r="P28" s="80"/>
      <c r="Q28" s="33" t="s">
        <v>135</v>
      </c>
      <c r="R28" s="33" t="s">
        <v>39</v>
      </c>
      <c r="S28" s="81">
        <v>1</v>
      </c>
      <c r="T28" s="83">
        <v>4</v>
      </c>
      <c r="U28" s="82"/>
      <c r="V28" s="60"/>
      <c r="W28" s="26" t="s">
        <v>17</v>
      </c>
      <c r="X28" s="26"/>
      <c r="Y28" s="61"/>
    </row>
    <row r="29" ht="24.95" customHeight="1" spans="1:25">
      <c r="A29" s="24">
        <v>20</v>
      </c>
      <c r="B29" s="78" t="s">
        <v>341</v>
      </c>
      <c r="C29" s="33" t="s">
        <v>45</v>
      </c>
      <c r="D29" s="33" t="s">
        <v>142</v>
      </c>
      <c r="E29" s="33" t="s">
        <v>342</v>
      </c>
      <c r="F29" s="30" t="s">
        <v>3322</v>
      </c>
      <c r="G29" s="33" t="s">
        <v>37</v>
      </c>
      <c r="H29" s="33">
        <v>2019</v>
      </c>
      <c r="I29" s="33" t="s">
        <v>126</v>
      </c>
      <c r="J29" s="79">
        <v>31.7</v>
      </c>
      <c r="K29" s="53" t="s">
        <v>179</v>
      </c>
      <c r="L29" s="33">
        <v>0.05</v>
      </c>
      <c r="M29" s="80">
        <f>N29+O29+P29</f>
        <v>1.585</v>
      </c>
      <c r="N29" s="80"/>
      <c r="O29" s="80">
        <v>1.585</v>
      </c>
      <c r="P29" s="80"/>
      <c r="Q29" s="33" t="s">
        <v>135</v>
      </c>
      <c r="R29" s="33" t="s">
        <v>39</v>
      </c>
      <c r="S29" s="82">
        <v>9</v>
      </c>
      <c r="T29" s="82">
        <v>27</v>
      </c>
      <c r="U29" s="82"/>
      <c r="V29" s="60"/>
      <c r="W29" s="26" t="s">
        <v>17</v>
      </c>
      <c r="X29" s="26"/>
      <c r="Y29" s="61" t="s">
        <v>343</v>
      </c>
    </row>
    <row r="30" ht="24.95" customHeight="1" spans="1:25">
      <c r="A30" s="24"/>
      <c r="B30" s="78"/>
      <c r="C30" s="30" t="s">
        <v>45</v>
      </c>
      <c r="D30" s="30" t="s">
        <v>142</v>
      </c>
      <c r="E30" s="30" t="s">
        <v>342</v>
      </c>
      <c r="F30" s="30" t="s">
        <v>3323</v>
      </c>
      <c r="G30" s="33" t="s">
        <v>37</v>
      </c>
      <c r="H30" s="33">
        <v>2019</v>
      </c>
      <c r="I30" s="33" t="s">
        <v>126</v>
      </c>
      <c r="J30" s="30">
        <v>1.7</v>
      </c>
      <c r="K30" s="53" t="s">
        <v>179</v>
      </c>
      <c r="L30" s="33">
        <v>0.05</v>
      </c>
      <c r="M30" s="80">
        <f>L30*J30</f>
        <v>0.085</v>
      </c>
      <c r="N30" s="80"/>
      <c r="O30" s="80">
        <f>L30*J30</f>
        <v>0.085</v>
      </c>
      <c r="P30" s="80"/>
      <c r="Q30" s="33" t="s">
        <v>135</v>
      </c>
      <c r="R30" s="33" t="s">
        <v>39</v>
      </c>
      <c r="S30" s="81">
        <v>1</v>
      </c>
      <c r="T30" s="83">
        <v>3</v>
      </c>
      <c r="U30" s="82"/>
      <c r="V30" s="60"/>
      <c r="W30" s="26" t="s">
        <v>17</v>
      </c>
      <c r="X30" s="26"/>
      <c r="Y30" s="61"/>
    </row>
    <row r="31" ht="24.95" customHeight="1" spans="1:25">
      <c r="A31" s="24"/>
      <c r="B31" s="78"/>
      <c r="C31" s="30" t="s">
        <v>45</v>
      </c>
      <c r="D31" s="30" t="s">
        <v>142</v>
      </c>
      <c r="E31" s="30" t="s">
        <v>342</v>
      </c>
      <c r="F31" s="30" t="s">
        <v>3324</v>
      </c>
      <c r="G31" s="33" t="s">
        <v>37</v>
      </c>
      <c r="H31" s="33">
        <v>2019</v>
      </c>
      <c r="I31" s="33" t="s">
        <v>126</v>
      </c>
      <c r="J31" s="30">
        <v>1.5</v>
      </c>
      <c r="K31" s="53" t="s">
        <v>179</v>
      </c>
      <c r="L31" s="33">
        <v>0.05</v>
      </c>
      <c r="M31" s="80">
        <f t="shared" ref="M31:M38" si="8">L31*J31</f>
        <v>0.075</v>
      </c>
      <c r="N31" s="80"/>
      <c r="O31" s="80">
        <f t="shared" ref="O31:O38" si="9">L31*J31</f>
        <v>0.075</v>
      </c>
      <c r="P31" s="80"/>
      <c r="Q31" s="33" t="s">
        <v>135</v>
      </c>
      <c r="R31" s="33" t="s">
        <v>39</v>
      </c>
      <c r="S31" s="81">
        <v>1</v>
      </c>
      <c r="T31" s="83">
        <v>4</v>
      </c>
      <c r="U31" s="82"/>
      <c r="V31" s="60"/>
      <c r="W31" s="26" t="s">
        <v>17</v>
      </c>
      <c r="X31" s="26"/>
      <c r="Y31" s="61"/>
    </row>
    <row r="32" ht="24.95" customHeight="1" spans="1:25">
      <c r="A32" s="24"/>
      <c r="B32" s="78"/>
      <c r="C32" s="30" t="s">
        <v>45</v>
      </c>
      <c r="D32" s="30" t="s">
        <v>142</v>
      </c>
      <c r="E32" s="30" t="s">
        <v>342</v>
      </c>
      <c r="F32" s="30" t="s">
        <v>3325</v>
      </c>
      <c r="G32" s="33" t="s">
        <v>37</v>
      </c>
      <c r="H32" s="33">
        <v>2019</v>
      </c>
      <c r="I32" s="33" t="s">
        <v>126</v>
      </c>
      <c r="J32" s="30">
        <v>1.7</v>
      </c>
      <c r="K32" s="53" t="s">
        <v>179</v>
      </c>
      <c r="L32" s="33">
        <v>0.05</v>
      </c>
      <c r="M32" s="80">
        <f t="shared" si="8"/>
        <v>0.085</v>
      </c>
      <c r="N32" s="80"/>
      <c r="O32" s="80">
        <f t="shared" si="9"/>
        <v>0.085</v>
      </c>
      <c r="P32" s="80"/>
      <c r="Q32" s="33" t="s">
        <v>135</v>
      </c>
      <c r="R32" s="33" t="s">
        <v>39</v>
      </c>
      <c r="S32" s="81">
        <v>1</v>
      </c>
      <c r="T32" s="83">
        <v>2</v>
      </c>
      <c r="U32" s="82"/>
      <c r="V32" s="60"/>
      <c r="W32" s="26" t="s">
        <v>17</v>
      </c>
      <c r="X32" s="26"/>
      <c r="Y32" s="61"/>
    </row>
    <row r="33" ht="24.95" customHeight="1" spans="1:25">
      <c r="A33" s="24"/>
      <c r="B33" s="78"/>
      <c r="C33" s="30" t="s">
        <v>45</v>
      </c>
      <c r="D33" s="30" t="s">
        <v>142</v>
      </c>
      <c r="E33" s="30" t="s">
        <v>342</v>
      </c>
      <c r="F33" s="30" t="s">
        <v>3326</v>
      </c>
      <c r="G33" s="33" t="s">
        <v>37</v>
      </c>
      <c r="H33" s="33">
        <v>2019</v>
      </c>
      <c r="I33" s="33" t="s">
        <v>126</v>
      </c>
      <c r="J33" s="30">
        <v>4</v>
      </c>
      <c r="K33" s="53" t="s">
        <v>179</v>
      </c>
      <c r="L33" s="33">
        <v>0.05</v>
      </c>
      <c r="M33" s="80">
        <f t="shared" si="8"/>
        <v>0.2</v>
      </c>
      <c r="N33" s="80"/>
      <c r="O33" s="80">
        <f t="shared" si="9"/>
        <v>0.2</v>
      </c>
      <c r="P33" s="80"/>
      <c r="Q33" s="33" t="s">
        <v>135</v>
      </c>
      <c r="R33" s="33" t="s">
        <v>39</v>
      </c>
      <c r="S33" s="81">
        <v>1</v>
      </c>
      <c r="T33" s="83">
        <v>3</v>
      </c>
      <c r="U33" s="82"/>
      <c r="V33" s="60"/>
      <c r="W33" s="26" t="s">
        <v>17</v>
      </c>
      <c r="X33" s="26"/>
      <c r="Y33" s="61"/>
    </row>
    <row r="34" ht="24.95" customHeight="1" spans="1:25">
      <c r="A34" s="24"/>
      <c r="B34" s="78"/>
      <c r="C34" s="30" t="s">
        <v>45</v>
      </c>
      <c r="D34" s="30" t="s">
        <v>142</v>
      </c>
      <c r="E34" s="30" t="s">
        <v>342</v>
      </c>
      <c r="F34" s="31" t="s">
        <v>3327</v>
      </c>
      <c r="G34" s="33" t="s">
        <v>37</v>
      </c>
      <c r="H34" s="33">
        <v>2019</v>
      </c>
      <c r="I34" s="33" t="s">
        <v>126</v>
      </c>
      <c r="J34" s="30">
        <v>7</v>
      </c>
      <c r="K34" s="53" t="s">
        <v>179</v>
      </c>
      <c r="L34" s="33">
        <v>0.05</v>
      </c>
      <c r="M34" s="80">
        <f t="shared" si="8"/>
        <v>0.35</v>
      </c>
      <c r="N34" s="80"/>
      <c r="O34" s="80">
        <f t="shared" si="9"/>
        <v>0.35</v>
      </c>
      <c r="P34" s="80"/>
      <c r="Q34" s="33" t="s">
        <v>135</v>
      </c>
      <c r="R34" s="33" t="s">
        <v>39</v>
      </c>
      <c r="S34" s="81">
        <v>1</v>
      </c>
      <c r="T34" s="83">
        <v>1</v>
      </c>
      <c r="U34" s="82"/>
      <c r="V34" s="60"/>
      <c r="W34" s="26" t="s">
        <v>17</v>
      </c>
      <c r="X34" s="26"/>
      <c r="Y34" s="61"/>
    </row>
    <row r="35" ht="24.95" customHeight="1" spans="1:25">
      <c r="A35" s="24"/>
      <c r="B35" s="78"/>
      <c r="C35" s="30" t="s">
        <v>45</v>
      </c>
      <c r="D35" s="30" t="s">
        <v>142</v>
      </c>
      <c r="E35" s="31" t="s">
        <v>2172</v>
      </c>
      <c r="F35" s="31" t="s">
        <v>3328</v>
      </c>
      <c r="G35" s="33" t="s">
        <v>37</v>
      </c>
      <c r="H35" s="33">
        <v>2019</v>
      </c>
      <c r="I35" s="33" t="s">
        <v>126</v>
      </c>
      <c r="J35" s="31">
        <v>5</v>
      </c>
      <c r="K35" s="53" t="s">
        <v>179</v>
      </c>
      <c r="L35" s="33">
        <v>0.05</v>
      </c>
      <c r="M35" s="80">
        <f t="shared" si="8"/>
        <v>0.25</v>
      </c>
      <c r="N35" s="80"/>
      <c r="O35" s="80">
        <f t="shared" si="9"/>
        <v>0.25</v>
      </c>
      <c r="P35" s="80"/>
      <c r="Q35" s="33" t="s">
        <v>135</v>
      </c>
      <c r="R35" s="33" t="s">
        <v>39</v>
      </c>
      <c r="S35" s="81">
        <v>1</v>
      </c>
      <c r="T35" s="83">
        <v>3</v>
      </c>
      <c r="U35" s="82"/>
      <c r="V35" s="60"/>
      <c r="W35" s="26" t="s">
        <v>17</v>
      </c>
      <c r="X35" s="26"/>
      <c r="Y35" s="61"/>
    </row>
    <row r="36" ht="24.95" customHeight="1" spans="1:25">
      <c r="A36" s="24"/>
      <c r="B36" s="78"/>
      <c r="C36" s="30" t="s">
        <v>45</v>
      </c>
      <c r="D36" s="31" t="s">
        <v>142</v>
      </c>
      <c r="E36" s="31" t="s">
        <v>342</v>
      </c>
      <c r="F36" s="30" t="s">
        <v>3329</v>
      </c>
      <c r="G36" s="33" t="s">
        <v>37</v>
      </c>
      <c r="H36" s="33">
        <v>2019</v>
      </c>
      <c r="I36" s="33" t="s">
        <v>126</v>
      </c>
      <c r="J36" s="31">
        <v>3</v>
      </c>
      <c r="K36" s="53" t="s">
        <v>179</v>
      </c>
      <c r="L36" s="33">
        <v>0.05</v>
      </c>
      <c r="M36" s="80">
        <f t="shared" si="8"/>
        <v>0.15</v>
      </c>
      <c r="N36" s="80"/>
      <c r="O36" s="80">
        <f t="shared" si="9"/>
        <v>0.15</v>
      </c>
      <c r="P36" s="80"/>
      <c r="Q36" s="33" t="s">
        <v>135</v>
      </c>
      <c r="R36" s="33" t="s">
        <v>39</v>
      </c>
      <c r="S36" s="81">
        <v>1</v>
      </c>
      <c r="T36" s="83">
        <v>3</v>
      </c>
      <c r="U36" s="82"/>
      <c r="V36" s="60"/>
      <c r="W36" s="26" t="s">
        <v>17</v>
      </c>
      <c r="X36" s="26"/>
      <c r="Y36" s="61"/>
    </row>
    <row r="37" ht="24.95" customHeight="1" spans="1:25">
      <c r="A37" s="24"/>
      <c r="B37" s="78"/>
      <c r="C37" s="30" t="s">
        <v>45</v>
      </c>
      <c r="D37" s="30" t="s">
        <v>142</v>
      </c>
      <c r="E37" s="30" t="s">
        <v>2172</v>
      </c>
      <c r="F37" s="30" t="s">
        <v>3330</v>
      </c>
      <c r="G37" s="33" t="s">
        <v>37</v>
      </c>
      <c r="H37" s="33">
        <v>2019</v>
      </c>
      <c r="I37" s="33" t="s">
        <v>126</v>
      </c>
      <c r="J37" s="30">
        <v>0.8</v>
      </c>
      <c r="K37" s="53" t="s">
        <v>179</v>
      </c>
      <c r="L37" s="33">
        <v>0.05</v>
      </c>
      <c r="M37" s="80">
        <f t="shared" si="8"/>
        <v>0.04</v>
      </c>
      <c r="N37" s="80"/>
      <c r="O37" s="80">
        <f t="shared" si="9"/>
        <v>0.04</v>
      </c>
      <c r="P37" s="80"/>
      <c r="Q37" s="33" t="s">
        <v>135</v>
      </c>
      <c r="R37" s="33" t="s">
        <v>39</v>
      </c>
      <c r="S37" s="81">
        <v>1</v>
      </c>
      <c r="T37" s="83">
        <v>4</v>
      </c>
      <c r="U37" s="82"/>
      <c r="V37" s="60"/>
      <c r="W37" s="26" t="s">
        <v>17</v>
      </c>
      <c r="X37" s="26"/>
      <c r="Y37" s="61"/>
    </row>
    <row r="38" ht="24.95" customHeight="1" spans="1:25">
      <c r="A38" s="24"/>
      <c r="B38" s="78"/>
      <c r="C38" s="30" t="s">
        <v>45</v>
      </c>
      <c r="D38" s="31" t="s">
        <v>142</v>
      </c>
      <c r="E38" s="31" t="s">
        <v>2172</v>
      </c>
      <c r="F38" s="31"/>
      <c r="G38" s="33" t="s">
        <v>37</v>
      </c>
      <c r="H38" s="33">
        <v>2019</v>
      </c>
      <c r="I38" s="33" t="s">
        <v>126</v>
      </c>
      <c r="J38" s="31">
        <v>7</v>
      </c>
      <c r="K38" s="53" t="s">
        <v>179</v>
      </c>
      <c r="L38" s="33">
        <v>0.05</v>
      </c>
      <c r="M38" s="80">
        <f t="shared" si="8"/>
        <v>0.35</v>
      </c>
      <c r="N38" s="80"/>
      <c r="O38" s="80">
        <f t="shared" si="9"/>
        <v>0.35</v>
      </c>
      <c r="P38" s="80"/>
      <c r="Q38" s="33" t="s">
        <v>135</v>
      </c>
      <c r="R38" s="33" t="s">
        <v>39</v>
      </c>
      <c r="S38" s="81">
        <v>1</v>
      </c>
      <c r="T38" s="83">
        <v>4</v>
      </c>
      <c r="U38" s="82"/>
      <c r="V38" s="60"/>
      <c r="W38" s="26" t="s">
        <v>17</v>
      </c>
      <c r="X38" s="26"/>
      <c r="Y38" s="61"/>
    </row>
    <row r="39" ht="24.95" customHeight="1" spans="1:25">
      <c r="A39" s="24">
        <v>21</v>
      </c>
      <c r="B39" s="78" t="s">
        <v>344</v>
      </c>
      <c r="C39" s="33" t="s">
        <v>45</v>
      </c>
      <c r="D39" s="33" t="s">
        <v>142</v>
      </c>
      <c r="E39" s="33" t="s">
        <v>345</v>
      </c>
      <c r="F39" s="33"/>
      <c r="G39" s="33" t="s">
        <v>37</v>
      </c>
      <c r="H39" s="33">
        <v>2019</v>
      </c>
      <c r="I39" s="33" t="s">
        <v>126</v>
      </c>
      <c r="J39" s="79">
        <v>25.5</v>
      </c>
      <c r="K39" s="53" t="s">
        <v>179</v>
      </c>
      <c r="L39" s="33">
        <v>0.05</v>
      </c>
      <c r="M39" s="80">
        <f>N39+O39+P39</f>
        <v>1.275</v>
      </c>
      <c r="N39" s="80"/>
      <c r="O39" s="80">
        <v>1.275</v>
      </c>
      <c r="P39" s="80"/>
      <c r="Q39" s="33" t="s">
        <v>135</v>
      </c>
      <c r="R39" s="33" t="s">
        <v>39</v>
      </c>
      <c r="S39" s="82">
        <v>6</v>
      </c>
      <c r="T39" s="82">
        <v>27</v>
      </c>
      <c r="U39" s="82"/>
      <c r="V39" s="60"/>
      <c r="W39" s="26" t="s">
        <v>17</v>
      </c>
      <c r="X39" s="26"/>
      <c r="Y39" s="61" t="s">
        <v>346</v>
      </c>
    </row>
    <row r="40" ht="24.95" customHeight="1" spans="1:25">
      <c r="A40" s="24"/>
      <c r="B40" s="78"/>
      <c r="C40" s="30" t="s">
        <v>45</v>
      </c>
      <c r="D40" s="30" t="s">
        <v>142</v>
      </c>
      <c r="E40" s="30" t="s">
        <v>345</v>
      </c>
      <c r="F40" s="30" t="s">
        <v>3331</v>
      </c>
      <c r="G40" s="33" t="s">
        <v>37</v>
      </c>
      <c r="H40" s="33">
        <v>2019</v>
      </c>
      <c r="I40" s="33" t="s">
        <v>126</v>
      </c>
      <c r="J40" s="30">
        <v>3.5</v>
      </c>
      <c r="K40" s="53" t="s">
        <v>179</v>
      </c>
      <c r="L40" s="33">
        <v>0.05</v>
      </c>
      <c r="M40" s="80">
        <f t="shared" ref="M40:M45" si="10">L40*J40</f>
        <v>0.175</v>
      </c>
      <c r="N40" s="80"/>
      <c r="O40" s="80">
        <f t="shared" ref="O40:O45" si="11">L40*J40</f>
        <v>0.175</v>
      </c>
      <c r="P40" s="80"/>
      <c r="Q40" s="33" t="s">
        <v>135</v>
      </c>
      <c r="R40" s="33" t="s">
        <v>39</v>
      </c>
      <c r="S40" s="81">
        <v>1</v>
      </c>
      <c r="T40" s="83">
        <v>6</v>
      </c>
      <c r="U40" s="82"/>
      <c r="V40" s="60"/>
      <c r="W40" s="26" t="s">
        <v>17</v>
      </c>
      <c r="X40" s="26"/>
      <c r="Y40" s="61"/>
    </row>
    <row r="41" ht="24.95" customHeight="1" spans="1:25">
      <c r="A41" s="24"/>
      <c r="B41" s="78"/>
      <c r="C41" s="30" t="s">
        <v>45</v>
      </c>
      <c r="D41" s="30" t="s">
        <v>142</v>
      </c>
      <c r="E41" s="30" t="s">
        <v>345</v>
      </c>
      <c r="F41" s="30" t="s">
        <v>3332</v>
      </c>
      <c r="G41" s="33" t="s">
        <v>37</v>
      </c>
      <c r="H41" s="33">
        <v>2019</v>
      </c>
      <c r="I41" s="33" t="s">
        <v>126</v>
      </c>
      <c r="J41" s="30">
        <v>8</v>
      </c>
      <c r="K41" s="53" t="s">
        <v>179</v>
      </c>
      <c r="L41" s="33">
        <v>0.05</v>
      </c>
      <c r="M41" s="80">
        <f t="shared" si="10"/>
        <v>0.4</v>
      </c>
      <c r="N41" s="80"/>
      <c r="O41" s="80">
        <f t="shared" si="11"/>
        <v>0.4</v>
      </c>
      <c r="P41" s="80"/>
      <c r="Q41" s="33" t="s">
        <v>135</v>
      </c>
      <c r="R41" s="33" t="s">
        <v>39</v>
      </c>
      <c r="S41" s="81">
        <v>1</v>
      </c>
      <c r="T41" s="83">
        <v>4</v>
      </c>
      <c r="U41" s="82"/>
      <c r="V41" s="60"/>
      <c r="W41" s="26" t="s">
        <v>17</v>
      </c>
      <c r="X41" s="26"/>
      <c r="Y41" s="61"/>
    </row>
    <row r="42" ht="24.95" customHeight="1" spans="1:25">
      <c r="A42" s="24"/>
      <c r="B42" s="78"/>
      <c r="C42" s="30" t="s">
        <v>45</v>
      </c>
      <c r="D42" s="30" t="s">
        <v>142</v>
      </c>
      <c r="E42" s="30" t="s">
        <v>345</v>
      </c>
      <c r="F42" s="30" t="s">
        <v>2945</v>
      </c>
      <c r="G42" s="33" t="s">
        <v>37</v>
      </c>
      <c r="H42" s="33">
        <v>2019</v>
      </c>
      <c r="I42" s="33" t="s">
        <v>126</v>
      </c>
      <c r="J42" s="30">
        <v>4</v>
      </c>
      <c r="K42" s="53" t="s">
        <v>179</v>
      </c>
      <c r="L42" s="33">
        <v>0.05</v>
      </c>
      <c r="M42" s="80">
        <f t="shared" si="10"/>
        <v>0.2</v>
      </c>
      <c r="N42" s="80"/>
      <c r="O42" s="80">
        <f t="shared" si="11"/>
        <v>0.2</v>
      </c>
      <c r="P42" s="80"/>
      <c r="Q42" s="33" t="s">
        <v>135</v>
      </c>
      <c r="R42" s="33" t="s">
        <v>39</v>
      </c>
      <c r="S42" s="81">
        <v>1</v>
      </c>
      <c r="T42" s="83">
        <v>4</v>
      </c>
      <c r="U42" s="82"/>
      <c r="V42" s="60"/>
      <c r="W42" s="26" t="s">
        <v>17</v>
      </c>
      <c r="X42" s="26"/>
      <c r="Y42" s="61"/>
    </row>
    <row r="43" ht="24.95" customHeight="1" spans="1:25">
      <c r="A43" s="24"/>
      <c r="B43" s="78"/>
      <c r="C43" s="30" t="s">
        <v>45</v>
      </c>
      <c r="D43" s="30" t="s">
        <v>142</v>
      </c>
      <c r="E43" s="30" t="s">
        <v>345</v>
      </c>
      <c r="F43" s="30" t="s">
        <v>3333</v>
      </c>
      <c r="G43" s="33" t="s">
        <v>37</v>
      </c>
      <c r="H43" s="33">
        <v>2019</v>
      </c>
      <c r="I43" s="33" t="s">
        <v>126</v>
      </c>
      <c r="J43" s="30">
        <v>1</v>
      </c>
      <c r="K43" s="53" t="s">
        <v>179</v>
      </c>
      <c r="L43" s="33">
        <v>0.05</v>
      </c>
      <c r="M43" s="80">
        <f t="shared" si="10"/>
        <v>0.05</v>
      </c>
      <c r="N43" s="80"/>
      <c r="O43" s="80">
        <f t="shared" si="11"/>
        <v>0.05</v>
      </c>
      <c r="P43" s="80"/>
      <c r="Q43" s="33" t="s">
        <v>135</v>
      </c>
      <c r="R43" s="33" t="s">
        <v>39</v>
      </c>
      <c r="S43" s="81">
        <v>1</v>
      </c>
      <c r="T43" s="83">
        <v>4</v>
      </c>
      <c r="U43" s="82"/>
      <c r="V43" s="60"/>
      <c r="W43" s="26" t="s">
        <v>17</v>
      </c>
      <c r="X43" s="26"/>
      <c r="Y43" s="61"/>
    </row>
    <row r="44" ht="24.95" customHeight="1" spans="1:25">
      <c r="A44" s="24"/>
      <c r="B44" s="78"/>
      <c r="C44" s="30" t="s">
        <v>45</v>
      </c>
      <c r="D44" s="30" t="s">
        <v>142</v>
      </c>
      <c r="E44" s="30" t="s">
        <v>345</v>
      </c>
      <c r="F44" s="30" t="s">
        <v>3334</v>
      </c>
      <c r="G44" s="33" t="s">
        <v>37</v>
      </c>
      <c r="H44" s="33">
        <v>2019</v>
      </c>
      <c r="I44" s="33" t="s">
        <v>126</v>
      </c>
      <c r="J44" s="30">
        <v>6</v>
      </c>
      <c r="K44" s="53" t="s">
        <v>179</v>
      </c>
      <c r="L44" s="33">
        <v>0.05</v>
      </c>
      <c r="M44" s="80">
        <f t="shared" si="10"/>
        <v>0.3</v>
      </c>
      <c r="N44" s="80"/>
      <c r="O44" s="80">
        <f t="shared" si="11"/>
        <v>0.3</v>
      </c>
      <c r="P44" s="80"/>
      <c r="Q44" s="33" t="s">
        <v>135</v>
      </c>
      <c r="R44" s="33" t="s">
        <v>39</v>
      </c>
      <c r="S44" s="81">
        <v>1</v>
      </c>
      <c r="T44" s="83">
        <v>5</v>
      </c>
      <c r="U44" s="82"/>
      <c r="V44" s="60"/>
      <c r="W44" s="26" t="s">
        <v>17</v>
      </c>
      <c r="X44" s="26"/>
      <c r="Y44" s="61"/>
    </row>
    <row r="45" ht="24.95" customHeight="1" spans="1:25">
      <c r="A45" s="24"/>
      <c r="B45" s="78"/>
      <c r="C45" s="30" t="s">
        <v>45</v>
      </c>
      <c r="D45" s="30" t="s">
        <v>142</v>
      </c>
      <c r="E45" s="30" t="s">
        <v>345</v>
      </c>
      <c r="F45" s="30" t="s">
        <v>3335</v>
      </c>
      <c r="G45" s="33" t="s">
        <v>37</v>
      </c>
      <c r="H45" s="33">
        <v>2019</v>
      </c>
      <c r="I45" s="33" t="s">
        <v>126</v>
      </c>
      <c r="J45" s="30">
        <v>3</v>
      </c>
      <c r="K45" s="53" t="s">
        <v>179</v>
      </c>
      <c r="L45" s="33">
        <v>0.05</v>
      </c>
      <c r="M45" s="80">
        <f t="shared" si="10"/>
        <v>0.15</v>
      </c>
      <c r="N45" s="80"/>
      <c r="O45" s="80">
        <f t="shared" si="11"/>
        <v>0.15</v>
      </c>
      <c r="P45" s="80"/>
      <c r="Q45" s="33" t="s">
        <v>135</v>
      </c>
      <c r="R45" s="33" t="s">
        <v>39</v>
      </c>
      <c r="S45" s="81">
        <v>1</v>
      </c>
      <c r="T45" s="83">
        <v>4</v>
      </c>
      <c r="U45" s="82"/>
      <c r="V45" s="60"/>
      <c r="W45" s="26" t="s">
        <v>17</v>
      </c>
      <c r="X45" s="26"/>
      <c r="Y45" s="61"/>
    </row>
    <row r="46" ht="24.95" customHeight="1" spans="1:25">
      <c r="A46" s="24">
        <v>22</v>
      </c>
      <c r="B46" s="78" t="s">
        <v>347</v>
      </c>
      <c r="C46" s="33" t="s">
        <v>45</v>
      </c>
      <c r="D46" s="33" t="s">
        <v>142</v>
      </c>
      <c r="E46" s="33" t="s">
        <v>348</v>
      </c>
      <c r="F46" s="33"/>
      <c r="G46" s="33" t="s">
        <v>37</v>
      </c>
      <c r="H46" s="33">
        <v>2019</v>
      </c>
      <c r="I46" s="33" t="s">
        <v>126</v>
      </c>
      <c r="J46" s="79">
        <v>22</v>
      </c>
      <c r="K46" s="53" t="s">
        <v>179</v>
      </c>
      <c r="L46" s="33">
        <v>0.05</v>
      </c>
      <c r="M46" s="80">
        <f>N46+O46+P46</f>
        <v>1.1</v>
      </c>
      <c r="N46" s="80"/>
      <c r="O46" s="80">
        <v>1.1</v>
      </c>
      <c r="P46" s="80"/>
      <c r="Q46" s="33" t="s">
        <v>135</v>
      </c>
      <c r="R46" s="33" t="s">
        <v>39</v>
      </c>
      <c r="S46" s="82">
        <v>4</v>
      </c>
      <c r="T46" s="82">
        <v>20</v>
      </c>
      <c r="U46" s="82"/>
      <c r="V46" s="60"/>
      <c r="W46" s="26" t="s">
        <v>17</v>
      </c>
      <c r="X46" s="26"/>
      <c r="Y46" s="61" t="s">
        <v>349</v>
      </c>
    </row>
    <row r="47" ht="24.95" customHeight="1" spans="1:25">
      <c r="A47" s="24"/>
      <c r="B47" s="78"/>
      <c r="C47" s="30" t="s">
        <v>45</v>
      </c>
      <c r="D47" s="30" t="s">
        <v>142</v>
      </c>
      <c r="E47" s="30" t="s">
        <v>348</v>
      </c>
      <c r="F47" s="30" t="s">
        <v>3336</v>
      </c>
      <c r="G47" s="33" t="s">
        <v>37</v>
      </c>
      <c r="H47" s="33">
        <v>2019</v>
      </c>
      <c r="I47" s="33" t="s">
        <v>126</v>
      </c>
      <c r="J47" s="30">
        <v>6</v>
      </c>
      <c r="K47" s="53" t="s">
        <v>179</v>
      </c>
      <c r="L47" s="33">
        <v>0.05</v>
      </c>
      <c r="M47" s="80">
        <v>0.3</v>
      </c>
      <c r="N47" s="80"/>
      <c r="O47" s="80">
        <v>0.3</v>
      </c>
      <c r="P47" s="80"/>
      <c r="Q47" s="33" t="s">
        <v>135</v>
      </c>
      <c r="R47" s="33" t="s">
        <v>39</v>
      </c>
      <c r="S47" s="81">
        <v>1</v>
      </c>
      <c r="T47" s="83">
        <v>7</v>
      </c>
      <c r="U47" s="82"/>
      <c r="V47" s="60"/>
      <c r="W47" s="26" t="s">
        <v>17</v>
      </c>
      <c r="X47" s="26"/>
      <c r="Y47" s="61"/>
    </row>
    <row r="48" ht="24.95" customHeight="1" spans="1:25">
      <c r="A48" s="24"/>
      <c r="B48" s="78"/>
      <c r="C48" s="30" t="s">
        <v>45</v>
      </c>
      <c r="D48" s="30" t="s">
        <v>142</v>
      </c>
      <c r="E48" s="30" t="s">
        <v>348</v>
      </c>
      <c r="F48" s="30" t="s">
        <v>3337</v>
      </c>
      <c r="G48" s="33" t="s">
        <v>37</v>
      </c>
      <c r="H48" s="33">
        <v>2019</v>
      </c>
      <c r="I48" s="33" t="s">
        <v>126</v>
      </c>
      <c r="J48" s="30">
        <v>7</v>
      </c>
      <c r="K48" s="53" t="s">
        <v>179</v>
      </c>
      <c r="L48" s="33">
        <v>0.05</v>
      </c>
      <c r="M48" s="80">
        <v>0.35</v>
      </c>
      <c r="N48" s="80"/>
      <c r="O48" s="80">
        <v>0.35</v>
      </c>
      <c r="P48" s="80"/>
      <c r="Q48" s="33" t="s">
        <v>135</v>
      </c>
      <c r="R48" s="33" t="s">
        <v>39</v>
      </c>
      <c r="S48" s="81">
        <v>1</v>
      </c>
      <c r="T48" s="83">
        <v>6</v>
      </c>
      <c r="U48" s="82"/>
      <c r="V48" s="60"/>
      <c r="W48" s="26" t="s">
        <v>17</v>
      </c>
      <c r="X48" s="26"/>
      <c r="Y48" s="61"/>
    </row>
    <row r="49" ht="24.95" customHeight="1" spans="1:25">
      <c r="A49" s="24"/>
      <c r="B49" s="78"/>
      <c r="C49" s="30" t="s">
        <v>45</v>
      </c>
      <c r="D49" s="30" t="s">
        <v>142</v>
      </c>
      <c r="E49" s="30" t="s">
        <v>348</v>
      </c>
      <c r="F49" s="30" t="s">
        <v>3338</v>
      </c>
      <c r="G49" s="33" t="s">
        <v>37</v>
      </c>
      <c r="H49" s="33">
        <v>2019</v>
      </c>
      <c r="I49" s="33" t="s">
        <v>126</v>
      </c>
      <c r="J49" s="30">
        <v>7</v>
      </c>
      <c r="K49" s="53" t="s">
        <v>179</v>
      </c>
      <c r="L49" s="33">
        <v>0.05</v>
      </c>
      <c r="M49" s="80">
        <v>0.35</v>
      </c>
      <c r="N49" s="80"/>
      <c r="O49" s="80">
        <v>0.35</v>
      </c>
      <c r="P49" s="80"/>
      <c r="Q49" s="33" t="s">
        <v>135</v>
      </c>
      <c r="R49" s="33" t="s">
        <v>39</v>
      </c>
      <c r="S49" s="81">
        <v>1</v>
      </c>
      <c r="T49" s="83">
        <v>5</v>
      </c>
      <c r="U49" s="82"/>
      <c r="V49" s="60"/>
      <c r="W49" s="26" t="s">
        <v>17</v>
      </c>
      <c r="X49" s="26"/>
      <c r="Y49" s="61"/>
    </row>
    <row r="50" ht="24.95" customHeight="1" spans="1:25">
      <c r="A50" s="24"/>
      <c r="B50" s="78"/>
      <c r="C50" s="30" t="s">
        <v>45</v>
      </c>
      <c r="D50" s="30" t="s">
        <v>142</v>
      </c>
      <c r="E50" s="30" t="s">
        <v>348</v>
      </c>
      <c r="F50" s="30" t="s">
        <v>3339</v>
      </c>
      <c r="G50" s="33" t="s">
        <v>37</v>
      </c>
      <c r="H50" s="33">
        <v>2019</v>
      </c>
      <c r="I50" s="33" t="s">
        <v>126</v>
      </c>
      <c r="J50" s="30">
        <v>2</v>
      </c>
      <c r="K50" s="53" t="s">
        <v>179</v>
      </c>
      <c r="L50" s="33">
        <v>0.05</v>
      </c>
      <c r="M50" s="80">
        <v>0.1</v>
      </c>
      <c r="N50" s="80"/>
      <c r="O50" s="80">
        <v>0.1</v>
      </c>
      <c r="P50" s="80"/>
      <c r="Q50" s="33" t="s">
        <v>135</v>
      </c>
      <c r="R50" s="33" t="s">
        <v>39</v>
      </c>
      <c r="S50" s="81">
        <v>1</v>
      </c>
      <c r="T50" s="83">
        <v>2</v>
      </c>
      <c r="U50" s="82"/>
      <c r="V50" s="82"/>
      <c r="W50" s="26" t="s">
        <v>17</v>
      </c>
      <c r="X50" s="26"/>
      <c r="Y50" s="61"/>
    </row>
    <row r="51" ht="24.95" customHeight="1" spans="1:25">
      <c r="A51" s="24">
        <v>23</v>
      </c>
      <c r="B51" s="78" t="s">
        <v>350</v>
      </c>
      <c r="C51" s="33" t="s">
        <v>45</v>
      </c>
      <c r="D51" s="33" t="s">
        <v>142</v>
      </c>
      <c r="E51" s="33" t="s">
        <v>351</v>
      </c>
      <c r="F51" s="33"/>
      <c r="G51" s="33" t="s">
        <v>37</v>
      </c>
      <c r="H51" s="33">
        <v>2019</v>
      </c>
      <c r="I51" s="33" t="s">
        <v>126</v>
      </c>
      <c r="J51" s="79">
        <v>2</v>
      </c>
      <c r="K51" s="53" t="s">
        <v>179</v>
      </c>
      <c r="L51" s="33">
        <v>0.05</v>
      </c>
      <c r="M51" s="80">
        <f>N51+O51+P51</f>
        <v>0.1</v>
      </c>
      <c r="N51" s="80"/>
      <c r="O51" s="80">
        <v>0.1</v>
      </c>
      <c r="P51" s="80"/>
      <c r="Q51" s="33" t="s">
        <v>135</v>
      </c>
      <c r="R51" s="33" t="s">
        <v>39</v>
      </c>
      <c r="S51" s="82">
        <v>1</v>
      </c>
      <c r="T51" s="82">
        <v>6</v>
      </c>
      <c r="U51" s="82"/>
      <c r="V51" s="82"/>
      <c r="W51" s="26" t="s">
        <v>17</v>
      </c>
      <c r="X51" s="26"/>
      <c r="Y51" s="61" t="s">
        <v>352</v>
      </c>
    </row>
    <row r="52" ht="24.95" customHeight="1" spans="1:25">
      <c r="A52" s="24"/>
      <c r="B52" s="78"/>
      <c r="C52" s="30" t="s">
        <v>45</v>
      </c>
      <c r="D52" s="31" t="s">
        <v>142</v>
      </c>
      <c r="E52" s="30" t="s">
        <v>351</v>
      </c>
      <c r="F52" s="31" t="s">
        <v>3340</v>
      </c>
      <c r="G52" s="33" t="s">
        <v>37</v>
      </c>
      <c r="H52" s="33">
        <v>2019</v>
      </c>
      <c r="I52" s="33" t="s">
        <v>126</v>
      </c>
      <c r="J52" s="79">
        <v>2</v>
      </c>
      <c r="K52" s="53" t="s">
        <v>179</v>
      </c>
      <c r="L52" s="33">
        <v>0.05</v>
      </c>
      <c r="M52" s="80">
        <f>N52+O52+P52</f>
        <v>0.1</v>
      </c>
      <c r="N52" s="80"/>
      <c r="O52" s="80">
        <v>0.1</v>
      </c>
      <c r="P52" s="80"/>
      <c r="Q52" s="33" t="s">
        <v>135</v>
      </c>
      <c r="R52" s="33" t="s">
        <v>39</v>
      </c>
      <c r="S52" s="82">
        <v>1</v>
      </c>
      <c r="T52" s="82">
        <v>6</v>
      </c>
      <c r="U52" s="82"/>
      <c r="V52" s="82"/>
      <c r="W52" s="26" t="s">
        <v>17</v>
      </c>
      <c r="X52" s="26"/>
      <c r="Y52" s="61"/>
    </row>
    <row r="53" ht="24.95" customHeight="1" spans="1:25">
      <c r="A53" s="24">
        <v>24</v>
      </c>
      <c r="B53" s="78" t="s">
        <v>353</v>
      </c>
      <c r="C53" s="33" t="s">
        <v>45</v>
      </c>
      <c r="D53" s="33" t="s">
        <v>142</v>
      </c>
      <c r="E53" s="33" t="s">
        <v>354</v>
      </c>
      <c r="F53" s="33"/>
      <c r="G53" s="33" t="s">
        <v>37</v>
      </c>
      <c r="H53" s="33">
        <v>2019</v>
      </c>
      <c r="I53" s="33" t="s">
        <v>126</v>
      </c>
      <c r="J53" s="79">
        <v>10.5</v>
      </c>
      <c r="K53" s="53" t="s">
        <v>179</v>
      </c>
      <c r="L53" s="33">
        <v>0.05</v>
      </c>
      <c r="M53" s="80">
        <f>N53+O53+P53</f>
        <v>0.525</v>
      </c>
      <c r="N53" s="80"/>
      <c r="O53" s="80">
        <v>0.525</v>
      </c>
      <c r="P53" s="80"/>
      <c r="Q53" s="33" t="s">
        <v>135</v>
      </c>
      <c r="R53" s="33" t="s">
        <v>39</v>
      </c>
      <c r="S53" s="82">
        <v>5</v>
      </c>
      <c r="T53" s="82">
        <v>27</v>
      </c>
      <c r="U53" s="82"/>
      <c r="V53" s="82"/>
      <c r="W53" s="26" t="s">
        <v>17</v>
      </c>
      <c r="X53" s="26"/>
      <c r="Y53" s="61" t="s">
        <v>355</v>
      </c>
    </row>
    <row r="54" ht="24.95" customHeight="1" spans="1:25">
      <c r="A54" s="24"/>
      <c r="B54" s="78"/>
      <c r="C54" s="30" t="s">
        <v>45</v>
      </c>
      <c r="D54" s="30" t="s">
        <v>142</v>
      </c>
      <c r="E54" s="30" t="s">
        <v>354</v>
      </c>
      <c r="F54" s="30" t="s">
        <v>3306</v>
      </c>
      <c r="G54" s="33" t="s">
        <v>37</v>
      </c>
      <c r="H54" s="33">
        <v>2019</v>
      </c>
      <c r="I54" s="33" t="s">
        <v>126</v>
      </c>
      <c r="J54" s="30">
        <v>1</v>
      </c>
      <c r="K54" s="53" t="s">
        <v>179</v>
      </c>
      <c r="L54" s="33">
        <v>0.05</v>
      </c>
      <c r="M54" s="80">
        <f>L54*J54</f>
        <v>0.05</v>
      </c>
      <c r="N54" s="80"/>
      <c r="O54" s="80">
        <f>L54*J54</f>
        <v>0.05</v>
      </c>
      <c r="P54" s="80"/>
      <c r="Q54" s="33" t="s">
        <v>135</v>
      </c>
      <c r="R54" s="33" t="s">
        <v>39</v>
      </c>
      <c r="S54" s="82">
        <v>1</v>
      </c>
      <c r="T54" s="83">
        <v>4</v>
      </c>
      <c r="U54" s="82"/>
      <c r="V54" s="82"/>
      <c r="W54" s="26" t="s">
        <v>17</v>
      </c>
      <c r="X54" s="26"/>
      <c r="Y54" s="61"/>
    </row>
    <row r="55" ht="24.95" customHeight="1" spans="1:25">
      <c r="A55" s="24"/>
      <c r="B55" s="78"/>
      <c r="C55" s="30" t="s">
        <v>45</v>
      </c>
      <c r="D55" s="30" t="s">
        <v>142</v>
      </c>
      <c r="E55" s="31" t="s">
        <v>354</v>
      </c>
      <c r="F55" s="31" t="s">
        <v>3341</v>
      </c>
      <c r="G55" s="33" t="s">
        <v>37</v>
      </c>
      <c r="H55" s="33">
        <v>2019</v>
      </c>
      <c r="I55" s="33" t="s">
        <v>126</v>
      </c>
      <c r="J55" s="31">
        <v>1.5</v>
      </c>
      <c r="K55" s="53" t="s">
        <v>179</v>
      </c>
      <c r="L55" s="33">
        <v>0.05</v>
      </c>
      <c r="M55" s="80">
        <f>L55*J55</f>
        <v>0.075</v>
      </c>
      <c r="N55" s="80"/>
      <c r="O55" s="80">
        <f>L55*J55</f>
        <v>0.075</v>
      </c>
      <c r="P55" s="80"/>
      <c r="Q55" s="33" t="s">
        <v>135</v>
      </c>
      <c r="R55" s="33" t="s">
        <v>39</v>
      </c>
      <c r="S55" s="82">
        <v>1</v>
      </c>
      <c r="T55" s="83">
        <v>11</v>
      </c>
      <c r="U55" s="82"/>
      <c r="V55" s="82"/>
      <c r="W55" s="26" t="s">
        <v>17</v>
      </c>
      <c r="X55" s="26"/>
      <c r="Y55" s="61"/>
    </row>
    <row r="56" ht="24.95" customHeight="1" spans="1:25">
      <c r="A56" s="24"/>
      <c r="B56" s="78"/>
      <c r="C56" s="30" t="s">
        <v>45</v>
      </c>
      <c r="D56" s="30" t="s">
        <v>142</v>
      </c>
      <c r="E56" s="31" t="s">
        <v>354</v>
      </c>
      <c r="F56" s="30" t="s">
        <v>3342</v>
      </c>
      <c r="G56" s="33" t="s">
        <v>37</v>
      </c>
      <c r="H56" s="33">
        <v>2019</v>
      </c>
      <c r="I56" s="33" t="s">
        <v>126</v>
      </c>
      <c r="J56" s="30">
        <v>2</v>
      </c>
      <c r="K56" s="53" t="s">
        <v>179</v>
      </c>
      <c r="L56" s="33">
        <v>0.05</v>
      </c>
      <c r="M56" s="80">
        <f>L56*J56</f>
        <v>0.1</v>
      </c>
      <c r="N56" s="80"/>
      <c r="O56" s="80">
        <f>L56*J56</f>
        <v>0.1</v>
      </c>
      <c r="P56" s="80"/>
      <c r="Q56" s="33" t="s">
        <v>135</v>
      </c>
      <c r="R56" s="33" t="s">
        <v>39</v>
      </c>
      <c r="S56" s="82">
        <v>1</v>
      </c>
      <c r="T56" s="83">
        <v>4</v>
      </c>
      <c r="U56" s="82"/>
      <c r="V56" s="82"/>
      <c r="W56" s="26" t="s">
        <v>17</v>
      </c>
      <c r="X56" s="26"/>
      <c r="Y56" s="61"/>
    </row>
    <row r="57" ht="24.95" customHeight="1" spans="1:25">
      <c r="A57" s="24"/>
      <c r="B57" s="78"/>
      <c r="C57" s="30" t="s">
        <v>45</v>
      </c>
      <c r="D57" s="31" t="s">
        <v>142</v>
      </c>
      <c r="E57" s="30" t="s">
        <v>354</v>
      </c>
      <c r="F57" s="31" t="s">
        <v>3343</v>
      </c>
      <c r="G57" s="33" t="s">
        <v>37</v>
      </c>
      <c r="H57" s="33">
        <v>2019</v>
      </c>
      <c r="I57" s="33" t="s">
        <v>126</v>
      </c>
      <c r="J57" s="31">
        <v>3</v>
      </c>
      <c r="K57" s="53" t="s">
        <v>179</v>
      </c>
      <c r="L57" s="33">
        <v>0.05</v>
      </c>
      <c r="M57" s="80">
        <f>L57*J57</f>
        <v>0.15</v>
      </c>
      <c r="N57" s="80"/>
      <c r="O57" s="80">
        <f>L57*J57</f>
        <v>0.15</v>
      </c>
      <c r="P57" s="80"/>
      <c r="Q57" s="33" t="s">
        <v>135</v>
      </c>
      <c r="R57" s="33" t="s">
        <v>39</v>
      </c>
      <c r="S57" s="82">
        <v>1</v>
      </c>
      <c r="T57" s="83">
        <v>4</v>
      </c>
      <c r="U57" s="82"/>
      <c r="V57" s="82"/>
      <c r="W57" s="26" t="s">
        <v>17</v>
      </c>
      <c r="X57" s="26"/>
      <c r="Y57" s="61"/>
    </row>
    <row r="58" ht="24.95" customHeight="1" spans="1:25">
      <c r="A58" s="24"/>
      <c r="B58" s="78"/>
      <c r="C58" s="30" t="s">
        <v>45</v>
      </c>
      <c r="D58" s="31" t="s">
        <v>142</v>
      </c>
      <c r="E58" s="31" t="s">
        <v>354</v>
      </c>
      <c r="F58" s="31" t="s">
        <v>3344</v>
      </c>
      <c r="G58" s="33" t="s">
        <v>37</v>
      </c>
      <c r="H58" s="33">
        <v>2019</v>
      </c>
      <c r="I58" s="33" t="s">
        <v>126</v>
      </c>
      <c r="J58" s="30">
        <v>3</v>
      </c>
      <c r="K58" s="53" t="s">
        <v>179</v>
      </c>
      <c r="L58" s="33">
        <v>0.05</v>
      </c>
      <c r="M58" s="80">
        <f>L58*J58</f>
        <v>0.15</v>
      </c>
      <c r="N58" s="80"/>
      <c r="O58" s="80">
        <f>L58*J58</f>
        <v>0.15</v>
      </c>
      <c r="P58" s="80"/>
      <c r="Q58" s="33" t="s">
        <v>135</v>
      </c>
      <c r="R58" s="33" t="s">
        <v>39</v>
      </c>
      <c r="S58" s="82">
        <v>1</v>
      </c>
      <c r="T58" s="83">
        <v>4</v>
      </c>
      <c r="U58" s="82"/>
      <c r="V58" s="82"/>
      <c r="W58" s="26" t="s">
        <v>17</v>
      </c>
      <c r="X58" s="26"/>
      <c r="Y58" s="61"/>
    </row>
    <row r="59" ht="24.95" customHeight="1" spans="1:25">
      <c r="A59" s="24">
        <v>25</v>
      </c>
      <c r="B59" s="78" t="s">
        <v>356</v>
      </c>
      <c r="C59" s="33" t="s">
        <v>45</v>
      </c>
      <c r="D59" s="33" t="s">
        <v>142</v>
      </c>
      <c r="E59" s="33" t="s">
        <v>357</v>
      </c>
      <c r="F59" s="33"/>
      <c r="G59" s="33" t="s">
        <v>37</v>
      </c>
      <c r="H59" s="33">
        <v>2019</v>
      </c>
      <c r="I59" s="33" t="s">
        <v>126</v>
      </c>
      <c r="J59" s="79">
        <v>27.2</v>
      </c>
      <c r="K59" s="53" t="s">
        <v>179</v>
      </c>
      <c r="L59" s="33">
        <v>0.05</v>
      </c>
      <c r="M59" s="80">
        <f>N59+O59+P59</f>
        <v>1.36</v>
      </c>
      <c r="N59" s="80"/>
      <c r="O59" s="80">
        <v>1.36</v>
      </c>
      <c r="P59" s="80"/>
      <c r="Q59" s="33" t="s">
        <v>135</v>
      </c>
      <c r="R59" s="33" t="s">
        <v>39</v>
      </c>
      <c r="S59" s="82">
        <v>7</v>
      </c>
      <c r="T59" s="82">
        <v>28</v>
      </c>
      <c r="U59" s="82"/>
      <c r="V59" s="82"/>
      <c r="W59" s="26" t="s">
        <v>17</v>
      </c>
      <c r="X59" s="26"/>
      <c r="Y59" s="61" t="s">
        <v>358</v>
      </c>
    </row>
    <row r="60" ht="24.95" customHeight="1" spans="1:25">
      <c r="A60" s="24"/>
      <c r="B60" s="78"/>
      <c r="C60" s="30" t="s">
        <v>45</v>
      </c>
      <c r="D60" s="30" t="s">
        <v>142</v>
      </c>
      <c r="E60" s="30" t="s">
        <v>357</v>
      </c>
      <c r="F60" s="30" t="s">
        <v>3345</v>
      </c>
      <c r="G60" s="33" t="s">
        <v>37</v>
      </c>
      <c r="H60" s="33">
        <v>2019</v>
      </c>
      <c r="I60" s="33" t="s">
        <v>126</v>
      </c>
      <c r="J60" s="30">
        <v>1</v>
      </c>
      <c r="K60" s="53" t="s">
        <v>179</v>
      </c>
      <c r="L60" s="33">
        <v>0.05</v>
      </c>
      <c r="M60" s="80">
        <f>L60*J60</f>
        <v>0.05</v>
      </c>
      <c r="N60" s="80"/>
      <c r="O60" s="80">
        <f>L60*J60</f>
        <v>0.05</v>
      </c>
      <c r="P60" s="80"/>
      <c r="Q60" s="33" t="s">
        <v>135</v>
      </c>
      <c r="R60" s="33" t="s">
        <v>39</v>
      </c>
      <c r="S60" s="82">
        <v>1</v>
      </c>
      <c r="T60" s="83">
        <v>4</v>
      </c>
      <c r="U60" s="82"/>
      <c r="V60" s="82"/>
      <c r="W60" s="26" t="s">
        <v>17</v>
      </c>
      <c r="X60" s="26"/>
      <c r="Y60" s="61"/>
    </row>
    <row r="61" ht="24.95" customHeight="1" spans="1:25">
      <c r="A61" s="24"/>
      <c r="B61" s="78"/>
      <c r="C61" s="30" t="s">
        <v>45</v>
      </c>
      <c r="D61" s="30" t="s">
        <v>142</v>
      </c>
      <c r="E61" s="30" t="s">
        <v>357</v>
      </c>
      <c r="F61" s="30" t="s">
        <v>3346</v>
      </c>
      <c r="G61" s="33" t="s">
        <v>37</v>
      </c>
      <c r="H61" s="33">
        <v>2019</v>
      </c>
      <c r="I61" s="33" t="s">
        <v>126</v>
      </c>
      <c r="J61" s="30">
        <v>3</v>
      </c>
      <c r="K61" s="53" t="s">
        <v>179</v>
      </c>
      <c r="L61" s="33">
        <v>0.05</v>
      </c>
      <c r="M61" s="80">
        <f t="shared" ref="M61:M66" si="12">L61*J61</f>
        <v>0.15</v>
      </c>
      <c r="N61" s="80"/>
      <c r="O61" s="80">
        <f t="shared" ref="O61:O66" si="13">L61*J61</f>
        <v>0.15</v>
      </c>
      <c r="P61" s="80"/>
      <c r="Q61" s="33" t="s">
        <v>135</v>
      </c>
      <c r="R61" s="33" t="s">
        <v>39</v>
      </c>
      <c r="S61" s="82">
        <v>1</v>
      </c>
      <c r="T61" s="83">
        <v>5</v>
      </c>
      <c r="U61" s="82"/>
      <c r="V61" s="82"/>
      <c r="W61" s="26" t="s">
        <v>17</v>
      </c>
      <c r="X61" s="26"/>
      <c r="Y61" s="61"/>
    </row>
    <row r="62" ht="24.95" customHeight="1" spans="1:25">
      <c r="A62" s="24"/>
      <c r="B62" s="78"/>
      <c r="C62" s="30" t="s">
        <v>45</v>
      </c>
      <c r="D62" s="30" t="s">
        <v>142</v>
      </c>
      <c r="E62" s="30" t="s">
        <v>357</v>
      </c>
      <c r="F62" s="30" t="s">
        <v>3347</v>
      </c>
      <c r="G62" s="33" t="s">
        <v>37</v>
      </c>
      <c r="H62" s="33">
        <v>2019</v>
      </c>
      <c r="I62" s="33" t="s">
        <v>126</v>
      </c>
      <c r="J62" s="30">
        <v>10</v>
      </c>
      <c r="K62" s="53" t="s">
        <v>179</v>
      </c>
      <c r="L62" s="33">
        <v>0.05</v>
      </c>
      <c r="M62" s="80">
        <f t="shared" si="12"/>
        <v>0.5</v>
      </c>
      <c r="N62" s="80"/>
      <c r="O62" s="80">
        <f t="shared" si="13"/>
        <v>0.5</v>
      </c>
      <c r="P62" s="80"/>
      <c r="Q62" s="33" t="s">
        <v>135</v>
      </c>
      <c r="R62" s="33" t="s">
        <v>39</v>
      </c>
      <c r="S62" s="82">
        <v>1</v>
      </c>
      <c r="T62" s="83">
        <v>4</v>
      </c>
      <c r="U62" s="82"/>
      <c r="V62" s="82"/>
      <c r="W62" s="26" t="s">
        <v>17</v>
      </c>
      <c r="X62" s="26"/>
      <c r="Y62" s="61"/>
    </row>
    <row r="63" ht="24.95" customHeight="1" spans="1:25">
      <c r="A63" s="24"/>
      <c r="B63" s="78"/>
      <c r="C63" s="30" t="s">
        <v>45</v>
      </c>
      <c r="D63" s="30" t="s">
        <v>142</v>
      </c>
      <c r="E63" s="30" t="s">
        <v>357</v>
      </c>
      <c r="F63" s="30" t="s">
        <v>3348</v>
      </c>
      <c r="G63" s="33" t="s">
        <v>37</v>
      </c>
      <c r="H63" s="33">
        <v>2019</v>
      </c>
      <c r="I63" s="33" t="s">
        <v>126</v>
      </c>
      <c r="J63" s="30">
        <v>3</v>
      </c>
      <c r="K63" s="53" t="s">
        <v>179</v>
      </c>
      <c r="L63" s="33">
        <v>0.05</v>
      </c>
      <c r="M63" s="80">
        <f t="shared" si="12"/>
        <v>0.15</v>
      </c>
      <c r="N63" s="80"/>
      <c r="O63" s="80">
        <f t="shared" si="13"/>
        <v>0.15</v>
      </c>
      <c r="P63" s="80"/>
      <c r="Q63" s="33" t="s">
        <v>135</v>
      </c>
      <c r="R63" s="33" t="s">
        <v>39</v>
      </c>
      <c r="S63" s="82">
        <v>1</v>
      </c>
      <c r="T63" s="83">
        <v>5</v>
      </c>
      <c r="U63" s="82"/>
      <c r="V63" s="82"/>
      <c r="W63" s="26" t="s">
        <v>17</v>
      </c>
      <c r="X63" s="26"/>
      <c r="Y63" s="61"/>
    </row>
    <row r="64" ht="24.95" customHeight="1" spans="1:25">
      <c r="A64" s="24"/>
      <c r="B64" s="78"/>
      <c r="C64" s="30" t="s">
        <v>45</v>
      </c>
      <c r="D64" s="30" t="s">
        <v>142</v>
      </c>
      <c r="E64" s="30" t="s">
        <v>357</v>
      </c>
      <c r="F64" s="30" t="s">
        <v>3349</v>
      </c>
      <c r="G64" s="33" t="s">
        <v>37</v>
      </c>
      <c r="H64" s="33">
        <v>2019</v>
      </c>
      <c r="I64" s="33" t="s">
        <v>126</v>
      </c>
      <c r="J64" s="30">
        <v>3.5</v>
      </c>
      <c r="K64" s="53" t="s">
        <v>179</v>
      </c>
      <c r="L64" s="33">
        <v>0.05</v>
      </c>
      <c r="M64" s="80">
        <f t="shared" si="12"/>
        <v>0.175</v>
      </c>
      <c r="N64" s="80"/>
      <c r="O64" s="80">
        <f t="shared" si="13"/>
        <v>0.175</v>
      </c>
      <c r="P64" s="80"/>
      <c r="Q64" s="33" t="s">
        <v>135</v>
      </c>
      <c r="R64" s="33" t="s">
        <v>39</v>
      </c>
      <c r="S64" s="82">
        <v>1</v>
      </c>
      <c r="T64" s="83">
        <v>4</v>
      </c>
      <c r="U64" s="82"/>
      <c r="V64" s="82"/>
      <c r="W64" s="26" t="s">
        <v>17</v>
      </c>
      <c r="X64" s="26"/>
      <c r="Y64" s="61"/>
    </row>
    <row r="65" ht="24.95" customHeight="1" spans="1:25">
      <c r="A65" s="24"/>
      <c r="B65" s="78"/>
      <c r="C65" s="30" t="s">
        <v>45</v>
      </c>
      <c r="D65" s="30" t="s">
        <v>142</v>
      </c>
      <c r="E65" s="30" t="s">
        <v>357</v>
      </c>
      <c r="F65" s="30" t="s">
        <v>3350</v>
      </c>
      <c r="G65" s="33" t="s">
        <v>37</v>
      </c>
      <c r="H65" s="33">
        <v>2019</v>
      </c>
      <c r="I65" s="33" t="s">
        <v>126</v>
      </c>
      <c r="J65" s="30">
        <v>1.7</v>
      </c>
      <c r="K65" s="53" t="s">
        <v>179</v>
      </c>
      <c r="L65" s="33">
        <v>0.05</v>
      </c>
      <c r="M65" s="80">
        <f t="shared" si="12"/>
        <v>0.085</v>
      </c>
      <c r="N65" s="80"/>
      <c r="O65" s="80">
        <f t="shared" si="13"/>
        <v>0.085</v>
      </c>
      <c r="P65" s="80"/>
      <c r="Q65" s="33" t="s">
        <v>135</v>
      </c>
      <c r="R65" s="33" t="s">
        <v>39</v>
      </c>
      <c r="S65" s="82">
        <v>1</v>
      </c>
      <c r="T65" s="83">
        <v>3</v>
      </c>
      <c r="U65" s="82"/>
      <c r="V65" s="82"/>
      <c r="W65" s="26" t="s">
        <v>17</v>
      </c>
      <c r="X65" s="26"/>
      <c r="Y65" s="61"/>
    </row>
    <row r="66" ht="24.95" customHeight="1" spans="1:25">
      <c r="A66" s="24"/>
      <c r="B66" s="78"/>
      <c r="C66" s="30" t="s">
        <v>45</v>
      </c>
      <c r="D66" s="30" t="s">
        <v>142</v>
      </c>
      <c r="E66" s="30" t="s">
        <v>357</v>
      </c>
      <c r="F66" s="30" t="s">
        <v>3351</v>
      </c>
      <c r="G66" s="33" t="s">
        <v>37</v>
      </c>
      <c r="H66" s="33">
        <v>2019</v>
      </c>
      <c r="I66" s="33" t="s">
        <v>126</v>
      </c>
      <c r="J66" s="30">
        <v>5</v>
      </c>
      <c r="K66" s="53" t="s">
        <v>179</v>
      </c>
      <c r="L66" s="33">
        <v>0.05</v>
      </c>
      <c r="M66" s="80">
        <f t="shared" si="12"/>
        <v>0.25</v>
      </c>
      <c r="N66" s="80"/>
      <c r="O66" s="80">
        <f t="shared" si="13"/>
        <v>0.25</v>
      </c>
      <c r="P66" s="80"/>
      <c r="Q66" s="33" t="s">
        <v>135</v>
      </c>
      <c r="R66" s="33" t="s">
        <v>39</v>
      </c>
      <c r="S66" s="82">
        <v>1</v>
      </c>
      <c r="T66" s="83">
        <v>3</v>
      </c>
      <c r="U66" s="82"/>
      <c r="V66" s="82"/>
      <c r="W66" s="26" t="s">
        <v>17</v>
      </c>
      <c r="X66" s="26"/>
      <c r="Y66" s="61"/>
    </row>
    <row r="67" ht="24.95" customHeight="1" spans="1:25">
      <c r="A67" s="24">
        <v>26</v>
      </c>
      <c r="B67" s="78" t="s">
        <v>359</v>
      </c>
      <c r="C67" s="33" t="s">
        <v>45</v>
      </c>
      <c r="D67" s="33" t="s">
        <v>142</v>
      </c>
      <c r="E67" s="33" t="s">
        <v>360</v>
      </c>
      <c r="F67" s="33"/>
      <c r="G67" s="33" t="s">
        <v>37</v>
      </c>
      <c r="H67" s="33">
        <v>2019</v>
      </c>
      <c r="I67" s="33" t="s">
        <v>126</v>
      </c>
      <c r="J67" s="79">
        <v>2</v>
      </c>
      <c r="K67" s="53" t="s">
        <v>179</v>
      </c>
      <c r="L67" s="33">
        <v>0.05</v>
      </c>
      <c r="M67" s="80">
        <f t="shared" ref="M67:M71" si="14">N67+O67+P67</f>
        <v>0.1</v>
      </c>
      <c r="N67" s="80"/>
      <c r="O67" s="80">
        <v>0.1</v>
      </c>
      <c r="P67" s="80"/>
      <c r="Q67" s="33" t="s">
        <v>135</v>
      </c>
      <c r="R67" s="33" t="s">
        <v>39</v>
      </c>
      <c r="S67" s="82">
        <v>1</v>
      </c>
      <c r="T67" s="82">
        <v>3</v>
      </c>
      <c r="U67" s="82"/>
      <c r="V67" s="82"/>
      <c r="W67" s="26" t="s">
        <v>17</v>
      </c>
      <c r="X67" s="26"/>
      <c r="Y67" s="61" t="s">
        <v>361</v>
      </c>
    </row>
    <row r="68" ht="24.95" customHeight="1" spans="1:25">
      <c r="A68" s="24"/>
      <c r="B68" s="78"/>
      <c r="C68" s="30" t="s">
        <v>45</v>
      </c>
      <c r="D68" s="31" t="s">
        <v>142</v>
      </c>
      <c r="E68" s="30" t="s">
        <v>360</v>
      </c>
      <c r="F68" s="30" t="s">
        <v>3352</v>
      </c>
      <c r="G68" s="33" t="s">
        <v>37</v>
      </c>
      <c r="H68" s="33">
        <v>2019</v>
      </c>
      <c r="I68" s="33" t="s">
        <v>126</v>
      </c>
      <c r="J68" s="79">
        <v>2</v>
      </c>
      <c r="K68" s="53" t="s">
        <v>179</v>
      </c>
      <c r="L68" s="33">
        <v>0.05</v>
      </c>
      <c r="M68" s="80">
        <f t="shared" si="14"/>
        <v>0.1</v>
      </c>
      <c r="N68" s="80"/>
      <c r="O68" s="80">
        <v>0.1</v>
      </c>
      <c r="P68" s="80"/>
      <c r="Q68" s="33" t="s">
        <v>135</v>
      </c>
      <c r="R68" s="33" t="s">
        <v>39</v>
      </c>
      <c r="S68" s="82">
        <v>1</v>
      </c>
      <c r="T68" s="82">
        <v>3</v>
      </c>
      <c r="U68" s="82"/>
      <c r="V68" s="82"/>
      <c r="W68" s="26" t="s">
        <v>17</v>
      </c>
      <c r="X68" s="26"/>
      <c r="Y68" s="61"/>
    </row>
    <row r="69" ht="24.95" customHeight="1" spans="1:25">
      <c r="A69" s="24">
        <v>27</v>
      </c>
      <c r="B69" s="78" t="s">
        <v>506</v>
      </c>
      <c r="C69" s="33" t="s">
        <v>45</v>
      </c>
      <c r="D69" s="33" t="s">
        <v>142</v>
      </c>
      <c r="E69" s="33" t="s">
        <v>339</v>
      </c>
      <c r="F69" s="33"/>
      <c r="G69" s="33" t="s">
        <v>363</v>
      </c>
      <c r="H69" s="33">
        <v>2019</v>
      </c>
      <c r="I69" s="33" t="s">
        <v>126</v>
      </c>
      <c r="J69" s="79">
        <v>2</v>
      </c>
      <c r="K69" s="53" t="s">
        <v>364</v>
      </c>
      <c r="L69" s="33">
        <v>0.02</v>
      </c>
      <c r="M69" s="80">
        <f t="shared" si="14"/>
        <v>0.04</v>
      </c>
      <c r="N69" s="80"/>
      <c r="O69" s="80">
        <v>0.04</v>
      </c>
      <c r="P69" s="80"/>
      <c r="Q69" s="33" t="s">
        <v>135</v>
      </c>
      <c r="R69" s="33" t="s">
        <v>39</v>
      </c>
      <c r="S69" s="82">
        <v>1</v>
      </c>
      <c r="T69" s="82">
        <v>2</v>
      </c>
      <c r="U69" s="82"/>
      <c r="V69" s="82"/>
      <c r="W69" s="26" t="s">
        <v>17</v>
      </c>
      <c r="X69" s="26"/>
      <c r="Y69" s="61" t="s">
        <v>507</v>
      </c>
    </row>
    <row r="70" ht="24.95" customHeight="1" spans="1:25">
      <c r="A70" s="24"/>
      <c r="B70" s="78"/>
      <c r="C70" s="30" t="s">
        <v>45</v>
      </c>
      <c r="D70" s="30" t="s">
        <v>142</v>
      </c>
      <c r="E70" s="30" t="s">
        <v>339</v>
      </c>
      <c r="F70" s="30" t="s">
        <v>3353</v>
      </c>
      <c r="G70" s="33" t="s">
        <v>363</v>
      </c>
      <c r="H70" s="33">
        <v>2019</v>
      </c>
      <c r="I70" s="33" t="s">
        <v>126</v>
      </c>
      <c r="J70" s="79">
        <v>2</v>
      </c>
      <c r="K70" s="53" t="s">
        <v>364</v>
      </c>
      <c r="L70" s="33">
        <v>0.02</v>
      </c>
      <c r="M70" s="80">
        <f t="shared" si="14"/>
        <v>0.04</v>
      </c>
      <c r="N70" s="80"/>
      <c r="O70" s="80">
        <v>0.04</v>
      </c>
      <c r="P70" s="80"/>
      <c r="Q70" s="33" t="s">
        <v>135</v>
      </c>
      <c r="R70" s="33" t="s">
        <v>39</v>
      </c>
      <c r="S70" s="82">
        <v>1</v>
      </c>
      <c r="T70" s="82">
        <v>2</v>
      </c>
      <c r="U70" s="82"/>
      <c r="V70" s="82"/>
      <c r="W70" s="26" t="s">
        <v>17</v>
      </c>
      <c r="X70" s="26"/>
      <c r="Y70" s="61"/>
    </row>
    <row r="71" ht="24.95" customHeight="1" spans="1:25">
      <c r="A71" s="24">
        <v>28</v>
      </c>
      <c r="B71" s="78" t="s">
        <v>508</v>
      </c>
      <c r="C71" s="33" t="s">
        <v>45</v>
      </c>
      <c r="D71" s="33" t="s">
        <v>142</v>
      </c>
      <c r="E71" s="33" t="s">
        <v>342</v>
      </c>
      <c r="F71" s="33"/>
      <c r="G71" s="33" t="s">
        <v>363</v>
      </c>
      <c r="H71" s="33">
        <v>2019</v>
      </c>
      <c r="I71" s="33" t="s">
        <v>126</v>
      </c>
      <c r="J71" s="79">
        <v>89.8</v>
      </c>
      <c r="K71" s="53" t="s">
        <v>364</v>
      </c>
      <c r="L71" s="33">
        <v>0.02</v>
      </c>
      <c r="M71" s="80">
        <f t="shared" si="14"/>
        <v>1.796</v>
      </c>
      <c r="N71" s="80"/>
      <c r="O71" s="80">
        <v>1.796</v>
      </c>
      <c r="P71" s="80"/>
      <c r="Q71" s="33" t="s">
        <v>135</v>
      </c>
      <c r="R71" s="33" t="s">
        <v>39</v>
      </c>
      <c r="S71" s="82">
        <v>15</v>
      </c>
      <c r="T71" s="82">
        <v>47</v>
      </c>
      <c r="U71" s="82"/>
      <c r="V71" s="60"/>
      <c r="W71" s="26" t="s">
        <v>17</v>
      </c>
      <c r="X71" s="26"/>
      <c r="Y71" s="61" t="s">
        <v>509</v>
      </c>
    </row>
    <row r="72" ht="24.95" customHeight="1" spans="1:25">
      <c r="A72" s="24"/>
      <c r="B72" s="78"/>
      <c r="C72" s="33" t="s">
        <v>45</v>
      </c>
      <c r="D72" s="33" t="s">
        <v>142</v>
      </c>
      <c r="E72" s="33" t="s">
        <v>342</v>
      </c>
      <c r="F72" s="33" t="s">
        <v>3354</v>
      </c>
      <c r="G72" s="33" t="s">
        <v>363</v>
      </c>
      <c r="H72" s="33">
        <v>2019</v>
      </c>
      <c r="I72" s="33" t="s">
        <v>126</v>
      </c>
      <c r="J72" s="30">
        <v>5</v>
      </c>
      <c r="K72" s="53" t="s">
        <v>364</v>
      </c>
      <c r="L72" s="33">
        <v>0.02</v>
      </c>
      <c r="M72" s="80">
        <f>L72*J72</f>
        <v>0.1</v>
      </c>
      <c r="N72" s="80"/>
      <c r="O72" s="80">
        <f>L72*J72</f>
        <v>0.1</v>
      </c>
      <c r="P72" s="80"/>
      <c r="Q72" s="33" t="s">
        <v>135</v>
      </c>
      <c r="R72" s="33" t="s">
        <v>39</v>
      </c>
      <c r="S72" s="82">
        <v>1</v>
      </c>
      <c r="T72" s="83">
        <v>3</v>
      </c>
      <c r="U72" s="82"/>
      <c r="V72" s="60"/>
      <c r="W72" s="26" t="s">
        <v>17</v>
      </c>
      <c r="X72" s="26"/>
      <c r="Y72" s="61"/>
    </row>
    <row r="73" ht="24.95" customHeight="1" spans="1:25">
      <c r="A73" s="24"/>
      <c r="B73" s="78"/>
      <c r="C73" s="33" t="s">
        <v>45</v>
      </c>
      <c r="D73" s="33" t="s">
        <v>142</v>
      </c>
      <c r="E73" s="33" t="s">
        <v>342</v>
      </c>
      <c r="F73" s="33" t="s">
        <v>3355</v>
      </c>
      <c r="G73" s="33" t="s">
        <v>363</v>
      </c>
      <c r="H73" s="33">
        <v>2019</v>
      </c>
      <c r="I73" s="33" t="s">
        <v>126</v>
      </c>
      <c r="J73" s="30">
        <v>7</v>
      </c>
      <c r="K73" s="53" t="s">
        <v>364</v>
      </c>
      <c r="L73" s="33">
        <v>0.02</v>
      </c>
      <c r="M73" s="80">
        <f t="shared" ref="M73:M86" si="15">L73*J73</f>
        <v>0.14</v>
      </c>
      <c r="N73" s="80"/>
      <c r="O73" s="80">
        <f t="shared" ref="O73:O86" si="16">L73*J73</f>
        <v>0.14</v>
      </c>
      <c r="P73" s="80"/>
      <c r="Q73" s="33" t="s">
        <v>135</v>
      </c>
      <c r="R73" s="33" t="s">
        <v>39</v>
      </c>
      <c r="S73" s="82">
        <v>1</v>
      </c>
      <c r="T73" s="83">
        <v>3</v>
      </c>
      <c r="U73" s="82"/>
      <c r="V73" s="60"/>
      <c r="W73" s="26" t="s">
        <v>17</v>
      </c>
      <c r="X73" s="26"/>
      <c r="Y73" s="61"/>
    </row>
    <row r="74" ht="24.95" customHeight="1" spans="1:25">
      <c r="A74" s="24"/>
      <c r="B74" s="78"/>
      <c r="C74" s="33" t="s">
        <v>45</v>
      </c>
      <c r="D74" s="33" t="s">
        <v>142</v>
      </c>
      <c r="E74" s="33" t="s">
        <v>342</v>
      </c>
      <c r="F74" s="33" t="s">
        <v>3356</v>
      </c>
      <c r="G74" s="33" t="s">
        <v>363</v>
      </c>
      <c r="H74" s="33">
        <v>2019</v>
      </c>
      <c r="I74" s="33" t="s">
        <v>126</v>
      </c>
      <c r="J74" s="30">
        <v>12</v>
      </c>
      <c r="K74" s="53" t="s">
        <v>364</v>
      </c>
      <c r="L74" s="33">
        <v>0.02</v>
      </c>
      <c r="M74" s="80">
        <f t="shared" si="15"/>
        <v>0.24</v>
      </c>
      <c r="N74" s="80"/>
      <c r="O74" s="80">
        <f t="shared" si="16"/>
        <v>0.24</v>
      </c>
      <c r="P74" s="80"/>
      <c r="Q74" s="33" t="s">
        <v>135</v>
      </c>
      <c r="R74" s="33" t="s">
        <v>39</v>
      </c>
      <c r="S74" s="82">
        <v>1</v>
      </c>
      <c r="T74" s="83">
        <v>4</v>
      </c>
      <c r="U74" s="82"/>
      <c r="V74" s="60"/>
      <c r="W74" s="26" t="s">
        <v>17</v>
      </c>
      <c r="X74" s="26"/>
      <c r="Y74" s="61"/>
    </row>
    <row r="75" ht="24.95" customHeight="1" spans="1:25">
      <c r="A75" s="24"/>
      <c r="B75" s="78"/>
      <c r="C75" s="33" t="s">
        <v>45</v>
      </c>
      <c r="D75" s="33" t="s">
        <v>142</v>
      </c>
      <c r="E75" s="33" t="s">
        <v>342</v>
      </c>
      <c r="F75" s="33" t="s">
        <v>3357</v>
      </c>
      <c r="G75" s="33" t="s">
        <v>363</v>
      </c>
      <c r="H75" s="33">
        <v>2019</v>
      </c>
      <c r="I75" s="33" t="s">
        <v>126</v>
      </c>
      <c r="J75" s="30">
        <v>3</v>
      </c>
      <c r="K75" s="53" t="s">
        <v>364</v>
      </c>
      <c r="L75" s="33">
        <v>0.02</v>
      </c>
      <c r="M75" s="80">
        <f t="shared" si="15"/>
        <v>0.06</v>
      </c>
      <c r="N75" s="80"/>
      <c r="O75" s="80">
        <f t="shared" si="16"/>
        <v>0.06</v>
      </c>
      <c r="P75" s="80"/>
      <c r="Q75" s="33" t="s">
        <v>135</v>
      </c>
      <c r="R75" s="33" t="s">
        <v>39</v>
      </c>
      <c r="S75" s="82">
        <v>1</v>
      </c>
      <c r="T75" s="83">
        <v>3</v>
      </c>
      <c r="U75" s="82"/>
      <c r="V75" s="60"/>
      <c r="W75" s="26" t="s">
        <v>17</v>
      </c>
      <c r="X75" s="26"/>
      <c r="Y75" s="61"/>
    </row>
    <row r="76" ht="24.95" customHeight="1" spans="1:25">
      <c r="A76" s="24"/>
      <c r="B76" s="78"/>
      <c r="C76" s="33" t="s">
        <v>45</v>
      </c>
      <c r="D76" s="33" t="s">
        <v>142</v>
      </c>
      <c r="E76" s="33" t="s">
        <v>342</v>
      </c>
      <c r="F76" s="33" t="s">
        <v>3322</v>
      </c>
      <c r="G76" s="33" t="s">
        <v>363</v>
      </c>
      <c r="H76" s="33">
        <v>2019</v>
      </c>
      <c r="I76" s="33" t="s">
        <v>126</v>
      </c>
      <c r="J76" s="30">
        <v>8</v>
      </c>
      <c r="K76" s="53" t="s">
        <v>364</v>
      </c>
      <c r="L76" s="33">
        <v>0.02</v>
      </c>
      <c r="M76" s="80">
        <f t="shared" si="15"/>
        <v>0.16</v>
      </c>
      <c r="N76" s="80"/>
      <c r="O76" s="80">
        <f t="shared" si="16"/>
        <v>0.16</v>
      </c>
      <c r="P76" s="80"/>
      <c r="Q76" s="33" t="s">
        <v>135</v>
      </c>
      <c r="R76" s="33" t="s">
        <v>39</v>
      </c>
      <c r="S76" s="82">
        <v>1</v>
      </c>
      <c r="T76" s="83">
        <v>3</v>
      </c>
      <c r="U76" s="82"/>
      <c r="V76" s="60"/>
      <c r="W76" s="26" t="s">
        <v>17</v>
      </c>
      <c r="X76" s="26"/>
      <c r="Y76" s="61"/>
    </row>
    <row r="77" ht="24.95" customHeight="1" spans="1:25">
      <c r="A77" s="24"/>
      <c r="B77" s="78"/>
      <c r="C77" s="33" t="s">
        <v>45</v>
      </c>
      <c r="D77" s="33" t="s">
        <v>142</v>
      </c>
      <c r="E77" s="33" t="s">
        <v>342</v>
      </c>
      <c r="F77" s="33" t="s">
        <v>3323</v>
      </c>
      <c r="G77" s="33" t="s">
        <v>363</v>
      </c>
      <c r="H77" s="33">
        <v>2019</v>
      </c>
      <c r="I77" s="33" t="s">
        <v>126</v>
      </c>
      <c r="J77" s="30">
        <v>8</v>
      </c>
      <c r="K77" s="53" t="s">
        <v>364</v>
      </c>
      <c r="L77" s="33">
        <v>0.02</v>
      </c>
      <c r="M77" s="80">
        <f t="shared" si="15"/>
        <v>0.16</v>
      </c>
      <c r="N77" s="80"/>
      <c r="O77" s="80">
        <f t="shared" si="16"/>
        <v>0.16</v>
      </c>
      <c r="P77" s="80"/>
      <c r="Q77" s="33" t="s">
        <v>135</v>
      </c>
      <c r="R77" s="33" t="s">
        <v>39</v>
      </c>
      <c r="S77" s="82">
        <v>1</v>
      </c>
      <c r="T77" s="83">
        <v>4</v>
      </c>
      <c r="U77" s="82"/>
      <c r="V77" s="60"/>
      <c r="W77" s="26" t="s">
        <v>17</v>
      </c>
      <c r="X77" s="26"/>
      <c r="Y77" s="61"/>
    </row>
    <row r="78" ht="24.95" customHeight="1" spans="1:25">
      <c r="A78" s="24"/>
      <c r="B78" s="78"/>
      <c r="C78" s="33" t="s">
        <v>45</v>
      </c>
      <c r="D78" s="33" t="s">
        <v>142</v>
      </c>
      <c r="E78" s="33" t="s">
        <v>342</v>
      </c>
      <c r="F78" s="33" t="s">
        <v>3358</v>
      </c>
      <c r="G78" s="33" t="s">
        <v>363</v>
      </c>
      <c r="H78" s="33">
        <v>2019</v>
      </c>
      <c r="I78" s="33" t="s">
        <v>126</v>
      </c>
      <c r="J78" s="30">
        <v>7</v>
      </c>
      <c r="K78" s="53" t="s">
        <v>364</v>
      </c>
      <c r="L78" s="33">
        <v>0.02</v>
      </c>
      <c r="M78" s="80">
        <f t="shared" si="15"/>
        <v>0.14</v>
      </c>
      <c r="N78" s="80"/>
      <c r="O78" s="80">
        <f t="shared" si="16"/>
        <v>0.14</v>
      </c>
      <c r="P78" s="80"/>
      <c r="Q78" s="33" t="s">
        <v>135</v>
      </c>
      <c r="R78" s="33" t="s">
        <v>39</v>
      </c>
      <c r="S78" s="82">
        <v>1</v>
      </c>
      <c r="T78" s="83">
        <v>3</v>
      </c>
      <c r="U78" s="82"/>
      <c r="V78" s="60"/>
      <c r="W78" s="26" t="s">
        <v>17</v>
      </c>
      <c r="X78" s="26"/>
      <c r="Y78" s="61"/>
    </row>
    <row r="79" ht="24.95" customHeight="1" spans="1:25">
      <c r="A79" s="24"/>
      <c r="B79" s="78"/>
      <c r="C79" s="33" t="s">
        <v>45</v>
      </c>
      <c r="D79" s="33" t="s">
        <v>142</v>
      </c>
      <c r="E79" s="33" t="s">
        <v>342</v>
      </c>
      <c r="F79" s="33" t="s">
        <v>3359</v>
      </c>
      <c r="G79" s="33" t="s">
        <v>363</v>
      </c>
      <c r="H79" s="33">
        <v>2019</v>
      </c>
      <c r="I79" s="33" t="s">
        <v>126</v>
      </c>
      <c r="J79" s="30">
        <v>5</v>
      </c>
      <c r="K79" s="53" t="s">
        <v>364</v>
      </c>
      <c r="L79" s="33">
        <v>0.02</v>
      </c>
      <c r="M79" s="80">
        <f t="shared" si="15"/>
        <v>0.1</v>
      </c>
      <c r="N79" s="80"/>
      <c r="O79" s="80">
        <f t="shared" si="16"/>
        <v>0.1</v>
      </c>
      <c r="P79" s="80"/>
      <c r="Q79" s="33" t="s">
        <v>135</v>
      </c>
      <c r="R79" s="33" t="s">
        <v>39</v>
      </c>
      <c r="S79" s="82">
        <v>1</v>
      </c>
      <c r="T79" s="83">
        <v>3</v>
      </c>
      <c r="U79" s="82"/>
      <c r="V79" s="60"/>
      <c r="W79" s="26" t="s">
        <v>17</v>
      </c>
      <c r="X79" s="26"/>
      <c r="Y79" s="61"/>
    </row>
    <row r="80" ht="24.95" customHeight="1" spans="1:25">
      <c r="A80" s="24"/>
      <c r="B80" s="78"/>
      <c r="C80" s="33" t="s">
        <v>45</v>
      </c>
      <c r="D80" s="33" t="s">
        <v>142</v>
      </c>
      <c r="E80" s="33" t="s">
        <v>342</v>
      </c>
      <c r="F80" s="33" t="s">
        <v>3324</v>
      </c>
      <c r="G80" s="33" t="s">
        <v>363</v>
      </c>
      <c r="H80" s="33">
        <v>2019</v>
      </c>
      <c r="I80" s="33" t="s">
        <v>126</v>
      </c>
      <c r="J80" s="30">
        <v>8</v>
      </c>
      <c r="K80" s="53" t="s">
        <v>364</v>
      </c>
      <c r="L80" s="33">
        <v>0.02</v>
      </c>
      <c r="M80" s="80">
        <f t="shared" si="15"/>
        <v>0.16</v>
      </c>
      <c r="N80" s="80"/>
      <c r="O80" s="80">
        <f t="shared" si="16"/>
        <v>0.16</v>
      </c>
      <c r="P80" s="80"/>
      <c r="Q80" s="33" t="s">
        <v>135</v>
      </c>
      <c r="R80" s="33" t="s">
        <v>39</v>
      </c>
      <c r="S80" s="82">
        <v>1</v>
      </c>
      <c r="T80" s="83">
        <v>2</v>
      </c>
      <c r="U80" s="82"/>
      <c r="V80" s="60"/>
      <c r="W80" s="26" t="s">
        <v>17</v>
      </c>
      <c r="X80" s="26"/>
      <c r="Y80" s="61"/>
    </row>
    <row r="81" ht="24.95" customHeight="1" spans="1:25">
      <c r="A81" s="24"/>
      <c r="B81" s="78"/>
      <c r="C81" s="33" t="s">
        <v>45</v>
      </c>
      <c r="D81" s="33" t="s">
        <v>142</v>
      </c>
      <c r="E81" s="33" t="s">
        <v>342</v>
      </c>
      <c r="F81" s="33" t="s">
        <v>3325</v>
      </c>
      <c r="G81" s="33" t="s">
        <v>363</v>
      </c>
      <c r="H81" s="33">
        <v>2019</v>
      </c>
      <c r="I81" s="33" t="s">
        <v>126</v>
      </c>
      <c r="J81" s="30">
        <v>4.8</v>
      </c>
      <c r="K81" s="53" t="s">
        <v>364</v>
      </c>
      <c r="L81" s="33">
        <v>0.02</v>
      </c>
      <c r="M81" s="80">
        <f t="shared" si="15"/>
        <v>0.096</v>
      </c>
      <c r="N81" s="80"/>
      <c r="O81" s="80">
        <f t="shared" si="16"/>
        <v>0.096</v>
      </c>
      <c r="P81" s="80"/>
      <c r="Q81" s="33" t="s">
        <v>135</v>
      </c>
      <c r="R81" s="33" t="s">
        <v>39</v>
      </c>
      <c r="S81" s="82">
        <v>1</v>
      </c>
      <c r="T81" s="83">
        <v>3</v>
      </c>
      <c r="U81" s="82"/>
      <c r="V81" s="60"/>
      <c r="W81" s="26" t="s">
        <v>17</v>
      </c>
      <c r="X81" s="26"/>
      <c r="Y81" s="61"/>
    </row>
    <row r="82" ht="24.95" customHeight="1" spans="1:25">
      <c r="A82" s="24"/>
      <c r="B82" s="78"/>
      <c r="C82" s="33" t="s">
        <v>45</v>
      </c>
      <c r="D82" s="33" t="s">
        <v>142</v>
      </c>
      <c r="E82" s="33" t="s">
        <v>342</v>
      </c>
      <c r="F82" s="33" t="s">
        <v>3360</v>
      </c>
      <c r="G82" s="33" t="s">
        <v>363</v>
      </c>
      <c r="H82" s="33">
        <v>2019</v>
      </c>
      <c r="I82" s="33" t="s">
        <v>126</v>
      </c>
      <c r="J82" s="30">
        <v>5</v>
      </c>
      <c r="K82" s="53" t="s">
        <v>364</v>
      </c>
      <c r="L82" s="33">
        <v>0.02</v>
      </c>
      <c r="M82" s="80">
        <f t="shared" si="15"/>
        <v>0.1</v>
      </c>
      <c r="N82" s="80"/>
      <c r="O82" s="80">
        <f t="shared" si="16"/>
        <v>0.1</v>
      </c>
      <c r="P82" s="80"/>
      <c r="Q82" s="33" t="s">
        <v>135</v>
      </c>
      <c r="R82" s="33" t="s">
        <v>39</v>
      </c>
      <c r="S82" s="82">
        <v>1</v>
      </c>
      <c r="T82" s="83">
        <v>2</v>
      </c>
      <c r="U82" s="82"/>
      <c r="V82" s="60"/>
      <c r="W82" s="26" t="s">
        <v>17</v>
      </c>
      <c r="X82" s="26"/>
      <c r="Y82" s="61"/>
    </row>
    <row r="83" ht="24.95" customHeight="1" spans="1:25">
      <c r="A83" s="24"/>
      <c r="B83" s="78"/>
      <c r="C83" s="33" t="s">
        <v>45</v>
      </c>
      <c r="D83" s="33" t="s">
        <v>142</v>
      </c>
      <c r="E83" s="33" t="s">
        <v>2172</v>
      </c>
      <c r="F83" s="33" t="s">
        <v>3361</v>
      </c>
      <c r="G83" s="33" t="s">
        <v>363</v>
      </c>
      <c r="H83" s="33">
        <v>2019</v>
      </c>
      <c r="I83" s="33" t="s">
        <v>126</v>
      </c>
      <c r="J83" s="31">
        <v>5</v>
      </c>
      <c r="K83" s="53" t="s">
        <v>364</v>
      </c>
      <c r="L83" s="33">
        <v>0.02</v>
      </c>
      <c r="M83" s="80">
        <f t="shared" si="15"/>
        <v>0.1</v>
      </c>
      <c r="N83" s="80"/>
      <c r="O83" s="80">
        <f t="shared" si="16"/>
        <v>0.1</v>
      </c>
      <c r="P83" s="80"/>
      <c r="Q83" s="33" t="s">
        <v>135</v>
      </c>
      <c r="R83" s="33" t="s">
        <v>39</v>
      </c>
      <c r="S83" s="82">
        <v>1</v>
      </c>
      <c r="T83" s="83">
        <v>3</v>
      </c>
      <c r="U83" s="82"/>
      <c r="V83" s="60"/>
      <c r="W83" s="26" t="s">
        <v>17</v>
      </c>
      <c r="X83" s="26"/>
      <c r="Y83" s="61"/>
    </row>
    <row r="84" ht="24.95" customHeight="1" spans="1:25">
      <c r="A84" s="24"/>
      <c r="B84" s="78"/>
      <c r="C84" s="33" t="s">
        <v>45</v>
      </c>
      <c r="D84" s="33" t="s">
        <v>142</v>
      </c>
      <c r="E84" s="33" t="s">
        <v>342</v>
      </c>
      <c r="F84" s="33" t="s">
        <v>3328</v>
      </c>
      <c r="G84" s="33" t="s">
        <v>363</v>
      </c>
      <c r="H84" s="33">
        <v>2019</v>
      </c>
      <c r="I84" s="33" t="s">
        <v>126</v>
      </c>
      <c r="J84" s="31">
        <v>2</v>
      </c>
      <c r="K84" s="53" t="s">
        <v>364</v>
      </c>
      <c r="L84" s="33">
        <v>0.02</v>
      </c>
      <c r="M84" s="80">
        <f t="shared" si="15"/>
        <v>0.04</v>
      </c>
      <c r="N84" s="80"/>
      <c r="O84" s="80">
        <f t="shared" si="16"/>
        <v>0.04</v>
      </c>
      <c r="P84" s="80"/>
      <c r="Q84" s="33" t="s">
        <v>135</v>
      </c>
      <c r="R84" s="33" t="s">
        <v>39</v>
      </c>
      <c r="S84" s="82">
        <v>1</v>
      </c>
      <c r="T84" s="83">
        <v>3</v>
      </c>
      <c r="U84" s="82"/>
      <c r="V84" s="60"/>
      <c r="W84" s="26" t="s">
        <v>17</v>
      </c>
      <c r="X84" s="26"/>
      <c r="Y84" s="61"/>
    </row>
    <row r="85" ht="24.95" customHeight="1" spans="1:25">
      <c r="A85" s="24"/>
      <c r="B85" s="78"/>
      <c r="C85" s="33" t="s">
        <v>45</v>
      </c>
      <c r="D85" s="33" t="s">
        <v>142</v>
      </c>
      <c r="E85" s="33" t="s">
        <v>2172</v>
      </c>
      <c r="F85" s="33" t="s">
        <v>3329</v>
      </c>
      <c r="G85" s="33" t="s">
        <v>363</v>
      </c>
      <c r="H85" s="33">
        <v>2019</v>
      </c>
      <c r="I85" s="33" t="s">
        <v>126</v>
      </c>
      <c r="J85" s="30">
        <v>5</v>
      </c>
      <c r="K85" s="53" t="s">
        <v>364</v>
      </c>
      <c r="L85" s="33">
        <v>0.02</v>
      </c>
      <c r="M85" s="80">
        <f t="shared" si="15"/>
        <v>0.1</v>
      </c>
      <c r="N85" s="80"/>
      <c r="O85" s="80">
        <f t="shared" si="16"/>
        <v>0.1</v>
      </c>
      <c r="P85" s="80"/>
      <c r="Q85" s="33" t="s">
        <v>135</v>
      </c>
      <c r="R85" s="33" t="s">
        <v>39</v>
      </c>
      <c r="S85" s="82">
        <v>1</v>
      </c>
      <c r="T85" s="83">
        <v>4</v>
      </c>
      <c r="U85" s="82"/>
      <c r="V85" s="60"/>
      <c r="W85" s="26" t="s">
        <v>17</v>
      </c>
      <c r="X85" s="26"/>
      <c r="Y85" s="61"/>
    </row>
    <row r="86" ht="24.95" customHeight="1" spans="1:25">
      <c r="A86" s="24"/>
      <c r="B86" s="78"/>
      <c r="C86" s="33" t="s">
        <v>45</v>
      </c>
      <c r="D86" s="33" t="s">
        <v>142</v>
      </c>
      <c r="E86" s="33" t="s">
        <v>2172</v>
      </c>
      <c r="F86" s="33" t="s">
        <v>3330</v>
      </c>
      <c r="G86" s="33" t="s">
        <v>363</v>
      </c>
      <c r="H86" s="33">
        <v>2019</v>
      </c>
      <c r="I86" s="33" t="s">
        <v>126</v>
      </c>
      <c r="J86" s="31">
        <v>5</v>
      </c>
      <c r="K86" s="53" t="s">
        <v>364</v>
      </c>
      <c r="L86" s="33">
        <v>0.02</v>
      </c>
      <c r="M86" s="80">
        <f t="shared" si="15"/>
        <v>0.1</v>
      </c>
      <c r="N86" s="80"/>
      <c r="O86" s="80">
        <f t="shared" si="16"/>
        <v>0.1</v>
      </c>
      <c r="P86" s="80"/>
      <c r="Q86" s="33" t="s">
        <v>135</v>
      </c>
      <c r="R86" s="33" t="s">
        <v>39</v>
      </c>
      <c r="S86" s="82">
        <v>1</v>
      </c>
      <c r="T86" s="83">
        <v>4</v>
      </c>
      <c r="U86" s="82"/>
      <c r="V86" s="60"/>
      <c r="W86" s="26" t="s">
        <v>17</v>
      </c>
      <c r="X86" s="26"/>
      <c r="Y86" s="61"/>
    </row>
    <row r="87" ht="24.95" customHeight="1" spans="1:25">
      <c r="A87" s="24">
        <v>29</v>
      </c>
      <c r="B87" s="78" t="s">
        <v>510</v>
      </c>
      <c r="C87" s="33" t="s">
        <v>45</v>
      </c>
      <c r="D87" s="33" t="s">
        <v>142</v>
      </c>
      <c r="E87" s="33" t="s">
        <v>345</v>
      </c>
      <c r="F87" s="33" t="s">
        <v>363</v>
      </c>
      <c r="G87" s="33" t="s">
        <v>363</v>
      </c>
      <c r="H87" s="33">
        <v>2019</v>
      </c>
      <c r="I87" s="33" t="s">
        <v>126</v>
      </c>
      <c r="J87" s="79">
        <v>49.6</v>
      </c>
      <c r="K87" s="53" t="s">
        <v>364</v>
      </c>
      <c r="L87" s="33">
        <v>0.02</v>
      </c>
      <c r="M87" s="80">
        <f>N87+O87+P87</f>
        <v>0.992</v>
      </c>
      <c r="N87" s="80"/>
      <c r="O87" s="80">
        <v>0.992</v>
      </c>
      <c r="P87" s="80"/>
      <c r="Q87" s="33" t="s">
        <v>135</v>
      </c>
      <c r="R87" s="33" t="s">
        <v>39</v>
      </c>
      <c r="S87" s="82">
        <v>8</v>
      </c>
      <c r="T87" s="82">
        <v>35</v>
      </c>
      <c r="U87" s="82"/>
      <c r="V87" s="60"/>
      <c r="W87" s="26" t="s">
        <v>17</v>
      </c>
      <c r="X87" s="26"/>
      <c r="Y87" s="61" t="s">
        <v>511</v>
      </c>
    </row>
    <row r="88" ht="24.95" customHeight="1" spans="1:25">
      <c r="A88" s="24"/>
      <c r="B88" s="78"/>
      <c r="C88" s="30" t="s">
        <v>45</v>
      </c>
      <c r="D88" s="30" t="s">
        <v>142</v>
      </c>
      <c r="E88" s="30" t="s">
        <v>345</v>
      </c>
      <c r="F88" s="30" t="s">
        <v>3331</v>
      </c>
      <c r="G88" s="33" t="s">
        <v>363</v>
      </c>
      <c r="H88" s="33">
        <v>2019</v>
      </c>
      <c r="I88" s="33" t="s">
        <v>126</v>
      </c>
      <c r="J88" s="30">
        <v>9.6</v>
      </c>
      <c r="K88" s="53" t="s">
        <v>364</v>
      </c>
      <c r="L88" s="33">
        <v>0.02</v>
      </c>
      <c r="M88" s="80">
        <f>L88*J88</f>
        <v>0.192</v>
      </c>
      <c r="N88" s="80"/>
      <c r="O88" s="80">
        <f>L88*J88</f>
        <v>0.192</v>
      </c>
      <c r="P88" s="80"/>
      <c r="Q88" s="33" t="s">
        <v>135</v>
      </c>
      <c r="R88" s="33" t="s">
        <v>39</v>
      </c>
      <c r="S88" s="82">
        <v>1</v>
      </c>
      <c r="T88" s="83">
        <v>6</v>
      </c>
      <c r="U88" s="82"/>
      <c r="V88" s="60"/>
      <c r="W88" s="26" t="s">
        <v>17</v>
      </c>
      <c r="X88" s="26"/>
      <c r="Y88" s="61"/>
    </row>
    <row r="89" ht="24.95" customHeight="1" spans="1:25">
      <c r="A89" s="24"/>
      <c r="B89" s="78"/>
      <c r="C89" s="30" t="s">
        <v>45</v>
      </c>
      <c r="D89" s="30" t="s">
        <v>142</v>
      </c>
      <c r="E89" s="30" t="s">
        <v>345</v>
      </c>
      <c r="F89" s="30" t="s">
        <v>3332</v>
      </c>
      <c r="G89" s="33" t="s">
        <v>363</v>
      </c>
      <c r="H89" s="33">
        <v>2019</v>
      </c>
      <c r="I89" s="33" t="s">
        <v>126</v>
      </c>
      <c r="J89" s="30">
        <v>3.5</v>
      </c>
      <c r="K89" s="53" t="s">
        <v>364</v>
      </c>
      <c r="L89" s="33">
        <v>0.02</v>
      </c>
      <c r="M89" s="80">
        <f t="shared" ref="M89:M95" si="17">L89*J89</f>
        <v>0.07</v>
      </c>
      <c r="N89" s="80"/>
      <c r="O89" s="80">
        <f t="shared" ref="O89:O95" si="18">L89*J89</f>
        <v>0.07</v>
      </c>
      <c r="P89" s="80"/>
      <c r="Q89" s="33" t="s">
        <v>135</v>
      </c>
      <c r="R89" s="33" t="s">
        <v>39</v>
      </c>
      <c r="S89" s="82">
        <v>1</v>
      </c>
      <c r="T89" s="83">
        <v>4</v>
      </c>
      <c r="U89" s="82"/>
      <c r="V89" s="60"/>
      <c r="W89" s="26" t="s">
        <v>17</v>
      </c>
      <c r="X89" s="26"/>
      <c r="Y89" s="61"/>
    </row>
    <row r="90" ht="24.95" customHeight="1" spans="1:25">
      <c r="A90" s="24"/>
      <c r="B90" s="78"/>
      <c r="C90" s="30" t="s">
        <v>45</v>
      </c>
      <c r="D90" s="30" t="s">
        <v>142</v>
      </c>
      <c r="E90" s="30" t="s">
        <v>345</v>
      </c>
      <c r="F90" s="30" t="s">
        <v>2945</v>
      </c>
      <c r="G90" s="33" t="s">
        <v>363</v>
      </c>
      <c r="H90" s="33">
        <v>2019</v>
      </c>
      <c r="I90" s="33" t="s">
        <v>126</v>
      </c>
      <c r="J90" s="30">
        <v>1.5</v>
      </c>
      <c r="K90" s="53" t="s">
        <v>364</v>
      </c>
      <c r="L90" s="33">
        <v>0.02</v>
      </c>
      <c r="M90" s="80">
        <f t="shared" si="17"/>
        <v>0.03</v>
      </c>
      <c r="N90" s="80"/>
      <c r="O90" s="80">
        <f t="shared" si="18"/>
        <v>0.03</v>
      </c>
      <c r="P90" s="80"/>
      <c r="Q90" s="33" t="s">
        <v>135</v>
      </c>
      <c r="R90" s="33" t="s">
        <v>39</v>
      </c>
      <c r="S90" s="82">
        <v>1</v>
      </c>
      <c r="T90" s="83">
        <v>4</v>
      </c>
      <c r="U90" s="82"/>
      <c r="V90" s="60"/>
      <c r="W90" s="26" t="s">
        <v>17</v>
      </c>
      <c r="X90" s="26"/>
      <c r="Y90" s="61"/>
    </row>
    <row r="91" ht="24.95" customHeight="1" spans="1:25">
      <c r="A91" s="24"/>
      <c r="B91" s="78"/>
      <c r="C91" s="30" t="s">
        <v>45</v>
      </c>
      <c r="D91" s="30" t="s">
        <v>142</v>
      </c>
      <c r="E91" s="30" t="s">
        <v>345</v>
      </c>
      <c r="F91" s="30" t="s">
        <v>3333</v>
      </c>
      <c r="G91" s="33" t="s">
        <v>363</v>
      </c>
      <c r="H91" s="33">
        <v>2019</v>
      </c>
      <c r="I91" s="33" t="s">
        <v>126</v>
      </c>
      <c r="J91" s="30">
        <v>8</v>
      </c>
      <c r="K91" s="53" t="s">
        <v>364</v>
      </c>
      <c r="L91" s="33">
        <v>0.02</v>
      </c>
      <c r="M91" s="80">
        <f t="shared" si="17"/>
        <v>0.16</v>
      </c>
      <c r="N91" s="80"/>
      <c r="O91" s="80">
        <f t="shared" si="18"/>
        <v>0.16</v>
      </c>
      <c r="P91" s="80"/>
      <c r="Q91" s="33" t="s">
        <v>135</v>
      </c>
      <c r="R91" s="33" t="s">
        <v>39</v>
      </c>
      <c r="S91" s="82">
        <v>1</v>
      </c>
      <c r="T91" s="83">
        <v>4</v>
      </c>
      <c r="U91" s="82"/>
      <c r="V91" s="60"/>
      <c r="W91" s="26" t="s">
        <v>17</v>
      </c>
      <c r="X91" s="26"/>
      <c r="Y91" s="61"/>
    </row>
    <row r="92" ht="24.95" customHeight="1" spans="1:25">
      <c r="A92" s="24"/>
      <c r="B92" s="78"/>
      <c r="C92" s="30" t="s">
        <v>45</v>
      </c>
      <c r="D92" s="30" t="s">
        <v>142</v>
      </c>
      <c r="E92" s="30" t="s">
        <v>345</v>
      </c>
      <c r="F92" s="30" t="s">
        <v>3362</v>
      </c>
      <c r="G92" s="33" t="s">
        <v>363</v>
      </c>
      <c r="H92" s="33">
        <v>2019</v>
      </c>
      <c r="I92" s="33" t="s">
        <v>126</v>
      </c>
      <c r="J92" s="30">
        <v>4</v>
      </c>
      <c r="K92" s="53" t="s">
        <v>364</v>
      </c>
      <c r="L92" s="33">
        <v>0.02</v>
      </c>
      <c r="M92" s="80">
        <f t="shared" si="17"/>
        <v>0.08</v>
      </c>
      <c r="N92" s="80"/>
      <c r="O92" s="80">
        <f t="shared" si="18"/>
        <v>0.08</v>
      </c>
      <c r="P92" s="80"/>
      <c r="Q92" s="33" t="s">
        <v>135</v>
      </c>
      <c r="R92" s="33" t="s">
        <v>39</v>
      </c>
      <c r="S92" s="82">
        <v>1</v>
      </c>
      <c r="T92" s="83">
        <v>3</v>
      </c>
      <c r="U92" s="82"/>
      <c r="V92" s="60"/>
      <c r="W92" s="26" t="s">
        <v>17</v>
      </c>
      <c r="X92" s="26"/>
      <c r="Y92" s="61"/>
    </row>
    <row r="93" ht="24.95" customHeight="1" spans="1:25">
      <c r="A93" s="24"/>
      <c r="B93" s="78"/>
      <c r="C93" s="30" t="s">
        <v>45</v>
      </c>
      <c r="D93" s="30" t="s">
        <v>142</v>
      </c>
      <c r="E93" s="30" t="s">
        <v>345</v>
      </c>
      <c r="F93" s="30" t="s">
        <v>3334</v>
      </c>
      <c r="G93" s="33" t="s">
        <v>363</v>
      </c>
      <c r="H93" s="33">
        <v>2019</v>
      </c>
      <c r="I93" s="33" t="s">
        <v>126</v>
      </c>
      <c r="J93" s="30">
        <v>8</v>
      </c>
      <c r="K93" s="53" t="s">
        <v>364</v>
      </c>
      <c r="L93" s="33">
        <v>0.02</v>
      </c>
      <c r="M93" s="80">
        <f t="shared" si="17"/>
        <v>0.16</v>
      </c>
      <c r="N93" s="80"/>
      <c r="O93" s="80">
        <f t="shared" si="18"/>
        <v>0.16</v>
      </c>
      <c r="P93" s="80"/>
      <c r="Q93" s="33" t="s">
        <v>135</v>
      </c>
      <c r="R93" s="33" t="s">
        <v>39</v>
      </c>
      <c r="S93" s="82">
        <v>1</v>
      </c>
      <c r="T93" s="83">
        <v>5</v>
      </c>
      <c r="U93" s="82"/>
      <c r="V93" s="60"/>
      <c r="W93" s="26" t="s">
        <v>17</v>
      </c>
      <c r="X93" s="26"/>
      <c r="Y93" s="61"/>
    </row>
    <row r="94" ht="24.95" customHeight="1" spans="1:25">
      <c r="A94" s="24"/>
      <c r="B94" s="78"/>
      <c r="C94" s="30" t="s">
        <v>45</v>
      </c>
      <c r="D94" s="30" t="s">
        <v>142</v>
      </c>
      <c r="E94" s="30" t="s">
        <v>345</v>
      </c>
      <c r="F94" s="30" t="s">
        <v>3363</v>
      </c>
      <c r="G94" s="33" t="s">
        <v>363</v>
      </c>
      <c r="H94" s="33">
        <v>2019</v>
      </c>
      <c r="I94" s="33" t="s">
        <v>126</v>
      </c>
      <c r="J94" s="30">
        <v>8</v>
      </c>
      <c r="K94" s="53" t="s">
        <v>364</v>
      </c>
      <c r="L94" s="33">
        <v>0.02</v>
      </c>
      <c r="M94" s="80">
        <f t="shared" si="17"/>
        <v>0.16</v>
      </c>
      <c r="N94" s="80"/>
      <c r="O94" s="80">
        <f t="shared" si="18"/>
        <v>0.16</v>
      </c>
      <c r="P94" s="80"/>
      <c r="Q94" s="33" t="s">
        <v>135</v>
      </c>
      <c r="R94" s="33" t="s">
        <v>39</v>
      </c>
      <c r="S94" s="82">
        <v>1</v>
      </c>
      <c r="T94" s="83">
        <v>5</v>
      </c>
      <c r="U94" s="82"/>
      <c r="V94" s="60"/>
      <c r="W94" s="26" t="s">
        <v>17</v>
      </c>
      <c r="X94" s="26"/>
      <c r="Y94" s="61"/>
    </row>
    <row r="95" ht="24.95" customHeight="1" spans="1:25">
      <c r="A95" s="24"/>
      <c r="B95" s="78"/>
      <c r="C95" s="30" t="s">
        <v>45</v>
      </c>
      <c r="D95" s="30" t="s">
        <v>142</v>
      </c>
      <c r="E95" s="30" t="s">
        <v>345</v>
      </c>
      <c r="F95" s="30" t="s">
        <v>3335</v>
      </c>
      <c r="G95" s="33" t="s">
        <v>363</v>
      </c>
      <c r="H95" s="33">
        <v>2019</v>
      </c>
      <c r="I95" s="33" t="s">
        <v>126</v>
      </c>
      <c r="J95" s="30">
        <v>7</v>
      </c>
      <c r="K95" s="53" t="s">
        <v>364</v>
      </c>
      <c r="L95" s="33">
        <v>0.02</v>
      </c>
      <c r="M95" s="80">
        <f t="shared" si="17"/>
        <v>0.14</v>
      </c>
      <c r="N95" s="80"/>
      <c r="O95" s="80">
        <f t="shared" si="18"/>
        <v>0.14</v>
      </c>
      <c r="P95" s="80"/>
      <c r="Q95" s="33" t="s">
        <v>135</v>
      </c>
      <c r="R95" s="33" t="s">
        <v>39</v>
      </c>
      <c r="S95" s="82">
        <v>1</v>
      </c>
      <c r="T95" s="83">
        <v>4</v>
      </c>
      <c r="U95" s="82"/>
      <c r="V95" s="60"/>
      <c r="W95" s="26" t="s">
        <v>17</v>
      </c>
      <c r="X95" s="26"/>
      <c r="Y95" s="61"/>
    </row>
    <row r="96" ht="24.95" customHeight="1" spans="1:25">
      <c r="A96" s="24">
        <v>30</v>
      </c>
      <c r="B96" s="25" t="s">
        <v>512</v>
      </c>
      <c r="C96" s="33" t="s">
        <v>45</v>
      </c>
      <c r="D96" s="33" t="s">
        <v>142</v>
      </c>
      <c r="E96" s="33" t="s">
        <v>348</v>
      </c>
      <c r="F96" s="33"/>
      <c r="G96" s="33" t="s">
        <v>363</v>
      </c>
      <c r="H96" s="33">
        <v>2019</v>
      </c>
      <c r="I96" s="33" t="s">
        <v>126</v>
      </c>
      <c r="J96" s="79">
        <v>18.9</v>
      </c>
      <c r="K96" s="53" t="s">
        <v>364</v>
      </c>
      <c r="L96" s="33">
        <v>0.02</v>
      </c>
      <c r="M96" s="80">
        <f>N96+O96+P96</f>
        <v>0.378</v>
      </c>
      <c r="N96" s="80"/>
      <c r="O96" s="80">
        <v>0.378</v>
      </c>
      <c r="P96" s="80"/>
      <c r="Q96" s="33" t="s">
        <v>135</v>
      </c>
      <c r="R96" s="33" t="s">
        <v>39</v>
      </c>
      <c r="S96" s="82">
        <v>3</v>
      </c>
      <c r="T96" s="82">
        <v>16</v>
      </c>
      <c r="U96" s="82"/>
      <c r="V96" s="60"/>
      <c r="W96" s="26" t="s">
        <v>17</v>
      </c>
      <c r="X96" s="26"/>
      <c r="Y96" s="61" t="s">
        <v>513</v>
      </c>
    </row>
    <row r="97" ht="24.95" customHeight="1" spans="1:25">
      <c r="A97" s="24"/>
      <c r="B97" s="25"/>
      <c r="C97" s="30" t="s">
        <v>45</v>
      </c>
      <c r="D97" s="30" t="s">
        <v>142</v>
      </c>
      <c r="E97" s="30" t="s">
        <v>348</v>
      </c>
      <c r="F97" s="30" t="s">
        <v>3336</v>
      </c>
      <c r="G97" s="33" t="s">
        <v>363</v>
      </c>
      <c r="H97" s="33">
        <v>2019</v>
      </c>
      <c r="I97" s="33" t="s">
        <v>126</v>
      </c>
      <c r="J97" s="30">
        <v>10</v>
      </c>
      <c r="K97" s="53" t="s">
        <v>364</v>
      </c>
      <c r="L97" s="33">
        <v>0.02</v>
      </c>
      <c r="M97" s="80">
        <f>L97*J97</f>
        <v>0.2</v>
      </c>
      <c r="N97" s="80"/>
      <c r="O97" s="80">
        <v>0.2</v>
      </c>
      <c r="P97" s="80"/>
      <c r="Q97" s="33" t="s">
        <v>135</v>
      </c>
      <c r="R97" s="33" t="s">
        <v>39</v>
      </c>
      <c r="S97" s="82">
        <v>1</v>
      </c>
      <c r="T97" s="83">
        <v>7</v>
      </c>
      <c r="U97" s="82"/>
      <c r="V97" s="60"/>
      <c r="W97" s="26" t="s">
        <v>17</v>
      </c>
      <c r="X97" s="26"/>
      <c r="Y97" s="61"/>
    </row>
    <row r="98" ht="24.95" customHeight="1" spans="1:25">
      <c r="A98" s="24"/>
      <c r="B98" s="25"/>
      <c r="C98" s="30" t="s">
        <v>45</v>
      </c>
      <c r="D98" s="30" t="s">
        <v>142</v>
      </c>
      <c r="E98" s="30" t="s">
        <v>348</v>
      </c>
      <c r="F98" s="30" t="s">
        <v>3337</v>
      </c>
      <c r="G98" s="33" t="s">
        <v>363</v>
      </c>
      <c r="H98" s="33">
        <v>2019</v>
      </c>
      <c r="I98" s="33" t="s">
        <v>126</v>
      </c>
      <c r="J98" s="30">
        <v>1.9</v>
      </c>
      <c r="K98" s="53" t="s">
        <v>364</v>
      </c>
      <c r="L98" s="33">
        <v>0.02</v>
      </c>
      <c r="M98" s="80">
        <f>L98*J98</f>
        <v>0.038</v>
      </c>
      <c r="N98" s="80"/>
      <c r="O98" s="80">
        <v>0.04</v>
      </c>
      <c r="P98" s="80"/>
      <c r="Q98" s="33" t="s">
        <v>135</v>
      </c>
      <c r="R98" s="33" t="s">
        <v>39</v>
      </c>
      <c r="S98" s="82">
        <v>1</v>
      </c>
      <c r="T98" s="83">
        <v>6</v>
      </c>
      <c r="U98" s="82"/>
      <c r="V98" s="60"/>
      <c r="W98" s="26" t="s">
        <v>17</v>
      </c>
      <c r="X98" s="26"/>
      <c r="Y98" s="61"/>
    </row>
    <row r="99" ht="24.95" customHeight="1" spans="1:25">
      <c r="A99" s="24"/>
      <c r="B99" s="25"/>
      <c r="C99" s="30" t="s">
        <v>45</v>
      </c>
      <c r="D99" s="30" t="s">
        <v>142</v>
      </c>
      <c r="E99" s="30" t="s">
        <v>348</v>
      </c>
      <c r="F99" s="30" t="s">
        <v>3364</v>
      </c>
      <c r="G99" s="33" t="s">
        <v>363</v>
      </c>
      <c r="H99" s="33">
        <v>2019</v>
      </c>
      <c r="I99" s="33" t="s">
        <v>126</v>
      </c>
      <c r="J99" s="30">
        <v>7</v>
      </c>
      <c r="K99" s="53" t="s">
        <v>364</v>
      </c>
      <c r="L99" s="33">
        <v>0.02</v>
      </c>
      <c r="M99" s="80">
        <f>L99*J99</f>
        <v>0.14</v>
      </c>
      <c r="N99" s="80"/>
      <c r="O99" s="80">
        <v>0.14</v>
      </c>
      <c r="P99" s="80"/>
      <c r="Q99" s="33" t="s">
        <v>135</v>
      </c>
      <c r="R99" s="33" t="s">
        <v>39</v>
      </c>
      <c r="S99" s="82">
        <v>1</v>
      </c>
      <c r="T99" s="83">
        <v>3</v>
      </c>
      <c r="U99" s="82"/>
      <c r="V99" s="60"/>
      <c r="W99" s="26" t="s">
        <v>17</v>
      </c>
      <c r="X99" s="26"/>
      <c r="Y99" s="61"/>
    </row>
    <row r="100" ht="24.95" customHeight="1" spans="1:25">
      <c r="A100" s="24">
        <v>31</v>
      </c>
      <c r="B100" s="25" t="s">
        <v>514</v>
      </c>
      <c r="C100" s="33" t="s">
        <v>45</v>
      </c>
      <c r="D100" s="33" t="s">
        <v>142</v>
      </c>
      <c r="E100" s="33" t="s">
        <v>351</v>
      </c>
      <c r="F100" s="33" t="s">
        <v>363</v>
      </c>
      <c r="G100" s="33" t="s">
        <v>363</v>
      </c>
      <c r="H100" s="33">
        <v>2019</v>
      </c>
      <c r="I100" s="33" t="s">
        <v>126</v>
      </c>
      <c r="J100" s="79">
        <v>17</v>
      </c>
      <c r="K100" s="53" t="s">
        <v>364</v>
      </c>
      <c r="L100" s="33">
        <v>0.02</v>
      </c>
      <c r="M100" s="80">
        <f>N100+O100+P100</f>
        <v>0.34</v>
      </c>
      <c r="N100" s="80"/>
      <c r="O100" s="80">
        <v>0.34</v>
      </c>
      <c r="P100" s="80"/>
      <c r="Q100" s="33" t="s">
        <v>135</v>
      </c>
      <c r="R100" s="33" t="s">
        <v>39</v>
      </c>
      <c r="S100" s="82">
        <v>3</v>
      </c>
      <c r="T100" s="82">
        <v>10</v>
      </c>
      <c r="U100" s="82"/>
      <c r="V100" s="60"/>
      <c r="W100" s="26" t="s">
        <v>17</v>
      </c>
      <c r="X100" s="26"/>
      <c r="Y100" s="61" t="s">
        <v>515</v>
      </c>
    </row>
    <row r="101" ht="24.95" customHeight="1" spans="1:25">
      <c r="A101" s="24"/>
      <c r="B101" s="25"/>
      <c r="C101" s="30" t="s">
        <v>45</v>
      </c>
      <c r="D101" s="30" t="s">
        <v>142</v>
      </c>
      <c r="E101" s="30" t="s">
        <v>351</v>
      </c>
      <c r="F101" s="30" t="s">
        <v>3365</v>
      </c>
      <c r="G101" s="33" t="s">
        <v>363</v>
      </c>
      <c r="H101" s="33">
        <v>2019</v>
      </c>
      <c r="I101" s="33" t="s">
        <v>126</v>
      </c>
      <c r="J101" s="30">
        <v>8</v>
      </c>
      <c r="K101" s="53" t="s">
        <v>364</v>
      </c>
      <c r="L101" s="33">
        <v>0.02</v>
      </c>
      <c r="M101" s="80">
        <v>0.16</v>
      </c>
      <c r="N101" s="80"/>
      <c r="O101" s="80">
        <v>0.16</v>
      </c>
      <c r="P101" s="80"/>
      <c r="Q101" s="33" t="s">
        <v>135</v>
      </c>
      <c r="R101" s="33" t="s">
        <v>39</v>
      </c>
      <c r="S101" s="82">
        <v>1</v>
      </c>
      <c r="T101" s="83">
        <v>2</v>
      </c>
      <c r="U101" s="82"/>
      <c r="V101" s="60"/>
      <c r="W101" s="26" t="s">
        <v>17</v>
      </c>
      <c r="X101" s="26"/>
      <c r="Y101" s="61"/>
    </row>
    <row r="102" ht="24.95" customHeight="1" spans="1:25">
      <c r="A102" s="24"/>
      <c r="B102" s="25"/>
      <c r="C102" s="30" t="s">
        <v>45</v>
      </c>
      <c r="D102" s="31" t="s">
        <v>142</v>
      </c>
      <c r="E102" s="30" t="s">
        <v>351</v>
      </c>
      <c r="F102" s="31" t="s">
        <v>3366</v>
      </c>
      <c r="G102" s="33" t="s">
        <v>363</v>
      </c>
      <c r="H102" s="33">
        <v>2019</v>
      </c>
      <c r="I102" s="33" t="s">
        <v>126</v>
      </c>
      <c r="J102" s="31">
        <v>7</v>
      </c>
      <c r="K102" s="53" t="s">
        <v>364</v>
      </c>
      <c r="L102" s="33">
        <v>0.02</v>
      </c>
      <c r="M102" s="80">
        <v>0.14</v>
      </c>
      <c r="N102" s="80"/>
      <c r="O102" s="80">
        <v>0.14</v>
      </c>
      <c r="P102" s="80"/>
      <c r="Q102" s="33" t="s">
        <v>135</v>
      </c>
      <c r="R102" s="33" t="s">
        <v>39</v>
      </c>
      <c r="S102" s="82">
        <v>1</v>
      </c>
      <c r="T102" s="83">
        <v>7</v>
      </c>
      <c r="U102" s="82"/>
      <c r="V102" s="60"/>
      <c r="W102" s="26" t="s">
        <v>17</v>
      </c>
      <c r="X102" s="26"/>
      <c r="Y102" s="61"/>
    </row>
    <row r="103" ht="24.95" customHeight="1" spans="1:25">
      <c r="A103" s="24"/>
      <c r="B103" s="25"/>
      <c r="C103" s="30" t="s">
        <v>45</v>
      </c>
      <c r="D103" s="31" t="s">
        <v>142</v>
      </c>
      <c r="E103" s="30" t="s">
        <v>351</v>
      </c>
      <c r="F103" s="31" t="s">
        <v>3367</v>
      </c>
      <c r="G103" s="33" t="s">
        <v>363</v>
      </c>
      <c r="H103" s="33">
        <v>2019</v>
      </c>
      <c r="I103" s="33" t="s">
        <v>126</v>
      </c>
      <c r="J103" s="31">
        <v>2</v>
      </c>
      <c r="K103" s="53" t="s">
        <v>364</v>
      </c>
      <c r="L103" s="33">
        <v>0.02</v>
      </c>
      <c r="M103" s="80">
        <v>0.04</v>
      </c>
      <c r="N103" s="80"/>
      <c r="O103" s="80">
        <v>0.04</v>
      </c>
      <c r="P103" s="80"/>
      <c r="Q103" s="33" t="s">
        <v>135</v>
      </c>
      <c r="R103" s="33" t="s">
        <v>39</v>
      </c>
      <c r="S103" s="82">
        <v>1</v>
      </c>
      <c r="T103" s="83">
        <v>1</v>
      </c>
      <c r="U103" s="82"/>
      <c r="V103" s="60"/>
      <c r="W103" s="26" t="s">
        <v>17</v>
      </c>
      <c r="X103" s="26"/>
      <c r="Y103" s="61"/>
    </row>
    <row r="104" ht="24.95" customHeight="1" spans="1:25">
      <c r="A104" s="24">
        <v>32</v>
      </c>
      <c r="B104" s="25" t="s">
        <v>516</v>
      </c>
      <c r="C104" s="33" t="s">
        <v>45</v>
      </c>
      <c r="D104" s="33" t="s">
        <v>142</v>
      </c>
      <c r="E104" s="33" t="s">
        <v>354</v>
      </c>
      <c r="F104" s="33"/>
      <c r="G104" s="33" t="s">
        <v>363</v>
      </c>
      <c r="H104" s="33">
        <v>2019</v>
      </c>
      <c r="I104" s="33" t="s">
        <v>126</v>
      </c>
      <c r="J104" s="79">
        <v>66</v>
      </c>
      <c r="K104" s="53" t="s">
        <v>364</v>
      </c>
      <c r="L104" s="33">
        <v>0.02</v>
      </c>
      <c r="M104" s="80">
        <f>N104+O104+P104</f>
        <v>1.32</v>
      </c>
      <c r="N104" s="80"/>
      <c r="O104" s="80">
        <v>1.32</v>
      </c>
      <c r="P104" s="80"/>
      <c r="Q104" s="33" t="s">
        <v>135</v>
      </c>
      <c r="R104" s="33" t="s">
        <v>39</v>
      </c>
      <c r="S104" s="82">
        <v>15</v>
      </c>
      <c r="T104" s="82">
        <v>70</v>
      </c>
      <c r="U104" s="82"/>
      <c r="V104" s="60"/>
      <c r="W104" s="26" t="s">
        <v>17</v>
      </c>
      <c r="X104" s="26"/>
      <c r="Y104" s="61" t="s">
        <v>517</v>
      </c>
    </row>
    <row r="105" ht="24.95" customHeight="1" spans="1:25">
      <c r="A105" s="24"/>
      <c r="B105" s="25"/>
      <c r="C105" s="30" t="s">
        <v>45</v>
      </c>
      <c r="D105" s="30" t="s">
        <v>142</v>
      </c>
      <c r="E105" s="30" t="s">
        <v>354</v>
      </c>
      <c r="F105" s="30" t="s">
        <v>3306</v>
      </c>
      <c r="G105" s="33" t="s">
        <v>363</v>
      </c>
      <c r="H105" s="33">
        <v>2019</v>
      </c>
      <c r="I105" s="33" t="s">
        <v>126</v>
      </c>
      <c r="J105" s="30">
        <v>5</v>
      </c>
      <c r="K105" s="53" t="s">
        <v>364</v>
      </c>
      <c r="L105" s="33">
        <v>0.02</v>
      </c>
      <c r="M105" s="80">
        <f>L105*J105</f>
        <v>0.1</v>
      </c>
      <c r="N105" s="80"/>
      <c r="O105" s="80">
        <f>L105*J105</f>
        <v>0.1</v>
      </c>
      <c r="P105" s="80"/>
      <c r="Q105" s="33" t="s">
        <v>135</v>
      </c>
      <c r="R105" s="33" t="s">
        <v>39</v>
      </c>
      <c r="S105" s="82">
        <v>1</v>
      </c>
      <c r="T105" s="83">
        <v>4</v>
      </c>
      <c r="U105" s="82"/>
      <c r="V105" s="60"/>
      <c r="W105" s="26" t="s">
        <v>17</v>
      </c>
      <c r="X105" s="26"/>
      <c r="Y105" s="61"/>
    </row>
    <row r="106" ht="24.95" customHeight="1" spans="1:25">
      <c r="A106" s="24"/>
      <c r="B106" s="25"/>
      <c r="C106" s="30" t="s">
        <v>45</v>
      </c>
      <c r="D106" s="30" t="s">
        <v>142</v>
      </c>
      <c r="E106" s="30" t="s">
        <v>354</v>
      </c>
      <c r="F106" s="30" t="s">
        <v>3368</v>
      </c>
      <c r="G106" s="33" t="s">
        <v>363</v>
      </c>
      <c r="H106" s="33">
        <v>2019</v>
      </c>
      <c r="I106" s="33" t="s">
        <v>126</v>
      </c>
      <c r="J106" s="30">
        <v>4</v>
      </c>
      <c r="K106" s="53" t="s">
        <v>364</v>
      </c>
      <c r="L106" s="33">
        <v>0.02</v>
      </c>
      <c r="M106" s="80">
        <f t="shared" ref="M106:M119" si="19">L106*J106</f>
        <v>0.08</v>
      </c>
      <c r="N106" s="80"/>
      <c r="O106" s="80">
        <f t="shared" ref="O106:O119" si="20">L106*J106</f>
        <v>0.08</v>
      </c>
      <c r="P106" s="80"/>
      <c r="Q106" s="33" t="s">
        <v>135</v>
      </c>
      <c r="R106" s="33" t="s">
        <v>39</v>
      </c>
      <c r="S106" s="82">
        <v>1</v>
      </c>
      <c r="T106" s="83">
        <v>4</v>
      </c>
      <c r="U106" s="82"/>
      <c r="V106" s="60"/>
      <c r="W106" s="26" t="s">
        <v>17</v>
      </c>
      <c r="X106" s="26"/>
      <c r="Y106" s="61"/>
    </row>
    <row r="107" ht="24.95" customHeight="1" spans="1:25">
      <c r="A107" s="24"/>
      <c r="B107" s="25"/>
      <c r="C107" s="30" t="s">
        <v>45</v>
      </c>
      <c r="D107" s="30" t="s">
        <v>142</v>
      </c>
      <c r="E107" s="30" t="s">
        <v>354</v>
      </c>
      <c r="F107" s="30" t="s">
        <v>3369</v>
      </c>
      <c r="G107" s="33" t="s">
        <v>363</v>
      </c>
      <c r="H107" s="33">
        <v>2019</v>
      </c>
      <c r="I107" s="33" t="s">
        <v>126</v>
      </c>
      <c r="J107" s="30">
        <v>4</v>
      </c>
      <c r="K107" s="53" t="s">
        <v>364</v>
      </c>
      <c r="L107" s="33">
        <v>0.02</v>
      </c>
      <c r="M107" s="80">
        <f t="shared" si="19"/>
        <v>0.08</v>
      </c>
      <c r="N107" s="80"/>
      <c r="O107" s="80">
        <f t="shared" si="20"/>
        <v>0.08</v>
      </c>
      <c r="P107" s="80"/>
      <c r="Q107" s="33" t="s">
        <v>135</v>
      </c>
      <c r="R107" s="33" t="s">
        <v>39</v>
      </c>
      <c r="S107" s="82">
        <v>1</v>
      </c>
      <c r="T107" s="83">
        <v>7</v>
      </c>
      <c r="U107" s="82"/>
      <c r="V107" s="60"/>
      <c r="W107" s="26" t="s">
        <v>17</v>
      </c>
      <c r="X107" s="26"/>
      <c r="Y107" s="61"/>
    </row>
    <row r="108" ht="24.95" customHeight="1" spans="1:25">
      <c r="A108" s="24"/>
      <c r="B108" s="25"/>
      <c r="C108" s="30" t="s">
        <v>45</v>
      </c>
      <c r="D108" s="30" t="s">
        <v>142</v>
      </c>
      <c r="E108" s="30" t="s">
        <v>354</v>
      </c>
      <c r="F108" s="30" t="s">
        <v>3370</v>
      </c>
      <c r="G108" s="33" t="s">
        <v>363</v>
      </c>
      <c r="H108" s="33">
        <v>2019</v>
      </c>
      <c r="I108" s="33" t="s">
        <v>126</v>
      </c>
      <c r="J108" s="30">
        <v>3</v>
      </c>
      <c r="K108" s="53" t="s">
        <v>364</v>
      </c>
      <c r="L108" s="33">
        <v>0.02</v>
      </c>
      <c r="M108" s="80">
        <f t="shared" si="19"/>
        <v>0.06</v>
      </c>
      <c r="N108" s="80"/>
      <c r="O108" s="80">
        <f t="shared" si="20"/>
        <v>0.06</v>
      </c>
      <c r="P108" s="80"/>
      <c r="Q108" s="33" t="s">
        <v>135</v>
      </c>
      <c r="R108" s="33" t="s">
        <v>39</v>
      </c>
      <c r="S108" s="82">
        <v>1</v>
      </c>
      <c r="T108" s="83">
        <v>4</v>
      </c>
      <c r="U108" s="82"/>
      <c r="V108" s="60"/>
      <c r="W108" s="26" t="s">
        <v>17</v>
      </c>
      <c r="X108" s="26"/>
      <c r="Y108" s="61"/>
    </row>
    <row r="109" ht="24.95" customHeight="1" spans="1:25">
      <c r="A109" s="24"/>
      <c r="B109" s="25"/>
      <c r="C109" s="30" t="s">
        <v>45</v>
      </c>
      <c r="D109" s="30" t="s">
        <v>142</v>
      </c>
      <c r="E109" s="31" t="s">
        <v>354</v>
      </c>
      <c r="F109" s="31" t="s">
        <v>3341</v>
      </c>
      <c r="G109" s="33" t="s">
        <v>363</v>
      </c>
      <c r="H109" s="33">
        <v>2019</v>
      </c>
      <c r="I109" s="33" t="s">
        <v>126</v>
      </c>
      <c r="J109" s="31">
        <v>4</v>
      </c>
      <c r="K109" s="53" t="s">
        <v>364</v>
      </c>
      <c r="L109" s="33">
        <v>0.02</v>
      </c>
      <c r="M109" s="80">
        <f t="shared" si="19"/>
        <v>0.08</v>
      </c>
      <c r="N109" s="80"/>
      <c r="O109" s="80">
        <f t="shared" si="20"/>
        <v>0.08</v>
      </c>
      <c r="P109" s="80"/>
      <c r="Q109" s="33" t="s">
        <v>135</v>
      </c>
      <c r="R109" s="33" t="s">
        <v>39</v>
      </c>
      <c r="S109" s="82">
        <v>1</v>
      </c>
      <c r="T109" s="83">
        <v>11</v>
      </c>
      <c r="U109" s="82"/>
      <c r="V109" s="60"/>
      <c r="W109" s="26" t="s">
        <v>17</v>
      </c>
      <c r="X109" s="26"/>
      <c r="Y109" s="61"/>
    </row>
    <row r="110" ht="24.95" customHeight="1" spans="1:25">
      <c r="A110" s="24"/>
      <c r="B110" s="25"/>
      <c r="C110" s="30" t="s">
        <v>45</v>
      </c>
      <c r="D110" s="31" t="s">
        <v>142</v>
      </c>
      <c r="E110" s="31" t="s">
        <v>354</v>
      </c>
      <c r="F110" s="31" t="s">
        <v>3371</v>
      </c>
      <c r="G110" s="33" t="s">
        <v>363</v>
      </c>
      <c r="H110" s="33">
        <v>2019</v>
      </c>
      <c r="I110" s="33" t="s">
        <v>126</v>
      </c>
      <c r="J110" s="31">
        <v>3</v>
      </c>
      <c r="K110" s="53" t="s">
        <v>364</v>
      </c>
      <c r="L110" s="33">
        <v>0.02</v>
      </c>
      <c r="M110" s="80">
        <f t="shared" si="19"/>
        <v>0.06</v>
      </c>
      <c r="N110" s="80"/>
      <c r="O110" s="80">
        <f t="shared" si="20"/>
        <v>0.06</v>
      </c>
      <c r="P110" s="80"/>
      <c r="Q110" s="33" t="s">
        <v>135</v>
      </c>
      <c r="R110" s="33" t="s">
        <v>39</v>
      </c>
      <c r="S110" s="82">
        <v>1</v>
      </c>
      <c r="T110" s="83">
        <v>5</v>
      </c>
      <c r="U110" s="82"/>
      <c r="V110" s="60"/>
      <c r="W110" s="26" t="s">
        <v>17</v>
      </c>
      <c r="X110" s="26"/>
      <c r="Y110" s="61"/>
    </row>
    <row r="111" ht="24.95" customHeight="1" spans="1:25">
      <c r="A111" s="24"/>
      <c r="B111" s="25"/>
      <c r="C111" s="30" t="s">
        <v>45</v>
      </c>
      <c r="D111" s="30" t="s">
        <v>142</v>
      </c>
      <c r="E111" s="31" t="s">
        <v>354</v>
      </c>
      <c r="F111" s="30" t="s">
        <v>3342</v>
      </c>
      <c r="G111" s="33" t="s">
        <v>363</v>
      </c>
      <c r="H111" s="33">
        <v>2019</v>
      </c>
      <c r="I111" s="33" t="s">
        <v>126</v>
      </c>
      <c r="J111" s="30">
        <v>10</v>
      </c>
      <c r="K111" s="53" t="s">
        <v>364</v>
      </c>
      <c r="L111" s="33">
        <v>0.02</v>
      </c>
      <c r="M111" s="80">
        <f t="shared" si="19"/>
        <v>0.2</v>
      </c>
      <c r="N111" s="80"/>
      <c r="O111" s="80">
        <f t="shared" si="20"/>
        <v>0.2</v>
      </c>
      <c r="P111" s="80"/>
      <c r="Q111" s="33" t="s">
        <v>135</v>
      </c>
      <c r="R111" s="33" t="s">
        <v>39</v>
      </c>
      <c r="S111" s="82">
        <v>1</v>
      </c>
      <c r="T111" s="83">
        <v>4</v>
      </c>
      <c r="U111" s="82"/>
      <c r="V111" s="60"/>
      <c r="W111" s="26" t="s">
        <v>17</v>
      </c>
      <c r="X111" s="26"/>
      <c r="Y111" s="61"/>
    </row>
    <row r="112" ht="24.95" customHeight="1" spans="1:25">
      <c r="A112" s="24"/>
      <c r="B112" s="25"/>
      <c r="C112" s="30" t="s">
        <v>45</v>
      </c>
      <c r="D112" s="31" t="s">
        <v>142</v>
      </c>
      <c r="E112" s="31" t="s">
        <v>354</v>
      </c>
      <c r="F112" s="30" t="s">
        <v>3372</v>
      </c>
      <c r="G112" s="33" t="s">
        <v>363</v>
      </c>
      <c r="H112" s="33">
        <v>2019</v>
      </c>
      <c r="I112" s="33" t="s">
        <v>126</v>
      </c>
      <c r="J112" s="31">
        <v>6</v>
      </c>
      <c r="K112" s="53" t="s">
        <v>364</v>
      </c>
      <c r="L112" s="33">
        <v>0.02</v>
      </c>
      <c r="M112" s="80">
        <f t="shared" si="19"/>
        <v>0.12</v>
      </c>
      <c r="N112" s="80"/>
      <c r="O112" s="80">
        <f t="shared" si="20"/>
        <v>0.12</v>
      </c>
      <c r="P112" s="80"/>
      <c r="Q112" s="33" t="s">
        <v>135</v>
      </c>
      <c r="R112" s="33" t="s">
        <v>39</v>
      </c>
      <c r="S112" s="82">
        <v>1</v>
      </c>
      <c r="T112" s="83">
        <v>4</v>
      </c>
      <c r="U112" s="82"/>
      <c r="V112" s="60"/>
      <c r="W112" s="26" t="s">
        <v>17</v>
      </c>
      <c r="X112" s="26"/>
      <c r="Y112" s="61"/>
    </row>
    <row r="113" ht="24.95" customHeight="1" spans="1:25">
      <c r="A113" s="24"/>
      <c r="B113" s="25"/>
      <c r="C113" s="30" t="s">
        <v>45</v>
      </c>
      <c r="D113" s="31" t="s">
        <v>142</v>
      </c>
      <c r="E113" s="31" t="s">
        <v>354</v>
      </c>
      <c r="F113" s="31" t="s">
        <v>3373</v>
      </c>
      <c r="G113" s="33" t="s">
        <v>363</v>
      </c>
      <c r="H113" s="33">
        <v>2019</v>
      </c>
      <c r="I113" s="33" t="s">
        <v>126</v>
      </c>
      <c r="J113" s="31">
        <v>4</v>
      </c>
      <c r="K113" s="53" t="s">
        <v>364</v>
      </c>
      <c r="L113" s="33">
        <v>0.02</v>
      </c>
      <c r="M113" s="80">
        <f t="shared" si="19"/>
        <v>0.08</v>
      </c>
      <c r="N113" s="80"/>
      <c r="O113" s="80">
        <f t="shared" si="20"/>
        <v>0.08</v>
      </c>
      <c r="P113" s="80"/>
      <c r="Q113" s="33" t="s">
        <v>135</v>
      </c>
      <c r="R113" s="33" t="s">
        <v>39</v>
      </c>
      <c r="S113" s="82">
        <v>1</v>
      </c>
      <c r="T113" s="83">
        <v>4</v>
      </c>
      <c r="U113" s="82"/>
      <c r="V113" s="60"/>
      <c r="W113" s="26" t="s">
        <v>17</v>
      </c>
      <c r="X113" s="26"/>
      <c r="Y113" s="61"/>
    </row>
    <row r="114" ht="24.95" customHeight="1" spans="1:25">
      <c r="A114" s="24"/>
      <c r="B114" s="25"/>
      <c r="C114" s="30" t="s">
        <v>45</v>
      </c>
      <c r="D114" s="31" t="s">
        <v>142</v>
      </c>
      <c r="E114" s="31" t="s">
        <v>354</v>
      </c>
      <c r="F114" s="31" t="s">
        <v>3374</v>
      </c>
      <c r="G114" s="33" t="s">
        <v>363</v>
      </c>
      <c r="H114" s="33">
        <v>2019</v>
      </c>
      <c r="I114" s="33" t="s">
        <v>126</v>
      </c>
      <c r="J114" s="31">
        <v>3</v>
      </c>
      <c r="K114" s="53" t="s">
        <v>364</v>
      </c>
      <c r="L114" s="33">
        <v>0.02</v>
      </c>
      <c r="M114" s="80">
        <f t="shared" si="19"/>
        <v>0.06</v>
      </c>
      <c r="N114" s="80"/>
      <c r="O114" s="80">
        <f t="shared" si="20"/>
        <v>0.06</v>
      </c>
      <c r="P114" s="80"/>
      <c r="Q114" s="33" t="s">
        <v>135</v>
      </c>
      <c r="R114" s="33" t="s">
        <v>39</v>
      </c>
      <c r="S114" s="82">
        <v>1</v>
      </c>
      <c r="T114" s="83">
        <v>5</v>
      </c>
      <c r="U114" s="82"/>
      <c r="V114" s="60"/>
      <c r="W114" s="26" t="s">
        <v>17</v>
      </c>
      <c r="X114" s="26"/>
      <c r="Y114" s="61"/>
    </row>
    <row r="115" ht="24.95" customHeight="1" spans="1:25">
      <c r="A115" s="24"/>
      <c r="B115" s="25"/>
      <c r="C115" s="30" t="s">
        <v>45</v>
      </c>
      <c r="D115" s="31" t="s">
        <v>142</v>
      </c>
      <c r="E115" s="31" t="s">
        <v>354</v>
      </c>
      <c r="F115" s="31" t="s">
        <v>3375</v>
      </c>
      <c r="G115" s="33" t="s">
        <v>363</v>
      </c>
      <c r="H115" s="33">
        <v>2019</v>
      </c>
      <c r="I115" s="33" t="s">
        <v>126</v>
      </c>
      <c r="J115" s="31">
        <v>2</v>
      </c>
      <c r="K115" s="53" t="s">
        <v>364</v>
      </c>
      <c r="L115" s="33">
        <v>0.02</v>
      </c>
      <c r="M115" s="80">
        <f t="shared" si="19"/>
        <v>0.04</v>
      </c>
      <c r="N115" s="80"/>
      <c r="O115" s="80">
        <f t="shared" si="20"/>
        <v>0.04</v>
      </c>
      <c r="P115" s="80"/>
      <c r="Q115" s="33" t="s">
        <v>135</v>
      </c>
      <c r="R115" s="33" t="s">
        <v>39</v>
      </c>
      <c r="S115" s="82">
        <v>1</v>
      </c>
      <c r="T115" s="83">
        <v>2</v>
      </c>
      <c r="U115" s="82"/>
      <c r="V115" s="60"/>
      <c r="W115" s="26" t="s">
        <v>17</v>
      </c>
      <c r="X115" s="26"/>
      <c r="Y115" s="61"/>
    </row>
    <row r="116" ht="24.95" customHeight="1" spans="1:25">
      <c r="A116" s="24"/>
      <c r="B116" s="25"/>
      <c r="C116" s="30" t="s">
        <v>45</v>
      </c>
      <c r="D116" s="31" t="s">
        <v>142</v>
      </c>
      <c r="E116" s="31" t="s">
        <v>354</v>
      </c>
      <c r="F116" s="30" t="s">
        <v>3376</v>
      </c>
      <c r="G116" s="33" t="s">
        <v>363</v>
      </c>
      <c r="H116" s="33">
        <v>2019</v>
      </c>
      <c r="I116" s="33" t="s">
        <v>126</v>
      </c>
      <c r="J116" s="31">
        <v>2</v>
      </c>
      <c r="K116" s="53" t="s">
        <v>364</v>
      </c>
      <c r="L116" s="33">
        <v>0.02</v>
      </c>
      <c r="M116" s="80">
        <f t="shared" si="19"/>
        <v>0.04</v>
      </c>
      <c r="N116" s="80"/>
      <c r="O116" s="80">
        <f t="shared" si="20"/>
        <v>0.04</v>
      </c>
      <c r="P116" s="80"/>
      <c r="Q116" s="33" t="s">
        <v>135</v>
      </c>
      <c r="R116" s="33" t="s">
        <v>39</v>
      </c>
      <c r="S116" s="82">
        <v>1</v>
      </c>
      <c r="T116" s="83">
        <v>5</v>
      </c>
      <c r="U116" s="82"/>
      <c r="V116" s="60"/>
      <c r="W116" s="26" t="s">
        <v>17</v>
      </c>
      <c r="X116" s="26"/>
      <c r="Y116" s="61"/>
    </row>
    <row r="117" ht="24.95" customHeight="1" spans="1:25">
      <c r="A117" s="24"/>
      <c r="B117" s="78"/>
      <c r="C117" s="30" t="s">
        <v>45</v>
      </c>
      <c r="D117" s="31" t="s">
        <v>142</v>
      </c>
      <c r="E117" s="31" t="s">
        <v>354</v>
      </c>
      <c r="F117" s="30" t="s">
        <v>3377</v>
      </c>
      <c r="G117" s="33" t="s">
        <v>363</v>
      </c>
      <c r="H117" s="33">
        <v>2019</v>
      </c>
      <c r="I117" s="33" t="s">
        <v>126</v>
      </c>
      <c r="J117" s="31">
        <v>3</v>
      </c>
      <c r="K117" s="53" t="s">
        <v>364</v>
      </c>
      <c r="L117" s="33">
        <v>0.02</v>
      </c>
      <c r="M117" s="80">
        <f t="shared" si="19"/>
        <v>0.06</v>
      </c>
      <c r="N117" s="80"/>
      <c r="O117" s="80">
        <f t="shared" si="20"/>
        <v>0.06</v>
      </c>
      <c r="P117" s="80"/>
      <c r="Q117" s="33" t="s">
        <v>135</v>
      </c>
      <c r="R117" s="33" t="s">
        <v>39</v>
      </c>
      <c r="S117" s="82">
        <v>1</v>
      </c>
      <c r="T117" s="83">
        <v>3</v>
      </c>
      <c r="U117" s="82"/>
      <c r="V117" s="82"/>
      <c r="W117" s="26" t="s">
        <v>17</v>
      </c>
      <c r="X117" s="26"/>
      <c r="Y117" s="61"/>
    </row>
    <row r="118" ht="24.95" customHeight="1" spans="1:25">
      <c r="A118" s="24"/>
      <c r="B118" s="78"/>
      <c r="C118" s="30" t="s">
        <v>45</v>
      </c>
      <c r="D118" s="31" t="s">
        <v>142</v>
      </c>
      <c r="E118" s="30" t="s">
        <v>354</v>
      </c>
      <c r="F118" s="31" t="s">
        <v>3343</v>
      </c>
      <c r="G118" s="33" t="s">
        <v>363</v>
      </c>
      <c r="H118" s="33">
        <v>2019</v>
      </c>
      <c r="I118" s="33" t="s">
        <v>126</v>
      </c>
      <c r="J118" s="31">
        <v>10</v>
      </c>
      <c r="K118" s="53" t="s">
        <v>364</v>
      </c>
      <c r="L118" s="33">
        <v>0.02</v>
      </c>
      <c r="M118" s="80">
        <f t="shared" si="19"/>
        <v>0.2</v>
      </c>
      <c r="N118" s="80"/>
      <c r="O118" s="80">
        <f t="shared" si="20"/>
        <v>0.2</v>
      </c>
      <c r="P118" s="80"/>
      <c r="Q118" s="33" t="s">
        <v>135</v>
      </c>
      <c r="R118" s="33" t="s">
        <v>39</v>
      </c>
      <c r="S118" s="82">
        <v>1</v>
      </c>
      <c r="T118" s="83">
        <v>4</v>
      </c>
      <c r="U118" s="82"/>
      <c r="V118" s="82"/>
      <c r="W118" s="26" t="s">
        <v>17</v>
      </c>
      <c r="X118" s="26"/>
      <c r="Y118" s="61"/>
    </row>
    <row r="119" ht="24.95" customHeight="1" spans="1:25">
      <c r="A119" s="24"/>
      <c r="B119" s="78"/>
      <c r="C119" s="30" t="s">
        <v>45</v>
      </c>
      <c r="D119" s="31" t="s">
        <v>142</v>
      </c>
      <c r="E119" s="31" t="s">
        <v>354</v>
      </c>
      <c r="F119" s="31" t="s">
        <v>3344</v>
      </c>
      <c r="G119" s="33" t="s">
        <v>363</v>
      </c>
      <c r="H119" s="33">
        <v>2019</v>
      </c>
      <c r="I119" s="33" t="s">
        <v>126</v>
      </c>
      <c r="J119" s="30">
        <v>3</v>
      </c>
      <c r="K119" s="53" t="s">
        <v>364</v>
      </c>
      <c r="L119" s="33">
        <v>0.02</v>
      </c>
      <c r="M119" s="80">
        <f t="shared" si="19"/>
        <v>0.06</v>
      </c>
      <c r="N119" s="80"/>
      <c r="O119" s="80">
        <f t="shared" si="20"/>
        <v>0.06</v>
      </c>
      <c r="P119" s="80"/>
      <c r="Q119" s="33" t="s">
        <v>135</v>
      </c>
      <c r="R119" s="33" t="s">
        <v>39</v>
      </c>
      <c r="S119" s="82">
        <v>1</v>
      </c>
      <c r="T119" s="83">
        <v>4</v>
      </c>
      <c r="U119" s="82"/>
      <c r="V119" s="82"/>
      <c r="W119" s="26" t="s">
        <v>17</v>
      </c>
      <c r="X119" s="26"/>
      <c r="Y119" s="61"/>
    </row>
    <row r="120" ht="24.95" customHeight="1" spans="1:25">
      <c r="A120" s="24">
        <v>33</v>
      </c>
      <c r="B120" s="78" t="s">
        <v>518</v>
      </c>
      <c r="C120" s="33" t="s">
        <v>45</v>
      </c>
      <c r="D120" s="33" t="s">
        <v>142</v>
      </c>
      <c r="E120" s="33" t="s">
        <v>357</v>
      </c>
      <c r="F120" s="33"/>
      <c r="G120" s="33" t="s">
        <v>363</v>
      </c>
      <c r="H120" s="33">
        <v>2019</v>
      </c>
      <c r="I120" s="33" t="s">
        <v>126</v>
      </c>
      <c r="J120" s="79">
        <v>43.3</v>
      </c>
      <c r="K120" s="53" t="s">
        <v>364</v>
      </c>
      <c r="L120" s="33">
        <v>0.02</v>
      </c>
      <c r="M120" s="80">
        <f>N120+O120+P120</f>
        <v>0.866</v>
      </c>
      <c r="N120" s="80"/>
      <c r="O120" s="80">
        <v>0.866</v>
      </c>
      <c r="P120" s="80"/>
      <c r="Q120" s="33" t="s">
        <v>135</v>
      </c>
      <c r="R120" s="33" t="s">
        <v>39</v>
      </c>
      <c r="S120" s="82">
        <v>11</v>
      </c>
      <c r="T120" s="82">
        <v>50</v>
      </c>
      <c r="U120" s="82"/>
      <c r="V120" s="82"/>
      <c r="W120" s="26" t="s">
        <v>17</v>
      </c>
      <c r="X120" s="26"/>
      <c r="Y120" s="61" t="s">
        <v>519</v>
      </c>
    </row>
    <row r="121" ht="24.95" customHeight="1" spans="1:25">
      <c r="A121" s="24"/>
      <c r="B121" s="78"/>
      <c r="C121" s="30" t="s">
        <v>45</v>
      </c>
      <c r="D121" s="31" t="s">
        <v>142</v>
      </c>
      <c r="E121" s="84" t="s">
        <v>357</v>
      </c>
      <c r="F121" s="31" t="s">
        <v>3378</v>
      </c>
      <c r="G121" s="33" t="s">
        <v>363</v>
      </c>
      <c r="H121" s="33">
        <v>2019</v>
      </c>
      <c r="I121" s="33" t="s">
        <v>126</v>
      </c>
      <c r="J121" s="31">
        <v>3</v>
      </c>
      <c r="K121" s="53" t="s">
        <v>364</v>
      </c>
      <c r="L121" s="33">
        <v>0.02</v>
      </c>
      <c r="M121" s="80">
        <f>L121*J121</f>
        <v>0.06</v>
      </c>
      <c r="N121" s="80"/>
      <c r="O121" s="80">
        <f>L121*J121</f>
        <v>0.06</v>
      </c>
      <c r="P121" s="80"/>
      <c r="Q121" s="33" t="s">
        <v>135</v>
      </c>
      <c r="R121" s="33" t="s">
        <v>39</v>
      </c>
      <c r="S121" s="82">
        <v>1</v>
      </c>
      <c r="T121" s="83">
        <v>6</v>
      </c>
      <c r="U121" s="82"/>
      <c r="V121" s="82"/>
      <c r="W121" s="26" t="s">
        <v>17</v>
      </c>
      <c r="X121" s="26"/>
      <c r="Y121" s="61"/>
    </row>
    <row r="122" ht="24.95" customHeight="1" spans="1:25">
      <c r="A122" s="24"/>
      <c r="B122" s="78"/>
      <c r="C122" s="30" t="s">
        <v>45</v>
      </c>
      <c r="D122" s="31" t="s">
        <v>142</v>
      </c>
      <c r="E122" s="31" t="s">
        <v>357</v>
      </c>
      <c r="F122" s="31" t="s">
        <v>3379</v>
      </c>
      <c r="G122" s="33" t="s">
        <v>363</v>
      </c>
      <c r="H122" s="33">
        <v>2019</v>
      </c>
      <c r="I122" s="33" t="s">
        <v>126</v>
      </c>
      <c r="J122" s="31">
        <v>2</v>
      </c>
      <c r="K122" s="53" t="s">
        <v>364</v>
      </c>
      <c r="L122" s="33">
        <v>0.02</v>
      </c>
      <c r="M122" s="80">
        <f t="shared" ref="M122:M131" si="21">L122*J122</f>
        <v>0.04</v>
      </c>
      <c r="N122" s="80"/>
      <c r="O122" s="80">
        <f t="shared" ref="O122:O131" si="22">L122*J122</f>
        <v>0.04</v>
      </c>
      <c r="P122" s="80"/>
      <c r="Q122" s="33" t="s">
        <v>135</v>
      </c>
      <c r="R122" s="33" t="s">
        <v>39</v>
      </c>
      <c r="S122" s="82">
        <v>1</v>
      </c>
      <c r="T122" s="83">
        <v>3</v>
      </c>
      <c r="U122" s="82"/>
      <c r="V122" s="82"/>
      <c r="W122" s="26" t="s">
        <v>17</v>
      </c>
      <c r="X122" s="26"/>
      <c r="Y122" s="61"/>
    </row>
    <row r="123" ht="24.95" customHeight="1" spans="1:25">
      <c r="A123" s="24"/>
      <c r="B123" s="78"/>
      <c r="C123" s="30" t="s">
        <v>45</v>
      </c>
      <c r="D123" s="30" t="s">
        <v>142</v>
      </c>
      <c r="E123" s="30" t="s">
        <v>357</v>
      </c>
      <c r="F123" s="30" t="s">
        <v>3380</v>
      </c>
      <c r="G123" s="33" t="s">
        <v>363</v>
      </c>
      <c r="H123" s="33">
        <v>2019</v>
      </c>
      <c r="I123" s="33" t="s">
        <v>126</v>
      </c>
      <c r="J123" s="30">
        <v>3</v>
      </c>
      <c r="K123" s="53" t="s">
        <v>364</v>
      </c>
      <c r="L123" s="33">
        <v>0.02</v>
      </c>
      <c r="M123" s="80">
        <f t="shared" si="21"/>
        <v>0.06</v>
      </c>
      <c r="N123" s="80"/>
      <c r="O123" s="80">
        <f t="shared" si="22"/>
        <v>0.06</v>
      </c>
      <c r="P123" s="80"/>
      <c r="Q123" s="33" t="s">
        <v>135</v>
      </c>
      <c r="R123" s="33" t="s">
        <v>39</v>
      </c>
      <c r="S123" s="82">
        <v>1</v>
      </c>
      <c r="T123" s="83">
        <v>5</v>
      </c>
      <c r="U123" s="82"/>
      <c r="V123" s="82"/>
      <c r="W123" s="26" t="s">
        <v>17</v>
      </c>
      <c r="X123" s="26"/>
      <c r="Y123" s="61"/>
    </row>
    <row r="124" ht="24.95" customHeight="1" spans="1:25">
      <c r="A124" s="24"/>
      <c r="B124" s="78"/>
      <c r="C124" s="30" t="s">
        <v>45</v>
      </c>
      <c r="D124" s="30" t="s">
        <v>142</v>
      </c>
      <c r="E124" s="30" t="s">
        <v>357</v>
      </c>
      <c r="F124" s="30" t="s">
        <v>3381</v>
      </c>
      <c r="G124" s="33" t="s">
        <v>363</v>
      </c>
      <c r="H124" s="33">
        <v>2019</v>
      </c>
      <c r="I124" s="33" t="s">
        <v>126</v>
      </c>
      <c r="J124" s="30">
        <v>2</v>
      </c>
      <c r="K124" s="53" t="s">
        <v>364</v>
      </c>
      <c r="L124" s="33">
        <v>0.02</v>
      </c>
      <c r="M124" s="80">
        <f t="shared" si="21"/>
        <v>0.04</v>
      </c>
      <c r="N124" s="80"/>
      <c r="O124" s="80">
        <f t="shared" si="22"/>
        <v>0.04</v>
      </c>
      <c r="P124" s="80"/>
      <c r="Q124" s="33" t="s">
        <v>135</v>
      </c>
      <c r="R124" s="33" t="s">
        <v>39</v>
      </c>
      <c r="S124" s="82">
        <v>1</v>
      </c>
      <c r="T124" s="83">
        <v>5</v>
      </c>
      <c r="U124" s="82"/>
      <c r="V124" s="82"/>
      <c r="W124" s="26" t="s">
        <v>17</v>
      </c>
      <c r="X124" s="26"/>
      <c r="Y124" s="61"/>
    </row>
    <row r="125" ht="24.95" customHeight="1" spans="1:25">
      <c r="A125" s="24"/>
      <c r="B125" s="78"/>
      <c r="C125" s="30" t="s">
        <v>45</v>
      </c>
      <c r="D125" s="30" t="s">
        <v>142</v>
      </c>
      <c r="E125" s="30" t="s">
        <v>357</v>
      </c>
      <c r="F125" s="30" t="s">
        <v>3346</v>
      </c>
      <c r="G125" s="33" t="s">
        <v>363</v>
      </c>
      <c r="H125" s="33">
        <v>2019</v>
      </c>
      <c r="I125" s="33" t="s">
        <v>126</v>
      </c>
      <c r="J125" s="30">
        <v>5</v>
      </c>
      <c r="K125" s="53" t="s">
        <v>364</v>
      </c>
      <c r="L125" s="33">
        <v>0.02</v>
      </c>
      <c r="M125" s="80">
        <f t="shared" si="21"/>
        <v>0.1</v>
      </c>
      <c r="N125" s="80"/>
      <c r="O125" s="80">
        <f t="shared" si="22"/>
        <v>0.1</v>
      </c>
      <c r="P125" s="80"/>
      <c r="Q125" s="33" t="s">
        <v>135</v>
      </c>
      <c r="R125" s="33" t="s">
        <v>39</v>
      </c>
      <c r="S125" s="82">
        <v>1</v>
      </c>
      <c r="T125" s="83">
        <v>5</v>
      </c>
      <c r="U125" s="82"/>
      <c r="V125" s="82"/>
      <c r="W125" s="26" t="s">
        <v>17</v>
      </c>
      <c r="X125" s="26"/>
      <c r="Y125" s="61"/>
    </row>
    <row r="126" ht="24.95" customHeight="1" spans="1:25">
      <c r="A126" s="24"/>
      <c r="B126" s="78"/>
      <c r="C126" s="30" t="s">
        <v>45</v>
      </c>
      <c r="D126" s="30" t="s">
        <v>142</v>
      </c>
      <c r="E126" s="30" t="s">
        <v>357</v>
      </c>
      <c r="F126" s="30" t="s">
        <v>3347</v>
      </c>
      <c r="G126" s="33" t="s">
        <v>363</v>
      </c>
      <c r="H126" s="33">
        <v>2019</v>
      </c>
      <c r="I126" s="33" t="s">
        <v>126</v>
      </c>
      <c r="J126" s="30">
        <v>5</v>
      </c>
      <c r="K126" s="53" t="s">
        <v>364</v>
      </c>
      <c r="L126" s="33">
        <v>0.02</v>
      </c>
      <c r="M126" s="80">
        <f t="shared" si="21"/>
        <v>0.1</v>
      </c>
      <c r="N126" s="80"/>
      <c r="O126" s="80">
        <f t="shared" si="22"/>
        <v>0.1</v>
      </c>
      <c r="P126" s="80"/>
      <c r="Q126" s="33" t="s">
        <v>135</v>
      </c>
      <c r="R126" s="33" t="s">
        <v>39</v>
      </c>
      <c r="S126" s="82">
        <v>1</v>
      </c>
      <c r="T126" s="83">
        <v>4</v>
      </c>
      <c r="U126" s="82"/>
      <c r="V126" s="82"/>
      <c r="W126" s="26" t="s">
        <v>17</v>
      </c>
      <c r="X126" s="26"/>
      <c r="Y126" s="61"/>
    </row>
    <row r="127" ht="24.95" customHeight="1" spans="1:25">
      <c r="A127" s="24"/>
      <c r="B127" s="78"/>
      <c r="C127" s="30" t="s">
        <v>45</v>
      </c>
      <c r="D127" s="30" t="s">
        <v>142</v>
      </c>
      <c r="E127" s="30" t="s">
        <v>357</v>
      </c>
      <c r="F127" s="30" t="s">
        <v>3348</v>
      </c>
      <c r="G127" s="33" t="s">
        <v>363</v>
      </c>
      <c r="H127" s="33">
        <v>2019</v>
      </c>
      <c r="I127" s="33" t="s">
        <v>126</v>
      </c>
      <c r="J127" s="30">
        <v>5</v>
      </c>
      <c r="K127" s="53" t="s">
        <v>364</v>
      </c>
      <c r="L127" s="33">
        <v>0.02</v>
      </c>
      <c r="M127" s="80">
        <f t="shared" si="21"/>
        <v>0.1</v>
      </c>
      <c r="N127" s="80"/>
      <c r="O127" s="80">
        <f t="shared" si="22"/>
        <v>0.1</v>
      </c>
      <c r="P127" s="80"/>
      <c r="Q127" s="33" t="s">
        <v>135</v>
      </c>
      <c r="R127" s="33" t="s">
        <v>39</v>
      </c>
      <c r="S127" s="82">
        <v>1</v>
      </c>
      <c r="T127" s="83">
        <v>5</v>
      </c>
      <c r="U127" s="82"/>
      <c r="V127" s="82"/>
      <c r="W127" s="26" t="s">
        <v>17</v>
      </c>
      <c r="X127" s="26"/>
      <c r="Y127" s="61"/>
    </row>
    <row r="128" ht="24.95" customHeight="1" spans="1:25">
      <c r="A128" s="24"/>
      <c r="B128" s="78"/>
      <c r="C128" s="30" t="s">
        <v>45</v>
      </c>
      <c r="D128" s="30" t="s">
        <v>142</v>
      </c>
      <c r="E128" s="30" t="s">
        <v>357</v>
      </c>
      <c r="F128" s="30" t="s">
        <v>3382</v>
      </c>
      <c r="G128" s="33" t="s">
        <v>363</v>
      </c>
      <c r="H128" s="33">
        <v>2019</v>
      </c>
      <c r="I128" s="33" t="s">
        <v>126</v>
      </c>
      <c r="J128" s="30">
        <v>6</v>
      </c>
      <c r="K128" s="53" t="s">
        <v>364</v>
      </c>
      <c r="L128" s="33">
        <v>0.02</v>
      </c>
      <c r="M128" s="80">
        <f t="shared" si="21"/>
        <v>0.12</v>
      </c>
      <c r="N128" s="80"/>
      <c r="O128" s="80">
        <f t="shared" si="22"/>
        <v>0.12</v>
      </c>
      <c r="P128" s="80"/>
      <c r="Q128" s="33" t="s">
        <v>135</v>
      </c>
      <c r="R128" s="33" t="s">
        <v>39</v>
      </c>
      <c r="S128" s="82">
        <v>1</v>
      </c>
      <c r="T128" s="83">
        <v>6</v>
      </c>
      <c r="U128" s="82"/>
      <c r="V128" s="82"/>
      <c r="W128" s="26" t="s">
        <v>17</v>
      </c>
      <c r="X128" s="26"/>
      <c r="Y128" s="61"/>
    </row>
    <row r="129" ht="24.95" customHeight="1" spans="1:25">
      <c r="A129" s="24"/>
      <c r="B129" s="78"/>
      <c r="C129" s="30" t="s">
        <v>45</v>
      </c>
      <c r="D129" s="30" t="s">
        <v>142</v>
      </c>
      <c r="E129" s="30" t="s">
        <v>357</v>
      </c>
      <c r="F129" s="30" t="s">
        <v>3383</v>
      </c>
      <c r="G129" s="33" t="s">
        <v>363</v>
      </c>
      <c r="H129" s="33">
        <v>2019</v>
      </c>
      <c r="I129" s="33" t="s">
        <v>126</v>
      </c>
      <c r="J129" s="30">
        <v>7</v>
      </c>
      <c r="K129" s="53" t="s">
        <v>364</v>
      </c>
      <c r="L129" s="33">
        <v>0.02</v>
      </c>
      <c r="M129" s="80">
        <f t="shared" si="21"/>
        <v>0.14</v>
      </c>
      <c r="N129" s="80"/>
      <c r="O129" s="80">
        <f t="shared" si="22"/>
        <v>0.14</v>
      </c>
      <c r="P129" s="80"/>
      <c r="Q129" s="33" t="s">
        <v>135</v>
      </c>
      <c r="R129" s="33" t="s">
        <v>39</v>
      </c>
      <c r="S129" s="82">
        <v>1</v>
      </c>
      <c r="T129" s="83">
        <v>4</v>
      </c>
      <c r="U129" s="82"/>
      <c r="V129" s="82"/>
      <c r="W129" s="26" t="s">
        <v>17</v>
      </c>
      <c r="X129" s="26"/>
      <c r="Y129" s="61"/>
    </row>
    <row r="130" ht="24.95" customHeight="1" spans="1:25">
      <c r="A130" s="24"/>
      <c r="B130" s="78"/>
      <c r="C130" s="30" t="s">
        <v>45</v>
      </c>
      <c r="D130" s="30" t="s">
        <v>142</v>
      </c>
      <c r="E130" s="30" t="s">
        <v>357</v>
      </c>
      <c r="F130" s="30" t="s">
        <v>3350</v>
      </c>
      <c r="G130" s="33" t="s">
        <v>363</v>
      </c>
      <c r="H130" s="33">
        <v>2019</v>
      </c>
      <c r="I130" s="33" t="s">
        <v>126</v>
      </c>
      <c r="J130" s="30">
        <v>1.3</v>
      </c>
      <c r="K130" s="53" t="s">
        <v>364</v>
      </c>
      <c r="L130" s="33">
        <v>0.02</v>
      </c>
      <c r="M130" s="80">
        <f t="shared" si="21"/>
        <v>0.026</v>
      </c>
      <c r="N130" s="80"/>
      <c r="O130" s="80">
        <f t="shared" si="22"/>
        <v>0.026</v>
      </c>
      <c r="P130" s="80"/>
      <c r="Q130" s="33" t="s">
        <v>135</v>
      </c>
      <c r="R130" s="33" t="s">
        <v>39</v>
      </c>
      <c r="S130" s="82">
        <v>1</v>
      </c>
      <c r="T130" s="83">
        <v>3</v>
      </c>
      <c r="U130" s="82"/>
      <c r="V130" s="82"/>
      <c r="W130" s="26" t="s">
        <v>17</v>
      </c>
      <c r="X130" s="26"/>
      <c r="Y130" s="61"/>
    </row>
    <row r="131" ht="24.95" customHeight="1" spans="1:25">
      <c r="A131" s="24"/>
      <c r="B131" s="78"/>
      <c r="C131" s="30" t="s">
        <v>45</v>
      </c>
      <c r="D131" s="30" t="s">
        <v>142</v>
      </c>
      <c r="E131" s="30" t="s">
        <v>357</v>
      </c>
      <c r="F131" s="30" t="s">
        <v>3384</v>
      </c>
      <c r="G131" s="33" t="s">
        <v>363</v>
      </c>
      <c r="H131" s="33">
        <v>2019</v>
      </c>
      <c r="I131" s="33" t="s">
        <v>126</v>
      </c>
      <c r="J131" s="30">
        <v>4</v>
      </c>
      <c r="K131" s="53" t="s">
        <v>364</v>
      </c>
      <c r="L131" s="33">
        <v>0.02</v>
      </c>
      <c r="M131" s="80">
        <f t="shared" si="21"/>
        <v>0.08</v>
      </c>
      <c r="N131" s="80"/>
      <c r="O131" s="80">
        <f t="shared" si="22"/>
        <v>0.08</v>
      </c>
      <c r="P131" s="80"/>
      <c r="Q131" s="33" t="s">
        <v>135</v>
      </c>
      <c r="R131" s="33" t="s">
        <v>39</v>
      </c>
      <c r="S131" s="82">
        <v>1</v>
      </c>
      <c r="T131" s="83">
        <v>4</v>
      </c>
      <c r="U131" s="82"/>
      <c r="V131" s="82"/>
      <c r="W131" s="26" t="s">
        <v>17</v>
      </c>
      <c r="X131" s="26"/>
      <c r="Y131" s="61"/>
    </row>
    <row r="132" ht="24.95" customHeight="1" spans="1:25">
      <c r="A132" s="24">
        <v>34</v>
      </c>
      <c r="B132" s="78" t="s">
        <v>520</v>
      </c>
      <c r="C132" s="33" t="s">
        <v>45</v>
      </c>
      <c r="D132" s="33" t="s">
        <v>142</v>
      </c>
      <c r="E132" s="33" t="s">
        <v>360</v>
      </c>
      <c r="F132" s="33"/>
      <c r="G132" s="33" t="s">
        <v>363</v>
      </c>
      <c r="H132" s="33">
        <v>2019</v>
      </c>
      <c r="I132" s="33" t="s">
        <v>126</v>
      </c>
      <c r="J132" s="79">
        <v>20</v>
      </c>
      <c r="K132" s="53" t="s">
        <v>364</v>
      </c>
      <c r="L132" s="33">
        <v>0.02</v>
      </c>
      <c r="M132" s="80">
        <f>N132+O132+P132</f>
        <v>0.4</v>
      </c>
      <c r="N132" s="80"/>
      <c r="O132" s="80">
        <v>0.4</v>
      </c>
      <c r="P132" s="80"/>
      <c r="Q132" s="33" t="s">
        <v>135</v>
      </c>
      <c r="R132" s="33" t="s">
        <v>39</v>
      </c>
      <c r="S132" s="82">
        <v>6</v>
      </c>
      <c r="T132" s="82">
        <v>29</v>
      </c>
      <c r="U132" s="82"/>
      <c r="V132" s="82"/>
      <c r="W132" s="26" t="s">
        <v>17</v>
      </c>
      <c r="X132" s="26"/>
      <c r="Y132" s="61" t="s">
        <v>521</v>
      </c>
    </row>
    <row r="133" ht="24.95" customHeight="1" spans="1:25">
      <c r="A133" s="24"/>
      <c r="B133" s="78"/>
      <c r="C133" s="30" t="s">
        <v>45</v>
      </c>
      <c r="D133" s="30" t="s">
        <v>142</v>
      </c>
      <c r="E133" s="30" t="s">
        <v>360</v>
      </c>
      <c r="F133" s="30" t="s">
        <v>3385</v>
      </c>
      <c r="G133" s="33" t="s">
        <v>363</v>
      </c>
      <c r="H133" s="33">
        <v>2019</v>
      </c>
      <c r="I133" s="33" t="s">
        <v>126</v>
      </c>
      <c r="J133" s="30">
        <v>3.5</v>
      </c>
      <c r="K133" s="53" t="s">
        <v>364</v>
      </c>
      <c r="L133" s="33">
        <v>0.02</v>
      </c>
      <c r="M133" s="80">
        <f t="shared" ref="M133:M138" si="23">L133*J133</f>
        <v>0.07</v>
      </c>
      <c r="N133" s="80"/>
      <c r="O133" s="80">
        <f t="shared" ref="O133:O138" si="24">L133*J133</f>
        <v>0.07</v>
      </c>
      <c r="P133" s="80"/>
      <c r="Q133" s="33" t="s">
        <v>135</v>
      </c>
      <c r="R133" s="33" t="s">
        <v>39</v>
      </c>
      <c r="S133" s="82">
        <v>1</v>
      </c>
      <c r="T133" s="83">
        <v>4</v>
      </c>
      <c r="U133" s="82"/>
      <c r="V133" s="82"/>
      <c r="W133" s="26" t="s">
        <v>17</v>
      </c>
      <c r="X133" s="26"/>
      <c r="Y133" s="61"/>
    </row>
    <row r="134" ht="24.95" customHeight="1" spans="1:25">
      <c r="A134" s="24"/>
      <c r="B134" s="78"/>
      <c r="C134" s="30" t="s">
        <v>45</v>
      </c>
      <c r="D134" s="30" t="s">
        <v>142</v>
      </c>
      <c r="E134" s="30" t="s">
        <v>360</v>
      </c>
      <c r="F134" s="30" t="s">
        <v>3386</v>
      </c>
      <c r="G134" s="33" t="s">
        <v>363</v>
      </c>
      <c r="H134" s="33">
        <v>2019</v>
      </c>
      <c r="I134" s="33" t="s">
        <v>126</v>
      </c>
      <c r="J134" s="30">
        <v>3</v>
      </c>
      <c r="K134" s="53" t="s">
        <v>364</v>
      </c>
      <c r="L134" s="33">
        <v>0.02</v>
      </c>
      <c r="M134" s="80">
        <f t="shared" si="23"/>
        <v>0.06</v>
      </c>
      <c r="N134" s="80"/>
      <c r="O134" s="80">
        <f t="shared" si="24"/>
        <v>0.06</v>
      </c>
      <c r="P134" s="80"/>
      <c r="Q134" s="33" t="s">
        <v>135</v>
      </c>
      <c r="R134" s="33" t="s">
        <v>39</v>
      </c>
      <c r="S134" s="82">
        <v>1</v>
      </c>
      <c r="T134" s="83">
        <v>5</v>
      </c>
      <c r="U134" s="82"/>
      <c r="V134" s="82"/>
      <c r="W134" s="26" t="s">
        <v>17</v>
      </c>
      <c r="X134" s="26"/>
      <c r="Y134" s="61"/>
    </row>
    <row r="135" ht="24.95" customHeight="1" spans="1:25">
      <c r="A135" s="24"/>
      <c r="B135" s="78"/>
      <c r="C135" s="30" t="s">
        <v>45</v>
      </c>
      <c r="D135" s="30" t="s">
        <v>142</v>
      </c>
      <c r="E135" s="30" t="s">
        <v>360</v>
      </c>
      <c r="F135" s="30" t="s">
        <v>3387</v>
      </c>
      <c r="G135" s="33" t="s">
        <v>363</v>
      </c>
      <c r="H135" s="33">
        <v>2019</v>
      </c>
      <c r="I135" s="33" t="s">
        <v>126</v>
      </c>
      <c r="J135" s="30">
        <v>3.5</v>
      </c>
      <c r="K135" s="53" t="s">
        <v>364</v>
      </c>
      <c r="L135" s="33">
        <v>0.02</v>
      </c>
      <c r="M135" s="80">
        <f t="shared" si="23"/>
        <v>0.07</v>
      </c>
      <c r="N135" s="80"/>
      <c r="O135" s="80">
        <f t="shared" si="24"/>
        <v>0.07</v>
      </c>
      <c r="P135" s="80"/>
      <c r="Q135" s="33" t="s">
        <v>135</v>
      </c>
      <c r="R135" s="33" t="s">
        <v>39</v>
      </c>
      <c r="S135" s="82">
        <v>1</v>
      </c>
      <c r="T135" s="83">
        <v>6</v>
      </c>
      <c r="U135" s="82"/>
      <c r="V135" s="82"/>
      <c r="W135" s="26" t="s">
        <v>17</v>
      </c>
      <c r="X135" s="26"/>
      <c r="Y135" s="61"/>
    </row>
    <row r="136" ht="24.95" customHeight="1" spans="1:25">
      <c r="A136" s="24"/>
      <c r="B136" s="78"/>
      <c r="C136" s="30" t="s">
        <v>45</v>
      </c>
      <c r="D136" s="30" t="s">
        <v>142</v>
      </c>
      <c r="E136" s="30" t="s">
        <v>360</v>
      </c>
      <c r="F136" s="30" t="s">
        <v>3388</v>
      </c>
      <c r="G136" s="33" t="s">
        <v>363</v>
      </c>
      <c r="H136" s="33">
        <v>2019</v>
      </c>
      <c r="I136" s="33" t="s">
        <v>126</v>
      </c>
      <c r="J136" s="30">
        <v>3</v>
      </c>
      <c r="K136" s="53" t="s">
        <v>364</v>
      </c>
      <c r="L136" s="33">
        <v>0.02</v>
      </c>
      <c r="M136" s="80">
        <f t="shared" si="23"/>
        <v>0.06</v>
      </c>
      <c r="N136" s="80"/>
      <c r="O136" s="80">
        <f t="shared" si="24"/>
        <v>0.06</v>
      </c>
      <c r="P136" s="80"/>
      <c r="Q136" s="33" t="s">
        <v>135</v>
      </c>
      <c r="R136" s="33" t="s">
        <v>39</v>
      </c>
      <c r="S136" s="82">
        <v>1</v>
      </c>
      <c r="T136" s="83">
        <v>8</v>
      </c>
      <c r="U136" s="82"/>
      <c r="V136" s="82"/>
      <c r="W136" s="26" t="s">
        <v>17</v>
      </c>
      <c r="X136" s="26"/>
      <c r="Y136" s="61"/>
    </row>
    <row r="137" ht="24.95" customHeight="1" spans="1:25">
      <c r="A137" s="24"/>
      <c r="B137" s="78"/>
      <c r="C137" s="30" t="s">
        <v>45</v>
      </c>
      <c r="D137" s="30" t="s">
        <v>142</v>
      </c>
      <c r="E137" s="30" t="s">
        <v>360</v>
      </c>
      <c r="F137" s="30" t="s">
        <v>3389</v>
      </c>
      <c r="G137" s="33" t="s">
        <v>363</v>
      </c>
      <c r="H137" s="33">
        <v>2019</v>
      </c>
      <c r="I137" s="33" t="s">
        <v>126</v>
      </c>
      <c r="J137" s="30">
        <v>5</v>
      </c>
      <c r="K137" s="53" t="s">
        <v>364</v>
      </c>
      <c r="L137" s="33">
        <v>0.02</v>
      </c>
      <c r="M137" s="80">
        <f t="shared" si="23"/>
        <v>0.1</v>
      </c>
      <c r="N137" s="80"/>
      <c r="O137" s="80">
        <f t="shared" si="24"/>
        <v>0.1</v>
      </c>
      <c r="P137" s="80"/>
      <c r="Q137" s="33" t="s">
        <v>135</v>
      </c>
      <c r="R137" s="33" t="s">
        <v>39</v>
      </c>
      <c r="S137" s="82">
        <v>1</v>
      </c>
      <c r="T137" s="83">
        <v>3</v>
      </c>
      <c r="U137" s="82"/>
      <c r="V137" s="82"/>
      <c r="W137" s="26" t="s">
        <v>17</v>
      </c>
      <c r="X137" s="26"/>
      <c r="Y137" s="61"/>
    </row>
    <row r="138" ht="24.95" customHeight="1" spans="1:25">
      <c r="A138" s="24"/>
      <c r="B138" s="78"/>
      <c r="C138" s="30" t="s">
        <v>45</v>
      </c>
      <c r="D138" s="31" t="s">
        <v>142</v>
      </c>
      <c r="E138" s="30" t="s">
        <v>360</v>
      </c>
      <c r="F138" s="30" t="s">
        <v>3352</v>
      </c>
      <c r="G138" s="33" t="s">
        <v>363</v>
      </c>
      <c r="H138" s="33">
        <v>2019</v>
      </c>
      <c r="I138" s="33" t="s">
        <v>126</v>
      </c>
      <c r="J138" s="31">
        <v>2</v>
      </c>
      <c r="K138" s="53" t="s">
        <v>364</v>
      </c>
      <c r="L138" s="33">
        <v>0.02</v>
      </c>
      <c r="M138" s="80">
        <f t="shared" si="23"/>
        <v>0.04</v>
      </c>
      <c r="N138" s="80"/>
      <c r="O138" s="80">
        <f t="shared" si="24"/>
        <v>0.04</v>
      </c>
      <c r="P138" s="80"/>
      <c r="Q138" s="33" t="s">
        <v>135</v>
      </c>
      <c r="R138" s="33" t="s">
        <v>39</v>
      </c>
      <c r="S138" s="82">
        <v>1</v>
      </c>
      <c r="T138" s="83">
        <v>3</v>
      </c>
      <c r="U138" s="82"/>
      <c r="V138" s="82"/>
      <c r="W138" s="26" t="s">
        <v>17</v>
      </c>
      <c r="X138" s="26"/>
      <c r="Y138" s="61"/>
    </row>
    <row r="139" ht="24.95" customHeight="1" spans="1:25">
      <c r="A139" s="24">
        <v>35</v>
      </c>
      <c r="B139" s="78" t="s">
        <v>522</v>
      </c>
      <c r="C139" s="33" t="s">
        <v>45</v>
      </c>
      <c r="D139" s="33" t="s">
        <v>142</v>
      </c>
      <c r="E139" s="33" t="s">
        <v>154</v>
      </c>
      <c r="F139" s="33"/>
      <c r="G139" s="33" t="s">
        <v>363</v>
      </c>
      <c r="H139" s="33">
        <v>2019</v>
      </c>
      <c r="I139" s="33" t="s">
        <v>126</v>
      </c>
      <c r="J139" s="79">
        <v>2</v>
      </c>
      <c r="K139" s="53" t="s">
        <v>364</v>
      </c>
      <c r="L139" s="33">
        <v>0.02</v>
      </c>
      <c r="M139" s="80">
        <f>N139+O139+P139</f>
        <v>0.04</v>
      </c>
      <c r="N139" s="80"/>
      <c r="O139" s="80">
        <v>0.04</v>
      </c>
      <c r="P139" s="80"/>
      <c r="Q139" s="33" t="s">
        <v>135</v>
      </c>
      <c r="R139" s="33" t="s">
        <v>39</v>
      </c>
      <c r="S139" s="82">
        <v>1</v>
      </c>
      <c r="T139" s="82">
        <v>3</v>
      </c>
      <c r="U139" s="82"/>
      <c r="V139" s="82"/>
      <c r="W139" s="26" t="s">
        <v>17</v>
      </c>
      <c r="X139" s="26"/>
      <c r="Y139" s="61" t="s">
        <v>523</v>
      </c>
    </row>
    <row r="140" ht="24.95" customHeight="1" spans="1:25">
      <c r="A140" s="24"/>
      <c r="B140" s="78"/>
      <c r="C140" s="30" t="s">
        <v>45</v>
      </c>
      <c r="D140" s="30" t="s">
        <v>142</v>
      </c>
      <c r="E140" s="30" t="s">
        <v>154</v>
      </c>
      <c r="F140" s="30" t="s">
        <v>3390</v>
      </c>
      <c r="G140" s="33" t="s">
        <v>363</v>
      </c>
      <c r="H140" s="33">
        <v>2019</v>
      </c>
      <c r="I140" s="33" t="s">
        <v>126</v>
      </c>
      <c r="J140" s="79">
        <v>2</v>
      </c>
      <c r="K140" s="53" t="s">
        <v>364</v>
      </c>
      <c r="L140" s="33">
        <v>0.02</v>
      </c>
      <c r="M140" s="80">
        <f>N140+O140+P140</f>
        <v>0.04</v>
      </c>
      <c r="N140" s="80"/>
      <c r="O140" s="80">
        <v>0.04</v>
      </c>
      <c r="P140" s="80"/>
      <c r="Q140" s="33" t="s">
        <v>135</v>
      </c>
      <c r="R140" s="33" t="s">
        <v>39</v>
      </c>
      <c r="S140" s="82">
        <v>1</v>
      </c>
      <c r="T140" s="82">
        <v>3</v>
      </c>
      <c r="U140" s="82"/>
      <c r="V140" s="82"/>
      <c r="W140" s="26" t="s">
        <v>17</v>
      </c>
      <c r="X140" s="26"/>
      <c r="Y140" s="61"/>
    </row>
    <row r="141" ht="24.95" customHeight="1" spans="1:25">
      <c r="A141" s="24">
        <v>36</v>
      </c>
      <c r="B141" s="33" t="s">
        <v>526</v>
      </c>
      <c r="C141" s="33"/>
      <c r="D141" s="33"/>
      <c r="E141" s="33"/>
      <c r="F141" s="33"/>
      <c r="G141" s="33" t="s">
        <v>37</v>
      </c>
      <c r="H141" s="33" t="s">
        <v>34</v>
      </c>
      <c r="I141" s="33" t="s">
        <v>126</v>
      </c>
      <c r="J141" s="79">
        <f>SUM(J142:J214)</f>
        <v>510.2</v>
      </c>
      <c r="K141" s="53"/>
      <c r="L141" s="33"/>
      <c r="M141" s="80">
        <f>SUM(M142:M214)</f>
        <v>25.51</v>
      </c>
      <c r="N141" s="80">
        <f>SUM(N142:N214)</f>
        <v>1.05</v>
      </c>
      <c r="O141" s="80">
        <f>SUM(O142:O214)</f>
        <v>24.46</v>
      </c>
      <c r="P141" s="80">
        <f>SUM(P142:P214)</f>
        <v>0</v>
      </c>
      <c r="Q141" s="33"/>
      <c r="R141" s="33" t="s">
        <v>39</v>
      </c>
      <c r="S141" s="82">
        <f>SUM(S142:S214)</f>
        <v>134</v>
      </c>
      <c r="T141" s="82">
        <f>SUM(T142:T214)</f>
        <v>567</v>
      </c>
      <c r="U141" s="82"/>
      <c r="V141" s="82"/>
      <c r="W141" s="24" t="s">
        <v>34</v>
      </c>
      <c r="X141" s="24">
        <v>587</v>
      </c>
      <c r="Y141" s="24"/>
    </row>
    <row r="142" ht="24.95" customHeight="1" spans="1:25">
      <c r="A142" s="24">
        <v>37</v>
      </c>
      <c r="B142" s="51" t="s">
        <v>527</v>
      </c>
      <c r="C142" s="33" t="s">
        <v>45</v>
      </c>
      <c r="D142" s="33" t="s">
        <v>142</v>
      </c>
      <c r="E142" s="33" t="s">
        <v>528</v>
      </c>
      <c r="F142" s="33"/>
      <c r="G142" s="33" t="s">
        <v>37</v>
      </c>
      <c r="H142" s="33">
        <v>2018</v>
      </c>
      <c r="I142" s="33" t="s">
        <v>126</v>
      </c>
      <c r="J142" s="79">
        <v>2</v>
      </c>
      <c r="K142" s="53" t="s">
        <v>529</v>
      </c>
      <c r="L142" s="80">
        <v>0.05</v>
      </c>
      <c r="M142" s="80">
        <f t="shared" ref="M142:M147" si="25">N142+O142+P142</f>
        <v>0.1</v>
      </c>
      <c r="N142" s="80">
        <v>0.1</v>
      </c>
      <c r="O142" s="80"/>
      <c r="P142" s="80"/>
      <c r="Q142" s="33" t="s">
        <v>135</v>
      </c>
      <c r="R142" s="33" t="s">
        <v>39</v>
      </c>
      <c r="S142" s="33">
        <v>1</v>
      </c>
      <c r="T142" s="33">
        <v>3</v>
      </c>
      <c r="U142" s="33"/>
      <c r="V142" s="24"/>
      <c r="W142" s="24" t="s">
        <v>17</v>
      </c>
      <c r="X142" s="24">
        <v>623</v>
      </c>
      <c r="Y142" s="24"/>
    </row>
    <row r="143" ht="24.95" customHeight="1" spans="1:25">
      <c r="A143" s="24">
        <v>38</v>
      </c>
      <c r="B143" s="51" t="s">
        <v>530</v>
      </c>
      <c r="C143" s="33" t="s">
        <v>45</v>
      </c>
      <c r="D143" s="33" t="s">
        <v>142</v>
      </c>
      <c r="E143" s="33" t="s">
        <v>146</v>
      </c>
      <c r="F143" s="33"/>
      <c r="G143" s="33" t="s">
        <v>37</v>
      </c>
      <c r="H143" s="33">
        <v>2018</v>
      </c>
      <c r="I143" s="33" t="s">
        <v>126</v>
      </c>
      <c r="J143" s="79">
        <v>2</v>
      </c>
      <c r="K143" s="53" t="s">
        <v>529</v>
      </c>
      <c r="L143" s="80">
        <v>0.05</v>
      </c>
      <c r="M143" s="80">
        <f t="shared" si="25"/>
        <v>0.1</v>
      </c>
      <c r="N143" s="80">
        <v>0.1</v>
      </c>
      <c r="O143" s="80"/>
      <c r="P143" s="80"/>
      <c r="Q143" s="33" t="s">
        <v>135</v>
      </c>
      <c r="R143" s="33" t="s">
        <v>39</v>
      </c>
      <c r="S143" s="33">
        <v>1</v>
      </c>
      <c r="T143" s="33">
        <v>2</v>
      </c>
      <c r="U143" s="33"/>
      <c r="V143" s="24"/>
      <c r="W143" s="24" t="s">
        <v>17</v>
      </c>
      <c r="X143" s="24">
        <v>624</v>
      </c>
      <c r="Y143" s="24"/>
    </row>
    <row r="144" ht="24.95" customHeight="1" spans="1:25">
      <c r="A144" s="24">
        <v>39</v>
      </c>
      <c r="B144" s="51" t="s">
        <v>531</v>
      </c>
      <c r="C144" s="33" t="s">
        <v>45</v>
      </c>
      <c r="D144" s="33" t="s">
        <v>142</v>
      </c>
      <c r="E144" s="33" t="s">
        <v>152</v>
      </c>
      <c r="F144" s="33"/>
      <c r="G144" s="33" t="s">
        <v>37</v>
      </c>
      <c r="H144" s="33">
        <v>2018</v>
      </c>
      <c r="I144" s="33" t="s">
        <v>126</v>
      </c>
      <c r="J144" s="79">
        <v>10</v>
      </c>
      <c r="K144" s="53" t="s">
        <v>529</v>
      </c>
      <c r="L144" s="80">
        <v>0.05</v>
      </c>
      <c r="M144" s="80">
        <f t="shared" si="25"/>
        <v>0.5</v>
      </c>
      <c r="N144" s="80">
        <v>0.5</v>
      </c>
      <c r="O144" s="80"/>
      <c r="P144" s="80"/>
      <c r="Q144" s="33" t="s">
        <v>135</v>
      </c>
      <c r="R144" s="33" t="s">
        <v>39</v>
      </c>
      <c r="S144" s="33">
        <v>3</v>
      </c>
      <c r="T144" s="33">
        <v>13</v>
      </c>
      <c r="U144" s="33"/>
      <c r="V144" s="24"/>
      <c r="W144" s="24" t="s">
        <v>17</v>
      </c>
      <c r="X144" s="24">
        <v>625</v>
      </c>
      <c r="Y144" s="24"/>
    </row>
    <row r="145" ht="24.95" customHeight="1" spans="1:25">
      <c r="A145" s="24">
        <v>40</v>
      </c>
      <c r="B145" s="51" t="s">
        <v>532</v>
      </c>
      <c r="C145" s="33" t="s">
        <v>45</v>
      </c>
      <c r="D145" s="33" t="s">
        <v>142</v>
      </c>
      <c r="E145" s="33" t="s">
        <v>351</v>
      </c>
      <c r="F145" s="33"/>
      <c r="G145" s="33" t="s">
        <v>37</v>
      </c>
      <c r="H145" s="33">
        <v>2018</v>
      </c>
      <c r="I145" s="33" t="s">
        <v>126</v>
      </c>
      <c r="J145" s="79">
        <v>1</v>
      </c>
      <c r="K145" s="53" t="s">
        <v>529</v>
      </c>
      <c r="L145" s="80">
        <v>0.05</v>
      </c>
      <c r="M145" s="80">
        <f t="shared" si="25"/>
        <v>0.05</v>
      </c>
      <c r="N145" s="80">
        <v>0.05</v>
      </c>
      <c r="O145" s="80"/>
      <c r="P145" s="80"/>
      <c r="Q145" s="33" t="s">
        <v>135</v>
      </c>
      <c r="R145" s="33" t="s">
        <v>39</v>
      </c>
      <c r="S145" s="33">
        <v>1</v>
      </c>
      <c r="T145" s="33">
        <v>3</v>
      </c>
      <c r="U145" s="33"/>
      <c r="V145" s="24"/>
      <c r="W145" s="24" t="s">
        <v>17</v>
      </c>
      <c r="X145" s="24">
        <v>626</v>
      </c>
      <c r="Y145" s="24"/>
    </row>
    <row r="146" ht="24.95" customHeight="1" spans="1:25">
      <c r="A146" s="24">
        <v>41</v>
      </c>
      <c r="B146" s="53" t="s">
        <v>533</v>
      </c>
      <c r="C146" s="33" t="s">
        <v>45</v>
      </c>
      <c r="D146" s="33" t="s">
        <v>142</v>
      </c>
      <c r="E146" s="33" t="s">
        <v>534</v>
      </c>
      <c r="F146" s="33"/>
      <c r="G146" s="33" t="s">
        <v>37</v>
      </c>
      <c r="H146" s="33">
        <v>2018</v>
      </c>
      <c r="I146" s="33" t="s">
        <v>126</v>
      </c>
      <c r="J146" s="79">
        <v>6</v>
      </c>
      <c r="K146" s="53" t="s">
        <v>529</v>
      </c>
      <c r="L146" s="80">
        <v>0.05</v>
      </c>
      <c r="M146" s="80">
        <f t="shared" si="25"/>
        <v>0.3</v>
      </c>
      <c r="N146" s="80">
        <v>0.3</v>
      </c>
      <c r="O146" s="80"/>
      <c r="P146" s="80"/>
      <c r="Q146" s="33" t="s">
        <v>135</v>
      </c>
      <c r="R146" s="33" t="s">
        <v>39</v>
      </c>
      <c r="S146" s="33">
        <v>2</v>
      </c>
      <c r="T146" s="33">
        <v>7</v>
      </c>
      <c r="U146" s="33"/>
      <c r="V146" s="24"/>
      <c r="W146" s="24" t="s">
        <v>17</v>
      </c>
      <c r="X146" s="24">
        <v>627</v>
      </c>
      <c r="Y146" s="24"/>
    </row>
    <row r="147" ht="24.95" customHeight="1" spans="1:25">
      <c r="A147" s="24">
        <v>42</v>
      </c>
      <c r="B147" s="78" t="s">
        <v>719</v>
      </c>
      <c r="C147" s="33" t="s">
        <v>45</v>
      </c>
      <c r="D147" s="33" t="s">
        <v>142</v>
      </c>
      <c r="E147" s="33" t="s">
        <v>339</v>
      </c>
      <c r="F147" s="33"/>
      <c r="G147" s="33" t="s">
        <v>37</v>
      </c>
      <c r="H147" s="33">
        <v>2019</v>
      </c>
      <c r="I147" s="33" t="s">
        <v>126</v>
      </c>
      <c r="J147" s="79">
        <v>50</v>
      </c>
      <c r="K147" s="53" t="s">
        <v>529</v>
      </c>
      <c r="L147" s="33">
        <v>0.05</v>
      </c>
      <c r="M147" s="80">
        <f t="shared" si="25"/>
        <v>2.5</v>
      </c>
      <c r="N147" s="80"/>
      <c r="O147" s="80">
        <v>2.5</v>
      </c>
      <c r="P147" s="80"/>
      <c r="Q147" s="33" t="s">
        <v>135</v>
      </c>
      <c r="R147" s="33" t="s">
        <v>39</v>
      </c>
      <c r="S147" s="82">
        <v>17</v>
      </c>
      <c r="T147" s="82">
        <v>68</v>
      </c>
      <c r="U147" s="82"/>
      <c r="V147" s="60"/>
      <c r="W147" s="26" t="s">
        <v>17</v>
      </c>
      <c r="X147" s="26"/>
      <c r="Y147" s="26" t="s">
        <v>720</v>
      </c>
    </row>
    <row r="148" ht="24.95" customHeight="1" spans="1:25">
      <c r="A148" s="24"/>
      <c r="B148" s="78"/>
      <c r="C148" s="30" t="s">
        <v>45</v>
      </c>
      <c r="D148" s="30" t="s">
        <v>142</v>
      </c>
      <c r="E148" s="30" t="s">
        <v>339</v>
      </c>
      <c r="F148" s="30" t="s">
        <v>3391</v>
      </c>
      <c r="G148" s="33" t="s">
        <v>37</v>
      </c>
      <c r="H148" s="33">
        <v>2019</v>
      </c>
      <c r="I148" s="33" t="s">
        <v>126</v>
      </c>
      <c r="J148" s="30">
        <v>3</v>
      </c>
      <c r="K148" s="53" t="s">
        <v>529</v>
      </c>
      <c r="L148" s="33">
        <v>0.05</v>
      </c>
      <c r="M148" s="80">
        <f>L148*J148</f>
        <v>0.15</v>
      </c>
      <c r="N148" s="80"/>
      <c r="O148" s="80">
        <f>L148*J148</f>
        <v>0.15</v>
      </c>
      <c r="P148" s="80"/>
      <c r="Q148" s="33" t="s">
        <v>135</v>
      </c>
      <c r="R148" s="33" t="s">
        <v>39</v>
      </c>
      <c r="S148" s="33">
        <v>1</v>
      </c>
      <c r="T148" s="83">
        <v>3</v>
      </c>
      <c r="U148" s="82"/>
      <c r="V148" s="60"/>
      <c r="W148" s="26" t="s">
        <v>17</v>
      </c>
      <c r="X148" s="26"/>
      <c r="Y148" s="26"/>
    </row>
    <row r="149" ht="24.95" customHeight="1" spans="1:25">
      <c r="A149" s="24"/>
      <c r="B149" s="78"/>
      <c r="C149" s="30" t="s">
        <v>45</v>
      </c>
      <c r="D149" s="30" t="s">
        <v>142</v>
      </c>
      <c r="E149" s="30" t="s">
        <v>339</v>
      </c>
      <c r="F149" s="30" t="s">
        <v>3392</v>
      </c>
      <c r="G149" s="33" t="s">
        <v>37</v>
      </c>
      <c r="H149" s="33">
        <v>2019</v>
      </c>
      <c r="I149" s="33" t="s">
        <v>126</v>
      </c>
      <c r="J149" s="30">
        <v>3</v>
      </c>
      <c r="K149" s="53" t="s">
        <v>529</v>
      </c>
      <c r="L149" s="33">
        <v>0.05</v>
      </c>
      <c r="M149" s="80">
        <f t="shared" ref="M149:M164" si="26">L149*J149</f>
        <v>0.15</v>
      </c>
      <c r="N149" s="80"/>
      <c r="O149" s="80">
        <f t="shared" ref="O149:O164" si="27">L149*J149</f>
        <v>0.15</v>
      </c>
      <c r="P149" s="80"/>
      <c r="Q149" s="33" t="s">
        <v>135</v>
      </c>
      <c r="R149" s="33" t="s">
        <v>39</v>
      </c>
      <c r="S149" s="33">
        <v>1</v>
      </c>
      <c r="T149" s="83">
        <v>4</v>
      </c>
      <c r="U149" s="82"/>
      <c r="V149" s="60"/>
      <c r="W149" s="26" t="s">
        <v>17</v>
      </c>
      <c r="X149" s="26"/>
      <c r="Y149" s="26"/>
    </row>
    <row r="150" ht="24.95" customHeight="1" spans="1:25">
      <c r="A150" s="24"/>
      <c r="B150" s="78"/>
      <c r="C150" s="30" t="s">
        <v>45</v>
      </c>
      <c r="D150" s="30" t="s">
        <v>142</v>
      </c>
      <c r="E150" s="30" t="s">
        <v>339</v>
      </c>
      <c r="F150" s="30" t="s">
        <v>3393</v>
      </c>
      <c r="G150" s="33" t="s">
        <v>37</v>
      </c>
      <c r="H150" s="33">
        <v>2019</v>
      </c>
      <c r="I150" s="33" t="s">
        <v>126</v>
      </c>
      <c r="J150" s="30">
        <v>4</v>
      </c>
      <c r="K150" s="53" t="s">
        <v>529</v>
      </c>
      <c r="L150" s="33">
        <v>0.05</v>
      </c>
      <c r="M150" s="80">
        <f t="shared" si="26"/>
        <v>0.2</v>
      </c>
      <c r="N150" s="80"/>
      <c r="O150" s="80">
        <f t="shared" si="27"/>
        <v>0.2</v>
      </c>
      <c r="P150" s="80"/>
      <c r="Q150" s="33" t="s">
        <v>135</v>
      </c>
      <c r="R150" s="33" t="s">
        <v>39</v>
      </c>
      <c r="S150" s="33">
        <v>1</v>
      </c>
      <c r="T150" s="83">
        <v>12</v>
      </c>
      <c r="U150" s="82"/>
      <c r="V150" s="60"/>
      <c r="W150" s="26" t="s">
        <v>17</v>
      </c>
      <c r="X150" s="26"/>
      <c r="Y150" s="26"/>
    </row>
    <row r="151" ht="24.95" customHeight="1" spans="1:25">
      <c r="A151" s="24"/>
      <c r="B151" s="78"/>
      <c r="C151" s="30" t="s">
        <v>45</v>
      </c>
      <c r="D151" s="30" t="s">
        <v>142</v>
      </c>
      <c r="E151" s="30" t="s">
        <v>339</v>
      </c>
      <c r="F151" s="30" t="s">
        <v>3394</v>
      </c>
      <c r="G151" s="33" t="s">
        <v>37</v>
      </c>
      <c r="H151" s="33">
        <v>2019</v>
      </c>
      <c r="I151" s="33" t="s">
        <v>126</v>
      </c>
      <c r="J151" s="30">
        <v>4</v>
      </c>
      <c r="K151" s="53" t="s">
        <v>529</v>
      </c>
      <c r="L151" s="33">
        <v>0.05</v>
      </c>
      <c r="M151" s="80">
        <f t="shared" si="26"/>
        <v>0.2</v>
      </c>
      <c r="N151" s="80"/>
      <c r="O151" s="80">
        <f t="shared" si="27"/>
        <v>0.2</v>
      </c>
      <c r="P151" s="80"/>
      <c r="Q151" s="33" t="s">
        <v>135</v>
      </c>
      <c r="R151" s="33" t="s">
        <v>39</v>
      </c>
      <c r="S151" s="33">
        <v>1</v>
      </c>
      <c r="T151" s="83">
        <v>4</v>
      </c>
      <c r="U151" s="82"/>
      <c r="V151" s="60"/>
      <c r="W151" s="26" t="s">
        <v>17</v>
      </c>
      <c r="X151" s="26"/>
      <c r="Y151" s="26"/>
    </row>
    <row r="152" ht="24.95" customHeight="1" spans="1:25">
      <c r="A152" s="24"/>
      <c r="B152" s="78"/>
      <c r="C152" s="30" t="s">
        <v>45</v>
      </c>
      <c r="D152" s="30" t="s">
        <v>142</v>
      </c>
      <c r="E152" s="30" t="s">
        <v>339</v>
      </c>
      <c r="F152" s="30" t="s">
        <v>3395</v>
      </c>
      <c r="G152" s="33" t="s">
        <v>37</v>
      </c>
      <c r="H152" s="33">
        <v>2019</v>
      </c>
      <c r="I152" s="33" t="s">
        <v>126</v>
      </c>
      <c r="J152" s="30">
        <v>5</v>
      </c>
      <c r="K152" s="53" t="s">
        <v>529</v>
      </c>
      <c r="L152" s="33">
        <v>0.05</v>
      </c>
      <c r="M152" s="80">
        <f t="shared" si="26"/>
        <v>0.25</v>
      </c>
      <c r="N152" s="80"/>
      <c r="O152" s="80">
        <f t="shared" si="27"/>
        <v>0.25</v>
      </c>
      <c r="P152" s="80"/>
      <c r="Q152" s="33" t="s">
        <v>135</v>
      </c>
      <c r="R152" s="33" t="s">
        <v>39</v>
      </c>
      <c r="S152" s="33">
        <v>1</v>
      </c>
      <c r="T152" s="83">
        <v>6</v>
      </c>
      <c r="U152" s="82"/>
      <c r="V152" s="60"/>
      <c r="W152" s="26" t="s">
        <v>17</v>
      </c>
      <c r="X152" s="26"/>
      <c r="Y152" s="26"/>
    </row>
    <row r="153" ht="24.95" customHeight="1" spans="1:25">
      <c r="A153" s="24"/>
      <c r="B153" s="78"/>
      <c r="C153" s="30" t="s">
        <v>45</v>
      </c>
      <c r="D153" s="30" t="s">
        <v>142</v>
      </c>
      <c r="E153" s="30" t="s">
        <v>339</v>
      </c>
      <c r="F153" s="30" t="s">
        <v>3396</v>
      </c>
      <c r="G153" s="33" t="s">
        <v>37</v>
      </c>
      <c r="H153" s="33">
        <v>2019</v>
      </c>
      <c r="I153" s="33" t="s">
        <v>126</v>
      </c>
      <c r="J153" s="30">
        <v>3</v>
      </c>
      <c r="K153" s="53" t="s">
        <v>529</v>
      </c>
      <c r="L153" s="33">
        <v>0.05</v>
      </c>
      <c r="M153" s="80">
        <f t="shared" si="26"/>
        <v>0.15</v>
      </c>
      <c r="N153" s="80"/>
      <c r="O153" s="80">
        <f t="shared" si="27"/>
        <v>0.15</v>
      </c>
      <c r="P153" s="80"/>
      <c r="Q153" s="33" t="s">
        <v>135</v>
      </c>
      <c r="R153" s="33" t="s">
        <v>39</v>
      </c>
      <c r="S153" s="33">
        <v>1</v>
      </c>
      <c r="T153" s="83">
        <v>3</v>
      </c>
      <c r="U153" s="82"/>
      <c r="V153" s="60"/>
      <c r="W153" s="26" t="s">
        <v>17</v>
      </c>
      <c r="X153" s="26"/>
      <c r="Y153" s="26"/>
    </row>
    <row r="154" ht="24.95" customHeight="1" spans="1:25">
      <c r="A154" s="24"/>
      <c r="B154" s="78"/>
      <c r="C154" s="30" t="s">
        <v>45</v>
      </c>
      <c r="D154" s="30" t="s">
        <v>142</v>
      </c>
      <c r="E154" s="30" t="s">
        <v>339</v>
      </c>
      <c r="F154" s="30" t="s">
        <v>3353</v>
      </c>
      <c r="G154" s="33" t="s">
        <v>37</v>
      </c>
      <c r="H154" s="33">
        <v>2019</v>
      </c>
      <c r="I154" s="33" t="s">
        <v>126</v>
      </c>
      <c r="J154" s="30">
        <v>1</v>
      </c>
      <c r="K154" s="53" t="s">
        <v>529</v>
      </c>
      <c r="L154" s="33">
        <v>0.05</v>
      </c>
      <c r="M154" s="80">
        <f t="shared" si="26"/>
        <v>0.05</v>
      </c>
      <c r="N154" s="80"/>
      <c r="O154" s="80">
        <f t="shared" si="27"/>
        <v>0.05</v>
      </c>
      <c r="P154" s="80"/>
      <c r="Q154" s="33" t="s">
        <v>135</v>
      </c>
      <c r="R154" s="33" t="s">
        <v>39</v>
      </c>
      <c r="S154" s="33">
        <v>1</v>
      </c>
      <c r="T154" s="83">
        <v>2</v>
      </c>
      <c r="U154" s="82"/>
      <c r="V154" s="60"/>
      <c r="W154" s="26" t="s">
        <v>17</v>
      </c>
      <c r="X154" s="26"/>
      <c r="Y154" s="26"/>
    </row>
    <row r="155" ht="24.95" customHeight="1" spans="1:25">
      <c r="A155" s="24"/>
      <c r="B155" s="78"/>
      <c r="C155" s="30" t="s">
        <v>45</v>
      </c>
      <c r="D155" s="30" t="s">
        <v>142</v>
      </c>
      <c r="E155" s="30" t="s">
        <v>339</v>
      </c>
      <c r="F155" s="30" t="s">
        <v>3397</v>
      </c>
      <c r="G155" s="33" t="s">
        <v>37</v>
      </c>
      <c r="H155" s="33">
        <v>2019</v>
      </c>
      <c r="I155" s="33" t="s">
        <v>126</v>
      </c>
      <c r="J155" s="30">
        <v>3</v>
      </c>
      <c r="K155" s="53" t="s">
        <v>529</v>
      </c>
      <c r="L155" s="33">
        <v>0.05</v>
      </c>
      <c r="M155" s="80">
        <f t="shared" si="26"/>
        <v>0.15</v>
      </c>
      <c r="N155" s="80"/>
      <c r="O155" s="80">
        <f t="shared" si="27"/>
        <v>0.15</v>
      </c>
      <c r="P155" s="80"/>
      <c r="Q155" s="33" t="s">
        <v>135</v>
      </c>
      <c r="R155" s="33" t="s">
        <v>39</v>
      </c>
      <c r="S155" s="33">
        <v>1</v>
      </c>
      <c r="T155" s="83">
        <v>4</v>
      </c>
      <c r="U155" s="82"/>
      <c r="V155" s="60"/>
      <c r="W155" s="26" t="s">
        <v>17</v>
      </c>
      <c r="X155" s="26"/>
      <c r="Y155" s="26"/>
    </row>
    <row r="156" ht="24.95" customHeight="1" spans="1:25">
      <c r="A156" s="24"/>
      <c r="B156" s="78"/>
      <c r="C156" s="30" t="s">
        <v>45</v>
      </c>
      <c r="D156" s="30" t="s">
        <v>142</v>
      </c>
      <c r="E156" s="30" t="s">
        <v>339</v>
      </c>
      <c r="F156" s="30" t="s">
        <v>3398</v>
      </c>
      <c r="G156" s="33" t="s">
        <v>37</v>
      </c>
      <c r="H156" s="33">
        <v>2019</v>
      </c>
      <c r="I156" s="33" t="s">
        <v>126</v>
      </c>
      <c r="J156" s="30">
        <v>2</v>
      </c>
      <c r="K156" s="53" t="s">
        <v>529</v>
      </c>
      <c r="L156" s="33">
        <v>0.05</v>
      </c>
      <c r="M156" s="80">
        <f t="shared" si="26"/>
        <v>0.1</v>
      </c>
      <c r="N156" s="80"/>
      <c r="O156" s="80">
        <f t="shared" si="27"/>
        <v>0.1</v>
      </c>
      <c r="P156" s="80"/>
      <c r="Q156" s="33" t="s">
        <v>135</v>
      </c>
      <c r="R156" s="33" t="s">
        <v>39</v>
      </c>
      <c r="S156" s="33">
        <v>1</v>
      </c>
      <c r="T156" s="83">
        <v>5</v>
      </c>
      <c r="U156" s="82"/>
      <c r="V156" s="60"/>
      <c r="W156" s="26" t="s">
        <v>17</v>
      </c>
      <c r="X156" s="26"/>
      <c r="Y156" s="26"/>
    </row>
    <row r="157" ht="24.95" customHeight="1" spans="1:25">
      <c r="A157" s="24"/>
      <c r="B157" s="78"/>
      <c r="C157" s="30" t="s">
        <v>45</v>
      </c>
      <c r="D157" s="30" t="s">
        <v>142</v>
      </c>
      <c r="E157" s="30" t="s">
        <v>339</v>
      </c>
      <c r="F157" s="30" t="s">
        <v>3320</v>
      </c>
      <c r="G157" s="33" t="s">
        <v>37</v>
      </c>
      <c r="H157" s="33">
        <v>2019</v>
      </c>
      <c r="I157" s="33" t="s">
        <v>126</v>
      </c>
      <c r="J157" s="30">
        <v>3</v>
      </c>
      <c r="K157" s="53" t="s">
        <v>529</v>
      </c>
      <c r="L157" s="33">
        <v>0.05</v>
      </c>
      <c r="M157" s="80">
        <f t="shared" si="26"/>
        <v>0.15</v>
      </c>
      <c r="N157" s="80"/>
      <c r="O157" s="80">
        <f t="shared" si="27"/>
        <v>0.15</v>
      </c>
      <c r="P157" s="80"/>
      <c r="Q157" s="33" t="s">
        <v>135</v>
      </c>
      <c r="R157" s="33" t="s">
        <v>39</v>
      </c>
      <c r="S157" s="33">
        <v>1</v>
      </c>
      <c r="T157" s="83">
        <v>4</v>
      </c>
      <c r="U157" s="82"/>
      <c r="V157" s="60"/>
      <c r="W157" s="26" t="s">
        <v>17</v>
      </c>
      <c r="X157" s="26"/>
      <c r="Y157" s="26"/>
    </row>
    <row r="158" ht="24.95" customHeight="1" spans="1:25">
      <c r="A158" s="24"/>
      <c r="B158" s="78"/>
      <c r="C158" s="30" t="s">
        <v>45</v>
      </c>
      <c r="D158" s="30" t="s">
        <v>142</v>
      </c>
      <c r="E158" s="30" t="s">
        <v>339</v>
      </c>
      <c r="F158" s="30" t="s">
        <v>3008</v>
      </c>
      <c r="G158" s="33" t="s">
        <v>37</v>
      </c>
      <c r="H158" s="33">
        <v>2019</v>
      </c>
      <c r="I158" s="33" t="s">
        <v>126</v>
      </c>
      <c r="J158" s="30">
        <v>2</v>
      </c>
      <c r="K158" s="53" t="s">
        <v>529</v>
      </c>
      <c r="L158" s="33">
        <v>0.05</v>
      </c>
      <c r="M158" s="80">
        <f t="shared" si="26"/>
        <v>0.1</v>
      </c>
      <c r="N158" s="80"/>
      <c r="O158" s="80">
        <f t="shared" si="27"/>
        <v>0.1</v>
      </c>
      <c r="P158" s="80"/>
      <c r="Q158" s="33" t="s">
        <v>135</v>
      </c>
      <c r="R158" s="33" t="s">
        <v>39</v>
      </c>
      <c r="S158" s="33">
        <v>1</v>
      </c>
      <c r="T158" s="83">
        <v>3</v>
      </c>
      <c r="U158" s="82"/>
      <c r="V158" s="60"/>
      <c r="W158" s="26" t="s">
        <v>17</v>
      </c>
      <c r="X158" s="26"/>
      <c r="Y158" s="26"/>
    </row>
    <row r="159" ht="24.95" customHeight="1" spans="1:25">
      <c r="A159" s="24"/>
      <c r="B159" s="78"/>
      <c r="C159" s="30" t="s">
        <v>45</v>
      </c>
      <c r="D159" s="30" t="s">
        <v>142</v>
      </c>
      <c r="E159" s="31" t="s">
        <v>339</v>
      </c>
      <c r="F159" s="31" t="s">
        <v>3399</v>
      </c>
      <c r="G159" s="33" t="s">
        <v>37</v>
      </c>
      <c r="H159" s="33">
        <v>2019</v>
      </c>
      <c r="I159" s="33" t="s">
        <v>126</v>
      </c>
      <c r="J159" s="31">
        <v>3</v>
      </c>
      <c r="K159" s="53" t="s">
        <v>529</v>
      </c>
      <c r="L159" s="33">
        <v>0.05</v>
      </c>
      <c r="M159" s="80">
        <f t="shared" si="26"/>
        <v>0.15</v>
      </c>
      <c r="N159" s="80"/>
      <c r="O159" s="80">
        <f t="shared" si="27"/>
        <v>0.15</v>
      </c>
      <c r="P159" s="80"/>
      <c r="Q159" s="33" t="s">
        <v>135</v>
      </c>
      <c r="R159" s="33" t="s">
        <v>39</v>
      </c>
      <c r="S159" s="33">
        <v>1</v>
      </c>
      <c r="T159" s="83">
        <v>4</v>
      </c>
      <c r="U159" s="82"/>
      <c r="V159" s="60"/>
      <c r="W159" s="26" t="s">
        <v>17</v>
      </c>
      <c r="X159" s="26"/>
      <c r="Y159" s="26"/>
    </row>
    <row r="160" ht="24.95" customHeight="1" spans="1:25">
      <c r="A160" s="24"/>
      <c r="B160" s="78"/>
      <c r="C160" s="30" t="s">
        <v>45</v>
      </c>
      <c r="D160" s="30" t="s">
        <v>142</v>
      </c>
      <c r="E160" s="30" t="s">
        <v>339</v>
      </c>
      <c r="F160" s="31" t="s">
        <v>3400</v>
      </c>
      <c r="G160" s="33" t="s">
        <v>37</v>
      </c>
      <c r="H160" s="33">
        <v>2019</v>
      </c>
      <c r="I160" s="33" t="s">
        <v>126</v>
      </c>
      <c r="J160" s="31">
        <v>2</v>
      </c>
      <c r="K160" s="53" t="s">
        <v>529</v>
      </c>
      <c r="L160" s="33">
        <v>0.05</v>
      </c>
      <c r="M160" s="80">
        <f t="shared" si="26"/>
        <v>0.1</v>
      </c>
      <c r="N160" s="80"/>
      <c r="O160" s="80">
        <f t="shared" si="27"/>
        <v>0.1</v>
      </c>
      <c r="P160" s="80"/>
      <c r="Q160" s="33" t="s">
        <v>135</v>
      </c>
      <c r="R160" s="33" t="s">
        <v>39</v>
      </c>
      <c r="S160" s="33">
        <v>1</v>
      </c>
      <c r="T160" s="83">
        <v>3</v>
      </c>
      <c r="U160" s="82"/>
      <c r="V160" s="60"/>
      <c r="W160" s="26" t="s">
        <v>17</v>
      </c>
      <c r="X160" s="26"/>
      <c r="Y160" s="26"/>
    </row>
    <row r="161" ht="24.95" customHeight="1" spans="1:25">
      <c r="A161" s="24"/>
      <c r="B161" s="78"/>
      <c r="C161" s="30" t="s">
        <v>45</v>
      </c>
      <c r="D161" s="30" t="s">
        <v>142</v>
      </c>
      <c r="E161" s="30" t="s">
        <v>339</v>
      </c>
      <c r="F161" s="31" t="s">
        <v>3401</v>
      </c>
      <c r="G161" s="33" t="s">
        <v>37</v>
      </c>
      <c r="H161" s="33">
        <v>2019</v>
      </c>
      <c r="I161" s="33" t="s">
        <v>126</v>
      </c>
      <c r="J161" s="31">
        <v>4</v>
      </c>
      <c r="K161" s="53" t="s">
        <v>529</v>
      </c>
      <c r="L161" s="33">
        <v>0.05</v>
      </c>
      <c r="M161" s="80">
        <f t="shared" si="26"/>
        <v>0.2</v>
      </c>
      <c r="N161" s="80"/>
      <c r="O161" s="80">
        <f t="shared" si="27"/>
        <v>0.2</v>
      </c>
      <c r="P161" s="80"/>
      <c r="Q161" s="33" t="s">
        <v>135</v>
      </c>
      <c r="R161" s="33" t="s">
        <v>39</v>
      </c>
      <c r="S161" s="33">
        <v>1</v>
      </c>
      <c r="T161" s="83">
        <v>4</v>
      </c>
      <c r="U161" s="82"/>
      <c r="V161" s="60"/>
      <c r="W161" s="26" t="s">
        <v>17</v>
      </c>
      <c r="X161" s="26"/>
      <c r="Y161" s="26"/>
    </row>
    <row r="162" ht="24.95" customHeight="1" spans="1:25">
      <c r="A162" s="24"/>
      <c r="B162" s="78"/>
      <c r="C162" s="30" t="s">
        <v>45</v>
      </c>
      <c r="D162" s="30" t="s">
        <v>142</v>
      </c>
      <c r="E162" s="30" t="s">
        <v>339</v>
      </c>
      <c r="F162" s="30" t="s">
        <v>3402</v>
      </c>
      <c r="G162" s="33" t="s">
        <v>37</v>
      </c>
      <c r="H162" s="33">
        <v>2019</v>
      </c>
      <c r="I162" s="33" t="s">
        <v>126</v>
      </c>
      <c r="J162" s="30">
        <v>3</v>
      </c>
      <c r="K162" s="53" t="s">
        <v>529</v>
      </c>
      <c r="L162" s="33">
        <v>0.05</v>
      </c>
      <c r="M162" s="80">
        <f t="shared" si="26"/>
        <v>0.15</v>
      </c>
      <c r="N162" s="80"/>
      <c r="O162" s="80">
        <f t="shared" si="27"/>
        <v>0.15</v>
      </c>
      <c r="P162" s="80"/>
      <c r="Q162" s="33" t="s">
        <v>135</v>
      </c>
      <c r="R162" s="33" t="s">
        <v>39</v>
      </c>
      <c r="S162" s="33">
        <v>1</v>
      </c>
      <c r="T162" s="83">
        <v>4</v>
      </c>
      <c r="U162" s="82"/>
      <c r="V162" s="60"/>
      <c r="W162" s="26" t="s">
        <v>17</v>
      </c>
      <c r="X162" s="26"/>
      <c r="Y162" s="26"/>
    </row>
    <row r="163" ht="24.95" customHeight="1" spans="1:25">
      <c r="A163" s="24"/>
      <c r="B163" s="78"/>
      <c r="C163" s="30" t="s">
        <v>45</v>
      </c>
      <c r="D163" s="30" t="s">
        <v>142</v>
      </c>
      <c r="E163" s="30" t="s">
        <v>339</v>
      </c>
      <c r="F163" s="30" t="s">
        <v>3403</v>
      </c>
      <c r="G163" s="33" t="s">
        <v>37</v>
      </c>
      <c r="H163" s="33">
        <v>2019</v>
      </c>
      <c r="I163" s="33" t="s">
        <v>126</v>
      </c>
      <c r="J163" s="31">
        <v>3</v>
      </c>
      <c r="K163" s="53" t="s">
        <v>529</v>
      </c>
      <c r="L163" s="33">
        <v>0.05</v>
      </c>
      <c r="M163" s="80">
        <f t="shared" si="26"/>
        <v>0.15</v>
      </c>
      <c r="N163" s="80"/>
      <c r="O163" s="80">
        <f t="shared" si="27"/>
        <v>0.15</v>
      </c>
      <c r="P163" s="80"/>
      <c r="Q163" s="33" t="s">
        <v>135</v>
      </c>
      <c r="R163" s="33" t="s">
        <v>39</v>
      </c>
      <c r="S163" s="33">
        <v>1</v>
      </c>
      <c r="T163" s="83">
        <v>2</v>
      </c>
      <c r="U163" s="82"/>
      <c r="V163" s="60"/>
      <c r="W163" s="26" t="s">
        <v>17</v>
      </c>
      <c r="X163" s="26"/>
      <c r="Y163" s="26"/>
    </row>
    <row r="164" ht="24.95" customHeight="1" spans="1:25">
      <c r="A164" s="24"/>
      <c r="B164" s="78"/>
      <c r="C164" s="30" t="s">
        <v>45</v>
      </c>
      <c r="D164" s="30" t="s">
        <v>142</v>
      </c>
      <c r="E164" s="30" t="s">
        <v>339</v>
      </c>
      <c r="F164" s="30" t="s">
        <v>3404</v>
      </c>
      <c r="G164" s="33" t="s">
        <v>37</v>
      </c>
      <c r="H164" s="33">
        <v>2019</v>
      </c>
      <c r="I164" s="33" t="s">
        <v>126</v>
      </c>
      <c r="J164" s="31">
        <v>2</v>
      </c>
      <c r="K164" s="53" t="s">
        <v>529</v>
      </c>
      <c r="L164" s="33">
        <v>0.05</v>
      </c>
      <c r="M164" s="80">
        <f t="shared" si="26"/>
        <v>0.1</v>
      </c>
      <c r="N164" s="80"/>
      <c r="O164" s="80">
        <f t="shared" si="27"/>
        <v>0.1</v>
      </c>
      <c r="P164" s="80"/>
      <c r="Q164" s="33" t="s">
        <v>135</v>
      </c>
      <c r="R164" s="33" t="s">
        <v>39</v>
      </c>
      <c r="S164" s="33">
        <v>1</v>
      </c>
      <c r="T164" s="83">
        <v>1</v>
      </c>
      <c r="U164" s="82"/>
      <c r="V164" s="60"/>
      <c r="W164" s="26" t="s">
        <v>17</v>
      </c>
      <c r="X164" s="26"/>
      <c r="Y164" s="26"/>
    </row>
    <row r="165" ht="24.95" customHeight="1" spans="1:25">
      <c r="A165" s="24">
        <v>43</v>
      </c>
      <c r="B165" s="78" t="s">
        <v>721</v>
      </c>
      <c r="C165" s="33" t="s">
        <v>45</v>
      </c>
      <c r="D165" s="33" t="s">
        <v>142</v>
      </c>
      <c r="E165" s="33" t="s">
        <v>342</v>
      </c>
      <c r="F165" s="33"/>
      <c r="G165" s="33" t="s">
        <v>37</v>
      </c>
      <c r="H165" s="33">
        <v>2019</v>
      </c>
      <c r="I165" s="33" t="s">
        <v>126</v>
      </c>
      <c r="J165" s="79">
        <v>37</v>
      </c>
      <c r="K165" s="53" t="s">
        <v>529</v>
      </c>
      <c r="L165" s="33">
        <v>0.05</v>
      </c>
      <c r="M165" s="80">
        <f>N165+O165+P165</f>
        <v>1.85</v>
      </c>
      <c r="N165" s="80"/>
      <c r="O165" s="80">
        <v>1.85</v>
      </c>
      <c r="P165" s="80"/>
      <c r="Q165" s="33" t="s">
        <v>135</v>
      </c>
      <c r="R165" s="33" t="s">
        <v>39</v>
      </c>
      <c r="S165" s="82">
        <v>7</v>
      </c>
      <c r="T165" s="82">
        <v>22</v>
      </c>
      <c r="U165" s="82"/>
      <c r="V165" s="60"/>
      <c r="W165" s="26" t="s">
        <v>17</v>
      </c>
      <c r="X165" s="26"/>
      <c r="Y165" s="26" t="s">
        <v>722</v>
      </c>
    </row>
    <row r="166" ht="24.95" customHeight="1" spans="1:25">
      <c r="A166" s="24"/>
      <c r="B166" s="78"/>
      <c r="C166" s="30" t="s">
        <v>45</v>
      </c>
      <c r="D166" s="30" t="s">
        <v>142</v>
      </c>
      <c r="E166" s="30" t="s">
        <v>342</v>
      </c>
      <c r="F166" s="30" t="s">
        <v>3354</v>
      </c>
      <c r="G166" s="33" t="s">
        <v>37</v>
      </c>
      <c r="H166" s="33">
        <v>2019</v>
      </c>
      <c r="I166" s="33" t="s">
        <v>126</v>
      </c>
      <c r="J166" s="30">
        <v>3</v>
      </c>
      <c r="K166" s="53" t="s">
        <v>529</v>
      </c>
      <c r="L166" s="33">
        <v>0.05</v>
      </c>
      <c r="M166" s="80">
        <f>L166*J166</f>
        <v>0.15</v>
      </c>
      <c r="N166" s="80"/>
      <c r="O166" s="80">
        <f>L166*J166</f>
        <v>0.15</v>
      </c>
      <c r="P166" s="80"/>
      <c r="Q166" s="33" t="s">
        <v>135</v>
      </c>
      <c r="R166" s="33" t="s">
        <v>39</v>
      </c>
      <c r="S166" s="33">
        <v>1</v>
      </c>
      <c r="T166" s="83">
        <v>3</v>
      </c>
      <c r="U166" s="82"/>
      <c r="V166" s="60"/>
      <c r="W166" s="26" t="s">
        <v>17</v>
      </c>
      <c r="X166" s="26"/>
      <c r="Y166" s="26"/>
    </row>
    <row r="167" ht="24.95" customHeight="1" spans="1:25">
      <c r="A167" s="24"/>
      <c r="B167" s="78"/>
      <c r="C167" s="30" t="s">
        <v>45</v>
      </c>
      <c r="D167" s="30" t="s">
        <v>142</v>
      </c>
      <c r="E167" s="30" t="s">
        <v>342</v>
      </c>
      <c r="F167" s="30" t="s">
        <v>3356</v>
      </c>
      <c r="G167" s="33" t="s">
        <v>37</v>
      </c>
      <c r="H167" s="33">
        <v>2019</v>
      </c>
      <c r="I167" s="33" t="s">
        <v>126</v>
      </c>
      <c r="J167" s="30">
        <v>15</v>
      </c>
      <c r="K167" s="53" t="s">
        <v>529</v>
      </c>
      <c r="L167" s="33">
        <v>0.05</v>
      </c>
      <c r="M167" s="80">
        <f t="shared" ref="M167:M172" si="28">L167*J167</f>
        <v>0.75</v>
      </c>
      <c r="N167" s="80"/>
      <c r="O167" s="80">
        <f t="shared" ref="O167:O172" si="29">L167*J167</f>
        <v>0.75</v>
      </c>
      <c r="P167" s="80"/>
      <c r="Q167" s="33" t="s">
        <v>135</v>
      </c>
      <c r="R167" s="33" t="s">
        <v>39</v>
      </c>
      <c r="S167" s="33">
        <v>1</v>
      </c>
      <c r="T167" s="83">
        <v>4</v>
      </c>
      <c r="U167" s="82"/>
      <c r="V167" s="60"/>
      <c r="W167" s="26" t="s">
        <v>17</v>
      </c>
      <c r="X167" s="26"/>
      <c r="Y167" s="26"/>
    </row>
    <row r="168" ht="24.95" customHeight="1" spans="1:25">
      <c r="A168" s="24"/>
      <c r="B168" s="78"/>
      <c r="C168" s="30" t="s">
        <v>45</v>
      </c>
      <c r="D168" s="30" t="s">
        <v>142</v>
      </c>
      <c r="E168" s="30" t="s">
        <v>342</v>
      </c>
      <c r="F168" s="30" t="s">
        <v>3357</v>
      </c>
      <c r="G168" s="33" t="s">
        <v>37</v>
      </c>
      <c r="H168" s="33">
        <v>2019</v>
      </c>
      <c r="I168" s="33" t="s">
        <v>126</v>
      </c>
      <c r="J168" s="30">
        <v>4</v>
      </c>
      <c r="K168" s="53" t="s">
        <v>529</v>
      </c>
      <c r="L168" s="33">
        <v>0.05</v>
      </c>
      <c r="M168" s="80">
        <f t="shared" si="28"/>
        <v>0.2</v>
      </c>
      <c r="N168" s="80"/>
      <c r="O168" s="80">
        <f t="shared" si="29"/>
        <v>0.2</v>
      </c>
      <c r="P168" s="80"/>
      <c r="Q168" s="33" t="s">
        <v>135</v>
      </c>
      <c r="R168" s="33" t="s">
        <v>39</v>
      </c>
      <c r="S168" s="33">
        <v>1</v>
      </c>
      <c r="T168" s="83">
        <v>3</v>
      </c>
      <c r="U168" s="82"/>
      <c r="V168" s="60"/>
      <c r="W168" s="26" t="s">
        <v>17</v>
      </c>
      <c r="X168" s="26"/>
      <c r="Y168" s="26"/>
    </row>
    <row r="169" ht="24.95" customHeight="1" spans="1:25">
      <c r="A169" s="24"/>
      <c r="B169" s="78"/>
      <c r="C169" s="30" t="s">
        <v>45</v>
      </c>
      <c r="D169" s="30" t="s">
        <v>142</v>
      </c>
      <c r="E169" s="30" t="s">
        <v>342</v>
      </c>
      <c r="F169" s="30" t="s">
        <v>3359</v>
      </c>
      <c r="G169" s="33" t="s">
        <v>37</v>
      </c>
      <c r="H169" s="33">
        <v>2019</v>
      </c>
      <c r="I169" s="33" t="s">
        <v>126</v>
      </c>
      <c r="J169" s="30">
        <v>2</v>
      </c>
      <c r="K169" s="53" t="s">
        <v>529</v>
      </c>
      <c r="L169" s="33">
        <v>0.05</v>
      </c>
      <c r="M169" s="80">
        <f t="shared" si="28"/>
        <v>0.1</v>
      </c>
      <c r="N169" s="80"/>
      <c r="O169" s="80">
        <f t="shared" si="29"/>
        <v>0.1</v>
      </c>
      <c r="P169" s="80"/>
      <c r="Q169" s="33" t="s">
        <v>135</v>
      </c>
      <c r="R169" s="33" t="s">
        <v>39</v>
      </c>
      <c r="S169" s="33">
        <v>1</v>
      </c>
      <c r="T169" s="83">
        <v>3</v>
      </c>
      <c r="U169" s="82"/>
      <c r="V169" s="60"/>
      <c r="W169" s="26" t="s">
        <v>17</v>
      </c>
      <c r="X169" s="26"/>
      <c r="Y169" s="26"/>
    </row>
    <row r="170" ht="24.95" customHeight="1" spans="1:25">
      <c r="A170" s="24"/>
      <c r="B170" s="78"/>
      <c r="C170" s="30" t="s">
        <v>45</v>
      </c>
      <c r="D170" s="30" t="s">
        <v>142</v>
      </c>
      <c r="E170" s="30" t="s">
        <v>342</v>
      </c>
      <c r="F170" s="30" t="s">
        <v>3325</v>
      </c>
      <c r="G170" s="33" t="s">
        <v>37</v>
      </c>
      <c r="H170" s="33">
        <v>2019</v>
      </c>
      <c r="I170" s="33" t="s">
        <v>126</v>
      </c>
      <c r="J170" s="30">
        <v>7</v>
      </c>
      <c r="K170" s="53" t="s">
        <v>529</v>
      </c>
      <c r="L170" s="33">
        <v>0.05</v>
      </c>
      <c r="M170" s="80">
        <f t="shared" si="28"/>
        <v>0.35</v>
      </c>
      <c r="N170" s="80"/>
      <c r="O170" s="80">
        <f t="shared" si="29"/>
        <v>0.35</v>
      </c>
      <c r="P170" s="80"/>
      <c r="Q170" s="33" t="s">
        <v>135</v>
      </c>
      <c r="R170" s="33" t="s">
        <v>39</v>
      </c>
      <c r="S170" s="33">
        <v>1</v>
      </c>
      <c r="T170" s="83">
        <v>3</v>
      </c>
      <c r="U170" s="82"/>
      <c r="V170" s="60"/>
      <c r="W170" s="26" t="s">
        <v>17</v>
      </c>
      <c r="X170" s="26"/>
      <c r="Y170" s="26"/>
    </row>
    <row r="171" ht="24.95" customHeight="1" spans="1:25">
      <c r="A171" s="24"/>
      <c r="B171" s="78"/>
      <c r="C171" s="30" t="s">
        <v>45</v>
      </c>
      <c r="D171" s="30" t="s">
        <v>142</v>
      </c>
      <c r="E171" s="31" t="s">
        <v>2172</v>
      </c>
      <c r="F171" s="31" t="s">
        <v>3327</v>
      </c>
      <c r="G171" s="33" t="s">
        <v>37</v>
      </c>
      <c r="H171" s="33">
        <v>2019</v>
      </c>
      <c r="I171" s="33" t="s">
        <v>126</v>
      </c>
      <c r="J171" s="31">
        <v>3</v>
      </c>
      <c r="K171" s="53" t="s">
        <v>529</v>
      </c>
      <c r="L171" s="33">
        <v>0.05</v>
      </c>
      <c r="M171" s="80">
        <f t="shared" si="28"/>
        <v>0.15</v>
      </c>
      <c r="N171" s="80"/>
      <c r="O171" s="80">
        <f t="shared" si="29"/>
        <v>0.15</v>
      </c>
      <c r="P171" s="80"/>
      <c r="Q171" s="33" t="s">
        <v>135</v>
      </c>
      <c r="R171" s="33" t="s">
        <v>39</v>
      </c>
      <c r="S171" s="33">
        <v>1</v>
      </c>
      <c r="T171" s="83">
        <v>3</v>
      </c>
      <c r="U171" s="82"/>
      <c r="V171" s="60"/>
      <c r="W171" s="26" t="s">
        <v>17</v>
      </c>
      <c r="X171" s="26"/>
      <c r="Y171" s="26"/>
    </row>
    <row r="172" ht="24.95" customHeight="1" spans="1:25">
      <c r="A172" s="24"/>
      <c r="B172" s="78"/>
      <c r="C172" s="30" t="s">
        <v>45</v>
      </c>
      <c r="D172" s="30" t="s">
        <v>142</v>
      </c>
      <c r="E172" s="31" t="s">
        <v>2172</v>
      </c>
      <c r="F172" s="31" t="s">
        <v>3361</v>
      </c>
      <c r="G172" s="33" t="s">
        <v>37</v>
      </c>
      <c r="H172" s="33">
        <v>2019</v>
      </c>
      <c r="I172" s="33" t="s">
        <v>126</v>
      </c>
      <c r="J172" s="31">
        <v>3</v>
      </c>
      <c r="K172" s="53" t="s">
        <v>529</v>
      </c>
      <c r="L172" s="33">
        <v>0.05</v>
      </c>
      <c r="M172" s="80">
        <f t="shared" si="28"/>
        <v>0.15</v>
      </c>
      <c r="N172" s="80"/>
      <c r="O172" s="80">
        <f t="shared" si="29"/>
        <v>0.15</v>
      </c>
      <c r="P172" s="80"/>
      <c r="Q172" s="33" t="s">
        <v>135</v>
      </c>
      <c r="R172" s="33" t="s">
        <v>39</v>
      </c>
      <c r="S172" s="33">
        <v>1</v>
      </c>
      <c r="T172" s="83">
        <v>3</v>
      </c>
      <c r="U172" s="82"/>
      <c r="V172" s="60"/>
      <c r="W172" s="26" t="s">
        <v>17</v>
      </c>
      <c r="X172" s="26"/>
      <c r="Y172" s="26"/>
    </row>
    <row r="173" ht="24.95" customHeight="1" spans="1:25">
      <c r="A173" s="24">
        <v>44</v>
      </c>
      <c r="B173" s="78" t="s">
        <v>723</v>
      </c>
      <c r="C173" s="33" t="s">
        <v>45</v>
      </c>
      <c r="D173" s="33" t="s">
        <v>142</v>
      </c>
      <c r="E173" s="33" t="s">
        <v>345</v>
      </c>
      <c r="F173" s="33"/>
      <c r="G173" s="33" t="s">
        <v>37</v>
      </c>
      <c r="H173" s="33">
        <v>2019</v>
      </c>
      <c r="I173" s="33" t="s">
        <v>126</v>
      </c>
      <c r="J173" s="79">
        <v>3</v>
      </c>
      <c r="K173" s="53" t="s">
        <v>529</v>
      </c>
      <c r="L173" s="33">
        <v>0.05</v>
      </c>
      <c r="M173" s="80">
        <f>N173+O173+P173</f>
        <v>0.15</v>
      </c>
      <c r="N173" s="80"/>
      <c r="O173" s="80">
        <v>0.15</v>
      </c>
      <c r="P173" s="80"/>
      <c r="Q173" s="33" t="s">
        <v>135</v>
      </c>
      <c r="R173" s="33" t="s">
        <v>39</v>
      </c>
      <c r="S173" s="82">
        <v>1</v>
      </c>
      <c r="T173" s="82">
        <v>4</v>
      </c>
      <c r="U173" s="82"/>
      <c r="V173" s="60"/>
      <c r="W173" s="26" t="s">
        <v>17</v>
      </c>
      <c r="X173" s="26"/>
      <c r="Y173" s="26" t="s">
        <v>724</v>
      </c>
    </row>
    <row r="174" ht="24.95" customHeight="1" spans="1:25">
      <c r="A174" s="24"/>
      <c r="B174" s="78"/>
      <c r="C174" s="30" t="s">
        <v>45</v>
      </c>
      <c r="D174" s="30" t="s">
        <v>142</v>
      </c>
      <c r="E174" s="30" t="s">
        <v>345</v>
      </c>
      <c r="F174" s="30" t="s">
        <v>2945</v>
      </c>
      <c r="G174" s="33" t="s">
        <v>37</v>
      </c>
      <c r="H174" s="33">
        <v>2019</v>
      </c>
      <c r="I174" s="33" t="s">
        <v>126</v>
      </c>
      <c r="J174" s="79">
        <v>3</v>
      </c>
      <c r="K174" s="53" t="s">
        <v>529</v>
      </c>
      <c r="L174" s="33">
        <v>0.05</v>
      </c>
      <c r="M174" s="80">
        <f>N174+O174+P174</f>
        <v>0.15</v>
      </c>
      <c r="N174" s="80"/>
      <c r="O174" s="80">
        <v>0.15</v>
      </c>
      <c r="P174" s="80"/>
      <c r="Q174" s="33" t="s">
        <v>135</v>
      </c>
      <c r="R174" s="33" t="s">
        <v>39</v>
      </c>
      <c r="S174" s="82">
        <v>1</v>
      </c>
      <c r="T174" s="82">
        <v>4</v>
      </c>
      <c r="U174" s="82"/>
      <c r="V174" s="60"/>
      <c r="W174" s="26" t="s">
        <v>17</v>
      </c>
      <c r="X174" s="26"/>
      <c r="Y174" s="26"/>
    </row>
    <row r="175" ht="24.95" customHeight="1" spans="1:25">
      <c r="A175" s="24">
        <v>45</v>
      </c>
      <c r="B175" s="78" t="s">
        <v>532</v>
      </c>
      <c r="C175" s="33" t="s">
        <v>45</v>
      </c>
      <c r="D175" s="33" t="s">
        <v>142</v>
      </c>
      <c r="E175" s="33" t="s">
        <v>351</v>
      </c>
      <c r="F175" s="33"/>
      <c r="G175" s="33" t="s">
        <v>37</v>
      </c>
      <c r="H175" s="33">
        <v>2019</v>
      </c>
      <c r="I175" s="33" t="s">
        <v>126</v>
      </c>
      <c r="J175" s="79">
        <v>38</v>
      </c>
      <c r="K175" s="53" t="s">
        <v>529</v>
      </c>
      <c r="L175" s="33">
        <v>0.05</v>
      </c>
      <c r="M175" s="80">
        <f>N175+O175+P175</f>
        <v>1.9</v>
      </c>
      <c r="N175" s="80"/>
      <c r="O175" s="80">
        <v>1.9</v>
      </c>
      <c r="P175" s="80"/>
      <c r="Q175" s="33" t="s">
        <v>135</v>
      </c>
      <c r="R175" s="33" t="s">
        <v>39</v>
      </c>
      <c r="S175" s="82">
        <v>11</v>
      </c>
      <c r="T175" s="82">
        <v>52</v>
      </c>
      <c r="U175" s="82"/>
      <c r="V175" s="60"/>
      <c r="W175" s="26" t="s">
        <v>17</v>
      </c>
      <c r="X175" s="26"/>
      <c r="Y175" s="26" t="s">
        <v>725</v>
      </c>
    </row>
    <row r="176" ht="24.95" customHeight="1" spans="1:25">
      <c r="A176" s="24"/>
      <c r="B176" s="78"/>
      <c r="C176" s="30" t="s">
        <v>45</v>
      </c>
      <c r="D176" s="30" t="s">
        <v>142</v>
      </c>
      <c r="E176" s="30" t="s">
        <v>351</v>
      </c>
      <c r="F176" s="30" t="s">
        <v>3405</v>
      </c>
      <c r="G176" s="33" t="s">
        <v>37</v>
      </c>
      <c r="H176" s="33">
        <v>2019</v>
      </c>
      <c r="I176" s="33" t="s">
        <v>126</v>
      </c>
      <c r="J176" s="30">
        <v>3</v>
      </c>
      <c r="K176" s="53" t="s">
        <v>529</v>
      </c>
      <c r="L176" s="33">
        <v>0.05</v>
      </c>
      <c r="M176" s="80">
        <f>L176*J176</f>
        <v>0.15</v>
      </c>
      <c r="N176" s="80"/>
      <c r="O176" s="80">
        <f>L176*J176</f>
        <v>0.15</v>
      </c>
      <c r="P176" s="80"/>
      <c r="Q176" s="33" t="s">
        <v>135</v>
      </c>
      <c r="R176" s="33" t="s">
        <v>39</v>
      </c>
      <c r="S176" s="82">
        <v>1</v>
      </c>
      <c r="T176" s="83">
        <v>2</v>
      </c>
      <c r="U176" s="82"/>
      <c r="V176" s="60"/>
      <c r="W176" s="26" t="s">
        <v>17</v>
      </c>
      <c r="X176" s="26"/>
      <c r="Y176" s="26"/>
    </row>
    <row r="177" ht="24.95" customHeight="1" spans="1:25">
      <c r="A177" s="24"/>
      <c r="B177" s="78"/>
      <c r="C177" s="30" t="s">
        <v>45</v>
      </c>
      <c r="D177" s="30" t="s">
        <v>142</v>
      </c>
      <c r="E177" s="30" t="s">
        <v>351</v>
      </c>
      <c r="F177" s="30" t="s">
        <v>3406</v>
      </c>
      <c r="G177" s="33" t="s">
        <v>37</v>
      </c>
      <c r="H177" s="33">
        <v>2019</v>
      </c>
      <c r="I177" s="33" t="s">
        <v>126</v>
      </c>
      <c r="J177" s="30">
        <v>3</v>
      </c>
      <c r="K177" s="53" t="s">
        <v>529</v>
      </c>
      <c r="L177" s="33">
        <v>0.05</v>
      </c>
      <c r="M177" s="80">
        <f t="shared" ref="M177:M186" si="30">L177*J177</f>
        <v>0.15</v>
      </c>
      <c r="N177" s="80"/>
      <c r="O177" s="80">
        <f t="shared" ref="O177:O186" si="31">L177*J177</f>
        <v>0.15</v>
      </c>
      <c r="P177" s="80"/>
      <c r="Q177" s="33" t="s">
        <v>135</v>
      </c>
      <c r="R177" s="33" t="s">
        <v>39</v>
      </c>
      <c r="S177" s="82">
        <v>1</v>
      </c>
      <c r="T177" s="83">
        <v>5</v>
      </c>
      <c r="U177" s="82"/>
      <c r="V177" s="60"/>
      <c r="W177" s="26" t="s">
        <v>17</v>
      </c>
      <c r="X177" s="26"/>
      <c r="Y177" s="26"/>
    </row>
    <row r="178" ht="24.95" customHeight="1" spans="1:25">
      <c r="A178" s="24"/>
      <c r="B178" s="78"/>
      <c r="C178" s="30" t="s">
        <v>45</v>
      </c>
      <c r="D178" s="30" t="s">
        <v>142</v>
      </c>
      <c r="E178" s="30" t="s">
        <v>351</v>
      </c>
      <c r="F178" s="30" t="s">
        <v>3407</v>
      </c>
      <c r="G178" s="33" t="s">
        <v>37</v>
      </c>
      <c r="H178" s="33">
        <v>2019</v>
      </c>
      <c r="I178" s="33" t="s">
        <v>126</v>
      </c>
      <c r="J178" s="30">
        <v>4</v>
      </c>
      <c r="K178" s="53" t="s">
        <v>529</v>
      </c>
      <c r="L178" s="33">
        <v>0.05</v>
      </c>
      <c r="M178" s="80">
        <f t="shared" si="30"/>
        <v>0.2</v>
      </c>
      <c r="N178" s="80"/>
      <c r="O178" s="80">
        <f t="shared" si="31"/>
        <v>0.2</v>
      </c>
      <c r="P178" s="80"/>
      <c r="Q178" s="33" t="s">
        <v>135</v>
      </c>
      <c r="R178" s="33" t="s">
        <v>39</v>
      </c>
      <c r="S178" s="82">
        <v>1</v>
      </c>
      <c r="T178" s="83">
        <v>11</v>
      </c>
      <c r="U178" s="82"/>
      <c r="V178" s="60"/>
      <c r="W178" s="26" t="s">
        <v>17</v>
      </c>
      <c r="X178" s="26"/>
      <c r="Y178" s="26"/>
    </row>
    <row r="179" ht="24.95" customHeight="1" spans="1:25">
      <c r="A179" s="24"/>
      <c r="B179" s="78"/>
      <c r="C179" s="30" t="s">
        <v>45</v>
      </c>
      <c r="D179" s="30" t="s">
        <v>142</v>
      </c>
      <c r="E179" s="30" t="s">
        <v>351</v>
      </c>
      <c r="F179" s="30" t="s">
        <v>3408</v>
      </c>
      <c r="G179" s="33" t="s">
        <v>37</v>
      </c>
      <c r="H179" s="33">
        <v>2019</v>
      </c>
      <c r="I179" s="33" t="s">
        <v>126</v>
      </c>
      <c r="J179" s="30">
        <v>4</v>
      </c>
      <c r="K179" s="53" t="s">
        <v>529</v>
      </c>
      <c r="L179" s="33">
        <v>0.05</v>
      </c>
      <c r="M179" s="80">
        <f t="shared" si="30"/>
        <v>0.2</v>
      </c>
      <c r="N179" s="80"/>
      <c r="O179" s="80">
        <f t="shared" si="31"/>
        <v>0.2</v>
      </c>
      <c r="P179" s="80"/>
      <c r="Q179" s="33" t="s">
        <v>135</v>
      </c>
      <c r="R179" s="33" t="s">
        <v>39</v>
      </c>
      <c r="S179" s="82">
        <v>1</v>
      </c>
      <c r="T179" s="83">
        <v>3</v>
      </c>
      <c r="U179" s="82"/>
      <c r="V179" s="60"/>
      <c r="W179" s="26" t="s">
        <v>17</v>
      </c>
      <c r="X179" s="26"/>
      <c r="Y179" s="26"/>
    </row>
    <row r="180" ht="24.95" customHeight="1" spans="1:25">
      <c r="A180" s="24"/>
      <c r="B180" s="78"/>
      <c r="C180" s="30" t="s">
        <v>45</v>
      </c>
      <c r="D180" s="30" t="s">
        <v>142</v>
      </c>
      <c r="E180" s="30" t="s">
        <v>351</v>
      </c>
      <c r="F180" s="30" t="s">
        <v>3365</v>
      </c>
      <c r="G180" s="33" t="s">
        <v>37</v>
      </c>
      <c r="H180" s="33">
        <v>2019</v>
      </c>
      <c r="I180" s="33" t="s">
        <v>126</v>
      </c>
      <c r="J180" s="30">
        <v>3</v>
      </c>
      <c r="K180" s="53" t="s">
        <v>529</v>
      </c>
      <c r="L180" s="33">
        <v>0.05</v>
      </c>
      <c r="M180" s="80">
        <f t="shared" si="30"/>
        <v>0.15</v>
      </c>
      <c r="N180" s="80"/>
      <c r="O180" s="80">
        <f t="shared" si="31"/>
        <v>0.15</v>
      </c>
      <c r="P180" s="80"/>
      <c r="Q180" s="33" t="s">
        <v>135</v>
      </c>
      <c r="R180" s="33" t="s">
        <v>39</v>
      </c>
      <c r="S180" s="82">
        <v>1</v>
      </c>
      <c r="T180" s="83">
        <v>2</v>
      </c>
      <c r="U180" s="82"/>
      <c r="V180" s="60"/>
      <c r="W180" s="26" t="s">
        <v>17</v>
      </c>
      <c r="X180" s="26"/>
      <c r="Y180" s="26"/>
    </row>
    <row r="181" ht="24.95" customHeight="1" spans="1:25">
      <c r="A181" s="24"/>
      <c r="B181" s="78"/>
      <c r="C181" s="30" t="s">
        <v>45</v>
      </c>
      <c r="D181" s="31" t="s">
        <v>142</v>
      </c>
      <c r="E181" s="30" t="s">
        <v>351</v>
      </c>
      <c r="F181" s="31" t="s">
        <v>3340</v>
      </c>
      <c r="G181" s="33" t="s">
        <v>37</v>
      </c>
      <c r="H181" s="33">
        <v>2019</v>
      </c>
      <c r="I181" s="33" t="s">
        <v>126</v>
      </c>
      <c r="J181" s="31">
        <v>3</v>
      </c>
      <c r="K181" s="53" t="s">
        <v>529</v>
      </c>
      <c r="L181" s="33">
        <v>0.05</v>
      </c>
      <c r="M181" s="80">
        <f t="shared" si="30"/>
        <v>0.15</v>
      </c>
      <c r="N181" s="80"/>
      <c r="O181" s="80">
        <f t="shared" si="31"/>
        <v>0.15</v>
      </c>
      <c r="P181" s="80"/>
      <c r="Q181" s="33" t="s">
        <v>135</v>
      </c>
      <c r="R181" s="33" t="s">
        <v>39</v>
      </c>
      <c r="S181" s="82">
        <v>1</v>
      </c>
      <c r="T181" s="83">
        <v>6</v>
      </c>
      <c r="U181" s="82"/>
      <c r="V181" s="60"/>
      <c r="W181" s="26" t="s">
        <v>17</v>
      </c>
      <c r="X181" s="26"/>
      <c r="Y181" s="26"/>
    </row>
    <row r="182" ht="24.95" customHeight="1" spans="1:25">
      <c r="A182" s="24"/>
      <c r="B182" s="78"/>
      <c r="C182" s="30" t="s">
        <v>45</v>
      </c>
      <c r="D182" s="31" t="s">
        <v>142</v>
      </c>
      <c r="E182" s="30" t="s">
        <v>351</v>
      </c>
      <c r="F182" s="31" t="s">
        <v>3409</v>
      </c>
      <c r="G182" s="33" t="s">
        <v>37</v>
      </c>
      <c r="H182" s="33">
        <v>2019</v>
      </c>
      <c r="I182" s="33" t="s">
        <v>126</v>
      </c>
      <c r="J182" s="31">
        <v>4</v>
      </c>
      <c r="K182" s="53" t="s">
        <v>529</v>
      </c>
      <c r="L182" s="33">
        <v>0.05</v>
      </c>
      <c r="M182" s="80">
        <f t="shared" si="30"/>
        <v>0.2</v>
      </c>
      <c r="N182" s="80"/>
      <c r="O182" s="80">
        <f t="shared" si="31"/>
        <v>0.2</v>
      </c>
      <c r="P182" s="80"/>
      <c r="Q182" s="33" t="s">
        <v>135</v>
      </c>
      <c r="R182" s="33" t="s">
        <v>39</v>
      </c>
      <c r="S182" s="82">
        <v>1</v>
      </c>
      <c r="T182" s="83">
        <v>6</v>
      </c>
      <c r="U182" s="82"/>
      <c r="V182" s="60"/>
      <c r="W182" s="26" t="s">
        <v>17</v>
      </c>
      <c r="X182" s="26"/>
      <c r="Y182" s="26"/>
    </row>
    <row r="183" ht="24.95" customHeight="1" spans="1:25">
      <c r="A183" s="24"/>
      <c r="B183" s="78"/>
      <c r="C183" s="30" t="s">
        <v>45</v>
      </c>
      <c r="D183" s="31" t="s">
        <v>142</v>
      </c>
      <c r="E183" s="30" t="s">
        <v>351</v>
      </c>
      <c r="F183" s="31" t="s">
        <v>3410</v>
      </c>
      <c r="G183" s="33" t="s">
        <v>37</v>
      </c>
      <c r="H183" s="33">
        <v>2019</v>
      </c>
      <c r="I183" s="33" t="s">
        <v>126</v>
      </c>
      <c r="J183" s="31">
        <v>5</v>
      </c>
      <c r="K183" s="53" t="s">
        <v>529</v>
      </c>
      <c r="L183" s="33">
        <v>0.05</v>
      </c>
      <c r="M183" s="80">
        <f t="shared" si="30"/>
        <v>0.25</v>
      </c>
      <c r="N183" s="80"/>
      <c r="O183" s="80">
        <f t="shared" si="31"/>
        <v>0.25</v>
      </c>
      <c r="P183" s="80"/>
      <c r="Q183" s="33" t="s">
        <v>135</v>
      </c>
      <c r="R183" s="33" t="s">
        <v>39</v>
      </c>
      <c r="S183" s="82">
        <v>1</v>
      </c>
      <c r="T183" s="83">
        <v>6</v>
      </c>
      <c r="U183" s="82"/>
      <c r="V183" s="60"/>
      <c r="W183" s="26" t="s">
        <v>17</v>
      </c>
      <c r="X183" s="26"/>
      <c r="Y183" s="26"/>
    </row>
    <row r="184" ht="24.95" customHeight="1" spans="1:25">
      <c r="A184" s="24"/>
      <c r="B184" s="78"/>
      <c r="C184" s="30" t="s">
        <v>45</v>
      </c>
      <c r="D184" s="31" t="s">
        <v>142</v>
      </c>
      <c r="E184" s="30" t="s">
        <v>351</v>
      </c>
      <c r="F184" s="31" t="s">
        <v>3366</v>
      </c>
      <c r="G184" s="33" t="s">
        <v>37</v>
      </c>
      <c r="H184" s="33">
        <v>2019</v>
      </c>
      <c r="I184" s="33" t="s">
        <v>126</v>
      </c>
      <c r="J184" s="31">
        <v>3</v>
      </c>
      <c r="K184" s="53" t="s">
        <v>529</v>
      </c>
      <c r="L184" s="33">
        <v>0.05</v>
      </c>
      <c r="M184" s="80">
        <f t="shared" si="30"/>
        <v>0.15</v>
      </c>
      <c r="N184" s="80"/>
      <c r="O184" s="80">
        <f t="shared" si="31"/>
        <v>0.15</v>
      </c>
      <c r="P184" s="80"/>
      <c r="Q184" s="33" t="s">
        <v>135</v>
      </c>
      <c r="R184" s="33" t="s">
        <v>39</v>
      </c>
      <c r="S184" s="82">
        <v>1</v>
      </c>
      <c r="T184" s="83">
        <v>7</v>
      </c>
      <c r="U184" s="82"/>
      <c r="V184" s="60"/>
      <c r="W184" s="26" t="s">
        <v>17</v>
      </c>
      <c r="X184" s="26"/>
      <c r="Y184" s="26"/>
    </row>
    <row r="185" ht="24.95" customHeight="1" spans="1:25">
      <c r="A185" s="24"/>
      <c r="B185" s="78"/>
      <c r="C185" s="30" t="s">
        <v>45</v>
      </c>
      <c r="D185" s="31" t="s">
        <v>142</v>
      </c>
      <c r="E185" s="30" t="s">
        <v>351</v>
      </c>
      <c r="F185" s="31" t="s">
        <v>3411</v>
      </c>
      <c r="G185" s="33" t="s">
        <v>37</v>
      </c>
      <c r="H185" s="33">
        <v>2019</v>
      </c>
      <c r="I185" s="33" t="s">
        <v>126</v>
      </c>
      <c r="J185" s="31">
        <v>4</v>
      </c>
      <c r="K185" s="53" t="s">
        <v>529</v>
      </c>
      <c r="L185" s="33">
        <v>0.05</v>
      </c>
      <c r="M185" s="80">
        <f t="shared" si="30"/>
        <v>0.2</v>
      </c>
      <c r="N185" s="80"/>
      <c r="O185" s="80">
        <f t="shared" si="31"/>
        <v>0.2</v>
      </c>
      <c r="P185" s="80"/>
      <c r="Q185" s="33" t="s">
        <v>135</v>
      </c>
      <c r="R185" s="33" t="s">
        <v>39</v>
      </c>
      <c r="S185" s="82">
        <v>1</v>
      </c>
      <c r="T185" s="83">
        <v>3</v>
      </c>
      <c r="U185" s="82"/>
      <c r="V185" s="60"/>
      <c r="W185" s="26" t="s">
        <v>17</v>
      </c>
      <c r="X185" s="26"/>
      <c r="Y185" s="26"/>
    </row>
    <row r="186" ht="24.95" customHeight="1" spans="1:25">
      <c r="A186" s="24"/>
      <c r="B186" s="78"/>
      <c r="C186" s="30" t="s">
        <v>45</v>
      </c>
      <c r="D186" s="31" t="s">
        <v>142</v>
      </c>
      <c r="E186" s="30" t="s">
        <v>351</v>
      </c>
      <c r="F186" s="31" t="s">
        <v>3367</v>
      </c>
      <c r="G186" s="33" t="s">
        <v>37</v>
      </c>
      <c r="H186" s="33">
        <v>2019</v>
      </c>
      <c r="I186" s="33" t="s">
        <v>126</v>
      </c>
      <c r="J186" s="31">
        <v>2</v>
      </c>
      <c r="K186" s="53" t="s">
        <v>529</v>
      </c>
      <c r="L186" s="33">
        <v>0.05</v>
      </c>
      <c r="M186" s="80">
        <f t="shared" si="30"/>
        <v>0.1</v>
      </c>
      <c r="N186" s="80"/>
      <c r="O186" s="80">
        <f t="shared" si="31"/>
        <v>0.1</v>
      </c>
      <c r="P186" s="80"/>
      <c r="Q186" s="33" t="s">
        <v>135</v>
      </c>
      <c r="R186" s="33" t="s">
        <v>39</v>
      </c>
      <c r="S186" s="82">
        <v>1</v>
      </c>
      <c r="T186" s="83">
        <v>1</v>
      </c>
      <c r="U186" s="82"/>
      <c r="V186" s="60"/>
      <c r="W186" s="26" t="s">
        <v>17</v>
      </c>
      <c r="X186" s="26"/>
      <c r="Y186" s="26"/>
    </row>
    <row r="187" ht="24.95" customHeight="1" spans="1:25">
      <c r="A187" s="24">
        <v>46</v>
      </c>
      <c r="B187" s="78" t="s">
        <v>726</v>
      </c>
      <c r="C187" s="33" t="s">
        <v>45</v>
      </c>
      <c r="D187" s="33" t="s">
        <v>142</v>
      </c>
      <c r="E187" s="33" t="s">
        <v>354</v>
      </c>
      <c r="F187" s="33"/>
      <c r="G187" s="33" t="s">
        <v>37</v>
      </c>
      <c r="H187" s="33">
        <v>2019</v>
      </c>
      <c r="I187" s="33" t="s">
        <v>126</v>
      </c>
      <c r="J187" s="79">
        <v>73.6</v>
      </c>
      <c r="K187" s="53" t="s">
        <v>529</v>
      </c>
      <c r="L187" s="33">
        <v>0.05</v>
      </c>
      <c r="M187" s="80">
        <f>N187+O187+P187</f>
        <v>3.68</v>
      </c>
      <c r="N187" s="80"/>
      <c r="O187" s="80">
        <v>3.68</v>
      </c>
      <c r="P187" s="80"/>
      <c r="Q187" s="33" t="s">
        <v>135</v>
      </c>
      <c r="R187" s="33" t="s">
        <v>39</v>
      </c>
      <c r="S187" s="82">
        <v>16</v>
      </c>
      <c r="T187" s="82">
        <v>74</v>
      </c>
      <c r="U187" s="82"/>
      <c r="V187" s="60"/>
      <c r="W187" s="26" t="s">
        <v>17</v>
      </c>
      <c r="X187" s="26"/>
      <c r="Y187" s="26" t="s">
        <v>727</v>
      </c>
    </row>
    <row r="188" ht="24.95" customHeight="1" spans="1:25">
      <c r="A188" s="24"/>
      <c r="B188" s="78"/>
      <c r="C188" s="30" t="s">
        <v>45</v>
      </c>
      <c r="D188" s="30" t="s">
        <v>142</v>
      </c>
      <c r="E188" s="30" t="s">
        <v>354</v>
      </c>
      <c r="F188" s="30" t="s">
        <v>3412</v>
      </c>
      <c r="G188" s="33" t="s">
        <v>37</v>
      </c>
      <c r="H188" s="33">
        <v>2019</v>
      </c>
      <c r="I188" s="33" t="s">
        <v>126</v>
      </c>
      <c r="J188" s="30">
        <v>2</v>
      </c>
      <c r="K188" s="53" t="s">
        <v>529</v>
      </c>
      <c r="L188" s="33">
        <v>0.05</v>
      </c>
      <c r="M188" s="80">
        <f>L188*J188</f>
        <v>0.1</v>
      </c>
      <c r="N188" s="80"/>
      <c r="O188" s="80">
        <f>L188*J188</f>
        <v>0.1</v>
      </c>
      <c r="P188" s="80"/>
      <c r="Q188" s="33" t="s">
        <v>135</v>
      </c>
      <c r="R188" s="33" t="s">
        <v>39</v>
      </c>
      <c r="S188" s="82">
        <v>1</v>
      </c>
      <c r="T188" s="83">
        <v>4</v>
      </c>
      <c r="U188" s="82"/>
      <c r="V188" s="60"/>
      <c r="W188" s="26" t="s">
        <v>17</v>
      </c>
      <c r="X188" s="26"/>
      <c r="Y188" s="26"/>
    </row>
    <row r="189" ht="24.95" customHeight="1" spans="1:25">
      <c r="A189" s="24"/>
      <c r="B189" s="78"/>
      <c r="C189" s="30" t="s">
        <v>45</v>
      </c>
      <c r="D189" s="30" t="s">
        <v>142</v>
      </c>
      <c r="E189" s="30" t="s">
        <v>354</v>
      </c>
      <c r="F189" s="30" t="s">
        <v>3368</v>
      </c>
      <c r="G189" s="33" t="s">
        <v>37</v>
      </c>
      <c r="H189" s="33">
        <v>2019</v>
      </c>
      <c r="I189" s="33" t="s">
        <v>126</v>
      </c>
      <c r="J189" s="30">
        <v>6</v>
      </c>
      <c r="K189" s="53" t="s">
        <v>529</v>
      </c>
      <c r="L189" s="33">
        <v>0.05</v>
      </c>
      <c r="M189" s="80">
        <f t="shared" ref="M189:M203" si="32">L189*J189</f>
        <v>0.3</v>
      </c>
      <c r="N189" s="80"/>
      <c r="O189" s="80">
        <f t="shared" ref="O189:O203" si="33">L189*J189</f>
        <v>0.3</v>
      </c>
      <c r="P189" s="80"/>
      <c r="Q189" s="33" t="s">
        <v>135</v>
      </c>
      <c r="R189" s="33" t="s">
        <v>39</v>
      </c>
      <c r="S189" s="82">
        <v>1</v>
      </c>
      <c r="T189" s="83">
        <v>4</v>
      </c>
      <c r="U189" s="82"/>
      <c r="V189" s="60"/>
      <c r="W189" s="26" t="s">
        <v>17</v>
      </c>
      <c r="X189" s="26"/>
      <c r="Y189" s="26"/>
    </row>
    <row r="190" ht="24.95" customHeight="1" spans="1:25">
      <c r="A190" s="24"/>
      <c r="B190" s="78"/>
      <c r="C190" s="30" t="s">
        <v>45</v>
      </c>
      <c r="D190" s="30" t="s">
        <v>142</v>
      </c>
      <c r="E190" s="30" t="s">
        <v>354</v>
      </c>
      <c r="F190" s="30" t="s">
        <v>3413</v>
      </c>
      <c r="G190" s="33" t="s">
        <v>37</v>
      </c>
      <c r="H190" s="33">
        <v>2019</v>
      </c>
      <c r="I190" s="33" t="s">
        <v>126</v>
      </c>
      <c r="J190" s="30">
        <v>6</v>
      </c>
      <c r="K190" s="53" t="s">
        <v>529</v>
      </c>
      <c r="L190" s="33">
        <v>0.05</v>
      </c>
      <c r="M190" s="80">
        <f t="shared" si="32"/>
        <v>0.3</v>
      </c>
      <c r="N190" s="80"/>
      <c r="O190" s="80">
        <f t="shared" si="33"/>
        <v>0.3</v>
      </c>
      <c r="P190" s="80"/>
      <c r="Q190" s="33" t="s">
        <v>135</v>
      </c>
      <c r="R190" s="33" t="s">
        <v>39</v>
      </c>
      <c r="S190" s="82">
        <v>1</v>
      </c>
      <c r="T190" s="83">
        <v>7</v>
      </c>
      <c r="U190" s="82"/>
      <c r="V190" s="60"/>
      <c r="W190" s="26" t="s">
        <v>17</v>
      </c>
      <c r="X190" s="26"/>
      <c r="Y190" s="26"/>
    </row>
    <row r="191" ht="24.95" customHeight="1" spans="1:25">
      <c r="A191" s="24"/>
      <c r="B191" s="78"/>
      <c r="C191" s="30" t="s">
        <v>45</v>
      </c>
      <c r="D191" s="30" t="s">
        <v>142</v>
      </c>
      <c r="E191" s="30" t="s">
        <v>354</v>
      </c>
      <c r="F191" s="30" t="s">
        <v>3414</v>
      </c>
      <c r="G191" s="33" t="s">
        <v>37</v>
      </c>
      <c r="H191" s="33">
        <v>2019</v>
      </c>
      <c r="I191" s="33" t="s">
        <v>126</v>
      </c>
      <c r="J191" s="30">
        <v>6</v>
      </c>
      <c r="K191" s="53" t="s">
        <v>529</v>
      </c>
      <c r="L191" s="33">
        <v>0.05</v>
      </c>
      <c r="M191" s="80">
        <f t="shared" si="32"/>
        <v>0.3</v>
      </c>
      <c r="N191" s="80"/>
      <c r="O191" s="80">
        <f t="shared" si="33"/>
        <v>0.3</v>
      </c>
      <c r="P191" s="80"/>
      <c r="Q191" s="33" t="s">
        <v>135</v>
      </c>
      <c r="R191" s="33" t="s">
        <v>39</v>
      </c>
      <c r="S191" s="82">
        <v>1</v>
      </c>
      <c r="T191" s="83">
        <v>2</v>
      </c>
      <c r="U191" s="82"/>
      <c r="V191" s="60"/>
      <c r="W191" s="26" t="s">
        <v>17</v>
      </c>
      <c r="X191" s="26"/>
      <c r="Y191" s="26"/>
    </row>
    <row r="192" ht="24.95" customHeight="1" spans="1:25">
      <c r="A192" s="24"/>
      <c r="B192" s="78"/>
      <c r="C192" s="30" t="s">
        <v>45</v>
      </c>
      <c r="D192" s="30" t="s">
        <v>142</v>
      </c>
      <c r="E192" s="30" t="s">
        <v>354</v>
      </c>
      <c r="F192" s="30" t="s">
        <v>3369</v>
      </c>
      <c r="G192" s="33" t="s">
        <v>37</v>
      </c>
      <c r="H192" s="33">
        <v>2019</v>
      </c>
      <c r="I192" s="33" t="s">
        <v>126</v>
      </c>
      <c r="J192" s="30">
        <v>4</v>
      </c>
      <c r="K192" s="53" t="s">
        <v>529</v>
      </c>
      <c r="L192" s="33">
        <v>0.05</v>
      </c>
      <c r="M192" s="80">
        <f t="shared" si="32"/>
        <v>0.2</v>
      </c>
      <c r="N192" s="80"/>
      <c r="O192" s="80">
        <f t="shared" si="33"/>
        <v>0.2</v>
      </c>
      <c r="P192" s="80"/>
      <c r="Q192" s="33" t="s">
        <v>135</v>
      </c>
      <c r="R192" s="33" t="s">
        <v>39</v>
      </c>
      <c r="S192" s="82">
        <v>1</v>
      </c>
      <c r="T192" s="83">
        <v>7</v>
      </c>
      <c r="U192" s="82"/>
      <c r="V192" s="60"/>
      <c r="W192" s="26" t="s">
        <v>17</v>
      </c>
      <c r="X192" s="26"/>
      <c r="Y192" s="26"/>
    </row>
    <row r="193" ht="24.95" customHeight="1" spans="1:25">
      <c r="A193" s="24"/>
      <c r="B193" s="78"/>
      <c r="C193" s="30" t="s">
        <v>45</v>
      </c>
      <c r="D193" s="30" t="s">
        <v>142</v>
      </c>
      <c r="E193" s="30" t="s">
        <v>354</v>
      </c>
      <c r="F193" s="30" t="s">
        <v>3370</v>
      </c>
      <c r="G193" s="33" t="s">
        <v>37</v>
      </c>
      <c r="H193" s="33">
        <v>2019</v>
      </c>
      <c r="I193" s="33" t="s">
        <v>126</v>
      </c>
      <c r="J193" s="30">
        <v>2</v>
      </c>
      <c r="K193" s="53" t="s">
        <v>529</v>
      </c>
      <c r="L193" s="33">
        <v>0.05</v>
      </c>
      <c r="M193" s="80">
        <f t="shared" si="32"/>
        <v>0.1</v>
      </c>
      <c r="N193" s="80"/>
      <c r="O193" s="80">
        <f t="shared" si="33"/>
        <v>0.1</v>
      </c>
      <c r="P193" s="80"/>
      <c r="Q193" s="33" t="s">
        <v>135</v>
      </c>
      <c r="R193" s="33" t="s">
        <v>39</v>
      </c>
      <c r="S193" s="82">
        <v>1</v>
      </c>
      <c r="T193" s="83">
        <v>4</v>
      </c>
      <c r="U193" s="82"/>
      <c r="V193" s="60"/>
      <c r="W193" s="26" t="s">
        <v>17</v>
      </c>
      <c r="X193" s="26"/>
      <c r="Y193" s="26"/>
    </row>
    <row r="194" ht="24.95" customHeight="1" spans="1:25">
      <c r="A194" s="24"/>
      <c r="B194" s="78"/>
      <c r="C194" s="30" t="s">
        <v>45</v>
      </c>
      <c r="D194" s="30" t="s">
        <v>142</v>
      </c>
      <c r="E194" s="31" t="s">
        <v>354</v>
      </c>
      <c r="F194" s="31" t="s">
        <v>3341</v>
      </c>
      <c r="G194" s="33" t="s">
        <v>37</v>
      </c>
      <c r="H194" s="33">
        <v>2019</v>
      </c>
      <c r="I194" s="33" t="s">
        <v>126</v>
      </c>
      <c r="J194" s="31">
        <v>12</v>
      </c>
      <c r="K194" s="53" t="s">
        <v>529</v>
      </c>
      <c r="L194" s="33">
        <v>0.05</v>
      </c>
      <c r="M194" s="80">
        <f t="shared" si="32"/>
        <v>0.6</v>
      </c>
      <c r="N194" s="80"/>
      <c r="O194" s="80">
        <f t="shared" si="33"/>
        <v>0.6</v>
      </c>
      <c r="P194" s="80"/>
      <c r="Q194" s="33" t="s">
        <v>135</v>
      </c>
      <c r="R194" s="33" t="s">
        <v>39</v>
      </c>
      <c r="S194" s="82">
        <v>1</v>
      </c>
      <c r="T194" s="83">
        <v>11</v>
      </c>
      <c r="U194" s="82"/>
      <c r="V194" s="60"/>
      <c r="W194" s="26" t="s">
        <v>17</v>
      </c>
      <c r="X194" s="26"/>
      <c r="Y194" s="26"/>
    </row>
    <row r="195" ht="24.95" customHeight="1" spans="1:25">
      <c r="A195" s="24"/>
      <c r="B195" s="78"/>
      <c r="C195" s="30" t="s">
        <v>45</v>
      </c>
      <c r="D195" s="31" t="s">
        <v>142</v>
      </c>
      <c r="E195" s="31" t="s">
        <v>354</v>
      </c>
      <c r="F195" s="31" t="s">
        <v>3371</v>
      </c>
      <c r="G195" s="33" t="s">
        <v>37</v>
      </c>
      <c r="H195" s="33">
        <v>2019</v>
      </c>
      <c r="I195" s="33" t="s">
        <v>126</v>
      </c>
      <c r="J195" s="31">
        <v>5</v>
      </c>
      <c r="K195" s="53" t="s">
        <v>529</v>
      </c>
      <c r="L195" s="33">
        <v>0.05</v>
      </c>
      <c r="M195" s="80">
        <f t="shared" si="32"/>
        <v>0.25</v>
      </c>
      <c r="N195" s="80"/>
      <c r="O195" s="80">
        <f t="shared" si="33"/>
        <v>0.25</v>
      </c>
      <c r="P195" s="80"/>
      <c r="Q195" s="33" t="s">
        <v>135</v>
      </c>
      <c r="R195" s="33" t="s">
        <v>39</v>
      </c>
      <c r="S195" s="82">
        <v>1</v>
      </c>
      <c r="T195" s="83">
        <v>5</v>
      </c>
      <c r="U195" s="82"/>
      <c r="V195" s="60"/>
      <c r="W195" s="26" t="s">
        <v>17</v>
      </c>
      <c r="X195" s="26"/>
      <c r="Y195" s="26"/>
    </row>
    <row r="196" ht="24.95" customHeight="1" spans="1:25">
      <c r="A196" s="24"/>
      <c r="B196" s="78"/>
      <c r="C196" s="30" t="s">
        <v>45</v>
      </c>
      <c r="D196" s="30" t="s">
        <v>142</v>
      </c>
      <c r="E196" s="31" t="s">
        <v>354</v>
      </c>
      <c r="F196" s="30" t="s">
        <v>3342</v>
      </c>
      <c r="G196" s="33" t="s">
        <v>37</v>
      </c>
      <c r="H196" s="33">
        <v>2019</v>
      </c>
      <c r="I196" s="33" t="s">
        <v>126</v>
      </c>
      <c r="J196" s="30">
        <v>3</v>
      </c>
      <c r="K196" s="53" t="s">
        <v>529</v>
      </c>
      <c r="L196" s="33">
        <v>0.05</v>
      </c>
      <c r="M196" s="80">
        <f t="shared" si="32"/>
        <v>0.15</v>
      </c>
      <c r="N196" s="80"/>
      <c r="O196" s="80">
        <f t="shared" si="33"/>
        <v>0.15</v>
      </c>
      <c r="P196" s="80"/>
      <c r="Q196" s="33" t="s">
        <v>135</v>
      </c>
      <c r="R196" s="33" t="s">
        <v>39</v>
      </c>
      <c r="S196" s="82">
        <v>1</v>
      </c>
      <c r="T196" s="83">
        <v>4</v>
      </c>
      <c r="U196" s="82"/>
      <c r="V196" s="60"/>
      <c r="W196" s="26" t="s">
        <v>17</v>
      </c>
      <c r="X196" s="26"/>
      <c r="Y196" s="26"/>
    </row>
    <row r="197" ht="24.95" customHeight="1" spans="1:25">
      <c r="A197" s="24"/>
      <c r="B197" s="78"/>
      <c r="C197" s="30" t="s">
        <v>45</v>
      </c>
      <c r="D197" s="31" t="s">
        <v>142</v>
      </c>
      <c r="E197" s="31" t="s">
        <v>354</v>
      </c>
      <c r="F197" s="30" t="s">
        <v>3372</v>
      </c>
      <c r="G197" s="33" t="s">
        <v>37</v>
      </c>
      <c r="H197" s="33">
        <v>2019</v>
      </c>
      <c r="I197" s="33" t="s">
        <v>126</v>
      </c>
      <c r="J197" s="31">
        <v>2</v>
      </c>
      <c r="K197" s="53" t="s">
        <v>529</v>
      </c>
      <c r="L197" s="33">
        <v>0.05</v>
      </c>
      <c r="M197" s="80">
        <f t="shared" si="32"/>
        <v>0.1</v>
      </c>
      <c r="N197" s="80"/>
      <c r="O197" s="80">
        <f t="shared" si="33"/>
        <v>0.1</v>
      </c>
      <c r="P197" s="80"/>
      <c r="Q197" s="33" t="s">
        <v>135</v>
      </c>
      <c r="R197" s="33" t="s">
        <v>39</v>
      </c>
      <c r="S197" s="82">
        <v>1</v>
      </c>
      <c r="T197" s="83">
        <v>4</v>
      </c>
      <c r="U197" s="82"/>
      <c r="V197" s="60"/>
      <c r="W197" s="26" t="s">
        <v>17</v>
      </c>
      <c r="X197" s="26"/>
      <c r="Y197" s="26"/>
    </row>
    <row r="198" ht="24.95" customHeight="1" spans="1:25">
      <c r="A198" s="24"/>
      <c r="B198" s="78"/>
      <c r="C198" s="30" t="s">
        <v>45</v>
      </c>
      <c r="D198" s="31" t="s">
        <v>142</v>
      </c>
      <c r="E198" s="31" t="s">
        <v>354</v>
      </c>
      <c r="F198" s="31" t="s">
        <v>3415</v>
      </c>
      <c r="G198" s="33" t="s">
        <v>37</v>
      </c>
      <c r="H198" s="33">
        <v>2019</v>
      </c>
      <c r="I198" s="33" t="s">
        <v>126</v>
      </c>
      <c r="J198" s="31">
        <v>3</v>
      </c>
      <c r="K198" s="53" t="s">
        <v>529</v>
      </c>
      <c r="L198" s="33">
        <v>0.05</v>
      </c>
      <c r="M198" s="80">
        <f t="shared" si="32"/>
        <v>0.15</v>
      </c>
      <c r="N198" s="80"/>
      <c r="O198" s="80">
        <f t="shared" si="33"/>
        <v>0.15</v>
      </c>
      <c r="P198" s="80"/>
      <c r="Q198" s="33" t="s">
        <v>135</v>
      </c>
      <c r="R198" s="33" t="s">
        <v>39</v>
      </c>
      <c r="S198" s="82">
        <v>1</v>
      </c>
      <c r="T198" s="83">
        <v>4</v>
      </c>
      <c r="U198" s="82"/>
      <c r="V198" s="60"/>
      <c r="W198" s="26" t="s">
        <v>17</v>
      </c>
      <c r="X198" s="26"/>
      <c r="Y198" s="26"/>
    </row>
    <row r="199" ht="24.95" customHeight="1" spans="1:25">
      <c r="A199" s="24"/>
      <c r="B199" s="78"/>
      <c r="C199" s="30" t="s">
        <v>45</v>
      </c>
      <c r="D199" s="31" t="s">
        <v>142</v>
      </c>
      <c r="E199" s="31" t="s">
        <v>354</v>
      </c>
      <c r="F199" s="31" t="s">
        <v>3375</v>
      </c>
      <c r="G199" s="33" t="s">
        <v>37</v>
      </c>
      <c r="H199" s="33">
        <v>2019</v>
      </c>
      <c r="I199" s="33" t="s">
        <v>126</v>
      </c>
      <c r="J199" s="31">
        <v>5</v>
      </c>
      <c r="K199" s="53" t="s">
        <v>529</v>
      </c>
      <c r="L199" s="33">
        <v>0.05</v>
      </c>
      <c r="M199" s="80">
        <f t="shared" si="32"/>
        <v>0.25</v>
      </c>
      <c r="N199" s="80"/>
      <c r="O199" s="80">
        <f t="shared" si="33"/>
        <v>0.25</v>
      </c>
      <c r="P199" s="80"/>
      <c r="Q199" s="33" t="s">
        <v>135</v>
      </c>
      <c r="R199" s="33" t="s">
        <v>39</v>
      </c>
      <c r="S199" s="82">
        <v>1</v>
      </c>
      <c r="T199" s="83">
        <v>2</v>
      </c>
      <c r="U199" s="82"/>
      <c r="V199" s="60"/>
      <c r="W199" s="26" t="s">
        <v>17</v>
      </c>
      <c r="X199" s="26"/>
      <c r="Y199" s="26"/>
    </row>
    <row r="200" ht="24.95" customHeight="1" spans="1:25">
      <c r="A200" s="24"/>
      <c r="B200" s="78"/>
      <c r="C200" s="30" t="s">
        <v>45</v>
      </c>
      <c r="D200" s="31" t="s">
        <v>142</v>
      </c>
      <c r="E200" s="31" t="s">
        <v>354</v>
      </c>
      <c r="F200" s="30" t="s">
        <v>3376</v>
      </c>
      <c r="G200" s="33" t="s">
        <v>37</v>
      </c>
      <c r="H200" s="33">
        <v>2019</v>
      </c>
      <c r="I200" s="33" t="s">
        <v>126</v>
      </c>
      <c r="J200" s="31">
        <v>5</v>
      </c>
      <c r="K200" s="53" t="s">
        <v>529</v>
      </c>
      <c r="L200" s="33">
        <v>0.05</v>
      </c>
      <c r="M200" s="80">
        <f t="shared" si="32"/>
        <v>0.25</v>
      </c>
      <c r="N200" s="80"/>
      <c r="O200" s="80">
        <f t="shared" si="33"/>
        <v>0.25</v>
      </c>
      <c r="P200" s="80"/>
      <c r="Q200" s="33" t="s">
        <v>135</v>
      </c>
      <c r="R200" s="33" t="s">
        <v>39</v>
      </c>
      <c r="S200" s="82">
        <v>1</v>
      </c>
      <c r="T200" s="83">
        <v>5</v>
      </c>
      <c r="U200" s="82"/>
      <c r="V200" s="60"/>
      <c r="W200" s="26" t="s">
        <v>17</v>
      </c>
      <c r="X200" s="26"/>
      <c r="Y200" s="26"/>
    </row>
    <row r="201" ht="24.95" customHeight="1" spans="1:25">
      <c r="A201" s="24"/>
      <c r="B201" s="78"/>
      <c r="C201" s="30" t="s">
        <v>45</v>
      </c>
      <c r="D201" s="31" t="s">
        <v>142</v>
      </c>
      <c r="E201" s="31" t="s">
        <v>354</v>
      </c>
      <c r="F201" s="30" t="s">
        <v>3377</v>
      </c>
      <c r="G201" s="33" t="s">
        <v>37</v>
      </c>
      <c r="H201" s="33">
        <v>2019</v>
      </c>
      <c r="I201" s="33" t="s">
        <v>126</v>
      </c>
      <c r="J201" s="31">
        <v>4</v>
      </c>
      <c r="K201" s="53" t="s">
        <v>529</v>
      </c>
      <c r="L201" s="33">
        <v>0.05</v>
      </c>
      <c r="M201" s="80">
        <f t="shared" si="32"/>
        <v>0.2</v>
      </c>
      <c r="N201" s="80"/>
      <c r="O201" s="80">
        <f t="shared" si="33"/>
        <v>0.2</v>
      </c>
      <c r="P201" s="80"/>
      <c r="Q201" s="33" t="s">
        <v>135</v>
      </c>
      <c r="R201" s="33" t="s">
        <v>39</v>
      </c>
      <c r="S201" s="82">
        <v>1</v>
      </c>
      <c r="T201" s="83">
        <v>3</v>
      </c>
      <c r="U201" s="82"/>
      <c r="V201" s="60"/>
      <c r="W201" s="26" t="s">
        <v>17</v>
      </c>
      <c r="X201" s="26"/>
      <c r="Y201" s="26"/>
    </row>
    <row r="202" ht="24.95" customHeight="1" spans="1:25">
      <c r="A202" s="24"/>
      <c r="B202" s="78"/>
      <c r="C202" s="30" t="s">
        <v>45</v>
      </c>
      <c r="D202" s="31" t="s">
        <v>142</v>
      </c>
      <c r="E202" s="31" t="s">
        <v>354</v>
      </c>
      <c r="F202" s="31" t="s">
        <v>3344</v>
      </c>
      <c r="G202" s="33" t="s">
        <v>37</v>
      </c>
      <c r="H202" s="33">
        <v>2019</v>
      </c>
      <c r="I202" s="33" t="s">
        <v>126</v>
      </c>
      <c r="J202" s="31">
        <v>4</v>
      </c>
      <c r="K202" s="53" t="s">
        <v>529</v>
      </c>
      <c r="L202" s="33">
        <v>0.05</v>
      </c>
      <c r="M202" s="80">
        <f t="shared" si="32"/>
        <v>0.2</v>
      </c>
      <c r="N202" s="80"/>
      <c r="O202" s="80">
        <f t="shared" si="33"/>
        <v>0.2</v>
      </c>
      <c r="P202" s="80"/>
      <c r="Q202" s="33" t="s">
        <v>135</v>
      </c>
      <c r="R202" s="33" t="s">
        <v>39</v>
      </c>
      <c r="S202" s="82">
        <v>1</v>
      </c>
      <c r="T202" s="83">
        <v>4</v>
      </c>
      <c r="U202" s="82"/>
      <c r="V202" s="60"/>
      <c r="W202" s="26" t="s">
        <v>17</v>
      </c>
      <c r="X202" s="26"/>
      <c r="Y202" s="26"/>
    </row>
    <row r="203" ht="24.95" customHeight="1" spans="1:25">
      <c r="A203" s="24"/>
      <c r="B203" s="78"/>
      <c r="C203" s="30" t="s">
        <v>45</v>
      </c>
      <c r="D203" s="31" t="s">
        <v>142</v>
      </c>
      <c r="E203" s="31" t="s">
        <v>354</v>
      </c>
      <c r="F203" s="31" t="s">
        <v>3416</v>
      </c>
      <c r="G203" s="33" t="s">
        <v>37</v>
      </c>
      <c r="H203" s="33">
        <v>2019</v>
      </c>
      <c r="I203" s="33" t="s">
        <v>126</v>
      </c>
      <c r="J203" s="31">
        <v>4.6</v>
      </c>
      <c r="K203" s="53" t="s">
        <v>529</v>
      </c>
      <c r="L203" s="33">
        <v>0.05</v>
      </c>
      <c r="M203" s="80">
        <f t="shared" si="32"/>
        <v>0.23</v>
      </c>
      <c r="N203" s="80"/>
      <c r="O203" s="80">
        <f t="shared" si="33"/>
        <v>0.23</v>
      </c>
      <c r="P203" s="80"/>
      <c r="Q203" s="33" t="s">
        <v>135</v>
      </c>
      <c r="R203" s="33" t="s">
        <v>39</v>
      </c>
      <c r="S203" s="82">
        <v>1</v>
      </c>
      <c r="T203" s="83">
        <v>4</v>
      </c>
      <c r="U203" s="82"/>
      <c r="V203" s="60"/>
      <c r="W203" s="26" t="s">
        <v>17</v>
      </c>
      <c r="X203" s="26"/>
      <c r="Y203" s="26"/>
    </row>
    <row r="204" ht="24.95" customHeight="1" spans="1:25">
      <c r="A204" s="24">
        <v>47</v>
      </c>
      <c r="B204" s="78" t="s">
        <v>728</v>
      </c>
      <c r="C204" s="33" t="s">
        <v>45</v>
      </c>
      <c r="D204" s="33" t="s">
        <v>142</v>
      </c>
      <c r="E204" s="33" t="s">
        <v>357</v>
      </c>
      <c r="F204" s="33"/>
      <c r="G204" s="33" t="s">
        <v>37</v>
      </c>
      <c r="H204" s="33">
        <v>2019</v>
      </c>
      <c r="I204" s="33" t="s">
        <v>126</v>
      </c>
      <c r="J204" s="79">
        <v>25</v>
      </c>
      <c r="K204" s="53" t="s">
        <v>529</v>
      </c>
      <c r="L204" s="33">
        <v>0.05</v>
      </c>
      <c r="M204" s="80">
        <f>N204+O204+P204</f>
        <v>1.25</v>
      </c>
      <c r="N204" s="80"/>
      <c r="O204" s="80">
        <v>1.25</v>
      </c>
      <c r="P204" s="80"/>
      <c r="Q204" s="33" t="s">
        <v>135</v>
      </c>
      <c r="R204" s="33" t="s">
        <v>39</v>
      </c>
      <c r="S204" s="82">
        <v>6</v>
      </c>
      <c r="T204" s="82">
        <v>24</v>
      </c>
      <c r="U204" s="82"/>
      <c r="V204" s="60"/>
      <c r="W204" s="26" t="s">
        <v>17</v>
      </c>
      <c r="X204" s="26"/>
      <c r="Y204" s="26" t="s">
        <v>729</v>
      </c>
    </row>
    <row r="205" ht="24.95" customHeight="1" spans="1:25">
      <c r="A205" s="24"/>
      <c r="B205" s="78"/>
      <c r="C205" s="30" t="s">
        <v>45</v>
      </c>
      <c r="D205" s="31" t="s">
        <v>142</v>
      </c>
      <c r="E205" s="31" t="s">
        <v>357</v>
      </c>
      <c r="F205" s="31" t="s">
        <v>3379</v>
      </c>
      <c r="G205" s="33" t="s">
        <v>37</v>
      </c>
      <c r="H205" s="33">
        <v>2019</v>
      </c>
      <c r="I205" s="33" t="s">
        <v>126</v>
      </c>
      <c r="J205" s="31">
        <v>2</v>
      </c>
      <c r="K205" s="53" t="s">
        <v>529</v>
      </c>
      <c r="L205" s="33">
        <v>0.05</v>
      </c>
      <c r="M205" s="80">
        <f t="shared" ref="M205:M210" si="34">L205*J205</f>
        <v>0.1</v>
      </c>
      <c r="N205" s="80"/>
      <c r="O205" s="80">
        <f t="shared" ref="O205:O210" si="35">L205*J205</f>
        <v>0.1</v>
      </c>
      <c r="P205" s="80"/>
      <c r="Q205" s="33" t="s">
        <v>135</v>
      </c>
      <c r="R205" s="33" t="s">
        <v>39</v>
      </c>
      <c r="S205" s="82">
        <v>1</v>
      </c>
      <c r="T205" s="83">
        <v>3</v>
      </c>
      <c r="U205" s="82"/>
      <c r="V205" s="60"/>
      <c r="W205" s="26" t="s">
        <v>17</v>
      </c>
      <c r="X205" s="26"/>
      <c r="Y205" s="26"/>
    </row>
    <row r="206" ht="24.95" customHeight="1" spans="1:25">
      <c r="A206" s="24"/>
      <c r="B206" s="78"/>
      <c r="C206" s="30" t="s">
        <v>45</v>
      </c>
      <c r="D206" s="30" t="s">
        <v>142</v>
      </c>
      <c r="E206" s="30" t="s">
        <v>357</v>
      </c>
      <c r="F206" s="30" t="s">
        <v>3345</v>
      </c>
      <c r="G206" s="33" t="s">
        <v>37</v>
      </c>
      <c r="H206" s="33">
        <v>2019</v>
      </c>
      <c r="I206" s="33" t="s">
        <v>126</v>
      </c>
      <c r="J206" s="30">
        <v>4</v>
      </c>
      <c r="K206" s="53" t="s">
        <v>529</v>
      </c>
      <c r="L206" s="33">
        <v>0.05</v>
      </c>
      <c r="M206" s="80">
        <f t="shared" si="34"/>
        <v>0.2</v>
      </c>
      <c r="N206" s="80"/>
      <c r="O206" s="80">
        <f t="shared" si="35"/>
        <v>0.2</v>
      </c>
      <c r="P206" s="80"/>
      <c r="Q206" s="33" t="s">
        <v>135</v>
      </c>
      <c r="R206" s="33" t="s">
        <v>39</v>
      </c>
      <c r="S206" s="82">
        <v>1</v>
      </c>
      <c r="T206" s="83">
        <v>4</v>
      </c>
      <c r="U206" s="82"/>
      <c r="V206" s="60"/>
      <c r="W206" s="26" t="s">
        <v>17</v>
      </c>
      <c r="X206" s="26"/>
      <c r="Y206" s="26"/>
    </row>
    <row r="207" ht="24.95" customHeight="1" spans="1:25">
      <c r="A207" s="24"/>
      <c r="B207" s="78"/>
      <c r="C207" s="30" t="s">
        <v>45</v>
      </c>
      <c r="D207" s="30" t="s">
        <v>142</v>
      </c>
      <c r="E207" s="30" t="s">
        <v>357</v>
      </c>
      <c r="F207" s="30" t="s">
        <v>3381</v>
      </c>
      <c r="G207" s="33" t="s">
        <v>37</v>
      </c>
      <c r="H207" s="33">
        <v>2019</v>
      </c>
      <c r="I207" s="33" t="s">
        <v>126</v>
      </c>
      <c r="J207" s="30">
        <v>5</v>
      </c>
      <c r="K207" s="53" t="s">
        <v>529</v>
      </c>
      <c r="L207" s="33">
        <v>0.05</v>
      </c>
      <c r="M207" s="80">
        <f t="shared" si="34"/>
        <v>0.25</v>
      </c>
      <c r="N207" s="80"/>
      <c r="O207" s="80">
        <f t="shared" si="35"/>
        <v>0.25</v>
      </c>
      <c r="P207" s="80"/>
      <c r="Q207" s="33" t="s">
        <v>135</v>
      </c>
      <c r="R207" s="33" t="s">
        <v>39</v>
      </c>
      <c r="S207" s="82">
        <v>1</v>
      </c>
      <c r="T207" s="83">
        <v>5</v>
      </c>
      <c r="U207" s="82"/>
      <c r="V207" s="60"/>
      <c r="W207" s="26" t="s">
        <v>17</v>
      </c>
      <c r="X207" s="26"/>
      <c r="Y207" s="26"/>
    </row>
    <row r="208" ht="24.95" customHeight="1" spans="1:25">
      <c r="A208" s="24"/>
      <c r="B208" s="78"/>
      <c r="C208" s="30" t="s">
        <v>45</v>
      </c>
      <c r="D208" s="30" t="s">
        <v>142</v>
      </c>
      <c r="E208" s="30" t="s">
        <v>357</v>
      </c>
      <c r="F208" s="30" t="s">
        <v>3417</v>
      </c>
      <c r="G208" s="33" t="s">
        <v>37</v>
      </c>
      <c r="H208" s="33">
        <v>2019</v>
      </c>
      <c r="I208" s="33" t="s">
        <v>126</v>
      </c>
      <c r="J208" s="30">
        <v>5</v>
      </c>
      <c r="K208" s="53" t="s">
        <v>529</v>
      </c>
      <c r="L208" s="33">
        <v>0.05</v>
      </c>
      <c r="M208" s="80">
        <f t="shared" si="34"/>
        <v>0.25</v>
      </c>
      <c r="N208" s="80"/>
      <c r="O208" s="80">
        <f t="shared" si="35"/>
        <v>0.25</v>
      </c>
      <c r="P208" s="80"/>
      <c r="Q208" s="33" t="s">
        <v>135</v>
      </c>
      <c r="R208" s="33" t="s">
        <v>39</v>
      </c>
      <c r="S208" s="82">
        <v>1</v>
      </c>
      <c r="T208" s="83">
        <v>5</v>
      </c>
      <c r="U208" s="82"/>
      <c r="V208" s="60"/>
      <c r="W208" s="26" t="s">
        <v>17</v>
      </c>
      <c r="X208" s="26"/>
      <c r="Y208" s="26"/>
    </row>
    <row r="209" ht="24.95" customHeight="1" spans="1:25">
      <c r="A209" s="24"/>
      <c r="B209" s="78"/>
      <c r="C209" s="30" t="s">
        <v>45</v>
      </c>
      <c r="D209" s="30" t="s">
        <v>142</v>
      </c>
      <c r="E209" s="30" t="s">
        <v>357</v>
      </c>
      <c r="F209" s="30" t="s">
        <v>3384</v>
      </c>
      <c r="G209" s="33" t="s">
        <v>37</v>
      </c>
      <c r="H209" s="33">
        <v>2019</v>
      </c>
      <c r="I209" s="33" t="s">
        <v>126</v>
      </c>
      <c r="J209" s="30">
        <v>5</v>
      </c>
      <c r="K209" s="53" t="s">
        <v>529</v>
      </c>
      <c r="L209" s="33">
        <v>0.05</v>
      </c>
      <c r="M209" s="80">
        <f t="shared" si="34"/>
        <v>0.25</v>
      </c>
      <c r="N209" s="80"/>
      <c r="O209" s="80">
        <f t="shared" si="35"/>
        <v>0.25</v>
      </c>
      <c r="P209" s="80"/>
      <c r="Q209" s="33" t="s">
        <v>135</v>
      </c>
      <c r="R209" s="33" t="s">
        <v>39</v>
      </c>
      <c r="S209" s="82">
        <v>1</v>
      </c>
      <c r="T209" s="83">
        <v>4</v>
      </c>
      <c r="U209" s="82"/>
      <c r="V209" s="60"/>
      <c r="W209" s="26" t="s">
        <v>17</v>
      </c>
      <c r="X209" s="26"/>
      <c r="Y209" s="26"/>
    </row>
    <row r="210" ht="24.95" customHeight="1" spans="1:25">
      <c r="A210" s="24"/>
      <c r="B210" s="78"/>
      <c r="C210" s="30" t="s">
        <v>45</v>
      </c>
      <c r="D210" s="30" t="s">
        <v>142</v>
      </c>
      <c r="E210" s="30" t="s">
        <v>357</v>
      </c>
      <c r="F210" s="30" t="s">
        <v>3351</v>
      </c>
      <c r="G210" s="33" t="s">
        <v>37</v>
      </c>
      <c r="H210" s="33">
        <v>2019</v>
      </c>
      <c r="I210" s="33" t="s">
        <v>126</v>
      </c>
      <c r="J210" s="30">
        <v>4</v>
      </c>
      <c r="K210" s="53" t="s">
        <v>529</v>
      </c>
      <c r="L210" s="33">
        <v>0.05</v>
      </c>
      <c r="M210" s="80">
        <f t="shared" si="34"/>
        <v>0.2</v>
      </c>
      <c r="N210" s="80"/>
      <c r="O210" s="80">
        <f t="shared" si="35"/>
        <v>0.2</v>
      </c>
      <c r="P210" s="80"/>
      <c r="Q210" s="33" t="s">
        <v>135</v>
      </c>
      <c r="R210" s="33" t="s">
        <v>39</v>
      </c>
      <c r="S210" s="82">
        <v>1</v>
      </c>
      <c r="T210" s="83">
        <v>3</v>
      </c>
      <c r="U210" s="82"/>
      <c r="V210" s="60"/>
      <c r="W210" s="26" t="s">
        <v>17</v>
      </c>
      <c r="X210" s="26"/>
      <c r="Y210" s="26"/>
    </row>
    <row r="211" ht="24.95" customHeight="1" spans="1:25">
      <c r="A211" s="24">
        <v>48</v>
      </c>
      <c r="B211" s="78" t="s">
        <v>730</v>
      </c>
      <c r="C211" s="33" t="s">
        <v>45</v>
      </c>
      <c r="D211" s="33" t="s">
        <v>142</v>
      </c>
      <c r="E211" s="33" t="s">
        <v>360</v>
      </c>
      <c r="F211" s="33"/>
      <c r="G211" s="33" t="s">
        <v>37</v>
      </c>
      <c r="H211" s="33">
        <v>2019</v>
      </c>
      <c r="I211" s="33" t="s">
        <v>126</v>
      </c>
      <c r="J211" s="79">
        <v>5</v>
      </c>
      <c r="K211" s="53" t="s">
        <v>529</v>
      </c>
      <c r="L211" s="33">
        <v>0.05</v>
      </c>
      <c r="M211" s="80">
        <f>N211+O211+P211</f>
        <v>0.25</v>
      </c>
      <c r="N211" s="80"/>
      <c r="O211" s="80">
        <v>0.25</v>
      </c>
      <c r="P211" s="80"/>
      <c r="Q211" s="33" t="s">
        <v>135</v>
      </c>
      <c r="R211" s="33" t="s">
        <v>39</v>
      </c>
      <c r="S211" s="82">
        <v>2</v>
      </c>
      <c r="T211" s="82">
        <v>11</v>
      </c>
      <c r="U211" s="82"/>
      <c r="V211" s="60"/>
      <c r="W211" s="26" t="s">
        <v>17</v>
      </c>
      <c r="X211" s="26"/>
      <c r="Y211" s="26" t="s">
        <v>731</v>
      </c>
    </row>
    <row r="212" ht="24.95" customHeight="1" spans="1:25">
      <c r="A212" s="24"/>
      <c r="B212" s="78"/>
      <c r="C212" s="30" t="s">
        <v>45</v>
      </c>
      <c r="D212" s="30" t="s">
        <v>142</v>
      </c>
      <c r="E212" s="30" t="s">
        <v>360</v>
      </c>
      <c r="F212" s="30" t="s">
        <v>3386</v>
      </c>
      <c r="G212" s="33" t="s">
        <v>37</v>
      </c>
      <c r="H212" s="33">
        <v>2019</v>
      </c>
      <c r="I212" s="33" t="s">
        <v>126</v>
      </c>
      <c r="J212" s="30">
        <v>2</v>
      </c>
      <c r="K212" s="53" t="s">
        <v>529</v>
      </c>
      <c r="L212" s="33">
        <v>0.05</v>
      </c>
      <c r="M212" s="80">
        <v>0.1</v>
      </c>
      <c r="N212" s="80"/>
      <c r="O212" s="80">
        <v>0.1</v>
      </c>
      <c r="P212" s="80"/>
      <c r="Q212" s="33" t="s">
        <v>135</v>
      </c>
      <c r="R212" s="33" t="s">
        <v>39</v>
      </c>
      <c r="S212" s="82">
        <v>1</v>
      </c>
      <c r="T212" s="83">
        <v>5</v>
      </c>
      <c r="U212" s="82"/>
      <c r="V212" s="60"/>
      <c r="W212" s="26" t="s">
        <v>17</v>
      </c>
      <c r="X212" s="26"/>
      <c r="Y212" s="26"/>
    </row>
    <row r="213" ht="24.95" customHeight="1" spans="1:25">
      <c r="A213" s="24"/>
      <c r="B213" s="78"/>
      <c r="C213" s="30" t="s">
        <v>45</v>
      </c>
      <c r="D213" s="30" t="s">
        <v>142</v>
      </c>
      <c r="E213" s="30" t="s">
        <v>360</v>
      </c>
      <c r="F213" s="30" t="s">
        <v>3387</v>
      </c>
      <c r="G213" s="33" t="s">
        <v>37</v>
      </c>
      <c r="H213" s="33">
        <v>2019</v>
      </c>
      <c r="I213" s="33" t="s">
        <v>126</v>
      </c>
      <c r="J213" s="30">
        <v>3</v>
      </c>
      <c r="K213" s="53" t="s">
        <v>529</v>
      </c>
      <c r="L213" s="33">
        <v>0.05</v>
      </c>
      <c r="M213" s="80">
        <v>0.15</v>
      </c>
      <c r="N213" s="80"/>
      <c r="O213" s="80">
        <v>0.15</v>
      </c>
      <c r="P213" s="80"/>
      <c r="Q213" s="33" t="s">
        <v>135</v>
      </c>
      <c r="R213" s="33" t="s">
        <v>39</v>
      </c>
      <c r="S213" s="82">
        <v>1</v>
      </c>
      <c r="T213" s="83">
        <v>6</v>
      </c>
      <c r="U213" s="82"/>
      <c r="V213" s="60"/>
      <c r="W213" s="26" t="s">
        <v>17</v>
      </c>
      <c r="X213" s="26"/>
      <c r="Y213" s="26"/>
    </row>
    <row r="214" ht="24.95" customHeight="1" spans="1:25">
      <c r="A214" s="24">
        <v>49</v>
      </c>
      <c r="B214" s="78" t="s">
        <v>732</v>
      </c>
      <c r="C214" s="33" t="s">
        <v>45</v>
      </c>
      <c r="D214" s="33" t="s">
        <v>142</v>
      </c>
      <c r="E214" s="33" t="s">
        <v>154</v>
      </c>
      <c r="F214" s="33"/>
      <c r="G214" s="33" t="s">
        <v>37</v>
      </c>
      <c r="H214" s="33">
        <v>2019</v>
      </c>
      <c r="I214" s="33" t="s">
        <v>126</v>
      </c>
      <c r="J214" s="79">
        <v>26</v>
      </c>
      <c r="K214" s="53" t="s">
        <v>529</v>
      </c>
      <c r="L214" s="33">
        <v>0.05</v>
      </c>
      <c r="M214" s="80">
        <f>N214+O214+P214</f>
        <v>1.3</v>
      </c>
      <c r="N214" s="80"/>
      <c r="O214" s="80">
        <v>1.3</v>
      </c>
      <c r="P214" s="80"/>
      <c r="Q214" s="33" t="s">
        <v>135</v>
      </c>
      <c r="R214" s="33" t="s">
        <v>39</v>
      </c>
      <c r="S214" s="82">
        <v>6</v>
      </c>
      <c r="T214" s="82">
        <v>29</v>
      </c>
      <c r="U214" s="82"/>
      <c r="V214" s="60"/>
      <c r="W214" s="26" t="s">
        <v>17</v>
      </c>
      <c r="X214" s="26"/>
      <c r="Y214" s="26" t="s">
        <v>733</v>
      </c>
    </row>
    <row r="215" customFormat="1" ht="24.95" customHeight="1" spans="1:25">
      <c r="A215" s="24"/>
      <c r="B215" s="78"/>
      <c r="C215" s="30" t="s">
        <v>45</v>
      </c>
      <c r="D215" s="30" t="s">
        <v>142</v>
      </c>
      <c r="E215" s="30" t="s">
        <v>154</v>
      </c>
      <c r="F215" s="30" t="s">
        <v>3418</v>
      </c>
      <c r="G215" s="33" t="s">
        <v>37</v>
      </c>
      <c r="H215" s="33">
        <v>2019</v>
      </c>
      <c r="I215" s="33" t="s">
        <v>126</v>
      </c>
      <c r="J215" s="30">
        <v>2</v>
      </c>
      <c r="K215" s="53" t="s">
        <v>529</v>
      </c>
      <c r="L215" s="33">
        <v>0.05</v>
      </c>
      <c r="M215" s="80">
        <f t="shared" ref="M215:M220" si="36">L215*J215</f>
        <v>0.1</v>
      </c>
      <c r="N215" s="80"/>
      <c r="O215" s="80">
        <f t="shared" ref="O215:O220" si="37">L215*J215</f>
        <v>0.1</v>
      </c>
      <c r="P215" s="80"/>
      <c r="Q215" s="33" t="s">
        <v>135</v>
      </c>
      <c r="R215" s="33" t="s">
        <v>39</v>
      </c>
      <c r="S215" s="82">
        <v>1</v>
      </c>
      <c r="T215" s="83">
        <v>4</v>
      </c>
      <c r="U215" s="82"/>
      <c r="V215" s="60"/>
      <c r="W215" s="26" t="s">
        <v>17</v>
      </c>
      <c r="X215" s="26"/>
      <c r="Y215" s="26"/>
    </row>
    <row r="216" customFormat="1" ht="24.95" customHeight="1" spans="1:25">
      <c r="A216" s="24"/>
      <c r="B216" s="25"/>
      <c r="C216" s="27" t="s">
        <v>45</v>
      </c>
      <c r="D216" s="27" t="s">
        <v>142</v>
      </c>
      <c r="E216" s="27" t="s">
        <v>154</v>
      </c>
      <c r="F216" s="27" t="s">
        <v>3419</v>
      </c>
      <c r="G216" s="26" t="s">
        <v>37</v>
      </c>
      <c r="H216" s="26">
        <v>2019</v>
      </c>
      <c r="I216" s="26" t="s">
        <v>126</v>
      </c>
      <c r="J216" s="27">
        <v>4</v>
      </c>
      <c r="K216" s="46" t="s">
        <v>529</v>
      </c>
      <c r="L216" s="26">
        <v>0.05</v>
      </c>
      <c r="M216" s="47">
        <f t="shared" si="36"/>
        <v>0.2</v>
      </c>
      <c r="N216" s="47"/>
      <c r="O216" s="47">
        <f t="shared" si="37"/>
        <v>0.2</v>
      </c>
      <c r="P216" s="47"/>
      <c r="Q216" s="26" t="s">
        <v>135</v>
      </c>
      <c r="R216" s="26" t="s">
        <v>39</v>
      </c>
      <c r="S216" s="60">
        <v>1</v>
      </c>
      <c r="T216" s="86">
        <v>3</v>
      </c>
      <c r="U216" s="60"/>
      <c r="V216" s="60"/>
      <c r="W216" s="26" t="s">
        <v>17</v>
      </c>
      <c r="X216" s="26"/>
      <c r="Y216" s="26"/>
    </row>
    <row r="217" customFormat="1" ht="24.95" customHeight="1" spans="1:25">
      <c r="A217" s="24"/>
      <c r="B217" s="25"/>
      <c r="C217" s="27" t="s">
        <v>45</v>
      </c>
      <c r="D217" s="27" t="s">
        <v>142</v>
      </c>
      <c r="E217" s="27" t="s">
        <v>154</v>
      </c>
      <c r="F217" s="27" t="s">
        <v>3420</v>
      </c>
      <c r="G217" s="26" t="s">
        <v>37</v>
      </c>
      <c r="H217" s="26">
        <v>2019</v>
      </c>
      <c r="I217" s="26" t="s">
        <v>126</v>
      </c>
      <c r="J217" s="27">
        <v>4</v>
      </c>
      <c r="K217" s="46" t="s">
        <v>529</v>
      </c>
      <c r="L217" s="26">
        <v>0.05</v>
      </c>
      <c r="M217" s="47">
        <f t="shared" si="36"/>
        <v>0.2</v>
      </c>
      <c r="N217" s="47"/>
      <c r="O217" s="47">
        <f t="shared" si="37"/>
        <v>0.2</v>
      </c>
      <c r="P217" s="47"/>
      <c r="Q217" s="26" t="s">
        <v>135</v>
      </c>
      <c r="R217" s="26" t="s">
        <v>39</v>
      </c>
      <c r="S217" s="60">
        <v>1</v>
      </c>
      <c r="T217" s="86">
        <v>5</v>
      </c>
      <c r="U217" s="60"/>
      <c r="V217" s="60"/>
      <c r="W217" s="26" t="s">
        <v>17</v>
      </c>
      <c r="X217" s="26"/>
      <c r="Y217" s="26"/>
    </row>
    <row r="218" customFormat="1" ht="24.95" customHeight="1" spans="1:25">
      <c r="A218" s="24"/>
      <c r="B218" s="25"/>
      <c r="C218" s="27" t="s">
        <v>45</v>
      </c>
      <c r="D218" s="27" t="s">
        <v>142</v>
      </c>
      <c r="E218" s="27" t="s">
        <v>154</v>
      </c>
      <c r="F218" s="27" t="s">
        <v>3421</v>
      </c>
      <c r="G218" s="26" t="s">
        <v>37</v>
      </c>
      <c r="H218" s="26">
        <v>2019</v>
      </c>
      <c r="I218" s="26" t="s">
        <v>126</v>
      </c>
      <c r="J218" s="27">
        <v>9</v>
      </c>
      <c r="K218" s="46" t="s">
        <v>529</v>
      </c>
      <c r="L218" s="26">
        <v>0.05</v>
      </c>
      <c r="M218" s="47">
        <f t="shared" si="36"/>
        <v>0.45</v>
      </c>
      <c r="N218" s="47"/>
      <c r="O218" s="47">
        <f t="shared" si="37"/>
        <v>0.45</v>
      </c>
      <c r="P218" s="47"/>
      <c r="Q218" s="26" t="s">
        <v>135</v>
      </c>
      <c r="R218" s="26" t="s">
        <v>39</v>
      </c>
      <c r="S218" s="60">
        <v>1</v>
      </c>
      <c r="T218" s="86">
        <v>7</v>
      </c>
      <c r="U218" s="60"/>
      <c r="V218" s="60"/>
      <c r="W218" s="26" t="s">
        <v>17</v>
      </c>
      <c r="X218" s="26"/>
      <c r="Y218" s="26"/>
    </row>
    <row r="219" customFormat="1" ht="24.95" customHeight="1" spans="1:25">
      <c r="A219" s="24"/>
      <c r="B219" s="25"/>
      <c r="C219" s="27" t="s">
        <v>45</v>
      </c>
      <c r="D219" s="27" t="s">
        <v>142</v>
      </c>
      <c r="E219" s="27" t="s">
        <v>154</v>
      </c>
      <c r="F219" s="27" t="s">
        <v>3422</v>
      </c>
      <c r="G219" s="26" t="s">
        <v>37</v>
      </c>
      <c r="H219" s="26">
        <v>2019</v>
      </c>
      <c r="I219" s="26" t="s">
        <v>126</v>
      </c>
      <c r="J219" s="27">
        <v>4</v>
      </c>
      <c r="K219" s="46" t="s">
        <v>529</v>
      </c>
      <c r="L219" s="26">
        <v>0.05</v>
      </c>
      <c r="M219" s="47">
        <f t="shared" si="36"/>
        <v>0.2</v>
      </c>
      <c r="N219" s="47"/>
      <c r="O219" s="47">
        <f t="shared" si="37"/>
        <v>0.2</v>
      </c>
      <c r="P219" s="47"/>
      <c r="Q219" s="26" t="s">
        <v>135</v>
      </c>
      <c r="R219" s="26" t="s">
        <v>39</v>
      </c>
      <c r="S219" s="60">
        <v>1</v>
      </c>
      <c r="T219" s="86">
        <v>4</v>
      </c>
      <c r="U219" s="60"/>
      <c r="V219" s="60"/>
      <c r="W219" s="26" t="s">
        <v>17</v>
      </c>
      <c r="X219" s="26"/>
      <c r="Y219" s="26"/>
    </row>
    <row r="220" customFormat="1" ht="24.95" customHeight="1" spans="1:25">
      <c r="A220" s="24"/>
      <c r="B220" s="25"/>
      <c r="C220" s="27" t="s">
        <v>45</v>
      </c>
      <c r="D220" s="27" t="s">
        <v>142</v>
      </c>
      <c r="E220" s="27" t="s">
        <v>154</v>
      </c>
      <c r="F220" s="27" t="s">
        <v>3423</v>
      </c>
      <c r="G220" s="26" t="s">
        <v>37</v>
      </c>
      <c r="H220" s="26">
        <v>2019</v>
      </c>
      <c r="I220" s="26" t="s">
        <v>126</v>
      </c>
      <c r="J220" s="27">
        <v>3</v>
      </c>
      <c r="K220" s="46" t="s">
        <v>529</v>
      </c>
      <c r="L220" s="26">
        <v>0.05</v>
      </c>
      <c r="M220" s="47">
        <f t="shared" si="36"/>
        <v>0.15</v>
      </c>
      <c r="N220" s="47"/>
      <c r="O220" s="47">
        <f t="shared" si="37"/>
        <v>0.15</v>
      </c>
      <c r="P220" s="47"/>
      <c r="Q220" s="26" t="s">
        <v>135</v>
      </c>
      <c r="R220" s="26" t="s">
        <v>39</v>
      </c>
      <c r="S220" s="60">
        <v>1</v>
      </c>
      <c r="T220" s="86">
        <v>6</v>
      </c>
      <c r="U220" s="60"/>
      <c r="V220" s="60"/>
      <c r="W220" s="26" t="s">
        <v>17</v>
      </c>
      <c r="X220" s="26"/>
      <c r="Y220" s="26"/>
    </row>
    <row r="221" s="6" customFormat="1" ht="24.95" customHeight="1" spans="1:25">
      <c r="A221" s="22">
        <v>50</v>
      </c>
      <c r="B221" s="23" t="s">
        <v>734</v>
      </c>
      <c r="C221" s="22"/>
      <c r="D221" s="22"/>
      <c r="E221" s="22"/>
      <c r="F221" s="22"/>
      <c r="G221" s="22" t="s">
        <v>125</v>
      </c>
      <c r="H221" s="22" t="s">
        <v>34</v>
      </c>
      <c r="I221" s="22" t="s">
        <v>126</v>
      </c>
      <c r="J221" s="44" t="s">
        <v>34</v>
      </c>
      <c r="K221" s="23" t="s">
        <v>735</v>
      </c>
      <c r="L221" s="22"/>
      <c r="M221" s="49">
        <f t="shared" ref="M221:P221" si="38">M222+M223+M245+M246+M247+M250</f>
        <v>13.32</v>
      </c>
      <c r="N221" s="49">
        <f t="shared" si="38"/>
        <v>2.6</v>
      </c>
      <c r="O221" s="49">
        <f t="shared" si="38"/>
        <v>10.72</v>
      </c>
      <c r="P221" s="49">
        <f t="shared" si="38"/>
        <v>0</v>
      </c>
      <c r="Q221" s="22"/>
      <c r="R221" s="22" t="s">
        <v>39</v>
      </c>
      <c r="S221" s="58">
        <f>S222+S223+S245+S246+S247+S250</f>
        <v>32</v>
      </c>
      <c r="T221" s="58">
        <f>T222+T223+T245+T246+T247+T250</f>
        <v>139</v>
      </c>
      <c r="U221" s="58"/>
      <c r="V221" s="58"/>
      <c r="W221" s="22" t="s">
        <v>34</v>
      </c>
      <c r="X221" s="22">
        <v>815</v>
      </c>
      <c r="Y221" s="22"/>
    </row>
    <row r="222" ht="24.95" customHeight="1" spans="1:25">
      <c r="A222" s="24">
        <v>51</v>
      </c>
      <c r="B222" s="26" t="s">
        <v>736</v>
      </c>
      <c r="C222" s="24"/>
      <c r="D222" s="24"/>
      <c r="E222" s="24"/>
      <c r="F222" s="24"/>
      <c r="G222" s="24" t="s">
        <v>125</v>
      </c>
      <c r="H222" s="24" t="s">
        <v>34</v>
      </c>
      <c r="I222" s="24" t="s">
        <v>126</v>
      </c>
      <c r="J222" s="50">
        <f>SUM(0)</f>
        <v>0</v>
      </c>
      <c r="K222" s="51"/>
      <c r="L222" s="24"/>
      <c r="M222" s="52">
        <f>SUM(0)</f>
        <v>0</v>
      </c>
      <c r="N222" s="52">
        <f>SUM(0)</f>
        <v>0</v>
      </c>
      <c r="O222" s="52">
        <f>SUM(0)</f>
        <v>0</v>
      </c>
      <c r="P222" s="52">
        <f>SUM(0)</f>
        <v>0</v>
      </c>
      <c r="Q222" s="24"/>
      <c r="R222" s="24" t="s">
        <v>39</v>
      </c>
      <c r="S222" s="59">
        <f>SUM(0)</f>
        <v>0</v>
      </c>
      <c r="T222" s="59">
        <f>SUM(0)</f>
        <v>0</v>
      </c>
      <c r="U222" s="59"/>
      <c r="V222" s="59"/>
      <c r="W222" s="24" t="s">
        <v>34</v>
      </c>
      <c r="X222" s="24">
        <v>816</v>
      </c>
      <c r="Y222" s="24"/>
    </row>
    <row r="223" ht="24.95" customHeight="1" spans="1:25">
      <c r="A223" s="24">
        <v>52</v>
      </c>
      <c r="B223" s="26" t="s">
        <v>797</v>
      </c>
      <c r="C223" s="24"/>
      <c r="D223" s="24"/>
      <c r="E223" s="24"/>
      <c r="F223" s="24"/>
      <c r="G223" s="24" t="s">
        <v>37</v>
      </c>
      <c r="H223" s="24" t="s">
        <v>34</v>
      </c>
      <c r="I223" s="24" t="s">
        <v>126</v>
      </c>
      <c r="J223" s="50">
        <f>SUM(J224:J243)</f>
        <v>60.4</v>
      </c>
      <c r="K223" s="51"/>
      <c r="L223" s="24"/>
      <c r="M223" s="52">
        <f>SUM(M224:M243)</f>
        <v>13.08</v>
      </c>
      <c r="N223" s="52">
        <f>SUM(N224:N243)</f>
        <v>2.6</v>
      </c>
      <c r="O223" s="52">
        <f>SUM(O224:O243)</f>
        <v>10.48</v>
      </c>
      <c r="P223" s="52">
        <f>SUM(P224:P243)</f>
        <v>0</v>
      </c>
      <c r="Q223" s="24"/>
      <c r="R223" s="24" t="s">
        <v>39</v>
      </c>
      <c r="S223" s="59">
        <f>SUM(S224:S243)</f>
        <v>31</v>
      </c>
      <c r="T223" s="59">
        <f>SUM(T224:T243)</f>
        <v>135</v>
      </c>
      <c r="U223" s="59"/>
      <c r="V223" s="59"/>
      <c r="W223" s="24" t="s">
        <v>34</v>
      </c>
      <c r="X223" s="24">
        <v>1056</v>
      </c>
      <c r="Y223" s="24"/>
    </row>
    <row r="224" ht="24.95" customHeight="1" spans="1:25">
      <c r="A224" s="24">
        <v>53</v>
      </c>
      <c r="B224" s="46" t="s">
        <v>801</v>
      </c>
      <c r="C224" s="85" t="s">
        <v>45</v>
      </c>
      <c r="D224" s="85" t="s">
        <v>142</v>
      </c>
      <c r="E224" s="85" t="s">
        <v>528</v>
      </c>
      <c r="F224" s="85"/>
      <c r="G224" s="26" t="s">
        <v>37</v>
      </c>
      <c r="H224" s="26">
        <v>2018</v>
      </c>
      <c r="I224" s="26" t="s">
        <v>126</v>
      </c>
      <c r="J224" s="54">
        <v>1</v>
      </c>
      <c r="K224" s="46" t="s">
        <v>800</v>
      </c>
      <c r="L224" s="47">
        <v>0.5</v>
      </c>
      <c r="M224" s="47">
        <f t="shared" ref="M224:M231" si="39">N224+O224+P224</f>
        <v>0.5</v>
      </c>
      <c r="N224" s="47">
        <v>0.5</v>
      </c>
      <c r="O224" s="47"/>
      <c r="P224" s="47"/>
      <c r="Q224" s="26" t="s">
        <v>135</v>
      </c>
      <c r="R224" s="26" t="s">
        <v>39</v>
      </c>
      <c r="S224" s="26">
        <v>1</v>
      </c>
      <c r="T224" s="26">
        <v>3</v>
      </c>
      <c r="U224" s="26"/>
      <c r="V224" s="26"/>
      <c r="W224" s="26" t="s">
        <v>17</v>
      </c>
      <c r="X224" s="24">
        <v>1083</v>
      </c>
      <c r="Y224" s="24"/>
    </row>
    <row r="225" ht="24.95" customHeight="1" spans="1:25">
      <c r="A225" s="24">
        <v>54</v>
      </c>
      <c r="B225" s="46" t="s">
        <v>802</v>
      </c>
      <c r="C225" s="85" t="s">
        <v>45</v>
      </c>
      <c r="D225" s="85" t="s">
        <v>142</v>
      </c>
      <c r="E225" s="85" t="s">
        <v>152</v>
      </c>
      <c r="F225" s="85"/>
      <c r="G225" s="26" t="s">
        <v>37</v>
      </c>
      <c r="H225" s="26">
        <v>2018</v>
      </c>
      <c r="I225" s="26" t="s">
        <v>126</v>
      </c>
      <c r="J225" s="54">
        <v>2</v>
      </c>
      <c r="K225" s="46" t="s">
        <v>800</v>
      </c>
      <c r="L225" s="47">
        <v>0.5</v>
      </c>
      <c r="M225" s="47">
        <f t="shared" si="39"/>
        <v>1</v>
      </c>
      <c r="N225" s="47">
        <v>1</v>
      </c>
      <c r="O225" s="47"/>
      <c r="P225" s="47"/>
      <c r="Q225" s="26" t="s">
        <v>135</v>
      </c>
      <c r="R225" s="26" t="s">
        <v>39</v>
      </c>
      <c r="S225" s="26">
        <v>2</v>
      </c>
      <c r="T225" s="26">
        <v>7</v>
      </c>
      <c r="U225" s="26"/>
      <c r="V225" s="26"/>
      <c r="W225" s="26" t="s">
        <v>17</v>
      </c>
      <c r="X225" s="24">
        <v>1084</v>
      </c>
      <c r="Y225" s="24"/>
    </row>
    <row r="226" ht="24.95" customHeight="1" spans="1:25">
      <c r="A226" s="24">
        <v>55</v>
      </c>
      <c r="B226" s="46" t="s">
        <v>803</v>
      </c>
      <c r="C226" s="26" t="s">
        <v>45</v>
      </c>
      <c r="D226" s="26" t="s">
        <v>142</v>
      </c>
      <c r="E226" s="26" t="s">
        <v>143</v>
      </c>
      <c r="F226" s="26"/>
      <c r="G226" s="26" t="s">
        <v>37</v>
      </c>
      <c r="H226" s="26">
        <v>2018</v>
      </c>
      <c r="I226" s="26" t="s">
        <v>126</v>
      </c>
      <c r="J226" s="54">
        <v>2</v>
      </c>
      <c r="K226" s="46" t="s">
        <v>804</v>
      </c>
      <c r="L226" s="47">
        <v>0.22</v>
      </c>
      <c r="M226" s="47">
        <f t="shared" si="39"/>
        <v>0.44</v>
      </c>
      <c r="N226" s="47">
        <v>0.44</v>
      </c>
      <c r="O226" s="47"/>
      <c r="P226" s="47"/>
      <c r="Q226" s="26" t="s">
        <v>135</v>
      </c>
      <c r="R226" s="26" t="s">
        <v>39</v>
      </c>
      <c r="S226" s="26">
        <v>1</v>
      </c>
      <c r="T226" s="26">
        <v>5</v>
      </c>
      <c r="U226" s="26"/>
      <c r="V226" s="26"/>
      <c r="W226" s="26" t="s">
        <v>17</v>
      </c>
      <c r="X226" s="24">
        <v>1085</v>
      </c>
      <c r="Y226" s="24"/>
    </row>
    <row r="227" ht="24.95" customHeight="1" spans="1:25">
      <c r="A227" s="24">
        <v>56</v>
      </c>
      <c r="B227" s="46" t="s">
        <v>805</v>
      </c>
      <c r="C227" s="26" t="s">
        <v>45</v>
      </c>
      <c r="D227" s="26" t="s">
        <v>142</v>
      </c>
      <c r="E227" s="26" t="s">
        <v>150</v>
      </c>
      <c r="F227" s="26"/>
      <c r="G227" s="26" t="s">
        <v>37</v>
      </c>
      <c r="H227" s="26">
        <v>2018</v>
      </c>
      <c r="I227" s="26" t="s">
        <v>126</v>
      </c>
      <c r="J227" s="54">
        <v>1</v>
      </c>
      <c r="K227" s="46" t="s">
        <v>804</v>
      </c>
      <c r="L227" s="47">
        <v>0.22</v>
      </c>
      <c r="M227" s="47">
        <f t="shared" si="39"/>
        <v>0.22</v>
      </c>
      <c r="N227" s="47">
        <v>0.22</v>
      </c>
      <c r="O227" s="47"/>
      <c r="P227" s="47"/>
      <c r="Q227" s="26" t="s">
        <v>135</v>
      </c>
      <c r="R227" s="26" t="s">
        <v>39</v>
      </c>
      <c r="S227" s="26">
        <v>1</v>
      </c>
      <c r="T227" s="26">
        <v>2</v>
      </c>
      <c r="U227" s="26"/>
      <c r="V227" s="26"/>
      <c r="W227" s="26" t="s">
        <v>17</v>
      </c>
      <c r="X227" s="24">
        <v>1086</v>
      </c>
      <c r="Y227" s="24"/>
    </row>
    <row r="228" ht="24.95" customHeight="1" spans="1:25">
      <c r="A228" s="24">
        <v>57</v>
      </c>
      <c r="B228" s="46" t="s">
        <v>806</v>
      </c>
      <c r="C228" s="26" t="s">
        <v>45</v>
      </c>
      <c r="D228" s="26" t="s">
        <v>142</v>
      </c>
      <c r="E228" s="26" t="s">
        <v>807</v>
      </c>
      <c r="F228" s="26"/>
      <c r="G228" s="26" t="s">
        <v>37</v>
      </c>
      <c r="H228" s="26">
        <v>2018</v>
      </c>
      <c r="I228" s="26" t="s">
        <v>126</v>
      </c>
      <c r="J228" s="54">
        <v>2</v>
      </c>
      <c r="K228" s="46" t="s">
        <v>804</v>
      </c>
      <c r="L228" s="47">
        <v>0.22</v>
      </c>
      <c r="M228" s="47">
        <f t="shared" si="39"/>
        <v>0.44</v>
      </c>
      <c r="N228" s="47">
        <v>0.44</v>
      </c>
      <c r="O228" s="47"/>
      <c r="P228" s="47"/>
      <c r="Q228" s="26" t="s">
        <v>135</v>
      </c>
      <c r="R228" s="26" t="s">
        <v>39</v>
      </c>
      <c r="S228" s="26">
        <v>1</v>
      </c>
      <c r="T228" s="26">
        <v>3</v>
      </c>
      <c r="U228" s="26"/>
      <c r="V228" s="26"/>
      <c r="W228" s="26" t="s">
        <v>17</v>
      </c>
      <c r="X228" s="24">
        <v>1087</v>
      </c>
      <c r="Y228" s="24"/>
    </row>
    <row r="229" ht="24.95" customHeight="1" spans="1:25">
      <c r="A229" s="24">
        <v>58</v>
      </c>
      <c r="B229" s="78" t="s">
        <v>817</v>
      </c>
      <c r="C229" s="33" t="s">
        <v>45</v>
      </c>
      <c r="D229" s="33" t="s">
        <v>142</v>
      </c>
      <c r="E229" s="33" t="s">
        <v>339</v>
      </c>
      <c r="F229" s="33"/>
      <c r="G229" s="33" t="s">
        <v>37</v>
      </c>
      <c r="H229" s="33">
        <v>2019</v>
      </c>
      <c r="I229" s="33" t="s">
        <v>126</v>
      </c>
      <c r="J229" s="79">
        <v>16.1</v>
      </c>
      <c r="K229" s="53" t="s">
        <v>800</v>
      </c>
      <c r="L229" s="33">
        <v>0.2</v>
      </c>
      <c r="M229" s="80">
        <f t="shared" si="39"/>
        <v>3.22</v>
      </c>
      <c r="N229" s="80"/>
      <c r="O229" s="80">
        <v>3.22</v>
      </c>
      <c r="P229" s="80"/>
      <c r="Q229" s="33" t="s">
        <v>135</v>
      </c>
      <c r="R229" s="33" t="s">
        <v>39</v>
      </c>
      <c r="S229" s="82">
        <v>7</v>
      </c>
      <c r="T229" s="82">
        <v>25</v>
      </c>
      <c r="U229" s="82"/>
      <c r="V229" s="60"/>
      <c r="W229" s="26" t="s">
        <v>17</v>
      </c>
      <c r="X229" s="26"/>
      <c r="Y229" s="26" t="s">
        <v>818</v>
      </c>
    </row>
    <row r="230" ht="24.95" customHeight="1" spans="1:25">
      <c r="A230" s="24"/>
      <c r="B230" s="78"/>
      <c r="C230" s="30" t="s">
        <v>45</v>
      </c>
      <c r="D230" s="30" t="s">
        <v>142</v>
      </c>
      <c r="E230" s="30" t="s">
        <v>339</v>
      </c>
      <c r="F230" s="30" t="s">
        <v>3391</v>
      </c>
      <c r="G230" s="33" t="s">
        <v>37</v>
      </c>
      <c r="H230" s="33">
        <v>2019</v>
      </c>
      <c r="I230" s="33" t="s">
        <v>126</v>
      </c>
      <c r="J230" s="30">
        <v>1.5</v>
      </c>
      <c r="K230" s="53" t="s">
        <v>800</v>
      </c>
      <c r="L230" s="33">
        <v>0.2</v>
      </c>
      <c r="M230" s="80">
        <f>L230*J230</f>
        <v>0.3</v>
      </c>
      <c r="N230" s="80"/>
      <c r="O230" s="80">
        <f>L230*J230</f>
        <v>0.3</v>
      </c>
      <c r="P230" s="80"/>
      <c r="Q230" s="33" t="s">
        <v>135</v>
      </c>
      <c r="R230" s="33" t="s">
        <v>39</v>
      </c>
      <c r="S230" s="33">
        <v>1</v>
      </c>
      <c r="T230" s="83">
        <v>3</v>
      </c>
      <c r="U230" s="82"/>
      <c r="V230" s="60"/>
      <c r="W230" s="26" t="s">
        <v>17</v>
      </c>
      <c r="X230" s="26"/>
      <c r="Y230" s="26"/>
    </row>
    <row r="231" ht="24.95" customHeight="1" spans="1:25">
      <c r="A231" s="24"/>
      <c r="B231" s="78"/>
      <c r="C231" s="30" t="s">
        <v>45</v>
      </c>
      <c r="D231" s="30" t="s">
        <v>142</v>
      </c>
      <c r="E231" s="30" t="s">
        <v>339</v>
      </c>
      <c r="F231" s="30" t="s">
        <v>3396</v>
      </c>
      <c r="G231" s="33" t="s">
        <v>37</v>
      </c>
      <c r="H231" s="33">
        <v>2019</v>
      </c>
      <c r="I231" s="33" t="s">
        <v>126</v>
      </c>
      <c r="J231" s="30">
        <v>1.6</v>
      </c>
      <c r="K231" s="53" t="s">
        <v>800</v>
      </c>
      <c r="L231" s="33">
        <v>0.2</v>
      </c>
      <c r="M231" s="80">
        <f t="shared" ref="M231:M236" si="40">L231*J231</f>
        <v>0.32</v>
      </c>
      <c r="N231" s="80"/>
      <c r="O231" s="80">
        <f t="shared" ref="O231:O236" si="41">L231*J231</f>
        <v>0.32</v>
      </c>
      <c r="P231" s="80"/>
      <c r="Q231" s="33" t="s">
        <v>135</v>
      </c>
      <c r="R231" s="33" t="s">
        <v>39</v>
      </c>
      <c r="S231" s="33">
        <v>1</v>
      </c>
      <c r="T231" s="83">
        <v>3</v>
      </c>
      <c r="U231" s="82"/>
      <c r="V231" s="60"/>
      <c r="W231" s="26" t="s">
        <v>17</v>
      </c>
      <c r="X231" s="26"/>
      <c r="Y231" s="26"/>
    </row>
    <row r="232" ht="24.95" customHeight="1" spans="1:25">
      <c r="A232" s="24"/>
      <c r="B232" s="78"/>
      <c r="C232" s="30" t="s">
        <v>45</v>
      </c>
      <c r="D232" s="30" t="s">
        <v>142</v>
      </c>
      <c r="E232" s="30" t="s">
        <v>339</v>
      </c>
      <c r="F232" s="30" t="s">
        <v>3397</v>
      </c>
      <c r="G232" s="33" t="s">
        <v>37</v>
      </c>
      <c r="H232" s="33">
        <v>2019</v>
      </c>
      <c r="I232" s="33" t="s">
        <v>126</v>
      </c>
      <c r="J232" s="30">
        <v>1</v>
      </c>
      <c r="K232" s="53" t="s">
        <v>800</v>
      </c>
      <c r="L232" s="33">
        <v>0.2</v>
      </c>
      <c r="M232" s="80">
        <f t="shared" si="40"/>
        <v>0.2</v>
      </c>
      <c r="N232" s="80"/>
      <c r="O232" s="80">
        <f t="shared" si="41"/>
        <v>0.2</v>
      </c>
      <c r="P232" s="80"/>
      <c r="Q232" s="33" t="s">
        <v>135</v>
      </c>
      <c r="R232" s="33" t="s">
        <v>39</v>
      </c>
      <c r="S232" s="33">
        <v>1</v>
      </c>
      <c r="T232" s="83">
        <v>4</v>
      </c>
      <c r="U232" s="82"/>
      <c r="V232" s="60"/>
      <c r="W232" s="26" t="s">
        <v>17</v>
      </c>
      <c r="X232" s="26"/>
      <c r="Y232" s="26"/>
    </row>
    <row r="233" ht="24.95" customHeight="1" spans="1:25">
      <c r="A233" s="24"/>
      <c r="B233" s="78"/>
      <c r="C233" s="30" t="s">
        <v>45</v>
      </c>
      <c r="D233" s="30" t="s">
        <v>142</v>
      </c>
      <c r="E233" s="30" t="s">
        <v>339</v>
      </c>
      <c r="F233" s="30" t="s">
        <v>3424</v>
      </c>
      <c r="G233" s="33" t="s">
        <v>37</v>
      </c>
      <c r="H233" s="33">
        <v>2019</v>
      </c>
      <c r="I233" s="33" t="s">
        <v>126</v>
      </c>
      <c r="J233" s="30">
        <v>3</v>
      </c>
      <c r="K233" s="53" t="s">
        <v>800</v>
      </c>
      <c r="L233" s="33">
        <v>0.2</v>
      </c>
      <c r="M233" s="80">
        <f t="shared" si="40"/>
        <v>0.6</v>
      </c>
      <c r="N233" s="80"/>
      <c r="O233" s="80">
        <f t="shared" si="41"/>
        <v>0.6</v>
      </c>
      <c r="P233" s="80"/>
      <c r="Q233" s="33" t="s">
        <v>135</v>
      </c>
      <c r="R233" s="33" t="s">
        <v>39</v>
      </c>
      <c r="S233" s="33">
        <v>1</v>
      </c>
      <c r="T233" s="83">
        <v>3</v>
      </c>
      <c r="U233" s="82"/>
      <c r="V233" s="60"/>
      <c r="W233" s="26" t="s">
        <v>17</v>
      </c>
      <c r="X233" s="26"/>
      <c r="Y233" s="26"/>
    </row>
    <row r="234" ht="24.95" customHeight="1" spans="1:25">
      <c r="A234" s="24"/>
      <c r="B234" s="78"/>
      <c r="C234" s="30" t="s">
        <v>45</v>
      </c>
      <c r="D234" s="30" t="s">
        <v>142</v>
      </c>
      <c r="E234" s="30" t="s">
        <v>339</v>
      </c>
      <c r="F234" s="31" t="s">
        <v>3425</v>
      </c>
      <c r="G234" s="33" t="s">
        <v>37</v>
      </c>
      <c r="H234" s="33">
        <v>2019</v>
      </c>
      <c r="I234" s="33" t="s">
        <v>126</v>
      </c>
      <c r="J234" s="31">
        <v>2.5</v>
      </c>
      <c r="K234" s="53" t="s">
        <v>800</v>
      </c>
      <c r="L234" s="33">
        <v>0.2</v>
      </c>
      <c r="M234" s="80">
        <f t="shared" si="40"/>
        <v>0.5</v>
      </c>
      <c r="N234" s="80"/>
      <c r="O234" s="80">
        <f t="shared" si="41"/>
        <v>0.5</v>
      </c>
      <c r="P234" s="80"/>
      <c r="Q234" s="33" t="s">
        <v>135</v>
      </c>
      <c r="R234" s="33" t="s">
        <v>39</v>
      </c>
      <c r="S234" s="33">
        <v>1</v>
      </c>
      <c r="T234" s="83">
        <v>4</v>
      </c>
      <c r="U234" s="82"/>
      <c r="V234" s="60"/>
      <c r="W234" s="26" t="s">
        <v>17</v>
      </c>
      <c r="X234" s="26"/>
      <c r="Y234" s="26"/>
    </row>
    <row r="235" ht="24.95" customHeight="1" spans="1:25">
      <c r="A235" s="24"/>
      <c r="B235" s="78"/>
      <c r="C235" s="30" t="s">
        <v>45</v>
      </c>
      <c r="D235" s="30" t="s">
        <v>142</v>
      </c>
      <c r="E235" s="31" t="s">
        <v>339</v>
      </c>
      <c r="F235" s="31" t="s">
        <v>3399</v>
      </c>
      <c r="G235" s="33" t="s">
        <v>37</v>
      </c>
      <c r="H235" s="33">
        <v>2019</v>
      </c>
      <c r="I235" s="33" t="s">
        <v>126</v>
      </c>
      <c r="J235" s="31">
        <v>2.5</v>
      </c>
      <c r="K235" s="53" t="s">
        <v>800</v>
      </c>
      <c r="L235" s="33">
        <v>0.2</v>
      </c>
      <c r="M235" s="80">
        <f t="shared" si="40"/>
        <v>0.5</v>
      </c>
      <c r="N235" s="80"/>
      <c r="O235" s="80">
        <f t="shared" si="41"/>
        <v>0.5</v>
      </c>
      <c r="P235" s="80"/>
      <c r="Q235" s="33" t="s">
        <v>135</v>
      </c>
      <c r="R235" s="33" t="s">
        <v>39</v>
      </c>
      <c r="S235" s="33">
        <v>1</v>
      </c>
      <c r="T235" s="83">
        <v>4</v>
      </c>
      <c r="U235" s="82"/>
      <c r="V235" s="60"/>
      <c r="W235" s="26" t="s">
        <v>17</v>
      </c>
      <c r="X235" s="26"/>
      <c r="Y235" s="26"/>
    </row>
    <row r="236" ht="24.95" customHeight="1" spans="1:25">
      <c r="A236" s="24"/>
      <c r="B236" s="78"/>
      <c r="C236" s="30" t="s">
        <v>45</v>
      </c>
      <c r="D236" s="30" t="s">
        <v>142</v>
      </c>
      <c r="E236" s="30" t="s">
        <v>339</v>
      </c>
      <c r="F236" s="31" t="s">
        <v>3321</v>
      </c>
      <c r="G236" s="33" t="s">
        <v>37</v>
      </c>
      <c r="H236" s="33">
        <v>2019</v>
      </c>
      <c r="I236" s="33" t="s">
        <v>126</v>
      </c>
      <c r="J236" s="31">
        <v>4</v>
      </c>
      <c r="K236" s="53" t="s">
        <v>800</v>
      </c>
      <c r="L236" s="33">
        <v>0.2</v>
      </c>
      <c r="M236" s="80">
        <f t="shared" si="40"/>
        <v>0.8</v>
      </c>
      <c r="N236" s="80"/>
      <c r="O236" s="80">
        <f t="shared" si="41"/>
        <v>0.8</v>
      </c>
      <c r="P236" s="80"/>
      <c r="Q236" s="33" t="s">
        <v>135</v>
      </c>
      <c r="R236" s="33" t="s">
        <v>39</v>
      </c>
      <c r="S236" s="33">
        <v>1</v>
      </c>
      <c r="T236" s="83">
        <v>4</v>
      </c>
      <c r="U236" s="82"/>
      <c r="V236" s="60"/>
      <c r="W236" s="26" t="s">
        <v>17</v>
      </c>
      <c r="X236" s="26"/>
      <c r="Y236" s="26"/>
    </row>
    <row r="237" ht="24.95" customHeight="1" spans="1:25">
      <c r="A237" s="24">
        <v>59</v>
      </c>
      <c r="B237" s="78" t="s">
        <v>819</v>
      </c>
      <c r="C237" s="33" t="s">
        <v>45</v>
      </c>
      <c r="D237" s="33" t="s">
        <v>142</v>
      </c>
      <c r="E237" s="33" t="s">
        <v>354</v>
      </c>
      <c r="F237" s="33"/>
      <c r="G237" s="33" t="s">
        <v>37</v>
      </c>
      <c r="H237" s="33">
        <v>2019</v>
      </c>
      <c r="I237" s="33" t="s">
        <v>126</v>
      </c>
      <c r="J237" s="79">
        <v>9.2</v>
      </c>
      <c r="K237" s="53" t="s">
        <v>800</v>
      </c>
      <c r="L237" s="33">
        <v>0.2</v>
      </c>
      <c r="M237" s="80">
        <f>N237+O237+P237</f>
        <v>1.84</v>
      </c>
      <c r="N237" s="80"/>
      <c r="O237" s="80">
        <v>1.84</v>
      </c>
      <c r="P237" s="80"/>
      <c r="Q237" s="33" t="s">
        <v>135</v>
      </c>
      <c r="R237" s="33" t="s">
        <v>39</v>
      </c>
      <c r="S237" s="82">
        <v>5</v>
      </c>
      <c r="T237" s="82">
        <v>30</v>
      </c>
      <c r="U237" s="82"/>
      <c r="V237" s="60"/>
      <c r="W237" s="26" t="s">
        <v>17</v>
      </c>
      <c r="X237" s="26"/>
      <c r="Y237" s="26" t="s">
        <v>820</v>
      </c>
    </row>
    <row r="238" ht="24.95" customHeight="1" spans="1:25">
      <c r="A238" s="24"/>
      <c r="B238" s="78"/>
      <c r="C238" s="30" t="s">
        <v>45</v>
      </c>
      <c r="D238" s="30" t="s">
        <v>142</v>
      </c>
      <c r="E238" s="30" t="s">
        <v>354</v>
      </c>
      <c r="F238" s="30" t="s">
        <v>3414</v>
      </c>
      <c r="G238" s="33" t="s">
        <v>37</v>
      </c>
      <c r="H238" s="33">
        <v>2019</v>
      </c>
      <c r="I238" s="33" t="s">
        <v>126</v>
      </c>
      <c r="J238" s="30">
        <v>3.2</v>
      </c>
      <c r="K238" s="53" t="s">
        <v>800</v>
      </c>
      <c r="L238" s="33">
        <v>0.2</v>
      </c>
      <c r="M238" s="80">
        <f>L238*J238</f>
        <v>0.64</v>
      </c>
      <c r="N238" s="80"/>
      <c r="O238" s="80">
        <f>L238*J238</f>
        <v>0.64</v>
      </c>
      <c r="P238" s="80"/>
      <c r="Q238" s="33" t="s">
        <v>135</v>
      </c>
      <c r="R238" s="33" t="s">
        <v>39</v>
      </c>
      <c r="S238" s="33">
        <v>1</v>
      </c>
      <c r="T238" s="83">
        <v>2</v>
      </c>
      <c r="U238" s="82"/>
      <c r="V238" s="60"/>
      <c r="W238" s="26" t="s">
        <v>17</v>
      </c>
      <c r="X238" s="26"/>
      <c r="Y238" s="26"/>
    </row>
    <row r="239" ht="24.95" customHeight="1" spans="1:25">
      <c r="A239" s="24"/>
      <c r="B239" s="78"/>
      <c r="C239" s="30" t="s">
        <v>45</v>
      </c>
      <c r="D239" s="30" t="s">
        <v>142</v>
      </c>
      <c r="E239" s="30" t="s">
        <v>354</v>
      </c>
      <c r="F239" s="30" t="s">
        <v>3369</v>
      </c>
      <c r="G239" s="33" t="s">
        <v>37</v>
      </c>
      <c r="H239" s="33">
        <v>2019</v>
      </c>
      <c r="I239" s="33" t="s">
        <v>126</v>
      </c>
      <c r="J239" s="30">
        <v>1</v>
      </c>
      <c r="K239" s="53" t="s">
        <v>800</v>
      </c>
      <c r="L239" s="33">
        <v>0.2</v>
      </c>
      <c r="M239" s="80">
        <f>L239*J239</f>
        <v>0.2</v>
      </c>
      <c r="N239" s="80"/>
      <c r="O239" s="80">
        <f>L239*J239</f>
        <v>0.2</v>
      </c>
      <c r="P239" s="80"/>
      <c r="Q239" s="33" t="s">
        <v>135</v>
      </c>
      <c r="R239" s="33" t="s">
        <v>39</v>
      </c>
      <c r="S239" s="33">
        <v>1</v>
      </c>
      <c r="T239" s="83">
        <v>7</v>
      </c>
      <c r="U239" s="82"/>
      <c r="V239" s="60"/>
      <c r="W239" s="26" t="s">
        <v>17</v>
      </c>
      <c r="X239" s="26"/>
      <c r="Y239" s="26"/>
    </row>
    <row r="240" ht="24.95" customHeight="1" spans="1:25">
      <c r="A240" s="24"/>
      <c r="B240" s="78"/>
      <c r="C240" s="30" t="s">
        <v>45</v>
      </c>
      <c r="D240" s="30" t="s">
        <v>142</v>
      </c>
      <c r="E240" s="30" t="s">
        <v>354</v>
      </c>
      <c r="F240" s="30" t="s">
        <v>3370</v>
      </c>
      <c r="G240" s="33" t="s">
        <v>37</v>
      </c>
      <c r="H240" s="33">
        <v>2019</v>
      </c>
      <c r="I240" s="33" t="s">
        <v>126</v>
      </c>
      <c r="J240" s="31">
        <v>2</v>
      </c>
      <c r="K240" s="53" t="s">
        <v>800</v>
      </c>
      <c r="L240" s="33">
        <v>0.2</v>
      </c>
      <c r="M240" s="80">
        <f>L240*J240</f>
        <v>0.4</v>
      </c>
      <c r="N240" s="80"/>
      <c r="O240" s="80">
        <f>L240*J240</f>
        <v>0.4</v>
      </c>
      <c r="P240" s="80"/>
      <c r="Q240" s="33" t="s">
        <v>135</v>
      </c>
      <c r="R240" s="33" t="s">
        <v>39</v>
      </c>
      <c r="S240" s="33">
        <v>1</v>
      </c>
      <c r="T240" s="83">
        <v>4</v>
      </c>
      <c r="U240" s="82"/>
      <c r="V240" s="60"/>
      <c r="W240" s="26" t="s">
        <v>17</v>
      </c>
      <c r="X240" s="26"/>
      <c r="Y240" s="26"/>
    </row>
    <row r="241" ht="24.95" customHeight="1" spans="1:25">
      <c r="A241" s="24"/>
      <c r="B241" s="78"/>
      <c r="C241" s="30" t="s">
        <v>45</v>
      </c>
      <c r="D241" s="30" t="s">
        <v>142</v>
      </c>
      <c r="E241" s="31" t="s">
        <v>354</v>
      </c>
      <c r="F241" s="31" t="s">
        <v>3341</v>
      </c>
      <c r="G241" s="33" t="s">
        <v>37</v>
      </c>
      <c r="H241" s="33">
        <v>2019</v>
      </c>
      <c r="I241" s="33" t="s">
        <v>126</v>
      </c>
      <c r="J241" s="31">
        <v>1</v>
      </c>
      <c r="K241" s="53" t="s">
        <v>800</v>
      </c>
      <c r="L241" s="33">
        <v>0.2</v>
      </c>
      <c r="M241" s="80">
        <f>L241*J241</f>
        <v>0.2</v>
      </c>
      <c r="N241" s="80"/>
      <c r="O241" s="80">
        <f>L241*J241</f>
        <v>0.2</v>
      </c>
      <c r="P241" s="80"/>
      <c r="Q241" s="33" t="s">
        <v>135</v>
      </c>
      <c r="R241" s="33" t="s">
        <v>39</v>
      </c>
      <c r="S241" s="33">
        <v>1</v>
      </c>
      <c r="T241" s="83">
        <v>11</v>
      </c>
      <c r="U241" s="82"/>
      <c r="V241" s="60"/>
      <c r="W241" s="26" t="s">
        <v>17</v>
      </c>
      <c r="X241" s="26"/>
      <c r="Y241" s="26"/>
    </row>
    <row r="242" ht="24.95" customHeight="1" spans="1:25">
      <c r="A242" s="24"/>
      <c r="B242" s="78"/>
      <c r="C242" s="30" t="s">
        <v>45</v>
      </c>
      <c r="D242" s="31" t="s">
        <v>142</v>
      </c>
      <c r="E242" s="31" t="s">
        <v>354</v>
      </c>
      <c r="F242" s="30" t="s">
        <v>3426</v>
      </c>
      <c r="G242" s="33" t="s">
        <v>37</v>
      </c>
      <c r="H242" s="33">
        <v>2019</v>
      </c>
      <c r="I242" s="33" t="s">
        <v>126</v>
      </c>
      <c r="J242" s="31">
        <v>2</v>
      </c>
      <c r="K242" s="53" t="s">
        <v>800</v>
      </c>
      <c r="L242" s="33">
        <v>0.2</v>
      </c>
      <c r="M242" s="80">
        <f>L242*J242</f>
        <v>0.4</v>
      </c>
      <c r="N242" s="80"/>
      <c r="O242" s="80">
        <f>L242*J242</f>
        <v>0.4</v>
      </c>
      <c r="P242" s="80"/>
      <c r="Q242" s="33" t="s">
        <v>135</v>
      </c>
      <c r="R242" s="33" t="s">
        <v>39</v>
      </c>
      <c r="S242" s="33">
        <v>1</v>
      </c>
      <c r="T242" s="83">
        <v>6</v>
      </c>
      <c r="U242" s="82"/>
      <c r="V242" s="60"/>
      <c r="W242" s="26" t="s">
        <v>17</v>
      </c>
      <c r="X242" s="26"/>
      <c r="Y242" s="26"/>
    </row>
    <row r="243" ht="24.95" customHeight="1" spans="1:25">
      <c r="A243" s="24">
        <v>60</v>
      </c>
      <c r="B243" s="78" t="s">
        <v>821</v>
      </c>
      <c r="C243" s="33" t="s">
        <v>45</v>
      </c>
      <c r="D243" s="33" t="s">
        <v>142</v>
      </c>
      <c r="E243" s="33" t="s">
        <v>357</v>
      </c>
      <c r="F243" s="33"/>
      <c r="G243" s="33" t="s">
        <v>37</v>
      </c>
      <c r="H243" s="33">
        <v>2019</v>
      </c>
      <c r="I243" s="33" t="s">
        <v>126</v>
      </c>
      <c r="J243" s="79">
        <v>1.8</v>
      </c>
      <c r="K243" s="53" t="s">
        <v>800</v>
      </c>
      <c r="L243" s="33">
        <v>0.2</v>
      </c>
      <c r="M243" s="80">
        <f>N243+O243+P243</f>
        <v>0.36</v>
      </c>
      <c r="N243" s="80"/>
      <c r="O243" s="80">
        <v>0.36</v>
      </c>
      <c r="P243" s="80"/>
      <c r="Q243" s="33" t="s">
        <v>135</v>
      </c>
      <c r="R243" s="33" t="s">
        <v>39</v>
      </c>
      <c r="S243" s="82">
        <v>1</v>
      </c>
      <c r="T243" s="82">
        <v>5</v>
      </c>
      <c r="U243" s="82"/>
      <c r="V243" s="60"/>
      <c r="W243" s="26" t="s">
        <v>17</v>
      </c>
      <c r="X243" s="26"/>
      <c r="Y243" s="26" t="s">
        <v>822</v>
      </c>
    </row>
    <row r="244" ht="24.95" customHeight="1" spans="1:25">
      <c r="A244" s="24"/>
      <c r="B244" s="78"/>
      <c r="C244" s="30" t="s">
        <v>45</v>
      </c>
      <c r="D244" s="31" t="s">
        <v>142</v>
      </c>
      <c r="E244" s="31" t="s">
        <v>357</v>
      </c>
      <c r="F244" s="31" t="s">
        <v>3427</v>
      </c>
      <c r="G244" s="33" t="s">
        <v>37</v>
      </c>
      <c r="H244" s="33">
        <v>2019</v>
      </c>
      <c r="I244" s="33" t="s">
        <v>126</v>
      </c>
      <c r="J244" s="79">
        <v>1.8</v>
      </c>
      <c r="K244" s="53" t="s">
        <v>800</v>
      </c>
      <c r="L244" s="33">
        <v>0.2</v>
      </c>
      <c r="M244" s="80">
        <f t="shared" ref="M244:M249" si="42">N244+O244+P244</f>
        <v>0.36</v>
      </c>
      <c r="N244" s="80"/>
      <c r="O244" s="80">
        <v>0.36</v>
      </c>
      <c r="P244" s="80"/>
      <c r="Q244" s="33" t="s">
        <v>135</v>
      </c>
      <c r="R244" s="33" t="s">
        <v>39</v>
      </c>
      <c r="S244" s="82">
        <v>1</v>
      </c>
      <c r="T244" s="82">
        <v>5</v>
      </c>
      <c r="U244" s="82"/>
      <c r="V244" s="60"/>
      <c r="W244" s="26" t="s">
        <v>17</v>
      </c>
      <c r="X244" s="26"/>
      <c r="Y244" s="26"/>
    </row>
    <row r="245" ht="24.95" customHeight="1" spans="1:25">
      <c r="A245" s="24">
        <v>61</v>
      </c>
      <c r="B245" s="33" t="s">
        <v>830</v>
      </c>
      <c r="C245" s="33"/>
      <c r="D245" s="33"/>
      <c r="E245" s="33"/>
      <c r="F245" s="33"/>
      <c r="G245" s="33" t="s">
        <v>37</v>
      </c>
      <c r="H245" s="33" t="s">
        <v>34</v>
      </c>
      <c r="I245" s="33" t="s">
        <v>126</v>
      </c>
      <c r="J245" s="79">
        <f>SUM(0)</f>
        <v>0</v>
      </c>
      <c r="K245" s="53"/>
      <c r="L245" s="33"/>
      <c r="M245" s="80">
        <f t="shared" ref="M245:P245" si="43">SUM(0)</f>
        <v>0</v>
      </c>
      <c r="N245" s="80">
        <f t="shared" si="43"/>
        <v>0</v>
      </c>
      <c r="O245" s="80">
        <f t="shared" si="43"/>
        <v>0</v>
      </c>
      <c r="P245" s="80">
        <f t="shared" si="43"/>
        <v>0</v>
      </c>
      <c r="Q245" s="33"/>
      <c r="R245" s="33" t="s">
        <v>39</v>
      </c>
      <c r="S245" s="82">
        <f>SUM(0)</f>
        <v>0</v>
      </c>
      <c r="T245" s="82">
        <f>SUM(0)</f>
        <v>0</v>
      </c>
      <c r="U245" s="82"/>
      <c r="V245" s="59"/>
      <c r="W245" s="24" t="s">
        <v>34</v>
      </c>
      <c r="X245" s="24">
        <v>1100</v>
      </c>
      <c r="Y245" s="24"/>
    </row>
    <row r="246" ht="24.95" customHeight="1" spans="1:25">
      <c r="A246" s="24">
        <v>62</v>
      </c>
      <c r="B246" s="33" t="s">
        <v>831</v>
      </c>
      <c r="C246" s="33"/>
      <c r="D246" s="33"/>
      <c r="E246" s="33"/>
      <c r="F246" s="33"/>
      <c r="G246" s="33" t="s">
        <v>125</v>
      </c>
      <c r="H246" s="33" t="s">
        <v>34</v>
      </c>
      <c r="I246" s="33" t="s">
        <v>126</v>
      </c>
      <c r="J246" s="79">
        <f>SUM(0)</f>
        <v>0</v>
      </c>
      <c r="K246" s="53"/>
      <c r="L246" s="33"/>
      <c r="M246" s="80">
        <f>SUM(0)</f>
        <v>0</v>
      </c>
      <c r="N246" s="80">
        <f>SUM(0)</f>
        <v>0</v>
      </c>
      <c r="O246" s="80">
        <f>SUM(0)</f>
        <v>0</v>
      </c>
      <c r="P246" s="80">
        <f>SUM(0)</f>
        <v>0</v>
      </c>
      <c r="Q246" s="33"/>
      <c r="R246" s="33" t="s">
        <v>39</v>
      </c>
      <c r="S246" s="82">
        <f>SUM(0)</f>
        <v>0</v>
      </c>
      <c r="T246" s="82">
        <f>SUM(0)</f>
        <v>0</v>
      </c>
      <c r="U246" s="82"/>
      <c r="V246" s="59"/>
      <c r="W246" s="24" t="s">
        <v>34</v>
      </c>
      <c r="X246" s="24">
        <v>1131</v>
      </c>
      <c r="Y246" s="24"/>
    </row>
    <row r="247" ht="24.95" customHeight="1" spans="1:25">
      <c r="A247" s="24">
        <v>63</v>
      </c>
      <c r="B247" s="33" t="s">
        <v>844</v>
      </c>
      <c r="C247" s="33"/>
      <c r="D247" s="33"/>
      <c r="E247" s="33"/>
      <c r="F247" s="33"/>
      <c r="G247" s="33" t="s">
        <v>37</v>
      </c>
      <c r="H247" s="33" t="s">
        <v>34</v>
      </c>
      <c r="I247" s="33" t="s">
        <v>126</v>
      </c>
      <c r="J247" s="79">
        <f>SUM(J248:J248)</f>
        <v>3</v>
      </c>
      <c r="K247" s="53"/>
      <c r="L247" s="33"/>
      <c r="M247" s="80">
        <f>SUM(M248:M248)</f>
        <v>0.24</v>
      </c>
      <c r="N247" s="80">
        <f>SUM(N248:N248)</f>
        <v>0</v>
      </c>
      <c r="O247" s="80">
        <f>SUM(O248:O248)</f>
        <v>0.24</v>
      </c>
      <c r="P247" s="80">
        <f>SUM(P248:P248)</f>
        <v>0</v>
      </c>
      <c r="Q247" s="33"/>
      <c r="R247" s="33" t="s">
        <v>39</v>
      </c>
      <c r="S247" s="82">
        <f>SUM(S248:S248)</f>
        <v>1</v>
      </c>
      <c r="T247" s="82">
        <f>SUM(T248:T248)</f>
        <v>4</v>
      </c>
      <c r="U247" s="82"/>
      <c r="V247" s="59"/>
      <c r="W247" s="24" t="s">
        <v>34</v>
      </c>
      <c r="X247" s="24">
        <v>1146</v>
      </c>
      <c r="Y247" s="24"/>
    </row>
    <row r="248" ht="24.95" customHeight="1" spans="1:25">
      <c r="A248" s="24">
        <v>64</v>
      </c>
      <c r="B248" s="78" t="s">
        <v>849</v>
      </c>
      <c r="C248" s="33" t="s">
        <v>45</v>
      </c>
      <c r="D248" s="33" t="s">
        <v>142</v>
      </c>
      <c r="E248" s="33" t="s">
        <v>339</v>
      </c>
      <c r="F248" s="33"/>
      <c r="G248" s="33" t="s">
        <v>37</v>
      </c>
      <c r="H248" s="33">
        <v>2019</v>
      </c>
      <c r="I248" s="33" t="s">
        <v>126</v>
      </c>
      <c r="J248" s="79">
        <v>3</v>
      </c>
      <c r="K248" s="53" t="s">
        <v>850</v>
      </c>
      <c r="L248" s="33">
        <v>0.08</v>
      </c>
      <c r="M248" s="80">
        <f t="shared" si="42"/>
        <v>0.24</v>
      </c>
      <c r="N248" s="80"/>
      <c r="O248" s="80">
        <v>0.24</v>
      </c>
      <c r="P248" s="80"/>
      <c r="Q248" s="33" t="s">
        <v>135</v>
      </c>
      <c r="R248" s="33" t="s">
        <v>39</v>
      </c>
      <c r="S248" s="82">
        <v>1</v>
      </c>
      <c r="T248" s="82">
        <v>4</v>
      </c>
      <c r="U248" s="82"/>
      <c r="V248" s="60"/>
      <c r="W248" s="26" t="s">
        <v>17</v>
      </c>
      <c r="X248" s="26"/>
      <c r="Y248" s="26" t="s">
        <v>851</v>
      </c>
    </row>
    <row r="249" ht="24.95" customHeight="1" spans="1:25">
      <c r="A249" s="24"/>
      <c r="B249" s="78"/>
      <c r="C249" s="30" t="s">
        <v>45</v>
      </c>
      <c r="D249" s="30" t="s">
        <v>142</v>
      </c>
      <c r="E249" s="31" t="s">
        <v>339</v>
      </c>
      <c r="F249" s="31" t="s">
        <v>3399</v>
      </c>
      <c r="G249" s="33" t="s">
        <v>37</v>
      </c>
      <c r="H249" s="33">
        <v>2019</v>
      </c>
      <c r="I249" s="33" t="s">
        <v>126</v>
      </c>
      <c r="J249" s="79">
        <v>3</v>
      </c>
      <c r="K249" s="53" t="s">
        <v>850</v>
      </c>
      <c r="L249" s="33">
        <v>0.08</v>
      </c>
      <c r="M249" s="80">
        <f t="shared" si="42"/>
        <v>0.24</v>
      </c>
      <c r="N249" s="80"/>
      <c r="O249" s="80">
        <v>0.24</v>
      </c>
      <c r="P249" s="80"/>
      <c r="Q249" s="33" t="s">
        <v>135</v>
      </c>
      <c r="R249" s="33" t="s">
        <v>39</v>
      </c>
      <c r="S249" s="82">
        <v>1</v>
      </c>
      <c r="T249" s="82">
        <v>4</v>
      </c>
      <c r="U249" s="82"/>
      <c r="V249" s="60"/>
      <c r="W249" s="26" t="s">
        <v>17</v>
      </c>
      <c r="X249" s="26"/>
      <c r="Y249" s="26"/>
    </row>
    <row r="250" ht="24.95" customHeight="1" spans="1:25">
      <c r="A250" s="24">
        <v>65</v>
      </c>
      <c r="B250" s="26" t="s">
        <v>852</v>
      </c>
      <c r="C250" s="24"/>
      <c r="D250" s="24"/>
      <c r="E250" s="24"/>
      <c r="F250" s="24"/>
      <c r="G250" s="24" t="s">
        <v>37</v>
      </c>
      <c r="H250" s="24" t="s">
        <v>34</v>
      </c>
      <c r="I250" s="24" t="s">
        <v>853</v>
      </c>
      <c r="J250" s="24" t="s">
        <v>34</v>
      </c>
      <c r="K250" s="51"/>
      <c r="L250" s="24"/>
      <c r="M250" s="52">
        <f>SUM(0)</f>
        <v>0</v>
      </c>
      <c r="N250" s="52">
        <f>SUM(0)</f>
        <v>0</v>
      </c>
      <c r="O250" s="52">
        <f>SUM(0)</f>
        <v>0</v>
      </c>
      <c r="P250" s="52">
        <f>SUM(0)</f>
        <v>0</v>
      </c>
      <c r="Q250" s="24"/>
      <c r="R250" s="24" t="s">
        <v>39</v>
      </c>
      <c r="S250" s="59">
        <f>SUM(0)</f>
        <v>0</v>
      </c>
      <c r="T250" s="59">
        <f>SUM(0)</f>
        <v>0</v>
      </c>
      <c r="U250" s="59"/>
      <c r="V250" s="59"/>
      <c r="W250" s="24" t="s">
        <v>34</v>
      </c>
      <c r="X250" s="24">
        <v>1185</v>
      </c>
      <c r="Y250" s="24"/>
    </row>
    <row r="251" s="6" customFormat="1" ht="24.95" customHeight="1" spans="1:25">
      <c r="A251" s="22">
        <v>66</v>
      </c>
      <c r="B251" s="23" t="s">
        <v>880</v>
      </c>
      <c r="C251" s="22"/>
      <c r="D251" s="22"/>
      <c r="E251" s="22"/>
      <c r="F251" s="22"/>
      <c r="G251" s="22" t="s">
        <v>37</v>
      </c>
      <c r="H251" s="22" t="s">
        <v>34</v>
      </c>
      <c r="I251" s="22" t="s">
        <v>126</v>
      </c>
      <c r="J251" s="44">
        <f>SUM(0)</f>
        <v>0</v>
      </c>
      <c r="K251" s="23" t="s">
        <v>881</v>
      </c>
      <c r="L251" s="22"/>
      <c r="M251" s="49">
        <f t="shared" ref="M251:P251" si="44">SUM(0)</f>
        <v>0</v>
      </c>
      <c r="N251" s="49">
        <f t="shared" si="44"/>
        <v>0</v>
      </c>
      <c r="O251" s="49">
        <f t="shared" si="44"/>
        <v>0</v>
      </c>
      <c r="P251" s="49">
        <f t="shared" si="44"/>
        <v>0</v>
      </c>
      <c r="Q251" s="22"/>
      <c r="R251" s="22" t="s">
        <v>39</v>
      </c>
      <c r="S251" s="58">
        <f>SUM(0)</f>
        <v>0</v>
      </c>
      <c r="T251" s="58">
        <f>SUM(0)</f>
        <v>0</v>
      </c>
      <c r="U251" s="58"/>
      <c r="V251" s="58"/>
      <c r="W251" s="22" t="s">
        <v>34</v>
      </c>
      <c r="X251" s="22">
        <v>1191</v>
      </c>
      <c r="Y251" s="22"/>
    </row>
    <row r="252" s="6" customFormat="1" ht="24.95" customHeight="1" spans="1:25">
      <c r="A252" s="22">
        <v>67</v>
      </c>
      <c r="B252" s="23" t="s">
        <v>882</v>
      </c>
      <c r="C252" s="22"/>
      <c r="D252" s="22"/>
      <c r="E252" s="22"/>
      <c r="F252" s="22"/>
      <c r="G252" s="22" t="s">
        <v>37</v>
      </c>
      <c r="H252" s="22" t="s">
        <v>34</v>
      </c>
      <c r="I252" s="22" t="s">
        <v>883</v>
      </c>
      <c r="J252" s="44" t="s">
        <v>34</v>
      </c>
      <c r="K252" s="23"/>
      <c r="L252" s="22"/>
      <c r="M252" s="49">
        <f t="shared" ref="M252:P252" si="45">M253+M254+M255+M258+M259</f>
        <v>0.3</v>
      </c>
      <c r="N252" s="49">
        <f t="shared" si="45"/>
        <v>0</v>
      </c>
      <c r="O252" s="49">
        <f t="shared" si="45"/>
        <v>0.3</v>
      </c>
      <c r="P252" s="49">
        <f t="shared" si="45"/>
        <v>0</v>
      </c>
      <c r="Q252" s="22"/>
      <c r="R252" s="22" t="s">
        <v>39</v>
      </c>
      <c r="S252" s="58">
        <f>S253+S254+S255+S258+S259</f>
        <v>1</v>
      </c>
      <c r="T252" s="58">
        <f>T253+T254+T255+T258+T259</f>
        <v>4</v>
      </c>
      <c r="U252" s="58"/>
      <c r="V252" s="58"/>
      <c r="W252" s="22" t="s">
        <v>34</v>
      </c>
      <c r="X252" s="22">
        <v>1206</v>
      </c>
      <c r="Y252" s="22"/>
    </row>
    <row r="253" ht="24.95" customHeight="1" spans="1:25">
      <c r="A253" s="24">
        <v>68</v>
      </c>
      <c r="B253" s="26" t="s">
        <v>884</v>
      </c>
      <c r="C253" s="24"/>
      <c r="D253" s="24"/>
      <c r="E253" s="24"/>
      <c r="F253" s="24"/>
      <c r="G253" s="24" t="s">
        <v>37</v>
      </c>
      <c r="H253" s="24" t="s">
        <v>34</v>
      </c>
      <c r="I253" s="24" t="s">
        <v>108</v>
      </c>
      <c r="J253" s="55"/>
      <c r="K253" s="51"/>
      <c r="L253" s="24"/>
      <c r="M253" s="52"/>
      <c r="N253" s="52"/>
      <c r="O253" s="52"/>
      <c r="P253" s="52"/>
      <c r="Q253" s="24"/>
      <c r="R253" s="24"/>
      <c r="S253" s="59"/>
      <c r="T253" s="59"/>
      <c r="U253" s="59"/>
      <c r="V253" s="59"/>
      <c r="W253" s="24" t="s">
        <v>34</v>
      </c>
      <c r="X253" s="24">
        <v>1207</v>
      </c>
      <c r="Y253" s="24"/>
    </row>
    <row r="254" ht="24.95" customHeight="1" spans="1:25">
      <c r="A254" s="24">
        <v>69</v>
      </c>
      <c r="B254" s="26" t="s">
        <v>885</v>
      </c>
      <c r="C254" s="24"/>
      <c r="D254" s="24"/>
      <c r="E254" s="24"/>
      <c r="F254" s="24"/>
      <c r="G254" s="24" t="s">
        <v>37</v>
      </c>
      <c r="H254" s="24" t="s">
        <v>34</v>
      </c>
      <c r="I254" s="24" t="s">
        <v>126</v>
      </c>
      <c r="J254" s="50">
        <f>SUM(0)</f>
        <v>0</v>
      </c>
      <c r="K254" s="51"/>
      <c r="L254" s="24"/>
      <c r="M254" s="52">
        <f t="shared" ref="M254:P254" si="46">SUM(0)</f>
        <v>0</v>
      </c>
      <c r="N254" s="52">
        <f t="shared" si="46"/>
        <v>0</v>
      </c>
      <c r="O254" s="52">
        <f t="shared" si="46"/>
        <v>0</v>
      </c>
      <c r="P254" s="52">
        <f t="shared" si="46"/>
        <v>0</v>
      </c>
      <c r="Q254" s="24"/>
      <c r="R254" s="24" t="s">
        <v>39</v>
      </c>
      <c r="S254" s="59">
        <f>SUM(0)</f>
        <v>0</v>
      </c>
      <c r="T254" s="59">
        <f>SUM(0)</f>
        <v>0</v>
      </c>
      <c r="U254" s="59"/>
      <c r="V254" s="59"/>
      <c r="W254" s="24" t="s">
        <v>34</v>
      </c>
      <c r="X254" s="24">
        <v>1210</v>
      </c>
      <c r="Y254" s="24"/>
    </row>
    <row r="255" ht="24.95" customHeight="1" spans="1:25">
      <c r="A255" s="24">
        <v>70</v>
      </c>
      <c r="B255" s="26" t="s">
        <v>886</v>
      </c>
      <c r="C255" s="24"/>
      <c r="D255" s="24"/>
      <c r="E255" s="24"/>
      <c r="F255" s="24"/>
      <c r="G255" s="24" t="s">
        <v>37</v>
      </c>
      <c r="H255" s="24" t="s">
        <v>34</v>
      </c>
      <c r="I255" s="24" t="s">
        <v>883</v>
      </c>
      <c r="J255" s="24" t="s">
        <v>34</v>
      </c>
      <c r="K255" s="51"/>
      <c r="L255" s="24"/>
      <c r="M255" s="52">
        <f>SUM(M256:M256)</f>
        <v>0.3</v>
      </c>
      <c r="N255" s="52">
        <f>SUM(N256:N256)</f>
        <v>0</v>
      </c>
      <c r="O255" s="52">
        <f>SUM(O256:O256)</f>
        <v>0.3</v>
      </c>
      <c r="P255" s="52">
        <f>SUM(P256:P256)</f>
        <v>0</v>
      </c>
      <c r="Q255" s="24"/>
      <c r="R255" s="24" t="s">
        <v>39</v>
      </c>
      <c r="S255" s="59">
        <f>SUM(S256:S256)</f>
        <v>1</v>
      </c>
      <c r="T255" s="59">
        <f>SUM(T256:T256)</f>
        <v>4</v>
      </c>
      <c r="U255" s="59"/>
      <c r="V255" s="59"/>
      <c r="W255" s="24" t="s">
        <v>34</v>
      </c>
      <c r="X255" s="24">
        <v>1234</v>
      </c>
      <c r="Y255" s="24"/>
    </row>
    <row r="256" ht="24.95" customHeight="1" spans="1:25">
      <c r="A256" s="24">
        <v>71</v>
      </c>
      <c r="B256" s="25" t="s">
        <v>905</v>
      </c>
      <c r="C256" s="26" t="s">
        <v>45</v>
      </c>
      <c r="D256" s="26" t="s">
        <v>142</v>
      </c>
      <c r="E256" s="26" t="s">
        <v>339</v>
      </c>
      <c r="F256" s="26"/>
      <c r="G256" s="26" t="s">
        <v>37</v>
      </c>
      <c r="H256" s="26">
        <v>2019</v>
      </c>
      <c r="I256" s="26" t="s">
        <v>126</v>
      </c>
      <c r="J256" s="54">
        <v>1.5</v>
      </c>
      <c r="K256" s="46" t="s">
        <v>891</v>
      </c>
      <c r="L256" s="26">
        <v>0.2</v>
      </c>
      <c r="M256" s="47">
        <f>N256+O256+P256</f>
        <v>0.3</v>
      </c>
      <c r="N256" s="47"/>
      <c r="O256" s="47">
        <v>0.3</v>
      </c>
      <c r="P256" s="47"/>
      <c r="Q256" s="26" t="s">
        <v>135</v>
      </c>
      <c r="R256" s="26" t="s">
        <v>39</v>
      </c>
      <c r="S256" s="60">
        <v>1</v>
      </c>
      <c r="T256" s="60">
        <v>4</v>
      </c>
      <c r="U256" s="60"/>
      <c r="V256" s="60"/>
      <c r="W256" s="26" t="s">
        <v>17</v>
      </c>
      <c r="X256" s="26"/>
      <c r="Y256" s="26" t="s">
        <v>906</v>
      </c>
    </row>
    <row r="257" ht="24.95" customHeight="1" spans="1:25">
      <c r="A257" s="24"/>
      <c r="B257" s="78"/>
      <c r="C257" s="30" t="s">
        <v>45</v>
      </c>
      <c r="D257" s="30" t="s">
        <v>142</v>
      </c>
      <c r="E257" s="30" t="s">
        <v>339</v>
      </c>
      <c r="F257" s="30" t="s">
        <v>3397</v>
      </c>
      <c r="G257" s="26" t="s">
        <v>37</v>
      </c>
      <c r="H257" s="26">
        <v>2019</v>
      </c>
      <c r="I257" s="26" t="s">
        <v>126</v>
      </c>
      <c r="J257" s="54">
        <v>1.5</v>
      </c>
      <c r="K257" s="46" t="s">
        <v>891</v>
      </c>
      <c r="L257" s="26">
        <v>0.2</v>
      </c>
      <c r="M257" s="47">
        <f>N257+O257+P257</f>
        <v>0.3</v>
      </c>
      <c r="N257" s="47"/>
      <c r="O257" s="47">
        <v>0.3</v>
      </c>
      <c r="P257" s="47"/>
      <c r="Q257" s="26" t="s">
        <v>135</v>
      </c>
      <c r="R257" s="26" t="s">
        <v>39</v>
      </c>
      <c r="S257" s="60">
        <v>1</v>
      </c>
      <c r="T257" s="60">
        <v>4</v>
      </c>
      <c r="U257" s="60"/>
      <c r="V257" s="60"/>
      <c r="W257" s="26" t="s">
        <v>17</v>
      </c>
      <c r="X257" s="26"/>
      <c r="Y257" s="26"/>
    </row>
    <row r="258" ht="24.95" customHeight="1" spans="1:25">
      <c r="A258" s="24">
        <v>72</v>
      </c>
      <c r="B258" s="26" t="s">
        <v>936</v>
      </c>
      <c r="C258" s="24"/>
      <c r="D258" s="24"/>
      <c r="E258" s="24"/>
      <c r="F258" s="24"/>
      <c r="G258" s="24" t="s">
        <v>37</v>
      </c>
      <c r="H258" s="24" t="s">
        <v>34</v>
      </c>
      <c r="I258" s="24" t="s">
        <v>126</v>
      </c>
      <c r="J258" s="50">
        <f>SUM(0)</f>
        <v>0</v>
      </c>
      <c r="K258" s="51"/>
      <c r="L258" s="24"/>
      <c r="M258" s="52">
        <f t="shared" ref="M258:P258" si="47">SUM(0)</f>
        <v>0</v>
      </c>
      <c r="N258" s="52">
        <f t="shared" si="47"/>
        <v>0</v>
      </c>
      <c r="O258" s="52">
        <f t="shared" si="47"/>
        <v>0</v>
      </c>
      <c r="P258" s="52">
        <f t="shared" si="47"/>
        <v>0</v>
      </c>
      <c r="Q258" s="24"/>
      <c r="R258" s="24" t="s">
        <v>39</v>
      </c>
      <c r="S258" s="59">
        <f>SUM(0)</f>
        <v>0</v>
      </c>
      <c r="T258" s="59">
        <f>SUM(0)</f>
        <v>0</v>
      </c>
      <c r="U258" s="59"/>
      <c r="V258" s="59"/>
      <c r="W258" s="24" t="s">
        <v>34</v>
      </c>
      <c r="X258" s="24">
        <v>1247</v>
      </c>
      <c r="Y258" s="24"/>
    </row>
    <row r="259" ht="24.95" customHeight="1" spans="1:25">
      <c r="A259" s="24">
        <v>73</v>
      </c>
      <c r="B259" s="26" t="s">
        <v>937</v>
      </c>
      <c r="C259" s="24"/>
      <c r="D259" s="24"/>
      <c r="E259" s="24"/>
      <c r="F259" s="24"/>
      <c r="G259" s="24" t="s">
        <v>37</v>
      </c>
      <c r="H259" s="24" t="s">
        <v>34</v>
      </c>
      <c r="I259" s="24" t="s">
        <v>126</v>
      </c>
      <c r="J259" s="50">
        <f>SUM(0)</f>
        <v>0</v>
      </c>
      <c r="K259" s="51"/>
      <c r="L259" s="24"/>
      <c r="M259" s="52">
        <f t="shared" ref="M259:P259" si="48">SUM(0)</f>
        <v>0</v>
      </c>
      <c r="N259" s="52">
        <f t="shared" si="48"/>
        <v>0</v>
      </c>
      <c r="O259" s="52">
        <f t="shared" si="48"/>
        <v>0</v>
      </c>
      <c r="P259" s="52">
        <f t="shared" si="48"/>
        <v>0</v>
      </c>
      <c r="Q259" s="24"/>
      <c r="R259" s="24" t="s">
        <v>39</v>
      </c>
      <c r="S259" s="59">
        <f>SUM(0)</f>
        <v>0</v>
      </c>
      <c r="T259" s="59">
        <f>SUM(0)</f>
        <v>0</v>
      </c>
      <c r="U259" s="59"/>
      <c r="V259" s="59"/>
      <c r="W259" s="24" t="s">
        <v>34</v>
      </c>
      <c r="X259" s="24">
        <v>1252</v>
      </c>
      <c r="Y259" s="24"/>
    </row>
    <row r="260" s="5" customFormat="1" ht="24.95" customHeight="1" spans="1:25">
      <c r="A260" s="20">
        <v>74</v>
      </c>
      <c r="B260" s="21" t="s">
        <v>938</v>
      </c>
      <c r="C260" s="20"/>
      <c r="D260" s="20"/>
      <c r="E260" s="20"/>
      <c r="F260" s="20"/>
      <c r="G260" s="20" t="s">
        <v>37</v>
      </c>
      <c r="H260" s="20" t="s">
        <v>34</v>
      </c>
      <c r="I260" s="20" t="s">
        <v>34</v>
      </c>
      <c r="J260" s="42" t="s">
        <v>34</v>
      </c>
      <c r="K260" s="21"/>
      <c r="L260" s="20"/>
      <c r="M260" s="48">
        <f t="shared" ref="M260:P260" si="49">M261+M270+M278+M279+M280+M281</f>
        <v>4.9</v>
      </c>
      <c r="N260" s="48">
        <f t="shared" si="49"/>
        <v>4.6</v>
      </c>
      <c r="O260" s="48">
        <f t="shared" si="49"/>
        <v>0.3</v>
      </c>
      <c r="P260" s="48">
        <f t="shared" si="49"/>
        <v>0</v>
      </c>
      <c r="Q260" s="20"/>
      <c r="R260" s="20" t="s">
        <v>34</v>
      </c>
      <c r="S260" s="57">
        <f>S261+S270+S278+S279+S280+S281</f>
        <v>20</v>
      </c>
      <c r="T260" s="57">
        <f>T261+T270+T278+T279+T280+T281</f>
        <v>77</v>
      </c>
      <c r="U260" s="57" t="s">
        <v>939</v>
      </c>
      <c r="V260" s="57" t="s">
        <v>128</v>
      </c>
      <c r="W260" s="20" t="s">
        <v>34</v>
      </c>
      <c r="X260" s="20">
        <v>1263</v>
      </c>
      <c r="Y260" s="20"/>
    </row>
    <row r="261" s="6" customFormat="1" ht="24.95" customHeight="1" spans="1:25">
      <c r="A261" s="22">
        <v>75</v>
      </c>
      <c r="B261" s="23" t="s">
        <v>940</v>
      </c>
      <c r="C261" s="22"/>
      <c r="D261" s="22"/>
      <c r="E261" s="22"/>
      <c r="F261" s="22"/>
      <c r="G261" s="22" t="s">
        <v>37</v>
      </c>
      <c r="H261" s="22" t="s">
        <v>34</v>
      </c>
      <c r="I261" s="22" t="s">
        <v>941</v>
      </c>
      <c r="J261" s="43">
        <f>SUM(J262:J269)</f>
        <v>44</v>
      </c>
      <c r="K261" s="23" t="s">
        <v>942</v>
      </c>
      <c r="L261" s="22"/>
      <c r="M261" s="49">
        <f>SUM(M262:M269)</f>
        <v>2.2</v>
      </c>
      <c r="N261" s="49">
        <f>SUM(N262:N269)</f>
        <v>2.2</v>
      </c>
      <c r="O261" s="49">
        <f>SUM(O262:O269)</f>
        <v>0</v>
      </c>
      <c r="P261" s="49">
        <f>SUM(P262:P269)</f>
        <v>0</v>
      </c>
      <c r="Q261" s="22"/>
      <c r="R261" s="22" t="s">
        <v>39</v>
      </c>
      <c r="S261" s="58">
        <f>SUM(S262:S269)</f>
        <v>13</v>
      </c>
      <c r="T261" s="58">
        <f>SUM(T262:T269)</f>
        <v>53</v>
      </c>
      <c r="U261" s="58"/>
      <c r="V261" s="58"/>
      <c r="W261" s="22" t="s">
        <v>34</v>
      </c>
      <c r="X261" s="22">
        <v>1264</v>
      </c>
      <c r="Y261" s="22"/>
    </row>
    <row r="262" s="76" customFormat="1" ht="24.95" customHeight="1" spans="1:25">
      <c r="A262" s="24">
        <v>76</v>
      </c>
      <c r="B262" s="51" t="s">
        <v>1019</v>
      </c>
      <c r="C262" s="24" t="s">
        <v>45</v>
      </c>
      <c r="D262" s="24" t="s">
        <v>142</v>
      </c>
      <c r="E262" s="24" t="s">
        <v>146</v>
      </c>
      <c r="F262" s="24"/>
      <c r="G262" s="24" t="s">
        <v>37</v>
      </c>
      <c r="H262" s="24">
        <v>2018</v>
      </c>
      <c r="I262" s="24" t="s">
        <v>941</v>
      </c>
      <c r="J262" s="55">
        <v>10</v>
      </c>
      <c r="K262" s="51" t="s">
        <v>955</v>
      </c>
      <c r="L262" s="52">
        <v>0.05</v>
      </c>
      <c r="M262" s="52">
        <v>0.5</v>
      </c>
      <c r="N262" s="52">
        <v>0.5</v>
      </c>
      <c r="O262" s="52"/>
      <c r="P262" s="52"/>
      <c r="Q262" s="24" t="s">
        <v>135</v>
      </c>
      <c r="R262" s="24" t="s">
        <v>39</v>
      </c>
      <c r="S262" s="24">
        <v>3</v>
      </c>
      <c r="T262" s="24">
        <v>11</v>
      </c>
      <c r="U262" s="24"/>
      <c r="V262" s="24"/>
      <c r="W262" s="24" t="s">
        <v>17</v>
      </c>
      <c r="X262" s="24">
        <v>1455</v>
      </c>
      <c r="Y262" s="24"/>
    </row>
    <row r="263" s="76" customFormat="1" ht="24.95" customHeight="1" spans="1:25">
      <c r="A263" s="24">
        <v>77</v>
      </c>
      <c r="B263" s="51" t="s">
        <v>1020</v>
      </c>
      <c r="C263" s="24" t="s">
        <v>45</v>
      </c>
      <c r="D263" s="24" t="s">
        <v>142</v>
      </c>
      <c r="E263" s="24" t="s">
        <v>148</v>
      </c>
      <c r="F263" s="24"/>
      <c r="G263" s="24" t="s">
        <v>37</v>
      </c>
      <c r="H263" s="24">
        <v>2018</v>
      </c>
      <c r="I263" s="24" t="s">
        <v>941</v>
      </c>
      <c r="J263" s="55">
        <v>2</v>
      </c>
      <c r="K263" s="51" t="s">
        <v>955</v>
      </c>
      <c r="L263" s="52">
        <v>0.05</v>
      </c>
      <c r="M263" s="52">
        <v>0.1</v>
      </c>
      <c r="N263" s="52">
        <v>0.1</v>
      </c>
      <c r="O263" s="52"/>
      <c r="P263" s="52"/>
      <c r="Q263" s="24" t="s">
        <v>135</v>
      </c>
      <c r="R263" s="24" t="s">
        <v>39</v>
      </c>
      <c r="S263" s="24">
        <v>1</v>
      </c>
      <c r="T263" s="24">
        <v>4</v>
      </c>
      <c r="U263" s="24"/>
      <c r="V263" s="24"/>
      <c r="W263" s="24" t="s">
        <v>17</v>
      </c>
      <c r="X263" s="24">
        <v>1456</v>
      </c>
      <c r="Y263" s="24"/>
    </row>
    <row r="264" s="76" customFormat="1" ht="24.95" customHeight="1" spans="1:25">
      <c r="A264" s="24">
        <v>78</v>
      </c>
      <c r="B264" s="51" t="s">
        <v>1021</v>
      </c>
      <c r="C264" s="24" t="s">
        <v>45</v>
      </c>
      <c r="D264" s="24" t="s">
        <v>142</v>
      </c>
      <c r="E264" s="24" t="s">
        <v>528</v>
      </c>
      <c r="F264" s="24"/>
      <c r="G264" s="24" t="s">
        <v>37</v>
      </c>
      <c r="H264" s="24">
        <v>2018</v>
      </c>
      <c r="I264" s="24" t="s">
        <v>941</v>
      </c>
      <c r="J264" s="55">
        <v>2</v>
      </c>
      <c r="K264" s="51" t="s">
        <v>955</v>
      </c>
      <c r="L264" s="52">
        <v>0.05</v>
      </c>
      <c r="M264" s="52">
        <v>0.1</v>
      </c>
      <c r="N264" s="52">
        <v>0.1</v>
      </c>
      <c r="O264" s="52"/>
      <c r="P264" s="52"/>
      <c r="Q264" s="24" t="s">
        <v>135</v>
      </c>
      <c r="R264" s="24" t="s">
        <v>39</v>
      </c>
      <c r="S264" s="24">
        <v>1</v>
      </c>
      <c r="T264" s="24">
        <v>3</v>
      </c>
      <c r="U264" s="24"/>
      <c r="V264" s="24"/>
      <c r="W264" s="24" t="s">
        <v>17</v>
      </c>
      <c r="X264" s="24">
        <v>1457</v>
      </c>
      <c r="Y264" s="24"/>
    </row>
    <row r="265" s="76" customFormat="1" ht="24.95" customHeight="1" spans="1:25">
      <c r="A265" s="24">
        <v>79</v>
      </c>
      <c r="B265" s="51" t="s">
        <v>1022</v>
      </c>
      <c r="C265" s="24" t="s">
        <v>45</v>
      </c>
      <c r="D265" s="24" t="s">
        <v>142</v>
      </c>
      <c r="E265" s="24" t="s">
        <v>1023</v>
      </c>
      <c r="F265" s="24"/>
      <c r="G265" s="24" t="s">
        <v>37</v>
      </c>
      <c r="H265" s="24">
        <v>2018</v>
      </c>
      <c r="I265" s="24" t="s">
        <v>941</v>
      </c>
      <c r="J265" s="55">
        <v>2</v>
      </c>
      <c r="K265" s="51" t="s">
        <v>955</v>
      </c>
      <c r="L265" s="52">
        <v>0.05</v>
      </c>
      <c r="M265" s="52">
        <v>0.1</v>
      </c>
      <c r="N265" s="52">
        <v>0.1</v>
      </c>
      <c r="O265" s="52"/>
      <c r="P265" s="52"/>
      <c r="Q265" s="24" t="s">
        <v>135</v>
      </c>
      <c r="R265" s="24" t="s">
        <v>39</v>
      </c>
      <c r="S265" s="24">
        <v>1</v>
      </c>
      <c r="T265" s="24">
        <v>6</v>
      </c>
      <c r="U265" s="24"/>
      <c r="V265" s="24"/>
      <c r="W265" s="24" t="s">
        <v>17</v>
      </c>
      <c r="X265" s="24">
        <v>1458</v>
      </c>
      <c r="Y265" s="24"/>
    </row>
    <row r="266" s="76" customFormat="1" ht="24.95" customHeight="1" spans="1:25">
      <c r="A266" s="24">
        <v>80</v>
      </c>
      <c r="B266" s="51" t="s">
        <v>1024</v>
      </c>
      <c r="C266" s="24" t="s">
        <v>45</v>
      </c>
      <c r="D266" s="24" t="s">
        <v>142</v>
      </c>
      <c r="E266" s="24" t="s">
        <v>1025</v>
      </c>
      <c r="F266" s="24"/>
      <c r="G266" s="24" t="s">
        <v>37</v>
      </c>
      <c r="H266" s="24">
        <v>2018</v>
      </c>
      <c r="I266" s="24" t="s">
        <v>941</v>
      </c>
      <c r="J266" s="55">
        <v>2</v>
      </c>
      <c r="K266" s="51" t="s">
        <v>955</v>
      </c>
      <c r="L266" s="52">
        <v>0.05</v>
      </c>
      <c r="M266" s="52">
        <v>0.1</v>
      </c>
      <c r="N266" s="52">
        <v>0.1</v>
      </c>
      <c r="O266" s="52"/>
      <c r="P266" s="52"/>
      <c r="Q266" s="24" t="s">
        <v>135</v>
      </c>
      <c r="R266" s="24" t="s">
        <v>39</v>
      </c>
      <c r="S266" s="24">
        <v>1</v>
      </c>
      <c r="T266" s="24">
        <v>4</v>
      </c>
      <c r="U266" s="24"/>
      <c r="V266" s="24"/>
      <c r="W266" s="24" t="s">
        <v>17</v>
      </c>
      <c r="X266" s="24">
        <v>1459</v>
      </c>
      <c r="Y266" s="24"/>
    </row>
    <row r="267" s="76" customFormat="1" ht="24.95" customHeight="1" spans="1:25">
      <c r="A267" s="24">
        <v>81</v>
      </c>
      <c r="B267" s="51" t="s">
        <v>1026</v>
      </c>
      <c r="C267" s="24" t="s">
        <v>45</v>
      </c>
      <c r="D267" s="24" t="s">
        <v>142</v>
      </c>
      <c r="E267" s="24" t="s">
        <v>156</v>
      </c>
      <c r="F267" s="24"/>
      <c r="G267" s="24" t="s">
        <v>37</v>
      </c>
      <c r="H267" s="24">
        <v>2018</v>
      </c>
      <c r="I267" s="24" t="s">
        <v>941</v>
      </c>
      <c r="J267" s="55">
        <v>4</v>
      </c>
      <c r="K267" s="51" t="s">
        <v>955</v>
      </c>
      <c r="L267" s="52">
        <v>0.05</v>
      </c>
      <c r="M267" s="52">
        <v>0.2</v>
      </c>
      <c r="N267" s="52">
        <v>0.2</v>
      </c>
      <c r="O267" s="52"/>
      <c r="P267" s="52"/>
      <c r="Q267" s="24" t="s">
        <v>135</v>
      </c>
      <c r="R267" s="24" t="s">
        <v>39</v>
      </c>
      <c r="S267" s="24">
        <v>1</v>
      </c>
      <c r="T267" s="24">
        <v>7</v>
      </c>
      <c r="U267" s="24"/>
      <c r="V267" s="24"/>
      <c r="W267" s="24" t="s">
        <v>17</v>
      </c>
      <c r="X267" s="24">
        <v>1460</v>
      </c>
      <c r="Y267" s="24"/>
    </row>
    <row r="268" s="76" customFormat="1" ht="24.95" customHeight="1" spans="1:25">
      <c r="A268" s="24">
        <v>82</v>
      </c>
      <c r="B268" s="51" t="s">
        <v>1027</v>
      </c>
      <c r="C268" s="24" t="s">
        <v>45</v>
      </c>
      <c r="D268" s="24" t="s">
        <v>142</v>
      </c>
      <c r="E268" s="24" t="s">
        <v>152</v>
      </c>
      <c r="F268" s="24"/>
      <c r="G268" s="24" t="s">
        <v>37</v>
      </c>
      <c r="H268" s="24">
        <v>2018</v>
      </c>
      <c r="I268" s="24" t="s">
        <v>941</v>
      </c>
      <c r="J268" s="55">
        <v>19</v>
      </c>
      <c r="K268" s="51" t="s">
        <v>955</v>
      </c>
      <c r="L268" s="52">
        <v>0.05</v>
      </c>
      <c r="M268" s="52">
        <v>0.95</v>
      </c>
      <c r="N268" s="52">
        <v>0.95</v>
      </c>
      <c r="O268" s="52"/>
      <c r="P268" s="52"/>
      <c r="Q268" s="24" t="s">
        <v>135</v>
      </c>
      <c r="R268" s="24" t="s">
        <v>39</v>
      </c>
      <c r="S268" s="24">
        <v>3</v>
      </c>
      <c r="T268" s="24">
        <v>11</v>
      </c>
      <c r="U268" s="24"/>
      <c r="V268" s="24"/>
      <c r="W268" s="24" t="s">
        <v>17</v>
      </c>
      <c r="X268" s="24">
        <v>1461</v>
      </c>
      <c r="Y268" s="24"/>
    </row>
    <row r="269" s="76" customFormat="1" ht="24.95" customHeight="1" spans="1:25">
      <c r="A269" s="24">
        <v>83</v>
      </c>
      <c r="B269" s="51" t="s">
        <v>1028</v>
      </c>
      <c r="C269" s="24" t="s">
        <v>45</v>
      </c>
      <c r="D269" s="24" t="s">
        <v>142</v>
      </c>
      <c r="E269" s="24" t="s">
        <v>534</v>
      </c>
      <c r="F269" s="24"/>
      <c r="G269" s="24" t="s">
        <v>37</v>
      </c>
      <c r="H269" s="24">
        <v>2018</v>
      </c>
      <c r="I269" s="24" t="s">
        <v>941</v>
      </c>
      <c r="J269" s="55">
        <v>3</v>
      </c>
      <c r="K269" s="51" t="s">
        <v>955</v>
      </c>
      <c r="L269" s="52">
        <v>0.05</v>
      </c>
      <c r="M269" s="52">
        <v>0.15</v>
      </c>
      <c r="N269" s="52">
        <v>0.15</v>
      </c>
      <c r="O269" s="52"/>
      <c r="P269" s="52"/>
      <c r="Q269" s="24" t="s">
        <v>135</v>
      </c>
      <c r="R269" s="24" t="s">
        <v>39</v>
      </c>
      <c r="S269" s="24">
        <v>2</v>
      </c>
      <c r="T269" s="24">
        <v>7</v>
      </c>
      <c r="U269" s="24"/>
      <c r="V269" s="24"/>
      <c r="W269" s="24" t="s">
        <v>17</v>
      </c>
      <c r="X269" s="24">
        <v>1462</v>
      </c>
      <c r="Y269" s="24"/>
    </row>
    <row r="270" s="6" customFormat="1" ht="24.95" customHeight="1" spans="1:25">
      <c r="A270" s="22">
        <v>84</v>
      </c>
      <c r="B270" s="23" t="s">
        <v>1047</v>
      </c>
      <c r="C270" s="22"/>
      <c r="D270" s="22"/>
      <c r="E270" s="22"/>
      <c r="F270" s="22"/>
      <c r="G270" s="22" t="s">
        <v>37</v>
      </c>
      <c r="H270" s="22" t="s">
        <v>34</v>
      </c>
      <c r="I270" s="22" t="s">
        <v>941</v>
      </c>
      <c r="J270" s="43">
        <f>SUM(J271:J276)</f>
        <v>7</v>
      </c>
      <c r="K270" s="23" t="s">
        <v>1048</v>
      </c>
      <c r="L270" s="22"/>
      <c r="M270" s="49">
        <f>SUM(M271:M276)</f>
        <v>2.7</v>
      </c>
      <c r="N270" s="49">
        <f>SUM(N271:N276)</f>
        <v>2.4</v>
      </c>
      <c r="O270" s="49">
        <f>SUM(O271:O276)</f>
        <v>0.3</v>
      </c>
      <c r="P270" s="49">
        <f>SUM(P271:P276)</f>
        <v>0</v>
      </c>
      <c r="Q270" s="22"/>
      <c r="R270" s="22" t="s">
        <v>39</v>
      </c>
      <c r="S270" s="58">
        <f>SUM(S271:S276)</f>
        <v>7</v>
      </c>
      <c r="T270" s="58">
        <f>SUM(T271:T276)</f>
        <v>24</v>
      </c>
      <c r="U270" s="58"/>
      <c r="V270" s="58"/>
      <c r="W270" s="22" t="s">
        <v>34</v>
      </c>
      <c r="X270" s="22">
        <v>1780</v>
      </c>
      <c r="Y270" s="22"/>
    </row>
    <row r="271" s="3" customFormat="1" ht="24.95" customHeight="1" spans="1:25">
      <c r="A271" s="24">
        <v>85</v>
      </c>
      <c r="B271" s="46" t="s">
        <v>1058</v>
      </c>
      <c r="C271" s="26" t="s">
        <v>45</v>
      </c>
      <c r="D271" s="26" t="s">
        <v>142</v>
      </c>
      <c r="E271" s="26" t="s">
        <v>1023</v>
      </c>
      <c r="F271" s="26"/>
      <c r="G271" s="26" t="s">
        <v>37</v>
      </c>
      <c r="H271" s="26">
        <v>2018</v>
      </c>
      <c r="I271" s="26" t="s">
        <v>941</v>
      </c>
      <c r="J271" s="45">
        <v>1</v>
      </c>
      <c r="K271" s="51" t="s">
        <v>1048</v>
      </c>
      <c r="L271" s="47">
        <v>0.4</v>
      </c>
      <c r="M271" s="47">
        <v>0.4</v>
      </c>
      <c r="N271" s="47">
        <v>0.4</v>
      </c>
      <c r="O271" s="47"/>
      <c r="P271" s="47"/>
      <c r="Q271" s="26" t="s">
        <v>135</v>
      </c>
      <c r="R271" s="26" t="s">
        <v>39</v>
      </c>
      <c r="S271" s="26">
        <v>1</v>
      </c>
      <c r="T271" s="26">
        <v>6</v>
      </c>
      <c r="U271" s="26"/>
      <c r="V271" s="26"/>
      <c r="W271" s="26" t="s">
        <v>17</v>
      </c>
      <c r="X271" s="24">
        <v>1786</v>
      </c>
      <c r="Y271" s="24"/>
    </row>
    <row r="272" s="3" customFormat="1" ht="24.95" customHeight="1" spans="1:25">
      <c r="A272" s="24">
        <v>86</v>
      </c>
      <c r="B272" s="46" t="s">
        <v>1059</v>
      </c>
      <c r="C272" s="26" t="s">
        <v>45</v>
      </c>
      <c r="D272" s="26" t="s">
        <v>142</v>
      </c>
      <c r="E272" s="26" t="s">
        <v>528</v>
      </c>
      <c r="F272" s="26"/>
      <c r="G272" s="26" t="s">
        <v>37</v>
      </c>
      <c r="H272" s="26">
        <v>2018</v>
      </c>
      <c r="I272" s="26" t="s">
        <v>941</v>
      </c>
      <c r="J272" s="45">
        <v>2</v>
      </c>
      <c r="K272" s="51" t="s">
        <v>1048</v>
      </c>
      <c r="L272" s="47">
        <v>0.4</v>
      </c>
      <c r="M272" s="47">
        <v>0.8</v>
      </c>
      <c r="N272" s="47">
        <v>0.8</v>
      </c>
      <c r="O272" s="47"/>
      <c r="P272" s="47"/>
      <c r="Q272" s="26" t="s">
        <v>135</v>
      </c>
      <c r="R272" s="26" t="s">
        <v>39</v>
      </c>
      <c r="S272" s="26">
        <v>2</v>
      </c>
      <c r="T272" s="26">
        <v>6</v>
      </c>
      <c r="U272" s="26"/>
      <c r="V272" s="26"/>
      <c r="W272" s="26" t="s">
        <v>17</v>
      </c>
      <c r="X272" s="24">
        <v>1787</v>
      </c>
      <c r="Y272" s="24"/>
    </row>
    <row r="273" s="3" customFormat="1" ht="24.95" customHeight="1" spans="1:25">
      <c r="A273" s="24">
        <v>87</v>
      </c>
      <c r="B273" s="46" t="s">
        <v>1060</v>
      </c>
      <c r="C273" s="26" t="s">
        <v>45</v>
      </c>
      <c r="D273" s="26" t="s">
        <v>142</v>
      </c>
      <c r="E273" s="26" t="s">
        <v>148</v>
      </c>
      <c r="F273" s="26"/>
      <c r="G273" s="26" t="s">
        <v>37</v>
      </c>
      <c r="H273" s="26">
        <v>2018</v>
      </c>
      <c r="I273" s="26" t="s">
        <v>941</v>
      </c>
      <c r="J273" s="45">
        <v>1</v>
      </c>
      <c r="K273" s="51" t="s">
        <v>1048</v>
      </c>
      <c r="L273" s="47">
        <v>0.4</v>
      </c>
      <c r="M273" s="47">
        <v>0.4</v>
      </c>
      <c r="N273" s="47">
        <v>0.4</v>
      </c>
      <c r="O273" s="47"/>
      <c r="P273" s="47"/>
      <c r="Q273" s="26" t="s">
        <v>135</v>
      </c>
      <c r="R273" s="26" t="s">
        <v>39</v>
      </c>
      <c r="S273" s="26">
        <v>1</v>
      </c>
      <c r="T273" s="26">
        <v>5</v>
      </c>
      <c r="U273" s="26"/>
      <c r="V273" s="26"/>
      <c r="W273" s="26" t="s">
        <v>17</v>
      </c>
      <c r="X273" s="24">
        <v>1788</v>
      </c>
      <c r="Y273" s="24"/>
    </row>
    <row r="274" s="3" customFormat="1" ht="24.95" customHeight="1" spans="1:25">
      <c r="A274" s="24">
        <v>88</v>
      </c>
      <c r="B274" s="46" t="s">
        <v>1061</v>
      </c>
      <c r="C274" s="26" t="s">
        <v>45</v>
      </c>
      <c r="D274" s="26" t="s">
        <v>142</v>
      </c>
      <c r="E274" s="26" t="s">
        <v>150</v>
      </c>
      <c r="F274" s="26"/>
      <c r="G274" s="26" t="s">
        <v>37</v>
      </c>
      <c r="H274" s="26">
        <v>2018</v>
      </c>
      <c r="I274" s="26" t="s">
        <v>941</v>
      </c>
      <c r="J274" s="45">
        <v>1</v>
      </c>
      <c r="K274" s="51" t="s">
        <v>1048</v>
      </c>
      <c r="L274" s="47">
        <v>0.4</v>
      </c>
      <c r="M274" s="47">
        <v>0.4</v>
      </c>
      <c r="N274" s="47">
        <v>0.4</v>
      </c>
      <c r="O274" s="47"/>
      <c r="P274" s="47"/>
      <c r="Q274" s="26" t="s">
        <v>135</v>
      </c>
      <c r="R274" s="26" t="s">
        <v>39</v>
      </c>
      <c r="S274" s="26">
        <v>1</v>
      </c>
      <c r="T274" s="26">
        <v>2</v>
      </c>
      <c r="U274" s="26"/>
      <c r="V274" s="26"/>
      <c r="W274" s="26" t="s">
        <v>17</v>
      </c>
      <c r="X274" s="24">
        <v>1789</v>
      </c>
      <c r="Y274" s="24"/>
    </row>
    <row r="275" s="3" customFormat="1" ht="24.95" customHeight="1" spans="1:25">
      <c r="A275" s="24">
        <v>89</v>
      </c>
      <c r="B275" s="46" t="s">
        <v>1062</v>
      </c>
      <c r="C275" s="26" t="s">
        <v>45</v>
      </c>
      <c r="D275" s="26" t="s">
        <v>142</v>
      </c>
      <c r="E275" s="26" t="s">
        <v>156</v>
      </c>
      <c r="F275" s="26"/>
      <c r="G275" s="26" t="s">
        <v>37</v>
      </c>
      <c r="H275" s="26">
        <v>2018</v>
      </c>
      <c r="I275" s="26" t="s">
        <v>941</v>
      </c>
      <c r="J275" s="45">
        <v>1</v>
      </c>
      <c r="K275" s="51" t="s">
        <v>1048</v>
      </c>
      <c r="L275" s="47">
        <v>0.4</v>
      </c>
      <c r="M275" s="47">
        <v>0.4</v>
      </c>
      <c r="N275" s="47">
        <v>0.4</v>
      </c>
      <c r="O275" s="47"/>
      <c r="P275" s="47"/>
      <c r="Q275" s="26" t="s">
        <v>135</v>
      </c>
      <c r="R275" s="26" t="s">
        <v>39</v>
      </c>
      <c r="S275" s="26">
        <v>1</v>
      </c>
      <c r="T275" s="26">
        <v>4</v>
      </c>
      <c r="U275" s="26"/>
      <c r="V275" s="26"/>
      <c r="W275" s="26" t="s">
        <v>17</v>
      </c>
      <c r="X275" s="24">
        <v>1790</v>
      </c>
      <c r="Y275" s="24"/>
    </row>
    <row r="276" ht="24.95" customHeight="1" spans="1:25">
      <c r="A276" s="24">
        <v>90</v>
      </c>
      <c r="B276" s="25" t="s">
        <v>1151</v>
      </c>
      <c r="C276" s="26" t="s">
        <v>45</v>
      </c>
      <c r="D276" s="26" t="s">
        <v>142</v>
      </c>
      <c r="E276" s="26" t="s">
        <v>354</v>
      </c>
      <c r="F276" s="26"/>
      <c r="G276" s="26" t="s">
        <v>37</v>
      </c>
      <c r="H276" s="26">
        <v>2019</v>
      </c>
      <c r="I276" s="26" t="s">
        <v>941</v>
      </c>
      <c r="J276" s="45">
        <v>1</v>
      </c>
      <c r="K276" s="46" t="s">
        <v>1048</v>
      </c>
      <c r="L276" s="26">
        <v>0.3</v>
      </c>
      <c r="M276" s="47">
        <v>0.3</v>
      </c>
      <c r="N276" s="47"/>
      <c r="O276" s="47">
        <v>0.3</v>
      </c>
      <c r="P276" s="47"/>
      <c r="Q276" s="26" t="s">
        <v>135</v>
      </c>
      <c r="R276" s="26" t="s">
        <v>39</v>
      </c>
      <c r="S276" s="60">
        <v>1</v>
      </c>
      <c r="T276" s="60">
        <v>1</v>
      </c>
      <c r="U276" s="60"/>
      <c r="V276" s="60"/>
      <c r="W276" s="26" t="s">
        <v>17</v>
      </c>
      <c r="X276" s="26"/>
      <c r="Y276" s="87" t="s">
        <v>1152</v>
      </c>
    </row>
    <row r="277" customFormat="1" ht="24.95" customHeight="1" spans="1:25">
      <c r="A277" s="24"/>
      <c r="B277" s="25"/>
      <c r="C277" s="27" t="s">
        <v>45</v>
      </c>
      <c r="D277" s="27" t="s">
        <v>142</v>
      </c>
      <c r="E277" s="28" t="s">
        <v>354</v>
      </c>
      <c r="F277" s="27" t="s">
        <v>3428</v>
      </c>
      <c r="G277" s="26" t="s">
        <v>37</v>
      </c>
      <c r="H277" s="26">
        <v>2019</v>
      </c>
      <c r="I277" s="26" t="s">
        <v>941</v>
      </c>
      <c r="J277" s="45">
        <v>1</v>
      </c>
      <c r="K277" s="46" t="s">
        <v>1048</v>
      </c>
      <c r="L277" s="26">
        <v>0.3</v>
      </c>
      <c r="M277" s="47">
        <v>0.3</v>
      </c>
      <c r="N277" s="47"/>
      <c r="O277" s="47">
        <v>0.3</v>
      </c>
      <c r="P277" s="47"/>
      <c r="Q277" s="26" t="s">
        <v>135</v>
      </c>
      <c r="R277" s="26" t="s">
        <v>39</v>
      </c>
      <c r="S277" s="60">
        <v>1</v>
      </c>
      <c r="T277" s="60">
        <v>1</v>
      </c>
      <c r="U277" s="60"/>
      <c r="V277" s="60"/>
      <c r="W277" s="26" t="s">
        <v>17</v>
      </c>
      <c r="X277" s="26"/>
      <c r="Y277" s="87"/>
    </row>
    <row r="278" s="6" customFormat="1" ht="24.95" customHeight="1" spans="1:25">
      <c r="A278" s="22">
        <v>91</v>
      </c>
      <c r="B278" s="23" t="s">
        <v>1153</v>
      </c>
      <c r="C278" s="22"/>
      <c r="D278" s="22"/>
      <c r="E278" s="22"/>
      <c r="F278" s="22"/>
      <c r="G278" s="22" t="s">
        <v>37</v>
      </c>
      <c r="H278" s="22" t="s">
        <v>34</v>
      </c>
      <c r="I278" s="22" t="s">
        <v>1139</v>
      </c>
      <c r="J278" s="43">
        <f>SUM(0)</f>
        <v>0</v>
      </c>
      <c r="K278" s="23" t="s">
        <v>1154</v>
      </c>
      <c r="L278" s="22"/>
      <c r="M278" s="49">
        <f>SUM(0)</f>
        <v>0</v>
      </c>
      <c r="N278" s="49">
        <f>SUM(0)</f>
        <v>0</v>
      </c>
      <c r="O278" s="49">
        <f>SUM(0)</f>
        <v>0</v>
      </c>
      <c r="P278" s="49">
        <f>SUM(0)</f>
        <v>0</v>
      </c>
      <c r="Q278" s="22"/>
      <c r="R278" s="22" t="s">
        <v>39</v>
      </c>
      <c r="S278" s="58">
        <f>SUM(0)</f>
        <v>0</v>
      </c>
      <c r="T278" s="58">
        <f>SUM(0)</f>
        <v>0</v>
      </c>
      <c r="U278" s="58"/>
      <c r="V278" s="58"/>
      <c r="W278" s="22" t="s">
        <v>34</v>
      </c>
      <c r="X278" s="22">
        <v>2076</v>
      </c>
      <c r="Y278" s="22"/>
    </row>
    <row r="279" s="6" customFormat="1" ht="24.95" customHeight="1" spans="1:25">
      <c r="A279" s="22">
        <v>92</v>
      </c>
      <c r="B279" s="23" t="s">
        <v>1168</v>
      </c>
      <c r="C279" s="22"/>
      <c r="D279" s="22"/>
      <c r="E279" s="22"/>
      <c r="F279" s="22"/>
      <c r="G279" s="22" t="s">
        <v>37</v>
      </c>
      <c r="H279" s="22" t="s">
        <v>34</v>
      </c>
      <c r="I279" s="22" t="s">
        <v>1169</v>
      </c>
      <c r="J279" s="43">
        <f>SUM(0)</f>
        <v>0</v>
      </c>
      <c r="K279" s="23" t="s">
        <v>1170</v>
      </c>
      <c r="L279" s="22"/>
      <c r="M279" s="49">
        <f t="shared" ref="M279:P279" si="50">SUM(0)</f>
        <v>0</v>
      </c>
      <c r="N279" s="49">
        <f t="shared" si="50"/>
        <v>0</v>
      </c>
      <c r="O279" s="49">
        <f t="shared" si="50"/>
        <v>0</v>
      </c>
      <c r="P279" s="49">
        <f t="shared" si="50"/>
        <v>0</v>
      </c>
      <c r="Q279" s="22"/>
      <c r="R279" s="22" t="s">
        <v>39</v>
      </c>
      <c r="S279" s="58">
        <f>SUM(0)</f>
        <v>0</v>
      </c>
      <c r="T279" s="58">
        <f>SUM(0)</f>
        <v>0</v>
      </c>
      <c r="U279" s="58"/>
      <c r="V279" s="58"/>
      <c r="W279" s="22" t="s">
        <v>34</v>
      </c>
      <c r="X279" s="22">
        <v>2118</v>
      </c>
      <c r="Y279" s="22"/>
    </row>
    <row r="280" s="6" customFormat="1" ht="24.95" customHeight="1" spans="1:25">
      <c r="A280" s="22">
        <v>93</v>
      </c>
      <c r="B280" s="23" t="s">
        <v>1171</v>
      </c>
      <c r="C280" s="22"/>
      <c r="D280" s="22"/>
      <c r="E280" s="22"/>
      <c r="F280" s="22"/>
      <c r="G280" s="22" t="s">
        <v>37</v>
      </c>
      <c r="H280" s="22" t="s">
        <v>34</v>
      </c>
      <c r="I280" s="22" t="s">
        <v>126</v>
      </c>
      <c r="J280" s="44">
        <f>SUM(0)</f>
        <v>0</v>
      </c>
      <c r="K280" s="23" t="s">
        <v>1172</v>
      </c>
      <c r="L280" s="22"/>
      <c r="M280" s="49">
        <f t="shared" ref="M280:P280" si="51">SUM(0)</f>
        <v>0</v>
      </c>
      <c r="N280" s="49">
        <f t="shared" si="51"/>
        <v>0</v>
      </c>
      <c r="O280" s="49">
        <f t="shared" si="51"/>
        <v>0</v>
      </c>
      <c r="P280" s="49">
        <f t="shared" si="51"/>
        <v>0</v>
      </c>
      <c r="Q280" s="22"/>
      <c r="R280" s="22" t="s">
        <v>39</v>
      </c>
      <c r="S280" s="58">
        <f>SUM(0)</f>
        <v>0</v>
      </c>
      <c r="T280" s="58">
        <f>SUM(0)</f>
        <v>0</v>
      </c>
      <c r="U280" s="58"/>
      <c r="V280" s="58"/>
      <c r="W280" s="22" t="s">
        <v>34</v>
      </c>
      <c r="X280" s="22">
        <v>2196</v>
      </c>
      <c r="Y280" s="22"/>
    </row>
    <row r="281" s="6" customFormat="1" ht="24.95" customHeight="1" spans="1:25">
      <c r="A281" s="22">
        <v>94</v>
      </c>
      <c r="B281" s="23" t="s">
        <v>1173</v>
      </c>
      <c r="C281" s="22"/>
      <c r="D281" s="22"/>
      <c r="E281" s="22"/>
      <c r="F281" s="22"/>
      <c r="G281" s="22" t="s">
        <v>37</v>
      </c>
      <c r="H281" s="22" t="s">
        <v>34</v>
      </c>
      <c r="I281" s="22" t="s">
        <v>34</v>
      </c>
      <c r="J281" s="43" t="s">
        <v>34</v>
      </c>
      <c r="K281" s="23" t="s">
        <v>1174</v>
      </c>
      <c r="L281" s="22"/>
      <c r="M281" s="49">
        <f t="shared" ref="M281:P281" si="52">M282+M283+M284+M285</f>
        <v>0</v>
      </c>
      <c r="N281" s="49">
        <f t="shared" si="52"/>
        <v>0</v>
      </c>
      <c r="O281" s="49">
        <f t="shared" si="52"/>
        <v>0</v>
      </c>
      <c r="P281" s="49">
        <f t="shared" si="52"/>
        <v>0</v>
      </c>
      <c r="Q281" s="22"/>
      <c r="R281" s="22" t="s">
        <v>39</v>
      </c>
      <c r="S281" s="58">
        <f>S282+S283+S284+S285</f>
        <v>0</v>
      </c>
      <c r="T281" s="58">
        <f>T282+T283+T284+T285</f>
        <v>0</v>
      </c>
      <c r="U281" s="58"/>
      <c r="V281" s="58"/>
      <c r="W281" s="22" t="s">
        <v>34</v>
      </c>
      <c r="X281" s="22">
        <v>2211</v>
      </c>
      <c r="Y281" s="22"/>
    </row>
    <row r="282" ht="24.95" customHeight="1" spans="1:25">
      <c r="A282" s="24">
        <v>95</v>
      </c>
      <c r="B282" s="26" t="s">
        <v>1175</v>
      </c>
      <c r="C282" s="24"/>
      <c r="D282" s="24"/>
      <c r="E282" s="24"/>
      <c r="F282" s="24"/>
      <c r="G282" s="24" t="s">
        <v>37</v>
      </c>
      <c r="H282" s="24" t="s">
        <v>34</v>
      </c>
      <c r="I282" s="24" t="s">
        <v>1176</v>
      </c>
      <c r="J282" s="55">
        <f>SUM(0)</f>
        <v>0</v>
      </c>
      <c r="K282" s="51"/>
      <c r="L282" s="24"/>
      <c r="M282" s="52">
        <f>SUM(0)</f>
        <v>0</v>
      </c>
      <c r="N282" s="52">
        <f>SUM(0)</f>
        <v>0</v>
      </c>
      <c r="O282" s="52">
        <f>SUM(0)</f>
        <v>0</v>
      </c>
      <c r="P282" s="52">
        <f>SUM(0)</f>
        <v>0</v>
      </c>
      <c r="Q282" s="24"/>
      <c r="R282" s="24" t="s">
        <v>39</v>
      </c>
      <c r="S282" s="59">
        <f>SUM(0)</f>
        <v>0</v>
      </c>
      <c r="T282" s="59">
        <f>SUM(0)</f>
        <v>0</v>
      </c>
      <c r="U282" s="59"/>
      <c r="V282" s="59"/>
      <c r="W282" s="24" t="s">
        <v>34</v>
      </c>
      <c r="X282" s="24">
        <v>2212</v>
      </c>
      <c r="Y282" s="24"/>
    </row>
    <row r="283" ht="24.95" customHeight="1" spans="1:25">
      <c r="A283" s="24">
        <v>96</v>
      </c>
      <c r="B283" s="26" t="s">
        <v>1227</v>
      </c>
      <c r="C283" s="24"/>
      <c r="D283" s="24"/>
      <c r="E283" s="24"/>
      <c r="F283" s="24"/>
      <c r="G283" s="24" t="s">
        <v>37</v>
      </c>
      <c r="H283" s="24" t="s">
        <v>34</v>
      </c>
      <c r="I283" s="24" t="s">
        <v>1228</v>
      </c>
      <c r="J283" s="55">
        <f t="shared" ref="J283:J285" si="53">SUM(0)</f>
        <v>0</v>
      </c>
      <c r="K283" s="51"/>
      <c r="L283" s="24"/>
      <c r="M283" s="52">
        <f t="shared" ref="M283:P283" si="54">SUM(0)</f>
        <v>0</v>
      </c>
      <c r="N283" s="52">
        <f t="shared" si="54"/>
        <v>0</v>
      </c>
      <c r="O283" s="52">
        <f t="shared" si="54"/>
        <v>0</v>
      </c>
      <c r="P283" s="52">
        <f t="shared" si="54"/>
        <v>0</v>
      </c>
      <c r="Q283" s="24"/>
      <c r="R283" s="24" t="s">
        <v>39</v>
      </c>
      <c r="S283" s="59">
        <f t="shared" ref="S283:S285" si="55">SUM(0)</f>
        <v>0</v>
      </c>
      <c r="T283" s="59">
        <f t="shared" ref="T283:T285" si="56">SUM(0)</f>
        <v>0</v>
      </c>
      <c r="U283" s="59"/>
      <c r="V283" s="59"/>
      <c r="W283" s="24" t="s">
        <v>34</v>
      </c>
      <c r="X283" s="24">
        <v>2232</v>
      </c>
      <c r="Y283" s="24"/>
    </row>
    <row r="284" ht="24.95" customHeight="1" spans="1:25">
      <c r="A284" s="24">
        <v>97</v>
      </c>
      <c r="B284" s="26" t="s">
        <v>1229</v>
      </c>
      <c r="C284" s="24"/>
      <c r="D284" s="24"/>
      <c r="E284" s="24"/>
      <c r="F284" s="24"/>
      <c r="G284" s="24" t="s">
        <v>37</v>
      </c>
      <c r="H284" s="24" t="s">
        <v>34</v>
      </c>
      <c r="I284" s="24" t="s">
        <v>941</v>
      </c>
      <c r="J284" s="55">
        <f t="shared" si="53"/>
        <v>0</v>
      </c>
      <c r="K284" s="51"/>
      <c r="L284" s="24"/>
      <c r="M284" s="52">
        <f t="shared" ref="M284:P284" si="57">SUM(0)</f>
        <v>0</v>
      </c>
      <c r="N284" s="52">
        <f t="shared" si="57"/>
        <v>0</v>
      </c>
      <c r="O284" s="52">
        <f t="shared" si="57"/>
        <v>0</v>
      </c>
      <c r="P284" s="52">
        <f t="shared" si="57"/>
        <v>0</v>
      </c>
      <c r="Q284" s="24"/>
      <c r="R284" s="24" t="s">
        <v>39</v>
      </c>
      <c r="S284" s="59">
        <f t="shared" si="55"/>
        <v>0</v>
      </c>
      <c r="T284" s="59">
        <f t="shared" si="56"/>
        <v>0</v>
      </c>
      <c r="U284" s="59"/>
      <c r="V284" s="59"/>
      <c r="W284" s="24" t="s">
        <v>34</v>
      </c>
      <c r="X284" s="24">
        <v>2251</v>
      </c>
      <c r="Y284" s="24"/>
    </row>
    <row r="285" ht="24.95" customHeight="1" spans="1:25">
      <c r="A285" s="24">
        <v>98</v>
      </c>
      <c r="B285" s="26" t="s">
        <v>1230</v>
      </c>
      <c r="C285" s="24"/>
      <c r="D285" s="24"/>
      <c r="E285" s="24"/>
      <c r="F285" s="24"/>
      <c r="G285" s="24" t="s">
        <v>37</v>
      </c>
      <c r="H285" s="24" t="s">
        <v>34</v>
      </c>
      <c r="I285" s="24" t="s">
        <v>1139</v>
      </c>
      <c r="J285" s="55">
        <f t="shared" si="53"/>
        <v>0</v>
      </c>
      <c r="K285" s="51"/>
      <c r="L285" s="24"/>
      <c r="M285" s="52">
        <f t="shared" ref="M285:P285" si="58">SUM(0)</f>
        <v>0</v>
      </c>
      <c r="N285" s="52">
        <f t="shared" si="58"/>
        <v>0</v>
      </c>
      <c r="O285" s="52">
        <f t="shared" si="58"/>
        <v>0</v>
      </c>
      <c r="P285" s="52">
        <f t="shared" si="58"/>
        <v>0</v>
      </c>
      <c r="Q285" s="24"/>
      <c r="R285" s="24" t="s">
        <v>39</v>
      </c>
      <c r="S285" s="59">
        <f t="shared" si="55"/>
        <v>0</v>
      </c>
      <c r="T285" s="59">
        <f t="shared" si="56"/>
        <v>0</v>
      </c>
      <c r="U285" s="59"/>
      <c r="V285" s="59"/>
      <c r="W285" s="24" t="s">
        <v>34</v>
      </c>
      <c r="X285" s="24">
        <v>2256</v>
      </c>
      <c r="Y285" s="24"/>
    </row>
    <row r="286" s="5" customFormat="1" ht="24.95" customHeight="1" spans="1:25">
      <c r="A286" s="20">
        <v>99</v>
      </c>
      <c r="B286" s="21" t="s">
        <v>1231</v>
      </c>
      <c r="C286" s="20"/>
      <c r="D286" s="20"/>
      <c r="E286" s="20"/>
      <c r="F286" s="20"/>
      <c r="G286" s="20" t="s">
        <v>37</v>
      </c>
      <c r="H286" s="20" t="s">
        <v>34</v>
      </c>
      <c r="I286" s="20" t="s">
        <v>1232</v>
      </c>
      <c r="J286" s="41">
        <f>J287+J288+J290+J291+J292+J294+J295+J296</f>
        <v>2</v>
      </c>
      <c r="K286" s="21"/>
      <c r="L286" s="20"/>
      <c r="M286" s="48">
        <f t="shared" ref="M286:P286" si="59">M287+M288+M290+M291+M292+M294+M295+M296</f>
        <v>166</v>
      </c>
      <c r="N286" s="48">
        <f t="shared" si="59"/>
        <v>0</v>
      </c>
      <c r="O286" s="48">
        <f t="shared" si="59"/>
        <v>166</v>
      </c>
      <c r="P286" s="48">
        <f t="shared" si="59"/>
        <v>0</v>
      </c>
      <c r="Q286" s="20"/>
      <c r="R286" s="20" t="s">
        <v>34</v>
      </c>
      <c r="S286" s="57">
        <f>S287+S288+S290+S291+S292+S294+S295+S296</f>
        <v>20</v>
      </c>
      <c r="T286" s="57">
        <f>T287+T288+T290+T291+T292+T294+T295+T296</f>
        <v>20</v>
      </c>
      <c r="U286" s="57"/>
      <c r="V286" s="57"/>
      <c r="W286" s="20" t="s">
        <v>34</v>
      </c>
      <c r="X286" s="20">
        <v>2258</v>
      </c>
      <c r="Y286" s="20"/>
    </row>
    <row r="287" s="6" customFormat="1" ht="24.95" customHeight="1" spans="1:25">
      <c r="A287" s="22">
        <v>100</v>
      </c>
      <c r="B287" s="23" t="s">
        <v>1233</v>
      </c>
      <c r="C287" s="22"/>
      <c r="D287" s="22"/>
      <c r="E287" s="22"/>
      <c r="F287" s="22"/>
      <c r="G287" s="22" t="s">
        <v>37</v>
      </c>
      <c r="H287" s="22" t="s">
        <v>34</v>
      </c>
      <c r="I287" s="22" t="s">
        <v>1232</v>
      </c>
      <c r="J287" s="43">
        <v>0</v>
      </c>
      <c r="K287" s="23"/>
      <c r="L287" s="22"/>
      <c r="M287" s="49"/>
      <c r="N287" s="49"/>
      <c r="O287" s="49"/>
      <c r="P287" s="49"/>
      <c r="Q287" s="22"/>
      <c r="R287" s="22"/>
      <c r="S287" s="58"/>
      <c r="T287" s="58"/>
      <c r="U287" s="58"/>
      <c r="V287" s="58"/>
      <c r="W287" s="22" t="s">
        <v>34</v>
      </c>
      <c r="X287" s="22">
        <v>2259</v>
      </c>
      <c r="Y287" s="22"/>
    </row>
    <row r="288" s="6" customFormat="1" ht="24.95" customHeight="1" spans="1:25">
      <c r="A288" s="22">
        <v>101</v>
      </c>
      <c r="B288" s="23" t="s">
        <v>1234</v>
      </c>
      <c r="C288" s="22"/>
      <c r="D288" s="22"/>
      <c r="E288" s="22"/>
      <c r="F288" s="22"/>
      <c r="G288" s="22" t="s">
        <v>37</v>
      </c>
      <c r="H288" s="22" t="s">
        <v>34</v>
      </c>
      <c r="I288" s="22" t="s">
        <v>1232</v>
      </c>
      <c r="J288" s="43">
        <f>SUM(J289:J289)</f>
        <v>1</v>
      </c>
      <c r="K288" s="23" t="s">
        <v>1235</v>
      </c>
      <c r="L288" s="22"/>
      <c r="M288" s="49">
        <f>SUM(M289:M289)</f>
        <v>66</v>
      </c>
      <c r="N288" s="49">
        <f>SUM(N289:N289)</f>
        <v>0</v>
      </c>
      <c r="O288" s="49">
        <f>SUM(O289:O289)</f>
        <v>66</v>
      </c>
      <c r="P288" s="49">
        <f>SUM(P289:P289)</f>
        <v>0</v>
      </c>
      <c r="Q288" s="22"/>
      <c r="R288" s="22" t="s">
        <v>110</v>
      </c>
      <c r="S288" s="58">
        <f>SUM(S289:S289)</f>
        <v>0</v>
      </c>
      <c r="T288" s="58">
        <f>SUM(T289:T289)</f>
        <v>0</v>
      </c>
      <c r="U288" s="58" t="s">
        <v>1236</v>
      </c>
      <c r="V288" s="58" t="s">
        <v>1237</v>
      </c>
      <c r="W288" s="22" t="s">
        <v>34</v>
      </c>
      <c r="X288" s="22">
        <v>2266</v>
      </c>
      <c r="Y288" s="22"/>
    </row>
    <row r="289" ht="24.95" customHeight="1" spans="1:25">
      <c r="A289" s="24">
        <v>102</v>
      </c>
      <c r="B289" s="25" t="s">
        <v>1241</v>
      </c>
      <c r="C289" s="26" t="s">
        <v>45</v>
      </c>
      <c r="D289" s="26" t="s">
        <v>142</v>
      </c>
      <c r="E289" s="26"/>
      <c r="F289" s="26"/>
      <c r="G289" s="26" t="s">
        <v>37</v>
      </c>
      <c r="H289" s="26">
        <v>2019</v>
      </c>
      <c r="I289" s="26" t="s">
        <v>1232</v>
      </c>
      <c r="J289" s="45">
        <v>1</v>
      </c>
      <c r="K289" s="46" t="s">
        <v>1242</v>
      </c>
      <c r="L289" s="47">
        <v>66</v>
      </c>
      <c r="M289" s="64">
        <v>66</v>
      </c>
      <c r="N289" s="64"/>
      <c r="O289" s="64">
        <v>66</v>
      </c>
      <c r="P289" s="64"/>
      <c r="Q289" s="26" t="s">
        <v>1240</v>
      </c>
      <c r="R289" s="26" t="s">
        <v>110</v>
      </c>
      <c r="S289" s="65"/>
      <c r="T289" s="65"/>
      <c r="U289" s="65"/>
      <c r="V289" s="65"/>
      <c r="W289" s="26" t="s">
        <v>17</v>
      </c>
      <c r="X289" s="24">
        <v>2282</v>
      </c>
      <c r="Y289" s="24"/>
    </row>
    <row r="290" s="6" customFormat="1" ht="24.95" customHeight="1" spans="1:25">
      <c r="A290" s="22">
        <v>103</v>
      </c>
      <c r="B290" s="23" t="s">
        <v>1255</v>
      </c>
      <c r="C290" s="22"/>
      <c r="D290" s="22"/>
      <c r="E290" s="22"/>
      <c r="F290" s="22"/>
      <c r="G290" s="22" t="s">
        <v>37</v>
      </c>
      <c r="H290" s="22" t="s">
        <v>34</v>
      </c>
      <c r="I290" s="22" t="s">
        <v>1232</v>
      </c>
      <c r="J290" s="43"/>
      <c r="K290" s="23"/>
      <c r="L290" s="22"/>
      <c r="M290" s="49"/>
      <c r="N290" s="49"/>
      <c r="O290" s="49"/>
      <c r="P290" s="49"/>
      <c r="Q290" s="22"/>
      <c r="R290" s="22"/>
      <c r="S290" s="58"/>
      <c r="T290" s="58"/>
      <c r="U290" s="58"/>
      <c r="V290" s="58"/>
      <c r="W290" s="22"/>
      <c r="X290" s="22">
        <v>2304</v>
      </c>
      <c r="Y290" s="22"/>
    </row>
    <row r="291" s="6" customFormat="1" ht="24.95" customHeight="1" spans="1:25">
      <c r="A291" s="22">
        <v>104</v>
      </c>
      <c r="B291" s="23" t="s">
        <v>1256</v>
      </c>
      <c r="C291" s="22"/>
      <c r="D291" s="22"/>
      <c r="E291" s="22"/>
      <c r="F291" s="22"/>
      <c r="G291" s="22" t="s">
        <v>37</v>
      </c>
      <c r="H291" s="22" t="s">
        <v>34</v>
      </c>
      <c r="I291" s="22" t="s">
        <v>1232</v>
      </c>
      <c r="J291" s="43">
        <f>SUM(0)</f>
        <v>0</v>
      </c>
      <c r="K291" s="23" t="s">
        <v>1257</v>
      </c>
      <c r="L291" s="22"/>
      <c r="M291" s="49">
        <f t="shared" ref="M291:P291" si="60">SUM(0)</f>
        <v>0</v>
      </c>
      <c r="N291" s="49">
        <f t="shared" si="60"/>
        <v>0</v>
      </c>
      <c r="O291" s="49">
        <f t="shared" si="60"/>
        <v>0</v>
      </c>
      <c r="P291" s="49">
        <f t="shared" si="60"/>
        <v>0</v>
      </c>
      <c r="Q291" s="22"/>
      <c r="R291" s="22" t="s">
        <v>39</v>
      </c>
      <c r="S291" s="58">
        <f>SUM(0)</f>
        <v>0</v>
      </c>
      <c r="T291" s="58">
        <f>SUM(0)</f>
        <v>0</v>
      </c>
      <c r="U291" s="58" t="s">
        <v>1236</v>
      </c>
      <c r="V291" s="58" t="s">
        <v>1237</v>
      </c>
      <c r="W291" s="22" t="s">
        <v>34</v>
      </c>
      <c r="X291" s="22">
        <v>2305</v>
      </c>
      <c r="Y291" s="22"/>
    </row>
    <row r="292" s="6" customFormat="1" ht="24.95" customHeight="1" spans="1:25">
      <c r="A292" s="22">
        <v>105</v>
      </c>
      <c r="B292" s="23" t="s">
        <v>1258</v>
      </c>
      <c r="C292" s="22"/>
      <c r="D292" s="22"/>
      <c r="E292" s="22"/>
      <c r="F292" s="22"/>
      <c r="G292" s="22" t="s">
        <v>37</v>
      </c>
      <c r="H292" s="22" t="s">
        <v>34</v>
      </c>
      <c r="I292" s="22" t="s">
        <v>1232</v>
      </c>
      <c r="J292" s="43">
        <f>SUM(J293:J293)</f>
        <v>1</v>
      </c>
      <c r="K292" s="23" t="s">
        <v>1259</v>
      </c>
      <c r="L292" s="22"/>
      <c r="M292" s="49">
        <f>SUM(M293:M293)</f>
        <v>100</v>
      </c>
      <c r="N292" s="49">
        <f>SUM(N293:N293)</f>
        <v>0</v>
      </c>
      <c r="O292" s="49">
        <f>SUM(O293:O293)</f>
        <v>100</v>
      </c>
      <c r="P292" s="49">
        <f>SUM(P293:P293)</f>
        <v>0</v>
      </c>
      <c r="Q292" s="22"/>
      <c r="R292" s="22" t="s">
        <v>110</v>
      </c>
      <c r="S292" s="58">
        <f>SUM(S293:S293)</f>
        <v>20</v>
      </c>
      <c r="T292" s="58">
        <f>SUM(T293:T293)</f>
        <v>20</v>
      </c>
      <c r="U292" s="58" t="s">
        <v>1236</v>
      </c>
      <c r="V292" s="58" t="s">
        <v>1237</v>
      </c>
      <c r="W292" s="22" t="s">
        <v>34</v>
      </c>
      <c r="X292" s="22">
        <v>2309</v>
      </c>
      <c r="Y292" s="22"/>
    </row>
    <row r="293" s="3" customFormat="1" ht="24.95" customHeight="1" spans="1:25">
      <c r="A293" s="24">
        <v>106</v>
      </c>
      <c r="B293" s="46" t="s">
        <v>1267</v>
      </c>
      <c r="C293" s="26" t="s">
        <v>45</v>
      </c>
      <c r="D293" s="26" t="s">
        <v>142</v>
      </c>
      <c r="E293" s="26"/>
      <c r="F293" s="26"/>
      <c r="G293" s="26" t="s">
        <v>37</v>
      </c>
      <c r="H293" s="26">
        <v>2019</v>
      </c>
      <c r="I293" s="26" t="s">
        <v>1232</v>
      </c>
      <c r="J293" s="45">
        <v>1</v>
      </c>
      <c r="K293" s="46" t="s">
        <v>1268</v>
      </c>
      <c r="L293" s="26">
        <v>100</v>
      </c>
      <c r="M293" s="47">
        <f>N293+O293+P293</f>
        <v>100</v>
      </c>
      <c r="N293" s="47"/>
      <c r="O293" s="47">
        <v>100</v>
      </c>
      <c r="P293" s="47"/>
      <c r="Q293" s="26" t="s">
        <v>135</v>
      </c>
      <c r="R293" s="26" t="s">
        <v>110</v>
      </c>
      <c r="S293" s="26">
        <v>20</v>
      </c>
      <c r="T293" s="26">
        <v>20</v>
      </c>
      <c r="U293" s="26"/>
      <c r="V293" s="26"/>
      <c r="W293" s="26" t="s">
        <v>1264</v>
      </c>
      <c r="X293" s="24">
        <v>2342</v>
      </c>
      <c r="Y293" s="24"/>
    </row>
    <row r="294" s="6" customFormat="1" ht="24.95" customHeight="1" spans="1:25">
      <c r="A294" s="22">
        <v>107</v>
      </c>
      <c r="B294" s="23" t="s">
        <v>1269</v>
      </c>
      <c r="C294" s="22"/>
      <c r="D294" s="22"/>
      <c r="E294" s="22"/>
      <c r="F294" s="22"/>
      <c r="G294" s="22" t="s">
        <v>37</v>
      </c>
      <c r="H294" s="22" t="s">
        <v>34</v>
      </c>
      <c r="I294" s="22" t="s">
        <v>1232</v>
      </c>
      <c r="J294" s="43">
        <f t="shared" ref="J294:J298" si="61">SUM(0)</f>
        <v>0</v>
      </c>
      <c r="K294" s="23" t="s">
        <v>1270</v>
      </c>
      <c r="L294" s="22"/>
      <c r="M294" s="49">
        <f t="shared" ref="M294:P294" si="62">SUM(0)</f>
        <v>0</v>
      </c>
      <c r="N294" s="49">
        <f t="shared" si="62"/>
        <v>0</v>
      </c>
      <c r="O294" s="49">
        <f t="shared" si="62"/>
        <v>0</v>
      </c>
      <c r="P294" s="49">
        <f t="shared" si="62"/>
        <v>0</v>
      </c>
      <c r="Q294" s="22"/>
      <c r="R294" s="22" t="s">
        <v>39</v>
      </c>
      <c r="S294" s="58">
        <f t="shared" ref="S294:S298" si="63">SUM(0)</f>
        <v>0</v>
      </c>
      <c r="T294" s="58">
        <f t="shared" ref="T294:T298" si="64">SUM(0)</f>
        <v>0</v>
      </c>
      <c r="U294" s="58" t="s">
        <v>1236</v>
      </c>
      <c r="V294" s="58" t="s">
        <v>1237</v>
      </c>
      <c r="W294" s="22" t="s">
        <v>34</v>
      </c>
      <c r="X294" s="22">
        <v>2353</v>
      </c>
      <c r="Y294" s="22"/>
    </row>
    <row r="295" s="6" customFormat="1" ht="24.95" customHeight="1" spans="1:25">
      <c r="A295" s="22">
        <v>108</v>
      </c>
      <c r="B295" s="23" t="s">
        <v>1271</v>
      </c>
      <c r="C295" s="22"/>
      <c r="D295" s="22"/>
      <c r="E295" s="22"/>
      <c r="F295" s="22"/>
      <c r="G295" s="22" t="s">
        <v>37</v>
      </c>
      <c r="H295" s="22" t="s">
        <v>34</v>
      </c>
      <c r="I295" s="22" t="s">
        <v>1232</v>
      </c>
      <c r="J295" s="43">
        <f t="shared" si="61"/>
        <v>0</v>
      </c>
      <c r="K295" s="23" t="s">
        <v>1272</v>
      </c>
      <c r="L295" s="22"/>
      <c r="M295" s="49">
        <f t="shared" ref="M295:P295" si="65">SUM(0)</f>
        <v>0</v>
      </c>
      <c r="N295" s="49">
        <f t="shared" si="65"/>
        <v>0</v>
      </c>
      <c r="O295" s="49">
        <f t="shared" si="65"/>
        <v>0</v>
      </c>
      <c r="P295" s="49">
        <f t="shared" si="65"/>
        <v>0</v>
      </c>
      <c r="Q295" s="22"/>
      <c r="R295" s="22" t="s">
        <v>39</v>
      </c>
      <c r="S295" s="58">
        <f t="shared" si="63"/>
        <v>0</v>
      </c>
      <c r="T295" s="58">
        <f t="shared" si="64"/>
        <v>0</v>
      </c>
      <c r="U295" s="58" t="s">
        <v>1273</v>
      </c>
      <c r="V295" s="58" t="s">
        <v>128</v>
      </c>
      <c r="W295" s="22" t="s">
        <v>34</v>
      </c>
      <c r="X295" s="22">
        <v>2355</v>
      </c>
      <c r="Y295" s="22"/>
    </row>
    <row r="296" s="6" customFormat="1" ht="24.95" customHeight="1" spans="1:25">
      <c r="A296" s="22">
        <v>109</v>
      </c>
      <c r="B296" s="23" t="s">
        <v>1274</v>
      </c>
      <c r="C296" s="22"/>
      <c r="D296" s="22"/>
      <c r="E296" s="22"/>
      <c r="F296" s="22"/>
      <c r="G296" s="22"/>
      <c r="H296" s="22"/>
      <c r="I296" s="22"/>
      <c r="J296" s="43"/>
      <c r="K296" s="23"/>
      <c r="L296" s="22"/>
      <c r="M296" s="49"/>
      <c r="N296" s="49"/>
      <c r="O296" s="49"/>
      <c r="P296" s="49"/>
      <c r="Q296" s="22"/>
      <c r="R296" s="22"/>
      <c r="S296" s="58"/>
      <c r="T296" s="58"/>
      <c r="U296" s="58"/>
      <c r="V296" s="58"/>
      <c r="W296" s="22"/>
      <c r="X296" s="22"/>
      <c r="Y296" s="66" t="s">
        <v>1275</v>
      </c>
    </row>
    <row r="297" s="5" customFormat="1" ht="24.95" customHeight="1" spans="1:25">
      <c r="A297" s="20">
        <v>110</v>
      </c>
      <c r="B297" s="21" t="s">
        <v>1276</v>
      </c>
      <c r="C297" s="20"/>
      <c r="D297" s="20"/>
      <c r="E297" s="20"/>
      <c r="F297" s="20"/>
      <c r="G297" s="20" t="s">
        <v>125</v>
      </c>
      <c r="H297" s="20" t="s">
        <v>34</v>
      </c>
      <c r="I297" s="20" t="s">
        <v>1232</v>
      </c>
      <c r="J297" s="41">
        <f>J298+J299+J300</f>
        <v>0</v>
      </c>
      <c r="K297" s="21"/>
      <c r="L297" s="20"/>
      <c r="M297" s="48">
        <f t="shared" ref="M297:P297" si="66">M298+M299+M300</f>
        <v>0</v>
      </c>
      <c r="N297" s="48">
        <f t="shared" si="66"/>
        <v>0</v>
      </c>
      <c r="O297" s="48">
        <f t="shared" si="66"/>
        <v>0</v>
      </c>
      <c r="P297" s="48">
        <f t="shared" si="66"/>
        <v>0</v>
      </c>
      <c r="Q297" s="20"/>
      <c r="R297" s="20" t="s">
        <v>34</v>
      </c>
      <c r="S297" s="57">
        <f>S298+S299+S300</f>
        <v>0</v>
      </c>
      <c r="T297" s="57">
        <f>T298+T299+T300</f>
        <v>0</v>
      </c>
      <c r="U297" s="57" t="s">
        <v>1277</v>
      </c>
      <c r="V297" s="57" t="s">
        <v>1278</v>
      </c>
      <c r="W297" s="20" t="s">
        <v>34</v>
      </c>
      <c r="X297" s="20">
        <v>2366</v>
      </c>
      <c r="Y297" s="20"/>
    </row>
    <row r="298" s="6" customFormat="1" ht="24.95" customHeight="1" spans="1:25">
      <c r="A298" s="22">
        <v>111</v>
      </c>
      <c r="B298" s="23" t="s">
        <v>1279</v>
      </c>
      <c r="C298" s="22"/>
      <c r="D298" s="22"/>
      <c r="E298" s="22"/>
      <c r="F298" s="22"/>
      <c r="G298" s="22" t="s">
        <v>125</v>
      </c>
      <c r="H298" s="22" t="s">
        <v>34</v>
      </c>
      <c r="I298" s="22" t="s">
        <v>1232</v>
      </c>
      <c r="J298" s="43">
        <f t="shared" si="61"/>
        <v>0</v>
      </c>
      <c r="K298" s="23" t="s">
        <v>1280</v>
      </c>
      <c r="L298" s="22"/>
      <c r="M298" s="49">
        <f t="shared" ref="M298:P298" si="67">SUM(0)</f>
        <v>0</v>
      </c>
      <c r="N298" s="49">
        <f t="shared" si="67"/>
        <v>0</v>
      </c>
      <c r="O298" s="49">
        <f t="shared" si="67"/>
        <v>0</v>
      </c>
      <c r="P298" s="49">
        <f t="shared" si="67"/>
        <v>0</v>
      </c>
      <c r="Q298" s="22"/>
      <c r="R298" s="22" t="s">
        <v>110</v>
      </c>
      <c r="S298" s="58">
        <f t="shared" si="63"/>
        <v>0</v>
      </c>
      <c r="T298" s="58">
        <f t="shared" si="64"/>
        <v>0</v>
      </c>
      <c r="U298" s="58"/>
      <c r="V298" s="58"/>
      <c r="W298" s="22" t="s">
        <v>34</v>
      </c>
      <c r="X298" s="22">
        <v>2367</v>
      </c>
      <c r="Y298" s="22"/>
    </row>
    <row r="299" s="6" customFormat="1" ht="24.95" customHeight="1" spans="1:25">
      <c r="A299" s="22">
        <v>112</v>
      </c>
      <c r="B299" s="23" t="s">
        <v>1283</v>
      </c>
      <c r="C299" s="22"/>
      <c r="D299" s="22"/>
      <c r="E299" s="22"/>
      <c r="F299" s="22"/>
      <c r="G299" s="22" t="s">
        <v>363</v>
      </c>
      <c r="H299" s="22" t="s">
        <v>34</v>
      </c>
      <c r="I299" s="22" t="s">
        <v>1232</v>
      </c>
      <c r="J299" s="43"/>
      <c r="K299" s="23"/>
      <c r="L299" s="22"/>
      <c r="M299" s="49"/>
      <c r="N299" s="49"/>
      <c r="O299" s="49"/>
      <c r="P299" s="49"/>
      <c r="Q299" s="22"/>
      <c r="R299" s="22"/>
      <c r="S299" s="58"/>
      <c r="T299" s="58"/>
      <c r="U299" s="58"/>
      <c r="V299" s="58"/>
      <c r="W299" s="22" t="s">
        <v>34</v>
      </c>
      <c r="X299" s="22">
        <v>2375</v>
      </c>
      <c r="Y299" s="22"/>
    </row>
    <row r="300" s="6" customFormat="1" ht="24.95" customHeight="1" spans="1:25">
      <c r="A300" s="22">
        <v>113</v>
      </c>
      <c r="B300" s="23" t="s">
        <v>1284</v>
      </c>
      <c r="C300" s="22"/>
      <c r="D300" s="22"/>
      <c r="E300" s="22"/>
      <c r="F300" s="22"/>
      <c r="G300" s="22" t="s">
        <v>37</v>
      </c>
      <c r="H300" s="22" t="s">
        <v>34</v>
      </c>
      <c r="I300" s="22" t="s">
        <v>1232</v>
      </c>
      <c r="J300" s="43"/>
      <c r="K300" s="23"/>
      <c r="L300" s="44"/>
      <c r="M300" s="44"/>
      <c r="N300" s="44"/>
      <c r="O300" s="44"/>
      <c r="P300" s="44"/>
      <c r="Q300" s="22"/>
      <c r="R300" s="22"/>
      <c r="S300" s="58"/>
      <c r="T300" s="58"/>
      <c r="U300" s="58"/>
      <c r="V300" s="58"/>
      <c r="W300" s="22" t="s">
        <v>34</v>
      </c>
      <c r="X300" s="22">
        <v>2391</v>
      </c>
      <c r="Y300" s="22"/>
    </row>
    <row r="301" s="5" customFormat="1" ht="24.95" customHeight="1" spans="1:25">
      <c r="A301" s="20">
        <v>114</v>
      </c>
      <c r="B301" s="21" t="s">
        <v>1285</v>
      </c>
      <c r="C301" s="20"/>
      <c r="D301" s="20"/>
      <c r="E301" s="20"/>
      <c r="F301" s="20"/>
      <c r="G301" s="20" t="s">
        <v>37</v>
      </c>
      <c r="H301" s="20" t="s">
        <v>34</v>
      </c>
      <c r="I301" s="20" t="s">
        <v>38</v>
      </c>
      <c r="J301" s="41">
        <f>J302+J303+J304+J305</f>
        <v>0</v>
      </c>
      <c r="K301" s="21"/>
      <c r="L301" s="20"/>
      <c r="M301" s="48">
        <f t="shared" ref="M301:P301" si="68">M302+M303+M304+M305</f>
        <v>0</v>
      </c>
      <c r="N301" s="48">
        <f t="shared" si="68"/>
        <v>0</v>
      </c>
      <c r="O301" s="48">
        <f t="shared" si="68"/>
        <v>0</v>
      </c>
      <c r="P301" s="48">
        <f t="shared" si="68"/>
        <v>0</v>
      </c>
      <c r="Q301" s="20"/>
      <c r="R301" s="20" t="s">
        <v>39</v>
      </c>
      <c r="S301" s="57">
        <f>S302+S303+S304+S305</f>
        <v>0</v>
      </c>
      <c r="T301" s="57">
        <f>T302+T303+T304+T305</f>
        <v>0</v>
      </c>
      <c r="U301" s="57" t="s">
        <v>2725</v>
      </c>
      <c r="V301" s="57" t="s">
        <v>1287</v>
      </c>
      <c r="W301" s="20" t="s">
        <v>34</v>
      </c>
      <c r="X301" s="20">
        <v>2402</v>
      </c>
      <c r="Y301" s="20"/>
    </row>
    <row r="302" s="6" customFormat="1" ht="24.95" customHeight="1" spans="1:25">
      <c r="A302" s="22">
        <v>115</v>
      </c>
      <c r="B302" s="23" t="s">
        <v>1288</v>
      </c>
      <c r="C302" s="22"/>
      <c r="D302" s="22"/>
      <c r="E302" s="22"/>
      <c r="F302" s="22"/>
      <c r="G302" s="22" t="s">
        <v>37</v>
      </c>
      <c r="H302" s="22" t="s">
        <v>34</v>
      </c>
      <c r="I302" s="22" t="s">
        <v>38</v>
      </c>
      <c r="J302" s="43">
        <f t="shared" ref="J302:J305" si="69">SUM(0)</f>
        <v>0</v>
      </c>
      <c r="K302" s="23" t="s">
        <v>1289</v>
      </c>
      <c r="L302" s="22"/>
      <c r="M302" s="49">
        <f t="shared" ref="M302:P302" si="70">SUM(0)</f>
        <v>0</v>
      </c>
      <c r="N302" s="49">
        <f t="shared" si="70"/>
        <v>0</v>
      </c>
      <c r="O302" s="49">
        <f t="shared" si="70"/>
        <v>0</v>
      </c>
      <c r="P302" s="49">
        <f t="shared" si="70"/>
        <v>0</v>
      </c>
      <c r="Q302" s="22"/>
      <c r="R302" s="22" t="s">
        <v>39</v>
      </c>
      <c r="S302" s="58">
        <f t="shared" ref="S302:S305" si="71">SUM(0)</f>
        <v>0</v>
      </c>
      <c r="T302" s="58">
        <f t="shared" ref="T302:T305" si="72">SUM(0)</f>
        <v>0</v>
      </c>
      <c r="U302" s="58"/>
      <c r="V302" s="58"/>
      <c r="W302" s="22" t="s">
        <v>34</v>
      </c>
      <c r="X302" s="22">
        <v>2403</v>
      </c>
      <c r="Y302" s="22"/>
    </row>
    <row r="303" s="6" customFormat="1" ht="24.95" customHeight="1" spans="1:25">
      <c r="A303" s="22">
        <v>116</v>
      </c>
      <c r="B303" s="23" t="s">
        <v>1290</v>
      </c>
      <c r="C303" s="22"/>
      <c r="D303" s="22"/>
      <c r="E303" s="22"/>
      <c r="F303" s="22"/>
      <c r="G303" s="22" t="s">
        <v>37</v>
      </c>
      <c r="H303" s="22" t="s">
        <v>34</v>
      </c>
      <c r="I303" s="22" t="s">
        <v>38</v>
      </c>
      <c r="J303" s="43">
        <f t="shared" si="69"/>
        <v>0</v>
      </c>
      <c r="K303" s="23" t="s">
        <v>1289</v>
      </c>
      <c r="L303" s="22"/>
      <c r="M303" s="49">
        <f t="shared" ref="M303:P303" si="73">SUM(0)</f>
        <v>0</v>
      </c>
      <c r="N303" s="49">
        <f t="shared" si="73"/>
        <v>0</v>
      </c>
      <c r="O303" s="49">
        <f t="shared" si="73"/>
        <v>0</v>
      </c>
      <c r="P303" s="49">
        <f t="shared" si="73"/>
        <v>0</v>
      </c>
      <c r="Q303" s="22"/>
      <c r="R303" s="22" t="s">
        <v>39</v>
      </c>
      <c r="S303" s="58">
        <f t="shared" si="71"/>
        <v>0</v>
      </c>
      <c r="T303" s="58">
        <f t="shared" si="72"/>
        <v>0</v>
      </c>
      <c r="U303" s="58"/>
      <c r="V303" s="58"/>
      <c r="W303" s="22" t="s">
        <v>34</v>
      </c>
      <c r="X303" s="22">
        <v>2983</v>
      </c>
      <c r="Y303" s="22"/>
    </row>
    <row r="304" s="6" customFormat="1" ht="24.95" customHeight="1" spans="1:25">
      <c r="A304" s="22">
        <v>117</v>
      </c>
      <c r="B304" s="23" t="s">
        <v>1291</v>
      </c>
      <c r="C304" s="22"/>
      <c r="D304" s="22"/>
      <c r="E304" s="22"/>
      <c r="F304" s="22"/>
      <c r="G304" s="22" t="s">
        <v>37</v>
      </c>
      <c r="H304" s="22" t="s">
        <v>34</v>
      </c>
      <c r="I304" s="22" t="s">
        <v>38</v>
      </c>
      <c r="J304" s="43">
        <f t="shared" si="69"/>
        <v>0</v>
      </c>
      <c r="K304" s="23" t="s">
        <v>1289</v>
      </c>
      <c r="L304" s="22"/>
      <c r="M304" s="49">
        <f t="shared" ref="M304:P304" si="74">SUM(0)</f>
        <v>0</v>
      </c>
      <c r="N304" s="49">
        <f t="shared" si="74"/>
        <v>0</v>
      </c>
      <c r="O304" s="49">
        <f t="shared" si="74"/>
        <v>0</v>
      </c>
      <c r="P304" s="49">
        <f t="shared" si="74"/>
        <v>0</v>
      </c>
      <c r="Q304" s="22"/>
      <c r="R304" s="22" t="s">
        <v>39</v>
      </c>
      <c r="S304" s="58">
        <f t="shared" si="71"/>
        <v>0</v>
      </c>
      <c r="T304" s="58">
        <f t="shared" si="72"/>
        <v>0</v>
      </c>
      <c r="U304" s="58"/>
      <c r="V304" s="58"/>
      <c r="W304" s="22" t="s">
        <v>34</v>
      </c>
      <c r="X304" s="22">
        <v>3446</v>
      </c>
      <c r="Y304" s="22"/>
    </row>
    <row r="305" s="6" customFormat="1" ht="24.95" customHeight="1" spans="1:25">
      <c r="A305" s="22">
        <v>118</v>
      </c>
      <c r="B305" s="23" t="s">
        <v>1292</v>
      </c>
      <c r="C305" s="22"/>
      <c r="D305" s="22"/>
      <c r="E305" s="22"/>
      <c r="F305" s="22"/>
      <c r="G305" s="22" t="s">
        <v>37</v>
      </c>
      <c r="H305" s="22" t="s">
        <v>34</v>
      </c>
      <c r="I305" s="22" t="s">
        <v>38</v>
      </c>
      <c r="J305" s="43">
        <f t="shared" si="69"/>
        <v>0</v>
      </c>
      <c r="K305" s="23" t="s">
        <v>1293</v>
      </c>
      <c r="L305" s="22"/>
      <c r="M305" s="49">
        <f t="shared" ref="M305:P305" si="75">SUM(0)</f>
        <v>0</v>
      </c>
      <c r="N305" s="49">
        <f t="shared" si="75"/>
        <v>0</v>
      </c>
      <c r="O305" s="49">
        <f t="shared" si="75"/>
        <v>0</v>
      </c>
      <c r="P305" s="49">
        <f t="shared" si="75"/>
        <v>0</v>
      </c>
      <c r="Q305" s="22"/>
      <c r="R305" s="22" t="s">
        <v>39</v>
      </c>
      <c r="S305" s="58">
        <f t="shared" si="71"/>
        <v>0</v>
      </c>
      <c r="T305" s="58">
        <f t="shared" si="72"/>
        <v>0</v>
      </c>
      <c r="U305" s="58"/>
      <c r="V305" s="58"/>
      <c r="W305" s="22" t="s">
        <v>34</v>
      </c>
      <c r="X305" s="22">
        <v>3942</v>
      </c>
      <c r="Y305" s="22"/>
    </row>
    <row r="306" s="5" customFormat="1" ht="24.95" customHeight="1" spans="1:25">
      <c r="A306" s="20">
        <v>119</v>
      </c>
      <c r="B306" s="21" t="s">
        <v>1294</v>
      </c>
      <c r="C306" s="20"/>
      <c r="D306" s="20"/>
      <c r="E306" s="20"/>
      <c r="F306" s="20"/>
      <c r="G306" s="20" t="s">
        <v>125</v>
      </c>
      <c r="H306" s="20" t="s">
        <v>34</v>
      </c>
      <c r="I306" s="20" t="s">
        <v>1295</v>
      </c>
      <c r="J306" s="41">
        <f>J307+J308</f>
        <v>0</v>
      </c>
      <c r="K306" s="21"/>
      <c r="L306" s="20"/>
      <c r="M306" s="48">
        <f t="shared" ref="M306:P306" si="76">M307+M308</f>
        <v>0</v>
      </c>
      <c r="N306" s="48">
        <f t="shared" si="76"/>
        <v>0</v>
      </c>
      <c r="O306" s="48">
        <f t="shared" si="76"/>
        <v>0</v>
      </c>
      <c r="P306" s="48">
        <f t="shared" si="76"/>
        <v>0</v>
      </c>
      <c r="Q306" s="20"/>
      <c r="R306" s="20" t="s">
        <v>110</v>
      </c>
      <c r="S306" s="57">
        <f>S307+S308</f>
        <v>0</v>
      </c>
      <c r="T306" s="57">
        <f>T307+T308</f>
        <v>0</v>
      </c>
      <c r="U306" s="57" t="s">
        <v>1296</v>
      </c>
      <c r="V306" s="57" t="s">
        <v>1237</v>
      </c>
      <c r="W306" s="20" t="s">
        <v>34</v>
      </c>
      <c r="X306" s="20">
        <v>3949</v>
      </c>
      <c r="Y306" s="20"/>
    </row>
    <row r="307" s="6" customFormat="1" ht="24.95" customHeight="1" spans="1:25">
      <c r="A307" s="22">
        <v>120</v>
      </c>
      <c r="B307" s="23" t="s">
        <v>1297</v>
      </c>
      <c r="C307" s="22"/>
      <c r="D307" s="22"/>
      <c r="E307" s="22"/>
      <c r="F307" s="22"/>
      <c r="G307" s="22" t="s">
        <v>125</v>
      </c>
      <c r="H307" s="22" t="s">
        <v>34</v>
      </c>
      <c r="I307" s="22" t="s">
        <v>1295</v>
      </c>
      <c r="J307" s="43">
        <f>SUM(0)</f>
        <v>0</v>
      </c>
      <c r="K307" s="23" t="s">
        <v>1298</v>
      </c>
      <c r="L307" s="22"/>
      <c r="M307" s="49">
        <f t="shared" ref="M307:P307" si="77">SUM(0)</f>
        <v>0</v>
      </c>
      <c r="N307" s="49">
        <f t="shared" si="77"/>
        <v>0</v>
      </c>
      <c r="O307" s="49">
        <f t="shared" si="77"/>
        <v>0</v>
      </c>
      <c r="P307" s="49">
        <f t="shared" si="77"/>
        <v>0</v>
      </c>
      <c r="Q307" s="22"/>
      <c r="R307" s="22" t="s">
        <v>110</v>
      </c>
      <c r="S307" s="58">
        <f>SUM(0)</f>
        <v>0</v>
      </c>
      <c r="T307" s="58">
        <f>SUM(0)</f>
        <v>0</v>
      </c>
      <c r="U307" s="58"/>
      <c r="V307" s="58"/>
      <c r="W307" s="22" t="s">
        <v>34</v>
      </c>
      <c r="X307" s="22">
        <v>3950</v>
      </c>
      <c r="Y307" s="22"/>
    </row>
    <row r="308" s="6" customFormat="1" ht="24.95" customHeight="1" spans="1:25">
      <c r="A308" s="22">
        <v>121</v>
      </c>
      <c r="B308" s="23" t="s">
        <v>1299</v>
      </c>
      <c r="C308" s="22"/>
      <c r="D308" s="22"/>
      <c r="E308" s="22"/>
      <c r="F308" s="22"/>
      <c r="G308" s="22"/>
      <c r="H308" s="22"/>
      <c r="I308" s="22"/>
      <c r="J308" s="43"/>
      <c r="K308" s="23"/>
      <c r="L308" s="22"/>
      <c r="M308" s="49"/>
      <c r="N308" s="49"/>
      <c r="O308" s="49"/>
      <c r="P308" s="49"/>
      <c r="Q308" s="22"/>
      <c r="R308" s="22"/>
      <c r="S308" s="58"/>
      <c r="T308" s="58"/>
      <c r="U308" s="58"/>
      <c r="V308" s="58"/>
      <c r="W308" s="22"/>
      <c r="X308" s="22">
        <v>3967</v>
      </c>
      <c r="Y308" s="22"/>
    </row>
    <row r="309" s="6" customFormat="1" ht="24.95" customHeight="1" spans="1:25">
      <c r="A309" s="22">
        <v>122</v>
      </c>
      <c r="B309" s="23" t="s">
        <v>1300</v>
      </c>
      <c r="C309" s="22"/>
      <c r="D309" s="22"/>
      <c r="E309" s="22"/>
      <c r="F309" s="22"/>
      <c r="G309" s="22"/>
      <c r="H309" s="22"/>
      <c r="I309" s="22" t="s">
        <v>1301</v>
      </c>
      <c r="J309" s="43"/>
      <c r="K309" s="23"/>
      <c r="L309" s="22"/>
      <c r="M309" s="49"/>
      <c r="N309" s="49"/>
      <c r="O309" s="49"/>
      <c r="P309" s="49"/>
      <c r="Q309" s="22"/>
      <c r="R309" s="22"/>
      <c r="S309" s="58"/>
      <c r="T309" s="58"/>
      <c r="U309" s="58"/>
      <c r="V309" s="58"/>
      <c r="W309" s="22"/>
      <c r="X309" s="22"/>
      <c r="Y309" s="22" t="s">
        <v>1302</v>
      </c>
    </row>
    <row r="310" s="5" customFormat="1" ht="24.95" customHeight="1" spans="1:25">
      <c r="A310" s="20">
        <v>123</v>
      </c>
      <c r="B310" s="21" t="s">
        <v>1303</v>
      </c>
      <c r="C310" s="20"/>
      <c r="D310" s="20"/>
      <c r="E310" s="20"/>
      <c r="F310" s="20"/>
      <c r="G310" s="20"/>
      <c r="H310" s="20"/>
      <c r="I310" s="20" t="s">
        <v>108</v>
      </c>
      <c r="J310" s="41"/>
      <c r="K310" s="21"/>
      <c r="L310" s="20"/>
      <c r="M310" s="48"/>
      <c r="N310" s="48"/>
      <c r="O310" s="48"/>
      <c r="P310" s="48"/>
      <c r="Q310" s="20"/>
      <c r="R310" s="20"/>
      <c r="S310" s="57"/>
      <c r="T310" s="57"/>
      <c r="U310" s="57"/>
      <c r="V310" s="57"/>
      <c r="W310" s="20"/>
      <c r="X310" s="20"/>
      <c r="Y310" s="20" t="s">
        <v>1304</v>
      </c>
    </row>
    <row r="311" s="4" customFormat="1" ht="24.95" customHeight="1" spans="1:25">
      <c r="A311" s="18">
        <v>124</v>
      </c>
      <c r="B311" s="19" t="s">
        <v>1305</v>
      </c>
      <c r="C311" s="18"/>
      <c r="D311" s="18"/>
      <c r="E311" s="18"/>
      <c r="F311" s="18"/>
      <c r="G311" s="18" t="s">
        <v>37</v>
      </c>
      <c r="H311" s="18" t="s">
        <v>34</v>
      </c>
      <c r="I311" s="18" t="s">
        <v>106</v>
      </c>
      <c r="J311" s="62">
        <f>J312+J325+J340+J344+J351+J352+J353</f>
        <v>113</v>
      </c>
      <c r="K311" s="19"/>
      <c r="L311" s="18"/>
      <c r="M311" s="40">
        <f t="shared" ref="M311:P311" si="78">M312+M325+M340+M344+M351+M352+M353</f>
        <v>186.8</v>
      </c>
      <c r="N311" s="40">
        <f t="shared" si="78"/>
        <v>167.9</v>
      </c>
      <c r="O311" s="40">
        <f t="shared" si="78"/>
        <v>18.9</v>
      </c>
      <c r="P311" s="40">
        <f t="shared" si="78"/>
        <v>0</v>
      </c>
      <c r="Q311" s="18"/>
      <c r="R311" s="18" t="s">
        <v>39</v>
      </c>
      <c r="S311" s="56">
        <f>S312+S325+S340+S344+S351+S352+S353</f>
        <v>87</v>
      </c>
      <c r="T311" s="56">
        <f>T312+T325+T340+T344+T351+T352+T353</f>
        <v>339</v>
      </c>
      <c r="U311" s="56" t="s">
        <v>1306</v>
      </c>
      <c r="V311" s="56" t="s">
        <v>1287</v>
      </c>
      <c r="W311" s="18" t="s">
        <v>34</v>
      </c>
      <c r="X311" s="18">
        <v>3968</v>
      </c>
      <c r="Y311" s="18"/>
    </row>
    <row r="312" s="5" customFormat="1" ht="24.95" customHeight="1" spans="1:25">
      <c r="A312" s="20">
        <v>125</v>
      </c>
      <c r="B312" s="21" t="s">
        <v>1307</v>
      </c>
      <c r="C312" s="20"/>
      <c r="D312" s="20"/>
      <c r="E312" s="20"/>
      <c r="F312" s="20"/>
      <c r="G312" s="20" t="s">
        <v>37</v>
      </c>
      <c r="H312" s="20" t="s">
        <v>34</v>
      </c>
      <c r="I312" s="20" t="s">
        <v>106</v>
      </c>
      <c r="J312" s="41">
        <f>SUM(J313:J324)</f>
        <v>31</v>
      </c>
      <c r="K312" s="21"/>
      <c r="L312" s="20"/>
      <c r="M312" s="48">
        <f>SUM(M313:M324)</f>
        <v>65.1</v>
      </c>
      <c r="N312" s="48">
        <f>SUM(N313:N324)</f>
        <v>56.7</v>
      </c>
      <c r="O312" s="48">
        <f>SUM(O313:O324)</f>
        <v>8.4</v>
      </c>
      <c r="P312" s="48">
        <f>SUM(P313:P324)</f>
        <v>0</v>
      </c>
      <c r="Q312" s="20"/>
      <c r="R312" s="20" t="s">
        <v>39</v>
      </c>
      <c r="S312" s="57">
        <f>SUM(S313:S324)</f>
        <v>25</v>
      </c>
      <c r="T312" s="57">
        <f>SUM(T313:T324)</f>
        <v>94</v>
      </c>
      <c r="U312" s="57"/>
      <c r="V312" s="57"/>
      <c r="W312" s="20" t="s">
        <v>34</v>
      </c>
      <c r="X312" s="20">
        <v>3969</v>
      </c>
      <c r="Y312" s="20"/>
    </row>
    <row r="313" s="3" customFormat="1" ht="24.95" customHeight="1" spans="1:25">
      <c r="A313" s="24">
        <v>126</v>
      </c>
      <c r="B313" s="46" t="s">
        <v>1374</v>
      </c>
      <c r="C313" s="26" t="s">
        <v>45</v>
      </c>
      <c r="D313" s="26" t="s">
        <v>142</v>
      </c>
      <c r="E313" s="26" t="s">
        <v>1375</v>
      </c>
      <c r="F313" s="26"/>
      <c r="G313" s="26" t="s">
        <v>37</v>
      </c>
      <c r="H313" s="26">
        <v>2018</v>
      </c>
      <c r="I313" s="26" t="s">
        <v>106</v>
      </c>
      <c r="J313" s="63">
        <v>10</v>
      </c>
      <c r="K313" s="46" t="s">
        <v>1309</v>
      </c>
      <c r="L313" s="47">
        <v>2.1</v>
      </c>
      <c r="M313" s="47">
        <f t="shared" ref="M313:M324" si="79">N313+O313+P313</f>
        <v>21</v>
      </c>
      <c r="N313" s="47">
        <v>21</v>
      </c>
      <c r="O313" s="47"/>
      <c r="P313" s="47"/>
      <c r="Q313" s="26" t="s">
        <v>135</v>
      </c>
      <c r="R313" s="26" t="s">
        <v>39</v>
      </c>
      <c r="S313" s="26">
        <v>8</v>
      </c>
      <c r="T313" s="26">
        <v>32</v>
      </c>
      <c r="U313" s="26"/>
      <c r="V313" s="26"/>
      <c r="W313" s="26" t="s">
        <v>1310</v>
      </c>
      <c r="X313" s="26">
        <v>4049</v>
      </c>
      <c r="Y313" s="26"/>
    </row>
    <row r="314" s="3" customFormat="1" ht="24.95" customHeight="1" spans="1:25">
      <c r="A314" s="24">
        <v>127</v>
      </c>
      <c r="B314" s="46" t="s">
        <v>1376</v>
      </c>
      <c r="C314" s="26" t="s">
        <v>45</v>
      </c>
      <c r="D314" s="26" t="s">
        <v>142</v>
      </c>
      <c r="E314" s="26" t="s">
        <v>146</v>
      </c>
      <c r="F314" s="26"/>
      <c r="G314" s="26" t="s">
        <v>37</v>
      </c>
      <c r="H314" s="26">
        <v>2018</v>
      </c>
      <c r="I314" s="26" t="s">
        <v>106</v>
      </c>
      <c r="J314" s="63">
        <v>2</v>
      </c>
      <c r="K314" s="46" t="s">
        <v>1309</v>
      </c>
      <c r="L314" s="47">
        <v>2.1</v>
      </c>
      <c r="M314" s="47">
        <f t="shared" si="79"/>
        <v>4.2</v>
      </c>
      <c r="N314" s="47">
        <v>4.2</v>
      </c>
      <c r="O314" s="47"/>
      <c r="P314" s="47"/>
      <c r="Q314" s="26" t="s">
        <v>135</v>
      </c>
      <c r="R314" s="26" t="s">
        <v>39</v>
      </c>
      <c r="S314" s="26">
        <v>1</v>
      </c>
      <c r="T314" s="26">
        <v>4</v>
      </c>
      <c r="U314" s="26"/>
      <c r="V314" s="26"/>
      <c r="W314" s="26" t="s">
        <v>1310</v>
      </c>
      <c r="X314" s="26">
        <v>4050</v>
      </c>
      <c r="Y314" s="26"/>
    </row>
    <row r="315" s="3" customFormat="1" ht="24.95" customHeight="1" spans="1:25">
      <c r="A315" s="24">
        <v>128</v>
      </c>
      <c r="B315" s="46" t="s">
        <v>1377</v>
      </c>
      <c r="C315" s="26" t="s">
        <v>45</v>
      </c>
      <c r="D315" s="26" t="s">
        <v>142</v>
      </c>
      <c r="E315" s="26" t="s">
        <v>148</v>
      </c>
      <c r="F315" s="26"/>
      <c r="G315" s="26" t="s">
        <v>37</v>
      </c>
      <c r="H315" s="26">
        <v>2018</v>
      </c>
      <c r="I315" s="26" t="s">
        <v>106</v>
      </c>
      <c r="J315" s="63">
        <v>1</v>
      </c>
      <c r="K315" s="46" t="s">
        <v>1309</v>
      </c>
      <c r="L315" s="47">
        <v>2.1</v>
      </c>
      <c r="M315" s="47">
        <f t="shared" si="79"/>
        <v>2.1</v>
      </c>
      <c r="N315" s="47">
        <v>2.1</v>
      </c>
      <c r="O315" s="47"/>
      <c r="P315" s="47"/>
      <c r="Q315" s="26" t="s">
        <v>135</v>
      </c>
      <c r="R315" s="26" t="s">
        <v>39</v>
      </c>
      <c r="S315" s="26">
        <v>1</v>
      </c>
      <c r="T315" s="26">
        <v>3</v>
      </c>
      <c r="U315" s="26"/>
      <c r="V315" s="26"/>
      <c r="W315" s="26" t="s">
        <v>1310</v>
      </c>
      <c r="X315" s="26">
        <v>4051</v>
      </c>
      <c r="Y315" s="26"/>
    </row>
    <row r="316" s="3" customFormat="1" ht="24.95" customHeight="1" spans="1:25">
      <c r="A316" s="24">
        <v>129</v>
      </c>
      <c r="B316" s="46" t="s">
        <v>1378</v>
      </c>
      <c r="C316" s="26" t="s">
        <v>45</v>
      </c>
      <c r="D316" s="26" t="s">
        <v>142</v>
      </c>
      <c r="E316" s="26" t="s">
        <v>1379</v>
      </c>
      <c r="F316" s="26"/>
      <c r="G316" s="26" t="s">
        <v>37</v>
      </c>
      <c r="H316" s="26">
        <v>2018</v>
      </c>
      <c r="I316" s="26" t="s">
        <v>106</v>
      </c>
      <c r="J316" s="63">
        <v>2</v>
      </c>
      <c r="K316" s="46" t="s">
        <v>1309</v>
      </c>
      <c r="L316" s="47">
        <v>2.1</v>
      </c>
      <c r="M316" s="47">
        <f t="shared" si="79"/>
        <v>4.2</v>
      </c>
      <c r="N316" s="47">
        <v>4.2</v>
      </c>
      <c r="O316" s="47"/>
      <c r="P316" s="47"/>
      <c r="Q316" s="26" t="s">
        <v>135</v>
      </c>
      <c r="R316" s="26" t="s">
        <v>39</v>
      </c>
      <c r="S316" s="26">
        <v>2</v>
      </c>
      <c r="T316" s="26">
        <v>8</v>
      </c>
      <c r="U316" s="26"/>
      <c r="V316" s="26"/>
      <c r="W316" s="26" t="s">
        <v>1310</v>
      </c>
      <c r="X316" s="26">
        <v>4053</v>
      </c>
      <c r="Y316" s="26"/>
    </row>
    <row r="317" s="3" customFormat="1" ht="24.95" customHeight="1" spans="1:25">
      <c r="A317" s="24">
        <v>130</v>
      </c>
      <c r="B317" s="46" t="s">
        <v>1380</v>
      </c>
      <c r="C317" s="26" t="s">
        <v>45</v>
      </c>
      <c r="D317" s="26" t="s">
        <v>142</v>
      </c>
      <c r="E317" s="26" t="s">
        <v>1381</v>
      </c>
      <c r="F317" s="26"/>
      <c r="G317" s="26" t="s">
        <v>37</v>
      </c>
      <c r="H317" s="26">
        <v>2018</v>
      </c>
      <c r="I317" s="26" t="s">
        <v>106</v>
      </c>
      <c r="J317" s="63">
        <v>2</v>
      </c>
      <c r="K317" s="46" t="s">
        <v>1309</v>
      </c>
      <c r="L317" s="47">
        <v>2.1</v>
      </c>
      <c r="M317" s="47">
        <f t="shared" si="79"/>
        <v>4.2</v>
      </c>
      <c r="N317" s="47">
        <v>4.2</v>
      </c>
      <c r="O317" s="47"/>
      <c r="P317" s="47"/>
      <c r="Q317" s="26" t="s">
        <v>135</v>
      </c>
      <c r="R317" s="26" t="s">
        <v>39</v>
      </c>
      <c r="S317" s="26">
        <v>2</v>
      </c>
      <c r="T317" s="26">
        <v>8</v>
      </c>
      <c r="U317" s="26"/>
      <c r="V317" s="26"/>
      <c r="W317" s="26" t="s">
        <v>1310</v>
      </c>
      <c r="X317" s="26">
        <v>4054</v>
      </c>
      <c r="Y317" s="26"/>
    </row>
    <row r="318" s="3" customFormat="1" ht="24.95" customHeight="1" spans="1:25">
      <c r="A318" s="24">
        <v>131</v>
      </c>
      <c r="B318" s="46" t="s">
        <v>1382</v>
      </c>
      <c r="C318" s="26" t="s">
        <v>45</v>
      </c>
      <c r="D318" s="26" t="s">
        <v>142</v>
      </c>
      <c r="E318" s="26" t="s">
        <v>1383</v>
      </c>
      <c r="F318" s="26"/>
      <c r="G318" s="26" t="s">
        <v>37</v>
      </c>
      <c r="H318" s="26">
        <v>2018</v>
      </c>
      <c r="I318" s="26" t="s">
        <v>106</v>
      </c>
      <c r="J318" s="63">
        <v>4</v>
      </c>
      <c r="K318" s="46" t="s">
        <v>1309</v>
      </c>
      <c r="L318" s="47">
        <v>2.1</v>
      </c>
      <c r="M318" s="47">
        <f t="shared" si="79"/>
        <v>8.4</v>
      </c>
      <c r="N318" s="47">
        <v>8.4</v>
      </c>
      <c r="O318" s="47"/>
      <c r="P318" s="47"/>
      <c r="Q318" s="26" t="s">
        <v>135</v>
      </c>
      <c r="R318" s="26" t="s">
        <v>39</v>
      </c>
      <c r="S318" s="26">
        <v>3</v>
      </c>
      <c r="T318" s="26">
        <v>12</v>
      </c>
      <c r="U318" s="26"/>
      <c r="V318" s="26"/>
      <c r="W318" s="26" t="s">
        <v>1310</v>
      </c>
      <c r="X318" s="26">
        <v>4055</v>
      </c>
      <c r="Y318" s="26"/>
    </row>
    <row r="319" s="3" customFormat="1" ht="24.95" customHeight="1" spans="1:25">
      <c r="A319" s="24">
        <v>132</v>
      </c>
      <c r="B319" s="46" t="s">
        <v>1384</v>
      </c>
      <c r="C319" s="26" t="s">
        <v>45</v>
      </c>
      <c r="D319" s="26" t="s">
        <v>142</v>
      </c>
      <c r="E319" s="26" t="s">
        <v>1385</v>
      </c>
      <c r="F319" s="26"/>
      <c r="G319" s="26" t="s">
        <v>37</v>
      </c>
      <c r="H319" s="26">
        <v>2018</v>
      </c>
      <c r="I319" s="26" t="s">
        <v>106</v>
      </c>
      <c r="J319" s="63">
        <v>2</v>
      </c>
      <c r="K319" s="46" t="s">
        <v>1309</v>
      </c>
      <c r="L319" s="47">
        <v>2.1</v>
      </c>
      <c r="M319" s="47">
        <f t="shared" si="79"/>
        <v>4.2</v>
      </c>
      <c r="N319" s="47">
        <v>4.2</v>
      </c>
      <c r="O319" s="47"/>
      <c r="P319" s="47"/>
      <c r="Q319" s="26" t="s">
        <v>135</v>
      </c>
      <c r="R319" s="26" t="s">
        <v>39</v>
      </c>
      <c r="S319" s="26">
        <v>2</v>
      </c>
      <c r="T319" s="26">
        <v>8</v>
      </c>
      <c r="U319" s="26"/>
      <c r="V319" s="26"/>
      <c r="W319" s="26" t="s">
        <v>1310</v>
      </c>
      <c r="X319" s="26">
        <v>4056</v>
      </c>
      <c r="Y319" s="26"/>
    </row>
    <row r="320" s="3" customFormat="1" ht="24.95" customHeight="1" spans="1:25">
      <c r="A320" s="24">
        <v>133</v>
      </c>
      <c r="B320" s="46" t="s">
        <v>1386</v>
      </c>
      <c r="C320" s="26" t="s">
        <v>45</v>
      </c>
      <c r="D320" s="26" t="s">
        <v>142</v>
      </c>
      <c r="E320" s="26" t="s">
        <v>534</v>
      </c>
      <c r="F320" s="26"/>
      <c r="G320" s="26" t="s">
        <v>37</v>
      </c>
      <c r="H320" s="26">
        <v>2018</v>
      </c>
      <c r="I320" s="26" t="s">
        <v>106</v>
      </c>
      <c r="J320" s="63">
        <v>4</v>
      </c>
      <c r="K320" s="46" t="s">
        <v>1309</v>
      </c>
      <c r="L320" s="47">
        <v>2.1</v>
      </c>
      <c r="M320" s="47">
        <f t="shared" si="79"/>
        <v>8.4</v>
      </c>
      <c r="N320" s="47">
        <v>8.4</v>
      </c>
      <c r="O320" s="47"/>
      <c r="P320" s="47"/>
      <c r="Q320" s="26" t="s">
        <v>135</v>
      </c>
      <c r="R320" s="26" t="s">
        <v>39</v>
      </c>
      <c r="S320" s="26">
        <v>2</v>
      </c>
      <c r="T320" s="26">
        <v>8</v>
      </c>
      <c r="U320" s="26"/>
      <c r="V320" s="26"/>
      <c r="W320" s="26" t="s">
        <v>1310</v>
      </c>
      <c r="X320" s="26">
        <v>4057</v>
      </c>
      <c r="Y320" s="26"/>
    </row>
    <row r="321" ht="24.95" customHeight="1" spans="1:25">
      <c r="A321" s="24">
        <v>134</v>
      </c>
      <c r="B321" s="25" t="s">
        <v>1417</v>
      </c>
      <c r="C321" s="26" t="s">
        <v>45</v>
      </c>
      <c r="D321" s="26" t="s">
        <v>142</v>
      </c>
      <c r="E321" s="26" t="s">
        <v>143</v>
      </c>
      <c r="F321" s="26"/>
      <c r="G321" s="26" t="s">
        <v>37</v>
      </c>
      <c r="H321" s="26">
        <v>2019</v>
      </c>
      <c r="I321" s="26" t="s">
        <v>106</v>
      </c>
      <c r="J321" s="45">
        <v>1</v>
      </c>
      <c r="K321" s="46" t="s">
        <v>1309</v>
      </c>
      <c r="L321" s="26">
        <v>2.1</v>
      </c>
      <c r="M321" s="47">
        <f t="shared" si="79"/>
        <v>2.1</v>
      </c>
      <c r="N321" s="47"/>
      <c r="O321" s="47">
        <v>2.1</v>
      </c>
      <c r="P321" s="47"/>
      <c r="Q321" s="26" t="s">
        <v>135</v>
      </c>
      <c r="R321" s="26" t="s">
        <v>39</v>
      </c>
      <c r="S321" s="60">
        <v>1</v>
      </c>
      <c r="T321" s="60">
        <v>3</v>
      </c>
      <c r="U321" s="60"/>
      <c r="V321" s="60"/>
      <c r="W321" s="26" t="s">
        <v>1310</v>
      </c>
      <c r="X321" s="26"/>
      <c r="Y321" s="26" t="s">
        <v>1418</v>
      </c>
    </row>
    <row r="322" ht="24.95" customHeight="1" spans="1:25">
      <c r="A322" s="24">
        <v>135</v>
      </c>
      <c r="B322" s="25" t="s">
        <v>1419</v>
      </c>
      <c r="C322" s="26" t="s">
        <v>45</v>
      </c>
      <c r="D322" s="26" t="s">
        <v>142</v>
      </c>
      <c r="E322" s="26" t="s">
        <v>1023</v>
      </c>
      <c r="F322" s="26"/>
      <c r="G322" s="26" t="s">
        <v>37</v>
      </c>
      <c r="H322" s="26">
        <v>2019</v>
      </c>
      <c r="I322" s="26" t="s">
        <v>106</v>
      </c>
      <c r="J322" s="45">
        <v>1</v>
      </c>
      <c r="K322" s="46" t="s">
        <v>1309</v>
      </c>
      <c r="L322" s="26">
        <v>2.1</v>
      </c>
      <c r="M322" s="47">
        <f t="shared" si="79"/>
        <v>2.1</v>
      </c>
      <c r="N322" s="47"/>
      <c r="O322" s="47">
        <v>2.1</v>
      </c>
      <c r="P322" s="47"/>
      <c r="Q322" s="26" t="s">
        <v>135</v>
      </c>
      <c r="R322" s="26" t="s">
        <v>39</v>
      </c>
      <c r="S322" s="60">
        <v>1</v>
      </c>
      <c r="T322" s="60">
        <v>3</v>
      </c>
      <c r="U322" s="60"/>
      <c r="V322" s="60"/>
      <c r="W322" s="26" t="s">
        <v>1310</v>
      </c>
      <c r="X322" s="26"/>
      <c r="Y322" s="26" t="s">
        <v>1420</v>
      </c>
    </row>
    <row r="323" ht="24.95" customHeight="1" spans="1:25">
      <c r="A323" s="24">
        <v>136</v>
      </c>
      <c r="B323" s="25" t="s">
        <v>1378</v>
      </c>
      <c r="C323" s="26" t="s">
        <v>45</v>
      </c>
      <c r="D323" s="26" t="s">
        <v>142</v>
      </c>
      <c r="E323" s="26" t="s">
        <v>1379</v>
      </c>
      <c r="F323" s="26"/>
      <c r="G323" s="26" t="s">
        <v>37</v>
      </c>
      <c r="H323" s="26">
        <v>2019</v>
      </c>
      <c r="I323" s="26" t="s">
        <v>106</v>
      </c>
      <c r="J323" s="45">
        <v>1</v>
      </c>
      <c r="K323" s="46" t="s">
        <v>1309</v>
      </c>
      <c r="L323" s="26">
        <v>2.1</v>
      </c>
      <c r="M323" s="47">
        <f t="shared" si="79"/>
        <v>2.1</v>
      </c>
      <c r="N323" s="47"/>
      <c r="O323" s="47">
        <v>2.1</v>
      </c>
      <c r="P323" s="47"/>
      <c r="Q323" s="26" t="s">
        <v>135</v>
      </c>
      <c r="R323" s="26" t="s">
        <v>39</v>
      </c>
      <c r="S323" s="60">
        <v>1</v>
      </c>
      <c r="T323" s="60">
        <v>3</v>
      </c>
      <c r="U323" s="60"/>
      <c r="V323" s="60"/>
      <c r="W323" s="26" t="s">
        <v>1310</v>
      </c>
      <c r="X323" s="26"/>
      <c r="Y323" s="26" t="s">
        <v>1421</v>
      </c>
    </row>
    <row r="324" ht="24.95" customHeight="1" spans="1:25">
      <c r="A324" s="24">
        <v>137</v>
      </c>
      <c r="B324" s="25" t="s">
        <v>1376</v>
      </c>
      <c r="C324" s="26" t="s">
        <v>45</v>
      </c>
      <c r="D324" s="26" t="s">
        <v>142</v>
      </c>
      <c r="E324" s="26" t="s">
        <v>146</v>
      </c>
      <c r="F324" s="26"/>
      <c r="G324" s="26" t="s">
        <v>37</v>
      </c>
      <c r="H324" s="26">
        <v>2019</v>
      </c>
      <c r="I324" s="26" t="s">
        <v>106</v>
      </c>
      <c r="J324" s="45">
        <v>1</v>
      </c>
      <c r="K324" s="46" t="s">
        <v>1309</v>
      </c>
      <c r="L324" s="26">
        <v>2.1</v>
      </c>
      <c r="M324" s="47">
        <f t="shared" si="79"/>
        <v>2.1</v>
      </c>
      <c r="N324" s="47"/>
      <c r="O324" s="47">
        <v>2.1</v>
      </c>
      <c r="P324" s="47"/>
      <c r="Q324" s="26" t="s">
        <v>135</v>
      </c>
      <c r="R324" s="26" t="s">
        <v>39</v>
      </c>
      <c r="S324" s="60">
        <v>1</v>
      </c>
      <c r="T324" s="60">
        <v>2</v>
      </c>
      <c r="U324" s="60"/>
      <c r="V324" s="60"/>
      <c r="W324" s="26" t="s">
        <v>1310</v>
      </c>
      <c r="X324" s="26"/>
      <c r="Y324" s="26" t="s">
        <v>1422</v>
      </c>
    </row>
    <row r="325" s="5" customFormat="1" ht="24.95" customHeight="1" spans="1:25">
      <c r="A325" s="20">
        <v>138</v>
      </c>
      <c r="B325" s="21" t="s">
        <v>1423</v>
      </c>
      <c r="C325" s="20"/>
      <c r="D325" s="20"/>
      <c r="E325" s="20"/>
      <c r="F325" s="20"/>
      <c r="G325" s="20" t="s">
        <v>363</v>
      </c>
      <c r="H325" s="20" t="s">
        <v>34</v>
      </c>
      <c r="I325" s="20" t="s">
        <v>106</v>
      </c>
      <c r="J325" s="41">
        <f>SUM(J326:J339)</f>
        <v>71</v>
      </c>
      <c r="K325" s="21" t="s">
        <v>1424</v>
      </c>
      <c r="L325" s="20"/>
      <c r="M325" s="48">
        <f>SUM(M326:M339)</f>
        <v>109.5</v>
      </c>
      <c r="N325" s="48">
        <f>SUM(N326:N339)</f>
        <v>99</v>
      </c>
      <c r="O325" s="48">
        <f>SUM(O326:O339)</f>
        <v>10.5</v>
      </c>
      <c r="P325" s="48">
        <f>SUM(P326:P339)</f>
        <v>0</v>
      </c>
      <c r="Q325" s="20"/>
      <c r="R325" s="20" t="s">
        <v>39</v>
      </c>
      <c r="S325" s="57">
        <f>SUM(S326:S339)</f>
        <v>51</v>
      </c>
      <c r="T325" s="57">
        <f>SUM(T326:T339)</f>
        <v>201</v>
      </c>
      <c r="U325" s="57"/>
      <c r="V325" s="57"/>
      <c r="W325" s="20" t="s">
        <v>34</v>
      </c>
      <c r="X325" s="20">
        <v>4290</v>
      </c>
      <c r="Y325" s="20"/>
    </row>
    <row r="326" s="3" customFormat="1" ht="24.95" customHeight="1" spans="1:25">
      <c r="A326" s="24">
        <v>139</v>
      </c>
      <c r="B326" s="46" t="s">
        <v>1510</v>
      </c>
      <c r="C326" s="26" t="s">
        <v>45</v>
      </c>
      <c r="D326" s="26" t="s">
        <v>142</v>
      </c>
      <c r="E326" s="26" t="s">
        <v>1375</v>
      </c>
      <c r="F326" s="26"/>
      <c r="G326" s="26" t="s">
        <v>363</v>
      </c>
      <c r="H326" s="26">
        <v>2018</v>
      </c>
      <c r="I326" s="26" t="s">
        <v>106</v>
      </c>
      <c r="J326" s="45">
        <v>6</v>
      </c>
      <c r="K326" s="46" t="s">
        <v>1427</v>
      </c>
      <c r="L326" s="47">
        <v>1.5</v>
      </c>
      <c r="M326" s="47">
        <f t="shared" ref="M326:M339" si="80">N326+O326+P326</f>
        <v>9</v>
      </c>
      <c r="N326" s="47">
        <v>9</v>
      </c>
      <c r="O326" s="47"/>
      <c r="P326" s="47"/>
      <c r="Q326" s="26" t="s">
        <v>135</v>
      </c>
      <c r="R326" s="26" t="s">
        <v>39</v>
      </c>
      <c r="S326" s="26">
        <v>5</v>
      </c>
      <c r="T326" s="26">
        <v>20</v>
      </c>
      <c r="U326" s="26"/>
      <c r="V326" s="26"/>
      <c r="W326" s="26" t="s">
        <v>1310</v>
      </c>
      <c r="X326" s="26">
        <v>4377</v>
      </c>
      <c r="Y326" s="26"/>
    </row>
    <row r="327" s="3" customFormat="1" ht="24.95" customHeight="1" spans="1:25">
      <c r="A327" s="24">
        <v>140</v>
      </c>
      <c r="B327" s="46" t="s">
        <v>1511</v>
      </c>
      <c r="C327" s="26" t="s">
        <v>45</v>
      </c>
      <c r="D327" s="26" t="s">
        <v>142</v>
      </c>
      <c r="E327" s="26" t="s">
        <v>146</v>
      </c>
      <c r="F327" s="26"/>
      <c r="G327" s="26" t="s">
        <v>363</v>
      </c>
      <c r="H327" s="26">
        <v>2018</v>
      </c>
      <c r="I327" s="26" t="s">
        <v>106</v>
      </c>
      <c r="J327" s="45">
        <v>9</v>
      </c>
      <c r="K327" s="46" t="s">
        <v>1427</v>
      </c>
      <c r="L327" s="47">
        <v>1.5</v>
      </c>
      <c r="M327" s="47">
        <f t="shared" si="80"/>
        <v>13.5</v>
      </c>
      <c r="N327" s="47">
        <v>13.5</v>
      </c>
      <c r="O327" s="47"/>
      <c r="P327" s="47"/>
      <c r="Q327" s="26" t="s">
        <v>135</v>
      </c>
      <c r="R327" s="26" t="s">
        <v>39</v>
      </c>
      <c r="S327" s="26">
        <v>5</v>
      </c>
      <c r="T327" s="26">
        <v>20</v>
      </c>
      <c r="U327" s="26"/>
      <c r="V327" s="26"/>
      <c r="W327" s="26" t="s">
        <v>1310</v>
      </c>
      <c r="X327" s="26">
        <v>4378</v>
      </c>
      <c r="Y327" s="26"/>
    </row>
    <row r="328" s="3" customFormat="1" ht="24.95" customHeight="1" spans="1:25">
      <c r="A328" s="24">
        <v>141</v>
      </c>
      <c r="B328" s="46" t="s">
        <v>1512</v>
      </c>
      <c r="C328" s="26" t="s">
        <v>45</v>
      </c>
      <c r="D328" s="26" t="s">
        <v>142</v>
      </c>
      <c r="E328" s="26" t="s">
        <v>148</v>
      </c>
      <c r="F328" s="26"/>
      <c r="G328" s="26" t="s">
        <v>363</v>
      </c>
      <c r="H328" s="26">
        <v>2018</v>
      </c>
      <c r="I328" s="26" t="s">
        <v>106</v>
      </c>
      <c r="J328" s="45">
        <v>4</v>
      </c>
      <c r="K328" s="46" t="s">
        <v>1427</v>
      </c>
      <c r="L328" s="47">
        <v>1.5</v>
      </c>
      <c r="M328" s="47">
        <f t="shared" si="80"/>
        <v>6</v>
      </c>
      <c r="N328" s="47">
        <v>6</v>
      </c>
      <c r="O328" s="47"/>
      <c r="P328" s="47"/>
      <c r="Q328" s="26" t="s">
        <v>135</v>
      </c>
      <c r="R328" s="26" t="s">
        <v>39</v>
      </c>
      <c r="S328" s="26">
        <v>3</v>
      </c>
      <c r="T328" s="26">
        <v>12</v>
      </c>
      <c r="U328" s="26"/>
      <c r="V328" s="26"/>
      <c r="W328" s="26" t="s">
        <v>1310</v>
      </c>
      <c r="X328" s="26">
        <v>4379</v>
      </c>
      <c r="Y328" s="26"/>
    </row>
    <row r="329" s="3" customFormat="1" ht="24.95" customHeight="1" spans="1:25">
      <c r="A329" s="24">
        <v>142</v>
      </c>
      <c r="B329" s="46" t="s">
        <v>1513</v>
      </c>
      <c r="C329" s="26" t="s">
        <v>45</v>
      </c>
      <c r="D329" s="26" t="s">
        <v>142</v>
      </c>
      <c r="E329" s="26" t="s">
        <v>150</v>
      </c>
      <c r="F329" s="26"/>
      <c r="G329" s="26" t="s">
        <v>363</v>
      </c>
      <c r="H329" s="26">
        <v>2018</v>
      </c>
      <c r="I329" s="26" t="s">
        <v>106</v>
      </c>
      <c r="J329" s="45">
        <v>5</v>
      </c>
      <c r="K329" s="46" t="s">
        <v>1427</v>
      </c>
      <c r="L329" s="47">
        <v>1.5</v>
      </c>
      <c r="M329" s="47">
        <f t="shared" si="80"/>
        <v>7.5</v>
      </c>
      <c r="N329" s="47">
        <v>7.5</v>
      </c>
      <c r="O329" s="47"/>
      <c r="P329" s="47"/>
      <c r="Q329" s="26" t="s">
        <v>135</v>
      </c>
      <c r="R329" s="26" t="s">
        <v>39</v>
      </c>
      <c r="S329" s="26">
        <v>3</v>
      </c>
      <c r="T329" s="26">
        <v>12</v>
      </c>
      <c r="U329" s="26"/>
      <c r="V329" s="26"/>
      <c r="W329" s="26" t="s">
        <v>1310</v>
      </c>
      <c r="X329" s="26">
        <v>4380</v>
      </c>
      <c r="Y329" s="26"/>
    </row>
    <row r="330" s="3" customFormat="1" ht="24.95" customHeight="1" spans="1:25">
      <c r="A330" s="24">
        <v>143</v>
      </c>
      <c r="B330" s="46" t="s">
        <v>1514</v>
      </c>
      <c r="C330" s="26" t="s">
        <v>45</v>
      </c>
      <c r="D330" s="26" t="s">
        <v>142</v>
      </c>
      <c r="E330" s="26" t="s">
        <v>1379</v>
      </c>
      <c r="F330" s="26"/>
      <c r="G330" s="26" t="s">
        <v>363</v>
      </c>
      <c r="H330" s="26">
        <v>2018</v>
      </c>
      <c r="I330" s="26" t="s">
        <v>106</v>
      </c>
      <c r="J330" s="45">
        <v>3</v>
      </c>
      <c r="K330" s="46" t="s">
        <v>1427</v>
      </c>
      <c r="L330" s="47">
        <v>1.5</v>
      </c>
      <c r="M330" s="47">
        <f t="shared" si="80"/>
        <v>4.5</v>
      </c>
      <c r="N330" s="47">
        <v>4.5</v>
      </c>
      <c r="O330" s="47"/>
      <c r="P330" s="47"/>
      <c r="Q330" s="26" t="s">
        <v>135</v>
      </c>
      <c r="R330" s="26" t="s">
        <v>39</v>
      </c>
      <c r="S330" s="26">
        <v>2</v>
      </c>
      <c r="T330" s="26">
        <v>8</v>
      </c>
      <c r="U330" s="26"/>
      <c r="V330" s="26"/>
      <c r="W330" s="26" t="s">
        <v>1310</v>
      </c>
      <c r="X330" s="26">
        <v>4381</v>
      </c>
      <c r="Y330" s="26"/>
    </row>
    <row r="331" s="3" customFormat="1" ht="24.95" customHeight="1" spans="1:25">
      <c r="A331" s="24">
        <v>144</v>
      </c>
      <c r="B331" s="46" t="s">
        <v>1515</v>
      </c>
      <c r="C331" s="26" t="s">
        <v>45</v>
      </c>
      <c r="D331" s="26" t="s">
        <v>142</v>
      </c>
      <c r="E331" s="26" t="s">
        <v>1381</v>
      </c>
      <c r="F331" s="26"/>
      <c r="G331" s="26" t="s">
        <v>363</v>
      </c>
      <c r="H331" s="26">
        <v>2018</v>
      </c>
      <c r="I331" s="26" t="s">
        <v>106</v>
      </c>
      <c r="J331" s="45">
        <v>13</v>
      </c>
      <c r="K331" s="46" t="s">
        <v>1427</v>
      </c>
      <c r="L331" s="47">
        <v>1.5</v>
      </c>
      <c r="M331" s="47">
        <f t="shared" si="80"/>
        <v>19.5</v>
      </c>
      <c r="N331" s="47">
        <v>19.5</v>
      </c>
      <c r="O331" s="47"/>
      <c r="P331" s="47"/>
      <c r="Q331" s="26" t="s">
        <v>135</v>
      </c>
      <c r="R331" s="26" t="s">
        <v>39</v>
      </c>
      <c r="S331" s="26">
        <v>11</v>
      </c>
      <c r="T331" s="26">
        <v>44</v>
      </c>
      <c r="U331" s="26"/>
      <c r="V331" s="26"/>
      <c r="W331" s="26" t="s">
        <v>1310</v>
      </c>
      <c r="X331" s="26">
        <v>4382</v>
      </c>
      <c r="Y331" s="26"/>
    </row>
    <row r="332" s="3" customFormat="1" ht="24.95" customHeight="1" spans="1:25">
      <c r="A332" s="24">
        <v>145</v>
      </c>
      <c r="B332" s="46" t="s">
        <v>1516</v>
      </c>
      <c r="C332" s="26" t="s">
        <v>45</v>
      </c>
      <c r="D332" s="26" t="s">
        <v>142</v>
      </c>
      <c r="E332" s="26" t="s">
        <v>1383</v>
      </c>
      <c r="F332" s="26"/>
      <c r="G332" s="26" t="s">
        <v>363</v>
      </c>
      <c r="H332" s="26">
        <v>2018</v>
      </c>
      <c r="I332" s="26" t="s">
        <v>106</v>
      </c>
      <c r="J332" s="45">
        <v>16</v>
      </c>
      <c r="K332" s="46" t="s">
        <v>1427</v>
      </c>
      <c r="L332" s="47">
        <v>1.5</v>
      </c>
      <c r="M332" s="47">
        <f t="shared" si="80"/>
        <v>24</v>
      </c>
      <c r="N332" s="47">
        <v>24</v>
      </c>
      <c r="O332" s="47"/>
      <c r="P332" s="47"/>
      <c r="Q332" s="26" t="s">
        <v>135</v>
      </c>
      <c r="R332" s="26" t="s">
        <v>39</v>
      </c>
      <c r="S332" s="26">
        <v>10</v>
      </c>
      <c r="T332" s="26">
        <v>40</v>
      </c>
      <c r="U332" s="26"/>
      <c r="V332" s="26"/>
      <c r="W332" s="26" t="s">
        <v>1310</v>
      </c>
      <c r="X332" s="26">
        <v>4383</v>
      </c>
      <c r="Y332" s="26"/>
    </row>
    <row r="333" s="3" customFormat="1" ht="24.95" customHeight="1" spans="1:25">
      <c r="A333" s="24">
        <v>146</v>
      </c>
      <c r="B333" s="46" t="s">
        <v>1517</v>
      </c>
      <c r="C333" s="26" t="s">
        <v>45</v>
      </c>
      <c r="D333" s="26" t="s">
        <v>142</v>
      </c>
      <c r="E333" s="26" t="s">
        <v>1385</v>
      </c>
      <c r="F333" s="26"/>
      <c r="G333" s="26" t="s">
        <v>363</v>
      </c>
      <c r="H333" s="26">
        <v>2018</v>
      </c>
      <c r="I333" s="26" t="s">
        <v>106</v>
      </c>
      <c r="J333" s="45">
        <v>4</v>
      </c>
      <c r="K333" s="46" t="s">
        <v>1427</v>
      </c>
      <c r="L333" s="47">
        <v>1.5</v>
      </c>
      <c r="M333" s="47">
        <f t="shared" si="80"/>
        <v>6</v>
      </c>
      <c r="N333" s="47">
        <v>6</v>
      </c>
      <c r="O333" s="47"/>
      <c r="P333" s="47"/>
      <c r="Q333" s="26" t="s">
        <v>135</v>
      </c>
      <c r="R333" s="26" t="s">
        <v>39</v>
      </c>
      <c r="S333" s="26">
        <v>2</v>
      </c>
      <c r="T333" s="26">
        <v>8</v>
      </c>
      <c r="U333" s="26"/>
      <c r="V333" s="26"/>
      <c r="W333" s="26" t="s">
        <v>1310</v>
      </c>
      <c r="X333" s="26">
        <v>4384</v>
      </c>
      <c r="Y333" s="26"/>
    </row>
    <row r="334" s="3" customFormat="1" ht="24.95" customHeight="1" spans="1:25">
      <c r="A334" s="24">
        <v>147</v>
      </c>
      <c r="B334" s="46" t="s">
        <v>1518</v>
      </c>
      <c r="C334" s="26" t="s">
        <v>45</v>
      </c>
      <c r="D334" s="26" t="s">
        <v>142</v>
      </c>
      <c r="E334" s="26" t="s">
        <v>534</v>
      </c>
      <c r="F334" s="26"/>
      <c r="G334" s="26" t="s">
        <v>363</v>
      </c>
      <c r="H334" s="26">
        <v>2018</v>
      </c>
      <c r="I334" s="26" t="s">
        <v>106</v>
      </c>
      <c r="J334" s="45">
        <v>6</v>
      </c>
      <c r="K334" s="46" t="s">
        <v>1427</v>
      </c>
      <c r="L334" s="47">
        <v>1.5</v>
      </c>
      <c r="M334" s="47">
        <f t="shared" si="80"/>
        <v>9</v>
      </c>
      <c r="N334" s="47">
        <v>9</v>
      </c>
      <c r="O334" s="47"/>
      <c r="P334" s="47"/>
      <c r="Q334" s="26" t="s">
        <v>135</v>
      </c>
      <c r="R334" s="26" t="s">
        <v>39</v>
      </c>
      <c r="S334" s="26">
        <v>5</v>
      </c>
      <c r="T334" s="26">
        <v>20</v>
      </c>
      <c r="U334" s="26"/>
      <c r="V334" s="26"/>
      <c r="W334" s="26" t="s">
        <v>1310</v>
      </c>
      <c r="X334" s="26">
        <v>4385</v>
      </c>
      <c r="Y334" s="26"/>
    </row>
    <row r="335" ht="24.95" customHeight="1" spans="1:25">
      <c r="A335" s="24">
        <v>148</v>
      </c>
      <c r="B335" s="25" t="s">
        <v>1583</v>
      </c>
      <c r="C335" s="26" t="s">
        <v>45</v>
      </c>
      <c r="D335" s="26" t="s">
        <v>142</v>
      </c>
      <c r="E335" s="26" t="s">
        <v>1584</v>
      </c>
      <c r="F335" s="26"/>
      <c r="G335" s="26" t="s">
        <v>363</v>
      </c>
      <c r="H335" s="26">
        <v>2019</v>
      </c>
      <c r="I335" s="26" t="s">
        <v>106</v>
      </c>
      <c r="J335" s="45">
        <v>1</v>
      </c>
      <c r="K335" s="46" t="s">
        <v>1427</v>
      </c>
      <c r="L335" s="26">
        <v>2.1</v>
      </c>
      <c r="M335" s="47">
        <f t="shared" si="80"/>
        <v>2.1</v>
      </c>
      <c r="N335" s="47"/>
      <c r="O335" s="47">
        <v>2.1</v>
      </c>
      <c r="P335" s="47"/>
      <c r="Q335" s="26" t="s">
        <v>135</v>
      </c>
      <c r="R335" s="26" t="s">
        <v>39</v>
      </c>
      <c r="S335" s="60">
        <v>1</v>
      </c>
      <c r="T335" s="60">
        <v>3</v>
      </c>
      <c r="U335" s="60"/>
      <c r="V335" s="60"/>
      <c r="W335" s="26" t="s">
        <v>1310</v>
      </c>
      <c r="X335" s="26"/>
      <c r="Y335" s="26" t="s">
        <v>1585</v>
      </c>
    </row>
    <row r="336" ht="24.95" customHeight="1" spans="1:25">
      <c r="A336" s="24">
        <v>149</v>
      </c>
      <c r="B336" s="25" t="s">
        <v>1514</v>
      </c>
      <c r="C336" s="26" t="s">
        <v>45</v>
      </c>
      <c r="D336" s="26" t="s">
        <v>142</v>
      </c>
      <c r="E336" s="26" t="s">
        <v>1379</v>
      </c>
      <c r="F336" s="26"/>
      <c r="G336" s="26" t="s">
        <v>363</v>
      </c>
      <c r="H336" s="26">
        <v>2019</v>
      </c>
      <c r="I336" s="26" t="s">
        <v>106</v>
      </c>
      <c r="J336" s="45">
        <v>1</v>
      </c>
      <c r="K336" s="46" t="s">
        <v>1427</v>
      </c>
      <c r="L336" s="26">
        <v>2.1</v>
      </c>
      <c r="M336" s="47">
        <f t="shared" si="80"/>
        <v>2.1</v>
      </c>
      <c r="N336" s="47"/>
      <c r="O336" s="47">
        <v>2.1</v>
      </c>
      <c r="P336" s="47"/>
      <c r="Q336" s="26" t="s">
        <v>135</v>
      </c>
      <c r="R336" s="26" t="s">
        <v>39</v>
      </c>
      <c r="S336" s="60">
        <v>1</v>
      </c>
      <c r="T336" s="60">
        <v>5</v>
      </c>
      <c r="U336" s="60"/>
      <c r="V336" s="60"/>
      <c r="W336" s="26" t="s">
        <v>1310</v>
      </c>
      <c r="X336" s="26"/>
      <c r="Y336" s="26" t="s">
        <v>1586</v>
      </c>
    </row>
    <row r="337" ht="24.95" customHeight="1" spans="1:25">
      <c r="A337" s="24">
        <v>150</v>
      </c>
      <c r="B337" s="25" t="s">
        <v>1518</v>
      </c>
      <c r="C337" s="26" t="s">
        <v>45</v>
      </c>
      <c r="D337" s="26" t="s">
        <v>142</v>
      </c>
      <c r="E337" s="26" t="s">
        <v>534</v>
      </c>
      <c r="F337" s="26"/>
      <c r="G337" s="26" t="s">
        <v>363</v>
      </c>
      <c r="H337" s="26">
        <v>2019</v>
      </c>
      <c r="I337" s="26" t="s">
        <v>106</v>
      </c>
      <c r="J337" s="45">
        <v>1</v>
      </c>
      <c r="K337" s="46" t="s">
        <v>1427</v>
      </c>
      <c r="L337" s="26">
        <v>2.1</v>
      </c>
      <c r="M337" s="47">
        <f t="shared" si="80"/>
        <v>2.1</v>
      </c>
      <c r="N337" s="47"/>
      <c r="O337" s="47">
        <v>2.1</v>
      </c>
      <c r="P337" s="47"/>
      <c r="Q337" s="26" t="s">
        <v>135</v>
      </c>
      <c r="R337" s="26" t="s">
        <v>39</v>
      </c>
      <c r="S337" s="60">
        <v>1</v>
      </c>
      <c r="T337" s="60">
        <v>3</v>
      </c>
      <c r="U337" s="60"/>
      <c r="V337" s="60"/>
      <c r="W337" s="26" t="s">
        <v>1310</v>
      </c>
      <c r="X337" s="26"/>
      <c r="Y337" s="26" t="s">
        <v>1587</v>
      </c>
    </row>
    <row r="338" ht="24.95" customHeight="1" spans="1:25">
      <c r="A338" s="24">
        <v>151</v>
      </c>
      <c r="B338" s="25" t="s">
        <v>1513</v>
      </c>
      <c r="C338" s="26" t="s">
        <v>45</v>
      </c>
      <c r="D338" s="26" t="s">
        <v>142</v>
      </c>
      <c r="E338" s="26" t="s">
        <v>150</v>
      </c>
      <c r="F338" s="26"/>
      <c r="G338" s="26" t="s">
        <v>363</v>
      </c>
      <c r="H338" s="26">
        <v>2019</v>
      </c>
      <c r="I338" s="26" t="s">
        <v>106</v>
      </c>
      <c r="J338" s="45">
        <v>1</v>
      </c>
      <c r="K338" s="46" t="s">
        <v>1427</v>
      </c>
      <c r="L338" s="26">
        <v>2.1</v>
      </c>
      <c r="M338" s="47">
        <f t="shared" si="80"/>
        <v>2.1</v>
      </c>
      <c r="N338" s="47"/>
      <c r="O338" s="47">
        <v>2.1</v>
      </c>
      <c r="P338" s="47"/>
      <c r="Q338" s="26" t="s">
        <v>135</v>
      </c>
      <c r="R338" s="26" t="s">
        <v>39</v>
      </c>
      <c r="S338" s="60">
        <v>1</v>
      </c>
      <c r="T338" s="60">
        <v>3</v>
      </c>
      <c r="U338" s="60"/>
      <c r="V338" s="60"/>
      <c r="W338" s="26" t="s">
        <v>1310</v>
      </c>
      <c r="X338" s="26"/>
      <c r="Y338" s="26" t="s">
        <v>1588</v>
      </c>
    </row>
    <row r="339" ht="24.95" customHeight="1" spans="1:25">
      <c r="A339" s="24">
        <v>152</v>
      </c>
      <c r="B339" s="25" t="s">
        <v>1511</v>
      </c>
      <c r="C339" s="26" t="s">
        <v>45</v>
      </c>
      <c r="D339" s="26" t="s">
        <v>142</v>
      </c>
      <c r="E339" s="26" t="s">
        <v>146</v>
      </c>
      <c r="F339" s="26"/>
      <c r="G339" s="26" t="s">
        <v>363</v>
      </c>
      <c r="H339" s="26">
        <v>2019</v>
      </c>
      <c r="I339" s="26" t="s">
        <v>106</v>
      </c>
      <c r="J339" s="45">
        <v>1</v>
      </c>
      <c r="K339" s="46" t="s">
        <v>1427</v>
      </c>
      <c r="L339" s="26">
        <v>2.1</v>
      </c>
      <c r="M339" s="47">
        <f t="shared" si="80"/>
        <v>2.1</v>
      </c>
      <c r="N339" s="47"/>
      <c r="O339" s="47">
        <v>2.1</v>
      </c>
      <c r="P339" s="47"/>
      <c r="Q339" s="26" t="s">
        <v>135</v>
      </c>
      <c r="R339" s="26" t="s">
        <v>39</v>
      </c>
      <c r="S339" s="60">
        <v>1</v>
      </c>
      <c r="T339" s="60">
        <v>3</v>
      </c>
      <c r="U339" s="60"/>
      <c r="V339" s="60"/>
      <c r="W339" s="26" t="s">
        <v>1310</v>
      </c>
      <c r="X339" s="26"/>
      <c r="Y339" s="26" t="s">
        <v>1589</v>
      </c>
    </row>
    <row r="340" s="5" customFormat="1" ht="24.95" customHeight="1" spans="1:25">
      <c r="A340" s="20">
        <v>153</v>
      </c>
      <c r="B340" s="21" t="s">
        <v>1590</v>
      </c>
      <c r="C340" s="20"/>
      <c r="D340" s="20"/>
      <c r="E340" s="20"/>
      <c r="F340" s="20"/>
      <c r="G340" s="20" t="s">
        <v>37</v>
      </c>
      <c r="H340" s="20" t="s">
        <v>34</v>
      </c>
      <c r="I340" s="20" t="s">
        <v>106</v>
      </c>
      <c r="J340" s="41">
        <f>SUM(J341:J343)</f>
        <v>4</v>
      </c>
      <c r="K340" s="21" t="s">
        <v>1424</v>
      </c>
      <c r="L340" s="20"/>
      <c r="M340" s="48">
        <f>SUM(M341:M343)</f>
        <v>8.4</v>
      </c>
      <c r="N340" s="48">
        <f>SUM(N341:N343)</f>
        <v>8.4</v>
      </c>
      <c r="O340" s="48">
        <f>SUM(O341:O343)</f>
        <v>0</v>
      </c>
      <c r="P340" s="48">
        <f>SUM(P341:P343)</f>
        <v>0</v>
      </c>
      <c r="Q340" s="20"/>
      <c r="R340" s="20" t="s">
        <v>39</v>
      </c>
      <c r="S340" s="57">
        <f>SUM(S341:S343)</f>
        <v>4</v>
      </c>
      <c r="T340" s="57">
        <f>SUM(T341:T343)</f>
        <v>16</v>
      </c>
      <c r="U340" s="57"/>
      <c r="V340" s="57"/>
      <c r="W340" s="20" t="s">
        <v>34</v>
      </c>
      <c r="X340" s="20">
        <v>4571</v>
      </c>
      <c r="Y340" s="20"/>
    </row>
    <row r="341" s="3" customFormat="1" ht="24.95" customHeight="1" spans="1:25">
      <c r="A341" s="24">
        <v>154</v>
      </c>
      <c r="B341" s="46" t="s">
        <v>1614</v>
      </c>
      <c r="C341" s="26" t="s">
        <v>45</v>
      </c>
      <c r="D341" s="26" t="s">
        <v>142</v>
      </c>
      <c r="E341" s="26" t="s">
        <v>348</v>
      </c>
      <c r="F341" s="26"/>
      <c r="G341" s="26" t="s">
        <v>37</v>
      </c>
      <c r="H341" s="26">
        <v>2018</v>
      </c>
      <c r="I341" s="26" t="s">
        <v>106</v>
      </c>
      <c r="J341" s="45">
        <v>1</v>
      </c>
      <c r="K341" s="46" t="s">
        <v>1593</v>
      </c>
      <c r="L341" s="47">
        <v>2.1</v>
      </c>
      <c r="M341" s="47">
        <f>N341+O341+P341</f>
        <v>2.1</v>
      </c>
      <c r="N341" s="54">
        <v>2.1</v>
      </c>
      <c r="O341" s="54"/>
      <c r="P341" s="54"/>
      <c r="Q341" s="26" t="s">
        <v>135</v>
      </c>
      <c r="R341" s="26" t="s">
        <v>39</v>
      </c>
      <c r="S341" s="45">
        <v>1</v>
      </c>
      <c r="T341" s="26">
        <v>4</v>
      </c>
      <c r="U341" s="26"/>
      <c r="V341" s="26"/>
      <c r="W341" s="26" t="s">
        <v>1310</v>
      </c>
      <c r="X341" s="26">
        <v>4592</v>
      </c>
      <c r="Y341" s="26"/>
    </row>
    <row r="342" s="3" customFormat="1" ht="24.95" customHeight="1" spans="1:25">
      <c r="A342" s="24">
        <v>155</v>
      </c>
      <c r="B342" s="46" t="s">
        <v>1615</v>
      </c>
      <c r="C342" s="26" t="s">
        <v>45</v>
      </c>
      <c r="D342" s="26" t="s">
        <v>142</v>
      </c>
      <c r="E342" s="26" t="s">
        <v>1379</v>
      </c>
      <c r="F342" s="26"/>
      <c r="G342" s="26" t="s">
        <v>37</v>
      </c>
      <c r="H342" s="26">
        <v>2018</v>
      </c>
      <c r="I342" s="26" t="s">
        <v>106</v>
      </c>
      <c r="J342" s="45">
        <v>2</v>
      </c>
      <c r="K342" s="46" t="s">
        <v>1593</v>
      </c>
      <c r="L342" s="47">
        <v>2.1</v>
      </c>
      <c r="M342" s="47">
        <f>N342+O342+P342</f>
        <v>4.2</v>
      </c>
      <c r="N342" s="54">
        <v>4.2</v>
      </c>
      <c r="O342" s="54"/>
      <c r="P342" s="54"/>
      <c r="Q342" s="26" t="s">
        <v>135</v>
      </c>
      <c r="R342" s="26" t="s">
        <v>39</v>
      </c>
      <c r="S342" s="45">
        <v>2</v>
      </c>
      <c r="T342" s="26">
        <v>8</v>
      </c>
      <c r="U342" s="26"/>
      <c r="V342" s="26"/>
      <c r="W342" s="26" t="s">
        <v>1310</v>
      </c>
      <c r="X342" s="26">
        <v>4593</v>
      </c>
      <c r="Y342" s="26"/>
    </row>
    <row r="343" s="3" customFormat="1" ht="24.95" customHeight="1" spans="1:25">
      <c r="A343" s="24">
        <v>156</v>
      </c>
      <c r="B343" s="46" t="s">
        <v>1616</v>
      </c>
      <c r="C343" s="26" t="s">
        <v>45</v>
      </c>
      <c r="D343" s="26" t="s">
        <v>142</v>
      </c>
      <c r="E343" s="26" t="s">
        <v>143</v>
      </c>
      <c r="F343" s="26"/>
      <c r="G343" s="26" t="s">
        <v>37</v>
      </c>
      <c r="H343" s="26">
        <v>2018</v>
      </c>
      <c r="I343" s="26" t="s">
        <v>106</v>
      </c>
      <c r="J343" s="45">
        <v>1</v>
      </c>
      <c r="K343" s="46" t="s">
        <v>1593</v>
      </c>
      <c r="L343" s="47">
        <v>2.1</v>
      </c>
      <c r="M343" s="47">
        <f>N343+O343+P343</f>
        <v>2.1</v>
      </c>
      <c r="N343" s="54">
        <v>2.1</v>
      </c>
      <c r="O343" s="54"/>
      <c r="P343" s="54"/>
      <c r="Q343" s="26" t="s">
        <v>135</v>
      </c>
      <c r="R343" s="26" t="s">
        <v>39</v>
      </c>
      <c r="S343" s="45">
        <v>1</v>
      </c>
      <c r="T343" s="26">
        <v>4</v>
      </c>
      <c r="U343" s="26"/>
      <c r="V343" s="26"/>
      <c r="W343" s="26" t="s">
        <v>1310</v>
      </c>
      <c r="X343" s="26">
        <v>4594</v>
      </c>
      <c r="Y343" s="26"/>
    </row>
    <row r="344" s="5" customFormat="1" ht="24.95" customHeight="1" spans="1:25">
      <c r="A344" s="20">
        <v>157</v>
      </c>
      <c r="B344" s="21" t="s">
        <v>1631</v>
      </c>
      <c r="C344" s="20"/>
      <c r="D344" s="20"/>
      <c r="E344" s="20"/>
      <c r="F344" s="20"/>
      <c r="G344" s="20" t="s">
        <v>363</v>
      </c>
      <c r="H344" s="20" t="s">
        <v>34</v>
      </c>
      <c r="I344" s="20" t="s">
        <v>106</v>
      </c>
      <c r="J344" s="41">
        <f>SUM(J345:J350)</f>
        <v>6</v>
      </c>
      <c r="K344" s="21" t="s">
        <v>1632</v>
      </c>
      <c r="L344" s="20"/>
      <c r="M344" s="48">
        <f>SUM(M345:M350)</f>
        <v>1.8</v>
      </c>
      <c r="N344" s="48">
        <f>SUM(N345:N350)</f>
        <v>1.8</v>
      </c>
      <c r="O344" s="48">
        <f>SUM(O345:O350)</f>
        <v>0</v>
      </c>
      <c r="P344" s="48">
        <f>SUM(P345:P350)</f>
        <v>0</v>
      </c>
      <c r="Q344" s="20"/>
      <c r="R344" s="20" t="s">
        <v>39</v>
      </c>
      <c r="S344" s="57">
        <f>SUM(S345:S350)</f>
        <v>6</v>
      </c>
      <c r="T344" s="57">
        <f>SUM(T345:T350)</f>
        <v>24</v>
      </c>
      <c r="U344" s="57"/>
      <c r="V344" s="57"/>
      <c r="W344" s="20" t="s">
        <v>34</v>
      </c>
      <c r="X344" s="20">
        <v>4603</v>
      </c>
      <c r="Y344" s="20"/>
    </row>
    <row r="345" ht="24.95" customHeight="1" spans="1:25">
      <c r="A345" s="24">
        <v>158</v>
      </c>
      <c r="B345" s="25" t="s">
        <v>1643</v>
      </c>
      <c r="C345" s="26" t="s">
        <v>45</v>
      </c>
      <c r="D345" s="26" t="s">
        <v>142</v>
      </c>
      <c r="E345" s="26" t="s">
        <v>1023</v>
      </c>
      <c r="F345" s="26"/>
      <c r="G345" s="26" t="s">
        <v>363</v>
      </c>
      <c r="H345" s="26">
        <v>2018</v>
      </c>
      <c r="I345" s="26" t="s">
        <v>106</v>
      </c>
      <c r="J345" s="45">
        <v>1</v>
      </c>
      <c r="K345" s="46" t="s">
        <v>1634</v>
      </c>
      <c r="L345" s="26" t="s">
        <v>1635</v>
      </c>
      <c r="M345" s="47">
        <f t="shared" ref="M345:M350" si="81">N345+O345+P345</f>
        <v>0.3</v>
      </c>
      <c r="N345" s="47">
        <v>0.3</v>
      </c>
      <c r="O345" s="47"/>
      <c r="P345" s="47"/>
      <c r="Q345" s="26" t="s">
        <v>135</v>
      </c>
      <c r="R345" s="26" t="s">
        <v>39</v>
      </c>
      <c r="S345" s="60">
        <v>1</v>
      </c>
      <c r="T345" s="60">
        <v>4</v>
      </c>
      <c r="U345" s="60"/>
      <c r="V345" s="60"/>
      <c r="W345" s="26" t="s">
        <v>17</v>
      </c>
      <c r="X345" s="26"/>
      <c r="Y345" s="26" t="s">
        <v>1644</v>
      </c>
    </row>
    <row r="346" ht="24.95" customHeight="1" spans="1:25">
      <c r="A346" s="24">
        <v>159</v>
      </c>
      <c r="B346" s="25" t="s">
        <v>1645</v>
      </c>
      <c r="C346" s="26" t="s">
        <v>45</v>
      </c>
      <c r="D346" s="26" t="s">
        <v>142</v>
      </c>
      <c r="E346" s="26" t="s">
        <v>1025</v>
      </c>
      <c r="F346" s="26"/>
      <c r="G346" s="26" t="s">
        <v>363</v>
      </c>
      <c r="H346" s="26">
        <v>2018</v>
      </c>
      <c r="I346" s="26" t="s">
        <v>106</v>
      </c>
      <c r="J346" s="45">
        <v>1</v>
      </c>
      <c r="K346" s="46" t="s">
        <v>1634</v>
      </c>
      <c r="L346" s="26" t="s">
        <v>1635</v>
      </c>
      <c r="M346" s="47">
        <f t="shared" si="81"/>
        <v>0.3</v>
      </c>
      <c r="N346" s="47">
        <v>0.3</v>
      </c>
      <c r="O346" s="47"/>
      <c r="P346" s="47"/>
      <c r="Q346" s="26" t="s">
        <v>135</v>
      </c>
      <c r="R346" s="26" t="s">
        <v>39</v>
      </c>
      <c r="S346" s="60">
        <v>1</v>
      </c>
      <c r="T346" s="60">
        <v>5</v>
      </c>
      <c r="U346" s="60"/>
      <c r="V346" s="60"/>
      <c r="W346" s="26" t="s">
        <v>17</v>
      </c>
      <c r="X346" s="26"/>
      <c r="Y346" s="26" t="s">
        <v>1646</v>
      </c>
    </row>
    <row r="347" ht="24.95" customHeight="1" spans="1:25">
      <c r="A347" s="24">
        <v>160</v>
      </c>
      <c r="B347" s="25" t="s">
        <v>1647</v>
      </c>
      <c r="C347" s="26" t="s">
        <v>45</v>
      </c>
      <c r="D347" s="26" t="s">
        <v>142</v>
      </c>
      <c r="E347" s="26" t="s">
        <v>1379</v>
      </c>
      <c r="F347" s="26"/>
      <c r="G347" s="26" t="s">
        <v>363</v>
      </c>
      <c r="H347" s="26">
        <v>2018</v>
      </c>
      <c r="I347" s="26" t="s">
        <v>106</v>
      </c>
      <c r="J347" s="45">
        <v>1</v>
      </c>
      <c r="K347" s="46" t="s">
        <v>1634</v>
      </c>
      <c r="L347" s="26" t="s">
        <v>1635</v>
      </c>
      <c r="M347" s="47">
        <f t="shared" si="81"/>
        <v>0.3</v>
      </c>
      <c r="N347" s="47">
        <v>0.3</v>
      </c>
      <c r="O347" s="47"/>
      <c r="P347" s="47"/>
      <c r="Q347" s="26" t="s">
        <v>135</v>
      </c>
      <c r="R347" s="26" t="s">
        <v>39</v>
      </c>
      <c r="S347" s="60">
        <v>1</v>
      </c>
      <c r="T347" s="60">
        <v>5</v>
      </c>
      <c r="U347" s="60"/>
      <c r="V347" s="60"/>
      <c r="W347" s="26" t="s">
        <v>17</v>
      </c>
      <c r="X347" s="26"/>
      <c r="Y347" s="26" t="s">
        <v>1648</v>
      </c>
    </row>
    <row r="348" ht="24.95" customHeight="1" spans="1:25">
      <c r="A348" s="24">
        <v>161</v>
      </c>
      <c r="B348" s="25" t="s">
        <v>1649</v>
      </c>
      <c r="C348" s="26" t="s">
        <v>45</v>
      </c>
      <c r="D348" s="26" t="s">
        <v>142</v>
      </c>
      <c r="E348" s="26" t="s">
        <v>152</v>
      </c>
      <c r="F348" s="26"/>
      <c r="G348" s="26" t="s">
        <v>363</v>
      </c>
      <c r="H348" s="26">
        <v>2018</v>
      </c>
      <c r="I348" s="26" t="s">
        <v>106</v>
      </c>
      <c r="J348" s="45">
        <v>1</v>
      </c>
      <c r="K348" s="46" t="s">
        <v>1634</v>
      </c>
      <c r="L348" s="26" t="s">
        <v>1635</v>
      </c>
      <c r="M348" s="47">
        <f t="shared" si="81"/>
        <v>0.3</v>
      </c>
      <c r="N348" s="47">
        <v>0.3</v>
      </c>
      <c r="O348" s="47"/>
      <c r="P348" s="47"/>
      <c r="Q348" s="26" t="s">
        <v>135</v>
      </c>
      <c r="R348" s="26" t="s">
        <v>39</v>
      </c>
      <c r="S348" s="60">
        <v>1</v>
      </c>
      <c r="T348" s="60">
        <v>2</v>
      </c>
      <c r="U348" s="60"/>
      <c r="V348" s="60"/>
      <c r="W348" s="26" t="s">
        <v>17</v>
      </c>
      <c r="X348" s="26"/>
      <c r="Y348" s="26" t="s">
        <v>1650</v>
      </c>
    </row>
    <row r="349" ht="24.95" customHeight="1" spans="1:25">
      <c r="A349" s="24">
        <v>162</v>
      </c>
      <c r="B349" s="25" t="s">
        <v>1651</v>
      </c>
      <c r="C349" s="26" t="s">
        <v>45</v>
      </c>
      <c r="D349" s="26" t="s">
        <v>142</v>
      </c>
      <c r="E349" s="26" t="s">
        <v>534</v>
      </c>
      <c r="F349" s="26"/>
      <c r="G349" s="26" t="s">
        <v>363</v>
      </c>
      <c r="H349" s="26">
        <v>2018</v>
      </c>
      <c r="I349" s="26" t="s">
        <v>106</v>
      </c>
      <c r="J349" s="45">
        <v>1</v>
      </c>
      <c r="K349" s="46" t="s">
        <v>1634</v>
      </c>
      <c r="L349" s="26" t="s">
        <v>1635</v>
      </c>
      <c r="M349" s="47">
        <f t="shared" si="81"/>
        <v>0.3</v>
      </c>
      <c r="N349" s="47">
        <v>0.3</v>
      </c>
      <c r="O349" s="47"/>
      <c r="P349" s="47"/>
      <c r="Q349" s="26" t="s">
        <v>135</v>
      </c>
      <c r="R349" s="26" t="s">
        <v>39</v>
      </c>
      <c r="S349" s="60">
        <v>1</v>
      </c>
      <c r="T349" s="60">
        <v>7</v>
      </c>
      <c r="U349" s="60"/>
      <c r="V349" s="60"/>
      <c r="W349" s="26" t="s">
        <v>17</v>
      </c>
      <c r="X349" s="26"/>
      <c r="Y349" s="26" t="s">
        <v>1652</v>
      </c>
    </row>
    <row r="350" ht="24.95" customHeight="1" spans="1:25">
      <c r="A350" s="24">
        <v>163</v>
      </c>
      <c r="B350" s="25" t="s">
        <v>1653</v>
      </c>
      <c r="C350" s="26" t="s">
        <v>45</v>
      </c>
      <c r="D350" s="26" t="s">
        <v>142</v>
      </c>
      <c r="E350" s="26" t="s">
        <v>143</v>
      </c>
      <c r="F350" s="26"/>
      <c r="G350" s="26" t="s">
        <v>363</v>
      </c>
      <c r="H350" s="26">
        <v>2018</v>
      </c>
      <c r="I350" s="26" t="s">
        <v>106</v>
      </c>
      <c r="J350" s="45">
        <v>1</v>
      </c>
      <c r="K350" s="46" t="s">
        <v>1634</v>
      </c>
      <c r="L350" s="26" t="s">
        <v>1635</v>
      </c>
      <c r="M350" s="47">
        <f t="shared" si="81"/>
        <v>0.3</v>
      </c>
      <c r="N350" s="47">
        <v>0.3</v>
      </c>
      <c r="O350" s="47"/>
      <c r="P350" s="47"/>
      <c r="Q350" s="26" t="s">
        <v>135</v>
      </c>
      <c r="R350" s="26" t="s">
        <v>39</v>
      </c>
      <c r="S350" s="60">
        <v>1</v>
      </c>
      <c r="T350" s="60">
        <v>1</v>
      </c>
      <c r="U350" s="60"/>
      <c r="V350" s="60"/>
      <c r="W350" s="26" t="s">
        <v>17</v>
      </c>
      <c r="X350" s="26"/>
      <c r="Y350" s="26" t="s">
        <v>1654</v>
      </c>
    </row>
    <row r="351" s="5" customFormat="1" ht="24.95" customHeight="1" spans="1:25">
      <c r="A351" s="20">
        <v>164</v>
      </c>
      <c r="B351" s="21" t="s">
        <v>1699</v>
      </c>
      <c r="C351" s="20"/>
      <c r="D351" s="20"/>
      <c r="E351" s="20"/>
      <c r="F351" s="20"/>
      <c r="G351" s="20"/>
      <c r="H351" s="20"/>
      <c r="I351" s="20"/>
      <c r="J351" s="41"/>
      <c r="K351" s="21"/>
      <c r="L351" s="20"/>
      <c r="M351" s="48"/>
      <c r="N351" s="48"/>
      <c r="O351" s="48"/>
      <c r="P351" s="48"/>
      <c r="Q351" s="20"/>
      <c r="R351" s="20"/>
      <c r="S351" s="57"/>
      <c r="T351" s="57"/>
      <c r="U351" s="57"/>
      <c r="V351" s="57"/>
      <c r="W351" s="20"/>
      <c r="X351" s="20">
        <v>4613</v>
      </c>
      <c r="Y351" s="20"/>
    </row>
    <row r="352" s="5" customFormat="1" ht="24.95" customHeight="1" spans="1:25">
      <c r="A352" s="20">
        <v>165</v>
      </c>
      <c r="B352" s="21" t="s">
        <v>1700</v>
      </c>
      <c r="C352" s="20"/>
      <c r="D352" s="20"/>
      <c r="E352" s="20"/>
      <c r="F352" s="20"/>
      <c r="G352" s="20"/>
      <c r="H352" s="20"/>
      <c r="I352" s="20"/>
      <c r="J352" s="41"/>
      <c r="K352" s="21"/>
      <c r="L352" s="20"/>
      <c r="M352" s="48"/>
      <c r="N352" s="48"/>
      <c r="O352" s="48"/>
      <c r="P352" s="48"/>
      <c r="Q352" s="20"/>
      <c r="R352" s="20"/>
      <c r="S352" s="57"/>
      <c r="T352" s="57"/>
      <c r="U352" s="57"/>
      <c r="V352" s="57"/>
      <c r="W352" s="20"/>
      <c r="X352" s="20"/>
      <c r="Y352" s="20" t="s">
        <v>1701</v>
      </c>
    </row>
    <row r="353" s="5" customFormat="1" ht="24.95" customHeight="1" spans="1:25">
      <c r="A353" s="20">
        <v>166</v>
      </c>
      <c r="B353" s="21" t="s">
        <v>1303</v>
      </c>
      <c r="C353" s="20"/>
      <c r="D353" s="20"/>
      <c r="E353" s="20"/>
      <c r="F353" s="20"/>
      <c r="G353" s="20"/>
      <c r="H353" s="20"/>
      <c r="I353" s="20"/>
      <c r="J353" s="41">
        <f>SUM(J354,J355)</f>
        <v>1</v>
      </c>
      <c r="K353" s="21"/>
      <c r="L353" s="20"/>
      <c r="M353" s="48">
        <f t="shared" ref="M353:P353" si="82">SUM(M354,M355)</f>
        <v>2</v>
      </c>
      <c r="N353" s="48">
        <f t="shared" si="82"/>
        <v>2</v>
      </c>
      <c r="O353" s="48">
        <f t="shared" si="82"/>
        <v>0</v>
      </c>
      <c r="P353" s="48">
        <f t="shared" si="82"/>
        <v>0</v>
      </c>
      <c r="Q353" s="20"/>
      <c r="R353" s="20"/>
      <c r="S353" s="57">
        <f>SUM(S354,S355)</f>
        <v>1</v>
      </c>
      <c r="T353" s="57">
        <f>SUM(T354,T355)</f>
        <v>4</v>
      </c>
      <c r="U353" s="57"/>
      <c r="V353" s="57"/>
      <c r="W353" s="20"/>
      <c r="X353" s="20"/>
      <c r="Y353" s="20" t="s">
        <v>1702</v>
      </c>
    </row>
    <row r="354" s="6" customFormat="1" ht="24.95" customHeight="1" spans="1:25">
      <c r="A354" s="22">
        <v>167</v>
      </c>
      <c r="B354" s="23" t="s">
        <v>1703</v>
      </c>
      <c r="C354" s="22"/>
      <c r="D354" s="22"/>
      <c r="E354" s="22"/>
      <c r="F354" s="22"/>
      <c r="G354" s="22" t="s">
        <v>37</v>
      </c>
      <c r="H354" s="22" t="s">
        <v>34</v>
      </c>
      <c r="I354" s="22" t="s">
        <v>106</v>
      </c>
      <c r="J354" s="43">
        <f>SUM(0)</f>
        <v>0</v>
      </c>
      <c r="K354" s="23" t="s">
        <v>1704</v>
      </c>
      <c r="L354" s="22"/>
      <c r="M354" s="49">
        <f>SUM(0)</f>
        <v>0</v>
      </c>
      <c r="N354" s="49">
        <f>SUM(0)</f>
        <v>0</v>
      </c>
      <c r="O354" s="49">
        <f>SUM(0)</f>
        <v>0</v>
      </c>
      <c r="P354" s="49">
        <f>SUM(0)</f>
        <v>0</v>
      </c>
      <c r="Q354" s="22"/>
      <c r="R354" s="22" t="s">
        <v>39</v>
      </c>
      <c r="S354" s="58">
        <f>SUM(0)</f>
        <v>0</v>
      </c>
      <c r="T354" s="58">
        <f>SUM(0)</f>
        <v>0</v>
      </c>
      <c r="U354" s="44"/>
      <c r="V354" s="44"/>
      <c r="W354" s="22" t="s">
        <v>34</v>
      </c>
      <c r="X354" s="22">
        <v>4151</v>
      </c>
      <c r="Y354" s="22"/>
    </row>
    <row r="355" s="6" customFormat="1" ht="24.95" customHeight="1" spans="1:25">
      <c r="A355" s="22">
        <v>168</v>
      </c>
      <c r="B355" s="23" t="s">
        <v>1711</v>
      </c>
      <c r="C355" s="22"/>
      <c r="D355" s="22"/>
      <c r="E355" s="22"/>
      <c r="F355" s="22"/>
      <c r="G355" s="22" t="s">
        <v>37</v>
      </c>
      <c r="H355" s="22" t="s">
        <v>34</v>
      </c>
      <c r="I355" s="22" t="s">
        <v>106</v>
      </c>
      <c r="J355" s="43">
        <f>SUM(J356:J356)</f>
        <v>1</v>
      </c>
      <c r="K355" s="23" t="s">
        <v>1712</v>
      </c>
      <c r="L355" s="22"/>
      <c r="M355" s="49">
        <f>SUM(M356:M356)</f>
        <v>2</v>
      </c>
      <c r="N355" s="49">
        <f>SUM(N356:N356)</f>
        <v>2</v>
      </c>
      <c r="O355" s="49">
        <f>SUM(O356:O356)</f>
        <v>0</v>
      </c>
      <c r="P355" s="49">
        <f>SUM(P356:P356)</f>
        <v>0</v>
      </c>
      <c r="Q355" s="22"/>
      <c r="R355" s="22" t="s">
        <v>39</v>
      </c>
      <c r="S355" s="58">
        <f>SUM(S356:S356)</f>
        <v>1</v>
      </c>
      <c r="T355" s="58">
        <f>SUM(T356:T356)</f>
        <v>4</v>
      </c>
      <c r="U355" s="44"/>
      <c r="V355" s="44"/>
      <c r="W355" s="22" t="s">
        <v>34</v>
      </c>
      <c r="X355" s="22">
        <v>4155</v>
      </c>
      <c r="Y355" s="22"/>
    </row>
    <row r="356" s="3" customFormat="1" ht="24.95" customHeight="1" spans="1:25">
      <c r="A356" s="24">
        <v>169</v>
      </c>
      <c r="B356" s="46" t="s">
        <v>1713</v>
      </c>
      <c r="C356" s="26" t="s">
        <v>45</v>
      </c>
      <c r="D356" s="26" t="s">
        <v>142</v>
      </c>
      <c r="E356" s="26" t="s">
        <v>1720</v>
      </c>
      <c r="F356" s="26"/>
      <c r="G356" s="26" t="s">
        <v>37</v>
      </c>
      <c r="H356" s="26">
        <v>2018</v>
      </c>
      <c r="I356" s="26" t="s">
        <v>106</v>
      </c>
      <c r="J356" s="45">
        <v>1</v>
      </c>
      <c r="K356" s="46" t="s">
        <v>1715</v>
      </c>
      <c r="L356" s="47" t="s">
        <v>1716</v>
      </c>
      <c r="M356" s="47">
        <f>N356+O356+P356</f>
        <v>2</v>
      </c>
      <c r="N356" s="47">
        <v>2</v>
      </c>
      <c r="O356" s="47"/>
      <c r="P356" s="47"/>
      <c r="Q356" s="26" t="s">
        <v>135</v>
      </c>
      <c r="R356" s="26" t="s">
        <v>39</v>
      </c>
      <c r="S356" s="26">
        <v>1</v>
      </c>
      <c r="T356" s="26">
        <v>4</v>
      </c>
      <c r="U356" s="26"/>
      <c r="V356" s="26"/>
      <c r="W356" s="26" t="s">
        <v>17</v>
      </c>
      <c r="X356" s="26">
        <v>4171</v>
      </c>
      <c r="Y356" s="26"/>
    </row>
    <row r="357" s="4" customFormat="1" ht="24.95" customHeight="1" spans="1:25">
      <c r="A357" s="18">
        <v>170</v>
      </c>
      <c r="B357" s="19" t="s">
        <v>1721</v>
      </c>
      <c r="C357" s="18"/>
      <c r="D357" s="18"/>
      <c r="E357" s="18"/>
      <c r="F357" s="18"/>
      <c r="G357" s="18" t="s">
        <v>34</v>
      </c>
      <c r="H357" s="18" t="s">
        <v>34</v>
      </c>
      <c r="I357" s="18" t="s">
        <v>34</v>
      </c>
      <c r="J357" s="62" t="s">
        <v>34</v>
      </c>
      <c r="K357" s="19"/>
      <c r="L357" s="18"/>
      <c r="M357" s="40">
        <f t="shared" ref="M357:P357" si="83">M358+M359+M360+M361+M364+M365+M366+M371</f>
        <v>0</v>
      </c>
      <c r="N357" s="40">
        <f t="shared" si="83"/>
        <v>0</v>
      </c>
      <c r="O357" s="40">
        <f t="shared" si="83"/>
        <v>0</v>
      </c>
      <c r="P357" s="40">
        <f t="shared" si="83"/>
        <v>0</v>
      </c>
      <c r="Q357" s="18">
        <f>SUBTOTAL(9,Q358,Q359,Q360,Q371,Q364,Q365,Q366)</f>
        <v>0</v>
      </c>
      <c r="R357" s="18" t="s">
        <v>34</v>
      </c>
      <c r="S357" s="56">
        <f>S358+S359+S360+S361+S364+S365+S366+S371</f>
        <v>0</v>
      </c>
      <c r="T357" s="56">
        <f>T358+T359+T360+T361+T364+T365+T366+T371</f>
        <v>0</v>
      </c>
      <c r="U357" s="56" t="s">
        <v>1722</v>
      </c>
      <c r="V357" s="56" t="s">
        <v>1723</v>
      </c>
      <c r="W357" s="18" t="s">
        <v>34</v>
      </c>
      <c r="X357" s="18">
        <v>4614</v>
      </c>
      <c r="Y357" s="18"/>
    </row>
    <row r="358" s="5" customFormat="1" ht="24.95" customHeight="1" spans="1:25">
      <c r="A358" s="20">
        <v>171</v>
      </c>
      <c r="B358" s="21" t="s">
        <v>1724</v>
      </c>
      <c r="C358" s="20"/>
      <c r="D358" s="20"/>
      <c r="E358" s="20"/>
      <c r="F358" s="20"/>
      <c r="G358" s="20" t="s">
        <v>37</v>
      </c>
      <c r="H358" s="20" t="s">
        <v>34</v>
      </c>
      <c r="I358" s="20" t="s">
        <v>108</v>
      </c>
      <c r="J358" s="41">
        <f>SUM(0)</f>
        <v>0</v>
      </c>
      <c r="K358" s="21" t="s">
        <v>1725</v>
      </c>
      <c r="L358" s="20"/>
      <c r="M358" s="48">
        <f t="shared" ref="M358:P358" si="84">SUM(0)</f>
        <v>0</v>
      </c>
      <c r="N358" s="48">
        <f t="shared" si="84"/>
        <v>0</v>
      </c>
      <c r="O358" s="48">
        <f t="shared" si="84"/>
        <v>0</v>
      </c>
      <c r="P358" s="48">
        <f t="shared" si="84"/>
        <v>0</v>
      </c>
      <c r="Q358" s="20"/>
      <c r="R358" s="20" t="s">
        <v>110</v>
      </c>
      <c r="S358" s="57">
        <f>SUM(0)</f>
        <v>0</v>
      </c>
      <c r="T358" s="57">
        <f>SUM(0)</f>
        <v>0</v>
      </c>
      <c r="U358" s="57" t="s">
        <v>1722</v>
      </c>
      <c r="V358" s="57" t="s">
        <v>1723</v>
      </c>
      <c r="W358" s="20" t="s">
        <v>34</v>
      </c>
      <c r="X358" s="20">
        <v>4615</v>
      </c>
      <c r="Y358" s="20"/>
    </row>
    <row r="359" s="5" customFormat="1" ht="24.95" customHeight="1" spans="1:25">
      <c r="A359" s="20">
        <v>172</v>
      </c>
      <c r="B359" s="21" t="s">
        <v>1726</v>
      </c>
      <c r="C359" s="20"/>
      <c r="D359" s="20"/>
      <c r="E359" s="20"/>
      <c r="F359" s="20"/>
      <c r="G359" s="20" t="s">
        <v>125</v>
      </c>
      <c r="H359" s="20" t="s">
        <v>34</v>
      </c>
      <c r="I359" s="20" t="s">
        <v>108</v>
      </c>
      <c r="J359" s="41">
        <f>SUM(0)</f>
        <v>0</v>
      </c>
      <c r="K359" s="21" t="s">
        <v>1725</v>
      </c>
      <c r="L359" s="20"/>
      <c r="M359" s="48">
        <f>SUM(0)</f>
        <v>0</v>
      </c>
      <c r="N359" s="48">
        <f>SUM(0)</f>
        <v>0</v>
      </c>
      <c r="O359" s="48">
        <f>SUM(0)</f>
        <v>0</v>
      </c>
      <c r="P359" s="48">
        <f>SUM(0)</f>
        <v>0</v>
      </c>
      <c r="Q359" s="20"/>
      <c r="R359" s="20" t="s">
        <v>110</v>
      </c>
      <c r="S359" s="57">
        <f>SUM(0)</f>
        <v>0</v>
      </c>
      <c r="T359" s="57">
        <f>SUM(0)</f>
        <v>0</v>
      </c>
      <c r="U359" s="57" t="s">
        <v>1727</v>
      </c>
      <c r="V359" s="57" t="s">
        <v>1723</v>
      </c>
      <c r="W359" s="20" t="s">
        <v>34</v>
      </c>
      <c r="X359" s="20">
        <v>4624</v>
      </c>
      <c r="Y359" s="20"/>
    </row>
    <row r="360" s="5" customFormat="1" ht="24.95" customHeight="1" spans="1:25">
      <c r="A360" s="20">
        <v>173</v>
      </c>
      <c r="B360" s="21" t="s">
        <v>1735</v>
      </c>
      <c r="C360" s="20"/>
      <c r="D360" s="20"/>
      <c r="E360" s="20"/>
      <c r="F360" s="20"/>
      <c r="G360" s="20" t="s">
        <v>37</v>
      </c>
      <c r="H360" s="20" t="s">
        <v>34</v>
      </c>
      <c r="I360" s="20" t="s">
        <v>1232</v>
      </c>
      <c r="J360" s="41">
        <f t="shared" ref="J360:J365" si="85">SUM(0)</f>
        <v>0</v>
      </c>
      <c r="K360" s="21" t="s">
        <v>1725</v>
      </c>
      <c r="L360" s="20"/>
      <c r="M360" s="48">
        <f t="shared" ref="M360:P360" si="86">SUM(0)</f>
        <v>0</v>
      </c>
      <c r="N360" s="48">
        <f t="shared" si="86"/>
        <v>0</v>
      </c>
      <c r="O360" s="48">
        <f t="shared" si="86"/>
        <v>0</v>
      </c>
      <c r="P360" s="48">
        <f t="shared" si="86"/>
        <v>0</v>
      </c>
      <c r="Q360" s="20"/>
      <c r="R360" s="20" t="s">
        <v>110</v>
      </c>
      <c r="S360" s="57">
        <f t="shared" ref="S360:S365" si="87">SUM(0)</f>
        <v>0</v>
      </c>
      <c r="T360" s="57">
        <f t="shared" ref="T360:T365" si="88">SUM(0)</f>
        <v>0</v>
      </c>
      <c r="U360" s="57" t="s">
        <v>1736</v>
      </c>
      <c r="V360" s="57" t="s">
        <v>1723</v>
      </c>
      <c r="W360" s="20" t="s">
        <v>34</v>
      </c>
      <c r="X360" s="20">
        <v>4641</v>
      </c>
      <c r="Y360" s="20"/>
    </row>
    <row r="361" s="5" customFormat="1" ht="24.95" customHeight="1" spans="1:25">
      <c r="A361" s="20">
        <v>174</v>
      </c>
      <c r="B361" s="21" t="s">
        <v>1737</v>
      </c>
      <c r="C361" s="20"/>
      <c r="D361" s="20"/>
      <c r="E361" s="20"/>
      <c r="F361" s="20"/>
      <c r="G361" s="20" t="s">
        <v>37</v>
      </c>
      <c r="H361" s="20" t="s">
        <v>34</v>
      </c>
      <c r="I361" s="20" t="s">
        <v>38</v>
      </c>
      <c r="J361" s="41">
        <f>SUM(J362,J363)</f>
        <v>0</v>
      </c>
      <c r="K361" s="21" t="s">
        <v>1738</v>
      </c>
      <c r="L361" s="20"/>
      <c r="M361" s="48">
        <f>SUM(N361:P361)</f>
        <v>0</v>
      </c>
      <c r="N361" s="48">
        <f t="shared" ref="N361:P361" si="89">SUM(N362,N363)</f>
        <v>0</v>
      </c>
      <c r="O361" s="48">
        <f t="shared" si="89"/>
        <v>0</v>
      </c>
      <c r="P361" s="48">
        <f t="shared" si="89"/>
        <v>0</v>
      </c>
      <c r="Q361" s="20"/>
      <c r="R361" s="20" t="s">
        <v>39</v>
      </c>
      <c r="S361" s="57">
        <f>SUM(S362,S363)</f>
        <v>0</v>
      </c>
      <c r="T361" s="57">
        <f>SUM(T362,T363)</f>
        <v>0</v>
      </c>
      <c r="U361" s="57" t="s">
        <v>1739</v>
      </c>
      <c r="V361" s="57" t="s">
        <v>1723</v>
      </c>
      <c r="W361" s="20" t="s">
        <v>34</v>
      </c>
      <c r="X361" s="20">
        <v>4678</v>
      </c>
      <c r="Y361" s="20"/>
    </row>
    <row r="362" s="6" customFormat="1" ht="24.95" customHeight="1" spans="1:25">
      <c r="A362" s="22">
        <v>175</v>
      </c>
      <c r="B362" s="23" t="s">
        <v>1740</v>
      </c>
      <c r="C362" s="22"/>
      <c r="D362" s="22"/>
      <c r="E362" s="22"/>
      <c r="F362" s="22"/>
      <c r="G362" s="22" t="s">
        <v>37</v>
      </c>
      <c r="H362" s="22" t="s">
        <v>34</v>
      </c>
      <c r="I362" s="22" t="s">
        <v>38</v>
      </c>
      <c r="J362" s="43">
        <f t="shared" si="85"/>
        <v>0</v>
      </c>
      <c r="K362" s="23"/>
      <c r="L362" s="22"/>
      <c r="M362" s="49">
        <f t="shared" ref="M362:P362" si="90">SUM(0)</f>
        <v>0</v>
      </c>
      <c r="N362" s="49">
        <f t="shared" si="90"/>
        <v>0</v>
      </c>
      <c r="O362" s="49">
        <f t="shared" si="90"/>
        <v>0</v>
      </c>
      <c r="P362" s="49">
        <f t="shared" si="90"/>
        <v>0</v>
      </c>
      <c r="Q362" s="22"/>
      <c r="R362" s="22"/>
      <c r="S362" s="58">
        <f t="shared" si="87"/>
        <v>0</v>
      </c>
      <c r="T362" s="58">
        <f t="shared" si="88"/>
        <v>0</v>
      </c>
      <c r="U362" s="58"/>
      <c r="V362" s="58"/>
      <c r="W362" s="22"/>
      <c r="X362" s="22"/>
      <c r="Y362" s="22" t="s">
        <v>1741</v>
      </c>
    </row>
    <row r="363" s="6" customFormat="1" ht="24.95" customHeight="1" spans="1:25">
      <c r="A363" s="22">
        <v>176</v>
      </c>
      <c r="B363" s="23" t="s">
        <v>1742</v>
      </c>
      <c r="C363" s="22"/>
      <c r="D363" s="22"/>
      <c r="E363" s="22"/>
      <c r="F363" s="22"/>
      <c r="G363" s="22"/>
      <c r="H363" s="22"/>
      <c r="I363" s="22" t="s">
        <v>1743</v>
      </c>
      <c r="J363" s="43"/>
      <c r="K363" s="23"/>
      <c r="L363" s="22"/>
      <c r="M363" s="49">
        <f t="shared" ref="M363:M369" si="91">SUM(N363:P363)</f>
        <v>0</v>
      </c>
      <c r="N363" s="49"/>
      <c r="O363" s="49"/>
      <c r="P363" s="49"/>
      <c r="Q363" s="22"/>
      <c r="R363" s="22"/>
      <c r="S363" s="58"/>
      <c r="T363" s="58"/>
      <c r="U363" s="58"/>
      <c r="V363" s="58"/>
      <c r="W363" s="22"/>
      <c r="X363" s="22"/>
      <c r="Y363" s="22" t="s">
        <v>1744</v>
      </c>
    </row>
    <row r="364" s="5" customFormat="1" ht="24.95" customHeight="1" spans="1:25">
      <c r="A364" s="20">
        <v>177</v>
      </c>
      <c r="B364" s="21" t="s">
        <v>1745</v>
      </c>
      <c r="C364" s="20"/>
      <c r="D364" s="20"/>
      <c r="E364" s="20"/>
      <c r="F364" s="20"/>
      <c r="G364" s="20"/>
      <c r="H364" s="20" t="s">
        <v>34</v>
      </c>
      <c r="I364" s="20" t="s">
        <v>38</v>
      </c>
      <c r="J364" s="41"/>
      <c r="K364" s="21"/>
      <c r="L364" s="20"/>
      <c r="M364" s="48"/>
      <c r="N364" s="48">
        <f>SUM(0)</f>
        <v>0</v>
      </c>
      <c r="O364" s="48"/>
      <c r="P364" s="48"/>
      <c r="Q364" s="20"/>
      <c r="R364" s="20"/>
      <c r="S364" s="57"/>
      <c r="T364" s="57"/>
      <c r="U364" s="57"/>
      <c r="V364" s="57"/>
      <c r="W364" s="20"/>
      <c r="X364" s="20"/>
      <c r="Y364" s="20" t="s">
        <v>1746</v>
      </c>
    </row>
    <row r="365" s="5" customFormat="1" ht="24.95" customHeight="1" spans="1:25">
      <c r="A365" s="20">
        <v>178</v>
      </c>
      <c r="B365" s="21" t="s">
        <v>1747</v>
      </c>
      <c r="C365" s="20"/>
      <c r="D365" s="20"/>
      <c r="E365" s="20"/>
      <c r="F365" s="20"/>
      <c r="G365" s="20" t="s">
        <v>37</v>
      </c>
      <c r="H365" s="20" t="s">
        <v>34</v>
      </c>
      <c r="I365" s="20" t="s">
        <v>38</v>
      </c>
      <c r="J365" s="41">
        <f t="shared" si="85"/>
        <v>0</v>
      </c>
      <c r="K365" s="21" t="s">
        <v>1748</v>
      </c>
      <c r="L365" s="20"/>
      <c r="M365" s="48">
        <f t="shared" ref="M365:P365" si="92">SUM(0)</f>
        <v>0</v>
      </c>
      <c r="N365" s="48">
        <f t="shared" si="92"/>
        <v>0</v>
      </c>
      <c r="O365" s="48">
        <f t="shared" si="92"/>
        <v>0</v>
      </c>
      <c r="P365" s="48">
        <f t="shared" si="92"/>
        <v>0</v>
      </c>
      <c r="Q365" s="20"/>
      <c r="R365" s="20" t="s">
        <v>110</v>
      </c>
      <c r="S365" s="57">
        <f t="shared" si="87"/>
        <v>0</v>
      </c>
      <c r="T365" s="57">
        <f t="shared" si="88"/>
        <v>0</v>
      </c>
      <c r="U365" s="57" t="s">
        <v>1749</v>
      </c>
      <c r="V365" s="57" t="s">
        <v>1723</v>
      </c>
      <c r="W365" s="20" t="s">
        <v>34</v>
      </c>
      <c r="X365" s="20">
        <v>4686</v>
      </c>
      <c r="Y365" s="20"/>
    </row>
    <row r="366" s="5" customFormat="1" ht="24.95" customHeight="1" spans="1:25">
      <c r="A366" s="20">
        <v>179</v>
      </c>
      <c r="B366" s="21" t="s">
        <v>1750</v>
      </c>
      <c r="C366" s="20"/>
      <c r="D366" s="20"/>
      <c r="E366" s="20"/>
      <c r="F366" s="20"/>
      <c r="G366" s="20" t="s">
        <v>37</v>
      </c>
      <c r="H366" s="20" t="s">
        <v>34</v>
      </c>
      <c r="I366" s="20" t="s">
        <v>38</v>
      </c>
      <c r="J366" s="41">
        <f>SUM(J367:J370)</f>
        <v>0</v>
      </c>
      <c r="K366" s="21"/>
      <c r="L366" s="20"/>
      <c r="M366" s="48">
        <f t="shared" si="91"/>
        <v>0</v>
      </c>
      <c r="N366" s="48">
        <f t="shared" ref="N366:Q366" si="93">SUM(N367:N370)</f>
        <v>0</v>
      </c>
      <c r="O366" s="48">
        <f t="shared" si="93"/>
        <v>0</v>
      </c>
      <c r="P366" s="48">
        <f t="shared" si="93"/>
        <v>0</v>
      </c>
      <c r="Q366" s="20">
        <f t="shared" si="93"/>
        <v>0</v>
      </c>
      <c r="R366" s="20" t="s">
        <v>39</v>
      </c>
      <c r="S366" s="57">
        <f>SUM(S367:S370)</f>
        <v>0</v>
      </c>
      <c r="T366" s="57">
        <f>SUM(T367:T370)</f>
        <v>0</v>
      </c>
      <c r="U366" s="57" t="s">
        <v>1751</v>
      </c>
      <c r="V366" s="57" t="s">
        <v>1752</v>
      </c>
      <c r="W366" s="20" t="s">
        <v>34</v>
      </c>
      <c r="X366" s="20">
        <v>4698</v>
      </c>
      <c r="Y366" s="20"/>
    </row>
    <row r="367" s="6" customFormat="1" ht="24.95" customHeight="1" spans="1:25">
      <c r="A367" s="22">
        <v>180</v>
      </c>
      <c r="B367" s="23" t="s">
        <v>1753</v>
      </c>
      <c r="C367" s="22"/>
      <c r="D367" s="22"/>
      <c r="E367" s="22"/>
      <c r="F367" s="22"/>
      <c r="G367" s="22" t="s">
        <v>37</v>
      </c>
      <c r="H367" s="22" t="s">
        <v>34</v>
      </c>
      <c r="I367" s="22" t="s">
        <v>38</v>
      </c>
      <c r="J367" s="43"/>
      <c r="K367" s="23"/>
      <c r="L367" s="22"/>
      <c r="M367" s="49">
        <f t="shared" si="91"/>
        <v>0</v>
      </c>
      <c r="N367" s="49"/>
      <c r="O367" s="49"/>
      <c r="P367" s="49"/>
      <c r="Q367" s="22"/>
      <c r="R367" s="22"/>
      <c r="S367" s="58"/>
      <c r="T367" s="58"/>
      <c r="U367" s="58"/>
      <c r="V367" s="58"/>
      <c r="W367" s="22"/>
      <c r="X367" s="22">
        <v>4699</v>
      </c>
      <c r="Y367" s="22"/>
    </row>
    <row r="368" s="6" customFormat="1" ht="24.95" customHeight="1" spans="1:25">
      <c r="A368" s="22">
        <v>181</v>
      </c>
      <c r="B368" s="23" t="s">
        <v>1754</v>
      </c>
      <c r="C368" s="22"/>
      <c r="D368" s="22"/>
      <c r="E368" s="22"/>
      <c r="F368" s="22"/>
      <c r="G368" s="22" t="s">
        <v>37</v>
      </c>
      <c r="H368" s="22" t="s">
        <v>34</v>
      </c>
      <c r="I368" s="22" t="s">
        <v>38</v>
      </c>
      <c r="J368" s="43"/>
      <c r="K368" s="23"/>
      <c r="L368" s="22"/>
      <c r="M368" s="49">
        <f t="shared" si="91"/>
        <v>0</v>
      </c>
      <c r="N368" s="49"/>
      <c r="O368" s="49"/>
      <c r="P368" s="49"/>
      <c r="Q368" s="22"/>
      <c r="R368" s="22"/>
      <c r="S368" s="58"/>
      <c r="T368" s="58"/>
      <c r="U368" s="58"/>
      <c r="V368" s="58"/>
      <c r="W368" s="22"/>
      <c r="X368" s="22">
        <v>4754</v>
      </c>
      <c r="Y368" s="22"/>
    </row>
    <row r="369" s="6" customFormat="1" ht="24.95" customHeight="1" spans="1:25">
      <c r="A369" s="22">
        <v>182</v>
      </c>
      <c r="B369" s="23" t="s">
        <v>1755</v>
      </c>
      <c r="C369" s="22"/>
      <c r="D369" s="22"/>
      <c r="E369" s="22"/>
      <c r="F369" s="22"/>
      <c r="G369" s="22" t="s">
        <v>37</v>
      </c>
      <c r="H369" s="22" t="s">
        <v>34</v>
      </c>
      <c r="I369" s="22" t="s">
        <v>38</v>
      </c>
      <c r="J369" s="43"/>
      <c r="K369" s="23"/>
      <c r="L369" s="22"/>
      <c r="M369" s="49">
        <f t="shared" si="91"/>
        <v>0</v>
      </c>
      <c r="N369" s="49"/>
      <c r="O369" s="49"/>
      <c r="P369" s="49"/>
      <c r="Q369" s="22"/>
      <c r="R369" s="22"/>
      <c r="S369" s="58"/>
      <c r="T369" s="58"/>
      <c r="U369" s="58"/>
      <c r="V369" s="58"/>
      <c r="W369" s="22"/>
      <c r="X369" s="22">
        <v>4863</v>
      </c>
      <c r="Y369" s="22"/>
    </row>
    <row r="370" s="6" customFormat="1" ht="24.95" customHeight="1" spans="1:25">
      <c r="A370" s="22">
        <v>183</v>
      </c>
      <c r="B370" s="23" t="s">
        <v>1756</v>
      </c>
      <c r="C370" s="22"/>
      <c r="D370" s="22"/>
      <c r="E370" s="22"/>
      <c r="F370" s="22"/>
      <c r="G370" s="22" t="s">
        <v>37</v>
      </c>
      <c r="H370" s="22" t="s">
        <v>34</v>
      </c>
      <c r="I370" s="22" t="s">
        <v>38</v>
      </c>
      <c r="J370" s="43">
        <f>SUM(0)</f>
        <v>0</v>
      </c>
      <c r="K370" s="23" t="s">
        <v>1757</v>
      </c>
      <c r="L370" s="22"/>
      <c r="M370" s="49">
        <f t="shared" ref="M370:P370" si="94">SUM(0)</f>
        <v>0</v>
      </c>
      <c r="N370" s="49">
        <f t="shared" si="94"/>
        <v>0</v>
      </c>
      <c r="O370" s="49">
        <f t="shared" si="94"/>
        <v>0</v>
      </c>
      <c r="P370" s="49">
        <f t="shared" si="94"/>
        <v>0</v>
      </c>
      <c r="Q370" s="22"/>
      <c r="R370" s="22" t="s">
        <v>39</v>
      </c>
      <c r="S370" s="58">
        <f>SUM(0)</f>
        <v>0</v>
      </c>
      <c r="T370" s="58">
        <f>SUM(0)</f>
        <v>0</v>
      </c>
      <c r="U370" s="58"/>
      <c r="V370" s="58"/>
      <c r="W370" s="22" t="s">
        <v>34</v>
      </c>
      <c r="X370" s="22">
        <v>4939</v>
      </c>
      <c r="Y370" s="22"/>
    </row>
    <row r="371" s="5" customFormat="1" ht="24.95" customHeight="1" spans="1:25">
      <c r="A371" s="20">
        <v>184</v>
      </c>
      <c r="B371" s="21" t="s">
        <v>1758</v>
      </c>
      <c r="C371" s="20"/>
      <c r="D371" s="20"/>
      <c r="E371" s="20"/>
      <c r="F371" s="20"/>
      <c r="G371" s="20" t="s">
        <v>37</v>
      </c>
      <c r="H371" s="20" t="s">
        <v>34</v>
      </c>
      <c r="I371" s="20" t="s">
        <v>1232</v>
      </c>
      <c r="J371" s="41">
        <f>SUM(0)</f>
        <v>0</v>
      </c>
      <c r="K371" s="21" t="s">
        <v>1725</v>
      </c>
      <c r="L371" s="20"/>
      <c r="M371" s="20">
        <f t="shared" ref="M371:Q371" si="95">SUM(0)</f>
        <v>0</v>
      </c>
      <c r="N371" s="20">
        <f t="shared" si="95"/>
        <v>0</v>
      </c>
      <c r="O371" s="20">
        <f t="shared" si="95"/>
        <v>0</v>
      </c>
      <c r="P371" s="20">
        <f t="shared" si="95"/>
        <v>0</v>
      </c>
      <c r="Q371" s="20">
        <f t="shared" si="95"/>
        <v>0</v>
      </c>
      <c r="R371" s="20" t="s">
        <v>110</v>
      </c>
      <c r="S371" s="20">
        <f>SUM(0)</f>
        <v>0</v>
      </c>
      <c r="T371" s="20">
        <f>SUM(0)</f>
        <v>0</v>
      </c>
      <c r="U371" s="57" t="s">
        <v>1736</v>
      </c>
      <c r="V371" s="57" t="s">
        <v>1723</v>
      </c>
      <c r="W371" s="20" t="s">
        <v>34</v>
      </c>
      <c r="X371" s="20"/>
      <c r="Y371" s="20" t="s">
        <v>1759</v>
      </c>
    </row>
    <row r="372" s="4" customFormat="1" ht="24.95" customHeight="1" spans="1:25">
      <c r="A372" s="18">
        <v>185</v>
      </c>
      <c r="B372" s="19" t="s">
        <v>1760</v>
      </c>
      <c r="C372" s="18"/>
      <c r="D372" s="18"/>
      <c r="E372" s="18"/>
      <c r="F372" s="18"/>
      <c r="G372" s="18" t="s">
        <v>34</v>
      </c>
      <c r="H372" s="18" t="s">
        <v>34</v>
      </c>
      <c r="I372" s="18" t="s">
        <v>34</v>
      </c>
      <c r="J372" s="18" t="s">
        <v>34</v>
      </c>
      <c r="K372" s="19"/>
      <c r="L372" s="18"/>
      <c r="M372" s="40">
        <f t="shared" ref="M372:P372" si="96">SUM(M373,M374:M375,M376:M377,M378,M382)</f>
        <v>0</v>
      </c>
      <c r="N372" s="40">
        <f t="shared" si="96"/>
        <v>0</v>
      </c>
      <c r="O372" s="40">
        <f t="shared" si="96"/>
        <v>0</v>
      </c>
      <c r="P372" s="40">
        <f t="shared" si="96"/>
        <v>0</v>
      </c>
      <c r="Q372" s="18"/>
      <c r="R372" s="18" t="s">
        <v>34</v>
      </c>
      <c r="S372" s="56">
        <f>SUM(S373,S374:S375,S376:S377,S378,S382)</f>
        <v>0</v>
      </c>
      <c r="T372" s="56">
        <f>SUM(T373,T374:T375,T376:T377,T378,T382)</f>
        <v>0</v>
      </c>
      <c r="U372" s="56" t="s">
        <v>1761</v>
      </c>
      <c r="V372" s="56" t="s">
        <v>1762</v>
      </c>
      <c r="W372" s="18" t="s">
        <v>34</v>
      </c>
      <c r="X372" s="18">
        <v>4968</v>
      </c>
      <c r="Y372" s="18"/>
    </row>
    <row r="373" s="5" customFormat="1" ht="24.95" customHeight="1" spans="1:25">
      <c r="A373" s="20">
        <v>186</v>
      </c>
      <c r="B373" s="21" t="s">
        <v>1763</v>
      </c>
      <c r="C373" s="20"/>
      <c r="D373" s="20"/>
      <c r="E373" s="20"/>
      <c r="F373" s="20"/>
      <c r="G373" s="20" t="s">
        <v>37</v>
      </c>
      <c r="H373" s="20" t="s">
        <v>34</v>
      </c>
      <c r="I373" s="20" t="s">
        <v>1232</v>
      </c>
      <c r="J373" s="41">
        <f>SUM(0)</f>
        <v>0</v>
      </c>
      <c r="K373" s="21" t="s">
        <v>1764</v>
      </c>
      <c r="L373" s="20"/>
      <c r="M373" s="48">
        <f>SUM(0)</f>
        <v>0</v>
      </c>
      <c r="N373" s="48">
        <f>SUM(0)</f>
        <v>0</v>
      </c>
      <c r="O373" s="48">
        <f>SUM(0)</f>
        <v>0</v>
      </c>
      <c r="P373" s="48">
        <f>SUM(0)</f>
        <v>0</v>
      </c>
      <c r="Q373" s="20"/>
      <c r="R373" s="20" t="s">
        <v>110</v>
      </c>
      <c r="S373" s="57">
        <f>SUM(0)</f>
        <v>0</v>
      </c>
      <c r="T373" s="57">
        <f>SUM(0)</f>
        <v>0</v>
      </c>
      <c r="U373" s="57"/>
      <c r="V373" s="57"/>
      <c r="W373" s="20" t="s">
        <v>34</v>
      </c>
      <c r="X373" s="20">
        <v>4969</v>
      </c>
      <c r="Y373" s="20"/>
    </row>
    <row r="374" s="5" customFormat="1" ht="24.95" customHeight="1" spans="1:25">
      <c r="A374" s="20">
        <v>187</v>
      </c>
      <c r="B374" s="21" t="s">
        <v>1772</v>
      </c>
      <c r="C374" s="20"/>
      <c r="D374" s="20"/>
      <c r="E374" s="20"/>
      <c r="F374" s="20"/>
      <c r="G374" s="20" t="s">
        <v>37</v>
      </c>
      <c r="H374" s="20" t="s">
        <v>34</v>
      </c>
      <c r="I374" s="20" t="s">
        <v>1773</v>
      </c>
      <c r="J374" s="41"/>
      <c r="K374" s="21"/>
      <c r="L374" s="20"/>
      <c r="M374" s="48"/>
      <c r="N374" s="48"/>
      <c r="O374" s="48"/>
      <c r="P374" s="48"/>
      <c r="Q374" s="20"/>
      <c r="R374" s="20"/>
      <c r="S374" s="57"/>
      <c r="T374" s="57"/>
      <c r="U374" s="57"/>
      <c r="V374" s="57"/>
      <c r="W374" s="20"/>
      <c r="X374" s="20">
        <v>4978</v>
      </c>
      <c r="Y374" s="20"/>
    </row>
    <row r="375" s="5" customFormat="1" ht="24.95" customHeight="1" spans="1:25">
      <c r="A375" s="20">
        <v>188</v>
      </c>
      <c r="B375" s="21" t="s">
        <v>1774</v>
      </c>
      <c r="C375" s="20"/>
      <c r="D375" s="20"/>
      <c r="E375" s="20"/>
      <c r="F375" s="20"/>
      <c r="G375" s="20" t="s">
        <v>37</v>
      </c>
      <c r="H375" s="20" t="s">
        <v>34</v>
      </c>
      <c r="I375" s="20" t="s">
        <v>1232</v>
      </c>
      <c r="J375" s="41">
        <f>SUM(0)</f>
        <v>0</v>
      </c>
      <c r="K375" s="21" t="s">
        <v>1764</v>
      </c>
      <c r="L375" s="20"/>
      <c r="M375" s="48">
        <f t="shared" ref="M375:P375" si="97">SUM(0)</f>
        <v>0</v>
      </c>
      <c r="N375" s="48">
        <f t="shared" si="97"/>
        <v>0</v>
      </c>
      <c r="O375" s="48">
        <f t="shared" si="97"/>
        <v>0</v>
      </c>
      <c r="P375" s="48">
        <f t="shared" si="97"/>
        <v>0</v>
      </c>
      <c r="Q375" s="20"/>
      <c r="R375" s="20" t="s">
        <v>110</v>
      </c>
      <c r="S375" s="57">
        <f>SUM(0)</f>
        <v>0</v>
      </c>
      <c r="T375" s="57">
        <f>SUM(0)</f>
        <v>0</v>
      </c>
      <c r="U375" s="57"/>
      <c r="V375" s="57"/>
      <c r="W375" s="20" t="s">
        <v>34</v>
      </c>
      <c r="X375" s="20">
        <v>4981</v>
      </c>
      <c r="Y375" s="20"/>
    </row>
    <row r="376" s="5" customFormat="1" ht="24.95" customHeight="1" spans="1:25">
      <c r="A376" s="20">
        <v>189</v>
      </c>
      <c r="B376" s="21" t="s">
        <v>1775</v>
      </c>
      <c r="C376" s="20"/>
      <c r="D376" s="20"/>
      <c r="E376" s="20"/>
      <c r="F376" s="20"/>
      <c r="G376" s="20"/>
      <c r="H376" s="20"/>
      <c r="I376" s="20"/>
      <c r="J376" s="41"/>
      <c r="K376" s="21"/>
      <c r="L376" s="20"/>
      <c r="M376" s="48"/>
      <c r="N376" s="48"/>
      <c r="O376" s="48"/>
      <c r="P376" s="48"/>
      <c r="Q376" s="20"/>
      <c r="R376" s="20"/>
      <c r="S376" s="57"/>
      <c r="T376" s="57"/>
      <c r="U376" s="57"/>
      <c r="V376" s="57"/>
      <c r="W376" s="20"/>
      <c r="X376" s="20">
        <v>4983</v>
      </c>
      <c r="Y376" s="20"/>
    </row>
    <row r="377" s="5" customFormat="1" ht="24.95" customHeight="1" spans="1:25">
      <c r="A377" s="20">
        <v>190</v>
      </c>
      <c r="B377" s="21" t="s">
        <v>1776</v>
      </c>
      <c r="C377" s="20"/>
      <c r="D377" s="20"/>
      <c r="E377" s="20"/>
      <c r="F377" s="20"/>
      <c r="G377" s="20" t="s">
        <v>37</v>
      </c>
      <c r="H377" s="20" t="s">
        <v>34</v>
      </c>
      <c r="I377" s="20" t="s">
        <v>1743</v>
      </c>
      <c r="J377" s="41"/>
      <c r="K377" s="21"/>
      <c r="L377" s="20"/>
      <c r="M377" s="48"/>
      <c r="N377" s="48"/>
      <c r="O377" s="48"/>
      <c r="P377" s="48"/>
      <c r="Q377" s="20"/>
      <c r="R377" s="20"/>
      <c r="S377" s="57"/>
      <c r="T377" s="57"/>
      <c r="U377" s="57"/>
      <c r="V377" s="57"/>
      <c r="W377" s="20" t="s">
        <v>34</v>
      </c>
      <c r="X377" s="20">
        <v>4984</v>
      </c>
      <c r="Y377" s="20"/>
    </row>
    <row r="378" s="5" customFormat="1" ht="24.95" customHeight="1" spans="1:25">
      <c r="A378" s="20">
        <v>191</v>
      </c>
      <c r="B378" s="21" t="s">
        <v>1777</v>
      </c>
      <c r="C378" s="20"/>
      <c r="D378" s="20"/>
      <c r="E378" s="20"/>
      <c r="F378" s="20"/>
      <c r="G378" s="20" t="s">
        <v>37</v>
      </c>
      <c r="H378" s="20" t="s">
        <v>34</v>
      </c>
      <c r="I378" s="20" t="s">
        <v>1743</v>
      </c>
      <c r="J378" s="41"/>
      <c r="K378" s="21"/>
      <c r="L378" s="20"/>
      <c r="M378" s="48"/>
      <c r="N378" s="48"/>
      <c r="O378" s="48"/>
      <c r="P378" s="48"/>
      <c r="Q378" s="20"/>
      <c r="R378" s="20"/>
      <c r="S378" s="57"/>
      <c r="T378" s="57"/>
      <c r="U378" s="57"/>
      <c r="V378" s="57"/>
      <c r="W378" s="20"/>
      <c r="X378" s="20">
        <v>4988</v>
      </c>
      <c r="Y378" s="20"/>
    </row>
    <row r="379" s="6" customFormat="1" ht="24.95" customHeight="1" spans="1:25">
      <c r="A379" s="22">
        <v>192</v>
      </c>
      <c r="B379" s="23" t="s">
        <v>1778</v>
      </c>
      <c r="C379" s="22"/>
      <c r="D379" s="22"/>
      <c r="E379" s="22"/>
      <c r="F379" s="22"/>
      <c r="G379" s="22" t="s">
        <v>37</v>
      </c>
      <c r="H379" s="22" t="s">
        <v>34</v>
      </c>
      <c r="I379" s="22" t="s">
        <v>1743</v>
      </c>
      <c r="J379" s="43"/>
      <c r="K379" s="23"/>
      <c r="L379" s="22"/>
      <c r="M379" s="49"/>
      <c r="N379" s="49"/>
      <c r="O379" s="49"/>
      <c r="P379" s="49"/>
      <c r="Q379" s="22"/>
      <c r="R379" s="22"/>
      <c r="S379" s="22"/>
      <c r="T379" s="58"/>
      <c r="U379" s="58"/>
      <c r="V379" s="58"/>
      <c r="W379" s="22"/>
      <c r="X379" s="22">
        <v>4989</v>
      </c>
      <c r="Y379" s="22"/>
    </row>
    <row r="380" s="6" customFormat="1" ht="24.95" customHeight="1" spans="1:25">
      <c r="A380" s="22">
        <v>193</v>
      </c>
      <c r="B380" s="23" t="s">
        <v>1779</v>
      </c>
      <c r="C380" s="22"/>
      <c r="D380" s="22"/>
      <c r="E380" s="22"/>
      <c r="F380" s="22"/>
      <c r="G380" s="22" t="s">
        <v>37</v>
      </c>
      <c r="H380" s="22" t="s">
        <v>34</v>
      </c>
      <c r="I380" s="22" t="s">
        <v>1743</v>
      </c>
      <c r="J380" s="43"/>
      <c r="K380" s="23"/>
      <c r="L380" s="22"/>
      <c r="M380" s="49"/>
      <c r="N380" s="49"/>
      <c r="O380" s="49"/>
      <c r="P380" s="49"/>
      <c r="Q380" s="22"/>
      <c r="R380" s="22"/>
      <c r="S380" s="22"/>
      <c r="T380" s="58"/>
      <c r="U380" s="58"/>
      <c r="V380" s="58"/>
      <c r="W380" s="22"/>
      <c r="X380" s="22">
        <v>4993</v>
      </c>
      <c r="Y380" s="22"/>
    </row>
    <row r="381" s="6" customFormat="1" ht="24.95" customHeight="1" spans="1:25">
      <c r="A381" s="22">
        <v>194</v>
      </c>
      <c r="B381" s="23" t="s">
        <v>1780</v>
      </c>
      <c r="C381" s="22"/>
      <c r="D381" s="22"/>
      <c r="E381" s="22"/>
      <c r="F381" s="22"/>
      <c r="G381" s="22" t="s">
        <v>37</v>
      </c>
      <c r="H381" s="22" t="s">
        <v>34</v>
      </c>
      <c r="I381" s="22" t="s">
        <v>1743</v>
      </c>
      <c r="J381" s="43"/>
      <c r="K381" s="23"/>
      <c r="L381" s="22"/>
      <c r="M381" s="49"/>
      <c r="N381" s="49"/>
      <c r="O381" s="49"/>
      <c r="P381" s="49"/>
      <c r="Q381" s="22"/>
      <c r="R381" s="22"/>
      <c r="S381" s="58"/>
      <c r="T381" s="58"/>
      <c r="U381" s="58"/>
      <c r="V381" s="58"/>
      <c r="W381" s="22"/>
      <c r="X381" s="22">
        <v>4997</v>
      </c>
      <c r="Y381" s="22"/>
    </row>
    <row r="382" s="5" customFormat="1" ht="24.95" customHeight="1" spans="1:25">
      <c r="A382" s="20">
        <v>195</v>
      </c>
      <c r="B382" s="21" t="s">
        <v>1303</v>
      </c>
      <c r="C382" s="20"/>
      <c r="D382" s="20"/>
      <c r="E382" s="20"/>
      <c r="F382" s="20"/>
      <c r="G382" s="20"/>
      <c r="H382" s="20"/>
      <c r="I382" s="20"/>
      <c r="J382" s="41"/>
      <c r="K382" s="21"/>
      <c r="L382" s="20"/>
      <c r="M382" s="48"/>
      <c r="N382" s="48"/>
      <c r="O382" s="48"/>
      <c r="P382" s="48"/>
      <c r="Q382" s="20"/>
      <c r="R382" s="20"/>
      <c r="S382" s="57"/>
      <c r="T382" s="57"/>
      <c r="U382" s="57"/>
      <c r="V382" s="57"/>
      <c r="W382" s="20"/>
      <c r="X382" s="20"/>
      <c r="Y382" s="20" t="s">
        <v>1781</v>
      </c>
    </row>
    <row r="383" s="4" customFormat="1" ht="24.95" customHeight="1" spans="1:25">
      <c r="A383" s="18">
        <v>196</v>
      </c>
      <c r="B383" s="19" t="s">
        <v>1782</v>
      </c>
      <c r="C383" s="18"/>
      <c r="D383" s="18"/>
      <c r="E383" s="18"/>
      <c r="F383" s="18"/>
      <c r="G383" s="18" t="s">
        <v>34</v>
      </c>
      <c r="H383" s="18" t="s">
        <v>34</v>
      </c>
      <c r="I383" s="18" t="s">
        <v>34</v>
      </c>
      <c r="J383" s="18" t="s">
        <v>34</v>
      </c>
      <c r="K383" s="19"/>
      <c r="L383" s="18"/>
      <c r="M383" s="40">
        <f t="shared" ref="M383:P383" si="98">SUBTOTAL(9,M384,M387,M395,M413)</f>
        <v>12.3</v>
      </c>
      <c r="N383" s="40">
        <f t="shared" si="98"/>
        <v>4.3</v>
      </c>
      <c r="O383" s="40">
        <f t="shared" si="98"/>
        <v>4</v>
      </c>
      <c r="P383" s="40">
        <f t="shared" si="98"/>
        <v>4</v>
      </c>
      <c r="Q383" s="18"/>
      <c r="R383" s="18" t="s">
        <v>34</v>
      </c>
      <c r="S383" s="56">
        <f>SUBTOTAL(9,S384,S387,S395,S413)</f>
        <v>14</v>
      </c>
      <c r="T383" s="56">
        <f>SUBTOTAL(9,T384,T387,T395,T413)</f>
        <v>18</v>
      </c>
      <c r="U383" s="56" t="s">
        <v>1783</v>
      </c>
      <c r="V383" s="56" t="s">
        <v>1784</v>
      </c>
      <c r="W383" s="18" t="s">
        <v>34</v>
      </c>
      <c r="X383" s="18">
        <v>5050</v>
      </c>
      <c r="Y383" s="18"/>
    </row>
    <row r="384" s="5" customFormat="1" ht="24.95" customHeight="1" spans="1:25">
      <c r="A384" s="20">
        <v>197</v>
      </c>
      <c r="B384" s="21" t="s">
        <v>1785</v>
      </c>
      <c r="C384" s="20"/>
      <c r="D384" s="20"/>
      <c r="E384" s="20"/>
      <c r="F384" s="20"/>
      <c r="G384" s="20" t="s">
        <v>363</v>
      </c>
      <c r="H384" s="20" t="s">
        <v>34</v>
      </c>
      <c r="I384" s="20" t="s">
        <v>1232</v>
      </c>
      <c r="J384" s="41">
        <f>J385+J386</f>
        <v>0</v>
      </c>
      <c r="K384" s="21"/>
      <c r="L384" s="20"/>
      <c r="M384" s="48">
        <f t="shared" ref="M384:P384" si="99">M385+M386</f>
        <v>0</v>
      </c>
      <c r="N384" s="48">
        <f t="shared" si="99"/>
        <v>0</v>
      </c>
      <c r="O384" s="48">
        <f t="shared" si="99"/>
        <v>0</v>
      </c>
      <c r="P384" s="48">
        <f t="shared" si="99"/>
        <v>0</v>
      </c>
      <c r="Q384" s="20"/>
      <c r="R384" s="20" t="s">
        <v>39</v>
      </c>
      <c r="S384" s="57"/>
      <c r="T384" s="57"/>
      <c r="U384" s="57"/>
      <c r="V384" s="57"/>
      <c r="W384" s="20"/>
      <c r="X384" s="20">
        <v>5051</v>
      </c>
      <c r="Y384" s="20"/>
    </row>
    <row r="385" s="6" customFormat="1" ht="24.95" customHeight="1" spans="1:25">
      <c r="A385" s="22">
        <v>198</v>
      </c>
      <c r="B385" s="23" t="s">
        <v>1786</v>
      </c>
      <c r="C385" s="22"/>
      <c r="D385" s="22"/>
      <c r="E385" s="22"/>
      <c r="F385" s="22"/>
      <c r="G385" s="22"/>
      <c r="H385" s="22"/>
      <c r="I385" s="22"/>
      <c r="J385" s="44"/>
      <c r="K385" s="23"/>
      <c r="L385" s="22"/>
      <c r="M385" s="49"/>
      <c r="N385" s="49"/>
      <c r="O385" s="49"/>
      <c r="P385" s="49"/>
      <c r="Q385" s="22"/>
      <c r="R385" s="22"/>
      <c r="S385" s="58"/>
      <c r="T385" s="58"/>
      <c r="U385" s="58"/>
      <c r="V385" s="58"/>
      <c r="W385" s="22"/>
      <c r="X385" s="22">
        <v>5052</v>
      </c>
      <c r="Y385" s="22"/>
    </row>
    <row r="386" s="6" customFormat="1" ht="24.95" customHeight="1" spans="1:25">
      <c r="A386" s="22">
        <v>199</v>
      </c>
      <c r="B386" s="23" t="s">
        <v>1787</v>
      </c>
      <c r="C386" s="22"/>
      <c r="D386" s="22"/>
      <c r="E386" s="22"/>
      <c r="F386" s="22"/>
      <c r="G386" s="22" t="s">
        <v>363</v>
      </c>
      <c r="H386" s="22" t="s">
        <v>34</v>
      </c>
      <c r="I386" s="22" t="s">
        <v>1232</v>
      </c>
      <c r="J386" s="43">
        <f>SUM(0)</f>
        <v>0</v>
      </c>
      <c r="K386" s="69" t="s">
        <v>1788</v>
      </c>
      <c r="L386" s="22"/>
      <c r="M386" s="49">
        <f t="shared" ref="M386:P386" si="100">SUM(0)</f>
        <v>0</v>
      </c>
      <c r="N386" s="49">
        <f t="shared" si="100"/>
        <v>0</v>
      </c>
      <c r="O386" s="49">
        <f t="shared" si="100"/>
        <v>0</v>
      </c>
      <c r="P386" s="49">
        <f t="shared" si="100"/>
        <v>0</v>
      </c>
      <c r="Q386" s="22"/>
      <c r="R386" s="22" t="s">
        <v>110</v>
      </c>
      <c r="S386" s="58">
        <f>SUM(0)</f>
        <v>0</v>
      </c>
      <c r="T386" s="58">
        <f>SUM(0)</f>
        <v>0</v>
      </c>
      <c r="U386" s="58" t="s">
        <v>1789</v>
      </c>
      <c r="V386" s="58" t="s">
        <v>1790</v>
      </c>
      <c r="W386" s="22" t="s">
        <v>34</v>
      </c>
      <c r="X386" s="22">
        <v>5053</v>
      </c>
      <c r="Y386" s="22"/>
    </row>
    <row r="387" s="5" customFormat="1" ht="24.95" customHeight="1" spans="1:25">
      <c r="A387" s="20">
        <v>200</v>
      </c>
      <c r="B387" s="21" t="s">
        <v>1791</v>
      </c>
      <c r="C387" s="20"/>
      <c r="D387" s="20"/>
      <c r="E387" s="20"/>
      <c r="F387" s="20"/>
      <c r="G387" s="20" t="s">
        <v>34</v>
      </c>
      <c r="H387" s="20" t="s">
        <v>34</v>
      </c>
      <c r="I387" s="20" t="s">
        <v>34</v>
      </c>
      <c r="J387" s="20" t="s">
        <v>34</v>
      </c>
      <c r="K387" s="21"/>
      <c r="L387" s="20"/>
      <c r="M387" s="48">
        <f t="shared" ref="M387:P387" si="101">M388+M389+M394</f>
        <v>0</v>
      </c>
      <c r="N387" s="48">
        <f t="shared" si="101"/>
        <v>0</v>
      </c>
      <c r="O387" s="48">
        <f t="shared" si="101"/>
        <v>0</v>
      </c>
      <c r="P387" s="48">
        <f t="shared" si="101"/>
        <v>0</v>
      </c>
      <c r="Q387" s="20"/>
      <c r="R387" s="20" t="s">
        <v>34</v>
      </c>
      <c r="S387" s="57">
        <f>S388+S389+S394</f>
        <v>0</v>
      </c>
      <c r="T387" s="57">
        <f>T388+T389+T394</f>
        <v>0</v>
      </c>
      <c r="U387" s="57"/>
      <c r="V387" s="57"/>
      <c r="W387" s="20" t="s">
        <v>34</v>
      </c>
      <c r="X387" s="20">
        <v>5055</v>
      </c>
      <c r="Y387" s="20"/>
    </row>
    <row r="388" s="6" customFormat="1" ht="24.95" customHeight="1" spans="1:25">
      <c r="A388" s="22">
        <v>201</v>
      </c>
      <c r="B388" s="23" t="s">
        <v>1792</v>
      </c>
      <c r="C388" s="22"/>
      <c r="D388" s="22"/>
      <c r="E388" s="22"/>
      <c r="F388" s="22"/>
      <c r="G388" s="22" t="s">
        <v>37</v>
      </c>
      <c r="H388" s="22" t="s">
        <v>34</v>
      </c>
      <c r="I388" s="22" t="s">
        <v>126</v>
      </c>
      <c r="J388" s="44"/>
      <c r="K388" s="23"/>
      <c r="L388" s="22"/>
      <c r="M388" s="49"/>
      <c r="N388" s="49"/>
      <c r="O388" s="49"/>
      <c r="P388" s="49"/>
      <c r="Q388" s="22"/>
      <c r="R388" s="22"/>
      <c r="S388" s="58"/>
      <c r="T388" s="58"/>
      <c r="U388" s="58"/>
      <c r="V388" s="58"/>
      <c r="W388" s="22" t="s">
        <v>34</v>
      </c>
      <c r="X388" s="22">
        <v>5056</v>
      </c>
      <c r="Y388" s="22"/>
    </row>
    <row r="389" s="6" customFormat="1" ht="24.95" customHeight="1" spans="1:25">
      <c r="A389" s="22">
        <v>202</v>
      </c>
      <c r="B389" s="23" t="s">
        <v>1793</v>
      </c>
      <c r="C389" s="22"/>
      <c r="D389" s="22"/>
      <c r="E389" s="22"/>
      <c r="F389" s="22"/>
      <c r="G389" s="22" t="s">
        <v>37</v>
      </c>
      <c r="H389" s="22" t="s">
        <v>34</v>
      </c>
      <c r="I389" s="22" t="s">
        <v>1794</v>
      </c>
      <c r="J389" s="22">
        <f>J390+J391+J392+J393</f>
        <v>0</v>
      </c>
      <c r="K389" s="69" t="s">
        <v>1795</v>
      </c>
      <c r="L389" s="22"/>
      <c r="M389" s="49">
        <f t="shared" ref="M389:P389" si="102">M390+M391+M392+M393</f>
        <v>0</v>
      </c>
      <c r="N389" s="49">
        <f t="shared" si="102"/>
        <v>0</v>
      </c>
      <c r="O389" s="49">
        <f t="shared" si="102"/>
        <v>0</v>
      </c>
      <c r="P389" s="49">
        <f t="shared" si="102"/>
        <v>0</v>
      </c>
      <c r="Q389" s="22"/>
      <c r="R389" s="22" t="s">
        <v>39</v>
      </c>
      <c r="S389" s="58">
        <f>S390+S391+S392+S393</f>
        <v>0</v>
      </c>
      <c r="T389" s="58">
        <f>T390+T391+T392+T393</f>
        <v>0</v>
      </c>
      <c r="U389" s="58"/>
      <c r="V389" s="58"/>
      <c r="W389" s="22" t="s">
        <v>34</v>
      </c>
      <c r="X389" s="22">
        <v>5057</v>
      </c>
      <c r="Y389" s="22"/>
    </row>
    <row r="390" ht="24.95" customHeight="1" spans="1:25">
      <c r="A390" s="24">
        <v>203</v>
      </c>
      <c r="B390" s="26" t="s">
        <v>1796</v>
      </c>
      <c r="C390" s="24"/>
      <c r="D390" s="24"/>
      <c r="E390" s="24"/>
      <c r="F390" s="24"/>
      <c r="G390" s="24" t="s">
        <v>37</v>
      </c>
      <c r="H390" s="24" t="s">
        <v>34</v>
      </c>
      <c r="I390" s="24" t="s">
        <v>1797</v>
      </c>
      <c r="J390" s="55">
        <f>SUM(0)</f>
        <v>0</v>
      </c>
      <c r="K390" s="51"/>
      <c r="L390" s="24"/>
      <c r="M390" s="52"/>
      <c r="N390" s="52"/>
      <c r="O390" s="52"/>
      <c r="P390" s="52"/>
      <c r="Q390" s="24"/>
      <c r="R390" s="24"/>
      <c r="S390" s="24">
        <f>SUM(0)</f>
        <v>0</v>
      </c>
      <c r="T390" s="24">
        <f>SUM(0)</f>
        <v>0</v>
      </c>
      <c r="U390" s="24"/>
      <c r="V390" s="24"/>
      <c r="W390" s="24" t="s">
        <v>34</v>
      </c>
      <c r="X390" s="24">
        <v>5058</v>
      </c>
      <c r="Y390" s="24"/>
    </row>
    <row r="391" ht="24.95" customHeight="1" spans="1:25">
      <c r="A391" s="24">
        <v>204</v>
      </c>
      <c r="B391" s="26" t="s">
        <v>1798</v>
      </c>
      <c r="C391" s="24"/>
      <c r="D391" s="24"/>
      <c r="E391" s="24"/>
      <c r="F391" s="24"/>
      <c r="G391" s="24" t="s">
        <v>37</v>
      </c>
      <c r="H391" s="24" t="s">
        <v>34</v>
      </c>
      <c r="I391" s="24" t="s">
        <v>106</v>
      </c>
      <c r="J391" s="55">
        <f>SUM(0)</f>
        <v>0</v>
      </c>
      <c r="K391" s="51"/>
      <c r="L391" s="24"/>
      <c r="M391" s="52">
        <f>SUM(0)</f>
        <v>0</v>
      </c>
      <c r="N391" s="52">
        <f>SUM(0)</f>
        <v>0</v>
      </c>
      <c r="O391" s="52">
        <f>SUM(0)</f>
        <v>0</v>
      </c>
      <c r="P391" s="52">
        <f>SUM(0)</f>
        <v>0</v>
      </c>
      <c r="Q391" s="24"/>
      <c r="R391" s="24" t="s">
        <v>39</v>
      </c>
      <c r="S391" s="24">
        <f>SUM(0)</f>
        <v>0</v>
      </c>
      <c r="T391" s="24">
        <f>SUM(0)</f>
        <v>0</v>
      </c>
      <c r="U391" s="24"/>
      <c r="V391" s="24"/>
      <c r="W391" s="24" t="s">
        <v>34</v>
      </c>
      <c r="X391" s="24">
        <v>5076</v>
      </c>
      <c r="Y391" s="24"/>
    </row>
    <row r="392" ht="24.95" customHeight="1" spans="1:25">
      <c r="A392" s="24">
        <v>205</v>
      </c>
      <c r="B392" s="26" t="s">
        <v>1818</v>
      </c>
      <c r="C392" s="24"/>
      <c r="D392" s="24"/>
      <c r="E392" s="24"/>
      <c r="F392" s="24"/>
      <c r="G392" s="24" t="s">
        <v>37</v>
      </c>
      <c r="H392" s="24" t="s">
        <v>34</v>
      </c>
      <c r="I392" s="24" t="s">
        <v>106</v>
      </c>
      <c r="J392" s="55">
        <f>SUM(0)</f>
        <v>0</v>
      </c>
      <c r="K392" s="51"/>
      <c r="L392" s="24"/>
      <c r="M392" s="52">
        <f t="shared" ref="M392:P392" si="103">SUM(0)</f>
        <v>0</v>
      </c>
      <c r="N392" s="52">
        <f t="shared" si="103"/>
        <v>0</v>
      </c>
      <c r="O392" s="52">
        <f t="shared" si="103"/>
        <v>0</v>
      </c>
      <c r="P392" s="52">
        <f t="shared" si="103"/>
        <v>0</v>
      </c>
      <c r="Q392" s="24"/>
      <c r="R392" s="24" t="s">
        <v>39</v>
      </c>
      <c r="S392" s="24">
        <f>SUM(0)</f>
        <v>0</v>
      </c>
      <c r="T392" s="24">
        <f>SUM(0)</f>
        <v>0</v>
      </c>
      <c r="U392" s="24"/>
      <c r="V392" s="24"/>
      <c r="W392" s="24" t="s">
        <v>34</v>
      </c>
      <c r="X392" s="24">
        <v>5680</v>
      </c>
      <c r="Y392" s="24"/>
    </row>
    <row r="393" ht="24.95" customHeight="1" spans="1:25">
      <c r="A393" s="24">
        <v>206</v>
      </c>
      <c r="B393" s="26" t="s">
        <v>1819</v>
      </c>
      <c r="C393" s="24"/>
      <c r="D393" s="24"/>
      <c r="E393" s="24"/>
      <c r="F393" s="24"/>
      <c r="G393" s="24" t="s">
        <v>37</v>
      </c>
      <c r="H393" s="24" t="s">
        <v>34</v>
      </c>
      <c r="I393" s="24" t="s">
        <v>1797</v>
      </c>
      <c r="J393" s="55">
        <f>SUM(0)</f>
        <v>0</v>
      </c>
      <c r="K393" s="51"/>
      <c r="L393" s="24"/>
      <c r="M393" s="52">
        <f t="shared" ref="M393:P393" si="104">SUM(0)</f>
        <v>0</v>
      </c>
      <c r="N393" s="52">
        <f t="shared" si="104"/>
        <v>0</v>
      </c>
      <c r="O393" s="52">
        <f t="shared" si="104"/>
        <v>0</v>
      </c>
      <c r="P393" s="52">
        <f t="shared" si="104"/>
        <v>0</v>
      </c>
      <c r="Q393" s="24"/>
      <c r="R393" s="24" t="s">
        <v>39</v>
      </c>
      <c r="S393" s="24">
        <f>SUM(0)</f>
        <v>0</v>
      </c>
      <c r="T393" s="24">
        <f>SUM(0)</f>
        <v>0</v>
      </c>
      <c r="U393" s="24"/>
      <c r="V393" s="24"/>
      <c r="W393" s="24" t="s">
        <v>34</v>
      </c>
      <c r="X393" s="24">
        <v>5682</v>
      </c>
      <c r="Y393" s="24"/>
    </row>
    <row r="394" s="6" customFormat="1" ht="24.95" customHeight="1" spans="1:25">
      <c r="A394" s="22">
        <v>207</v>
      </c>
      <c r="B394" s="23" t="s">
        <v>1820</v>
      </c>
      <c r="C394" s="22"/>
      <c r="D394" s="22"/>
      <c r="E394" s="22"/>
      <c r="F394" s="22"/>
      <c r="G394" s="22"/>
      <c r="H394" s="22"/>
      <c r="I394" s="22"/>
      <c r="J394" s="44"/>
      <c r="K394" s="23"/>
      <c r="L394" s="22"/>
      <c r="M394" s="49"/>
      <c r="N394" s="49"/>
      <c r="O394" s="49"/>
      <c r="P394" s="49"/>
      <c r="Q394" s="22"/>
      <c r="R394" s="22"/>
      <c r="S394" s="58"/>
      <c r="T394" s="58"/>
      <c r="U394" s="58"/>
      <c r="V394" s="58"/>
      <c r="W394" s="22"/>
      <c r="X394" s="22">
        <v>6179</v>
      </c>
      <c r="Y394" s="22"/>
    </row>
    <row r="395" s="5" customFormat="1" ht="24.95" customHeight="1" spans="1:25">
      <c r="A395" s="20">
        <v>208</v>
      </c>
      <c r="B395" s="21" t="s">
        <v>1821</v>
      </c>
      <c r="C395" s="20"/>
      <c r="D395" s="20"/>
      <c r="E395" s="20"/>
      <c r="F395" s="20"/>
      <c r="G395" s="20" t="s">
        <v>34</v>
      </c>
      <c r="H395" s="20" t="s">
        <v>34</v>
      </c>
      <c r="I395" s="20" t="s">
        <v>34</v>
      </c>
      <c r="J395" s="41">
        <f>J396+J409+J410+J412</f>
        <v>14</v>
      </c>
      <c r="K395" s="21"/>
      <c r="L395" s="20"/>
      <c r="M395" s="48">
        <f t="shared" ref="M395:P395" si="105">M396+M409+M410+M412</f>
        <v>12.3</v>
      </c>
      <c r="N395" s="48">
        <f t="shared" si="105"/>
        <v>4.3</v>
      </c>
      <c r="O395" s="48">
        <f t="shared" si="105"/>
        <v>4</v>
      </c>
      <c r="P395" s="48">
        <f t="shared" si="105"/>
        <v>4</v>
      </c>
      <c r="Q395" s="20"/>
      <c r="R395" s="20" t="s">
        <v>34</v>
      </c>
      <c r="S395" s="57">
        <f>S396+S409+S410+S412</f>
        <v>14</v>
      </c>
      <c r="T395" s="57">
        <f>T396+T409+T410+T412</f>
        <v>18</v>
      </c>
      <c r="U395" s="57"/>
      <c r="V395" s="57"/>
      <c r="W395" s="20" t="s">
        <v>34</v>
      </c>
      <c r="X395" s="20">
        <v>6180</v>
      </c>
      <c r="Y395" s="20"/>
    </row>
    <row r="396" s="6" customFormat="1" ht="24.95" customHeight="1" spans="1:25">
      <c r="A396" s="22">
        <v>209</v>
      </c>
      <c r="B396" s="23" t="s">
        <v>1822</v>
      </c>
      <c r="C396" s="22"/>
      <c r="D396" s="22"/>
      <c r="E396" s="22"/>
      <c r="F396" s="22"/>
      <c r="G396" s="22" t="s">
        <v>37</v>
      </c>
      <c r="H396" s="22" t="s">
        <v>34</v>
      </c>
      <c r="I396" s="22" t="s">
        <v>38</v>
      </c>
      <c r="J396" s="43">
        <f>SUM(J397:J408)</f>
        <v>12</v>
      </c>
      <c r="K396" s="69" t="s">
        <v>1823</v>
      </c>
      <c r="L396" s="22"/>
      <c r="M396" s="49">
        <f>SUM(M397:M408)</f>
        <v>12</v>
      </c>
      <c r="N396" s="49">
        <f>SUM(N397:N408)</f>
        <v>4</v>
      </c>
      <c r="O396" s="49">
        <f>SUM(O397:O408)</f>
        <v>4</v>
      </c>
      <c r="P396" s="49">
        <f>SUM(P397:P408)</f>
        <v>4</v>
      </c>
      <c r="Q396" s="22"/>
      <c r="R396" s="22" t="s">
        <v>39</v>
      </c>
      <c r="S396" s="58">
        <f>SUM(S397:S408)</f>
        <v>12</v>
      </c>
      <c r="T396" s="58">
        <f>SUM(T397:T408)</f>
        <v>12</v>
      </c>
      <c r="U396" s="58"/>
      <c r="V396" s="58"/>
      <c r="W396" s="22" t="s">
        <v>34</v>
      </c>
      <c r="X396" s="22">
        <v>6181</v>
      </c>
      <c r="Y396" s="22"/>
    </row>
    <row r="397" ht="24.95" customHeight="1" spans="1:25">
      <c r="A397" s="24">
        <v>210</v>
      </c>
      <c r="B397" s="51" t="s">
        <v>1824</v>
      </c>
      <c r="C397" s="24" t="s">
        <v>45</v>
      </c>
      <c r="D397" s="24" t="s">
        <v>142</v>
      </c>
      <c r="E397" s="24" t="s">
        <v>534</v>
      </c>
      <c r="F397" s="24"/>
      <c r="G397" s="24" t="s">
        <v>37</v>
      </c>
      <c r="H397" s="24">
        <v>2018</v>
      </c>
      <c r="I397" s="24" t="s">
        <v>38</v>
      </c>
      <c r="J397" s="55">
        <v>1</v>
      </c>
      <c r="K397" s="51" t="s">
        <v>1826</v>
      </c>
      <c r="L397" s="24" t="s">
        <v>1827</v>
      </c>
      <c r="M397" s="52">
        <f t="shared" ref="M397:M408" si="106">N397+O397+P397</f>
        <v>1</v>
      </c>
      <c r="N397" s="52">
        <v>1</v>
      </c>
      <c r="O397" s="52"/>
      <c r="P397" s="52"/>
      <c r="Q397" s="24" t="s">
        <v>49</v>
      </c>
      <c r="R397" s="24" t="s">
        <v>39</v>
      </c>
      <c r="S397" s="24">
        <v>1</v>
      </c>
      <c r="T397" s="24">
        <v>1</v>
      </c>
      <c r="U397" s="24"/>
      <c r="V397" s="24"/>
      <c r="W397" s="26" t="s">
        <v>1802</v>
      </c>
      <c r="X397" s="24">
        <v>6206</v>
      </c>
      <c r="Y397" s="24"/>
    </row>
    <row r="398" ht="24.95" customHeight="1" spans="1:25">
      <c r="A398" s="24">
        <v>211</v>
      </c>
      <c r="B398" s="51" t="s">
        <v>1824</v>
      </c>
      <c r="C398" s="24" t="s">
        <v>45</v>
      </c>
      <c r="D398" s="24" t="s">
        <v>142</v>
      </c>
      <c r="E398" s="24" t="s">
        <v>528</v>
      </c>
      <c r="F398" s="24"/>
      <c r="G398" s="24" t="s">
        <v>37</v>
      </c>
      <c r="H398" s="24">
        <v>2018</v>
      </c>
      <c r="I398" s="24" t="s">
        <v>38</v>
      </c>
      <c r="J398" s="55">
        <v>1</v>
      </c>
      <c r="K398" s="51" t="s">
        <v>1826</v>
      </c>
      <c r="L398" s="24" t="s">
        <v>1827</v>
      </c>
      <c r="M398" s="52">
        <f t="shared" si="106"/>
        <v>1</v>
      </c>
      <c r="N398" s="52">
        <v>1</v>
      </c>
      <c r="O398" s="52"/>
      <c r="P398" s="52"/>
      <c r="Q398" s="24" t="s">
        <v>49</v>
      </c>
      <c r="R398" s="24" t="s">
        <v>39</v>
      </c>
      <c r="S398" s="24">
        <v>1</v>
      </c>
      <c r="T398" s="24">
        <v>1</v>
      </c>
      <c r="U398" s="24"/>
      <c r="V398" s="24"/>
      <c r="W398" s="26" t="s">
        <v>1802</v>
      </c>
      <c r="X398" s="24">
        <v>6207</v>
      </c>
      <c r="Y398" s="24"/>
    </row>
    <row r="399" ht="24.95" customHeight="1" spans="1:25">
      <c r="A399" s="24">
        <v>212</v>
      </c>
      <c r="B399" s="51" t="s">
        <v>1824</v>
      </c>
      <c r="C399" s="24" t="s">
        <v>45</v>
      </c>
      <c r="D399" s="24" t="s">
        <v>142</v>
      </c>
      <c r="E399" s="24" t="s">
        <v>143</v>
      </c>
      <c r="F399" s="24"/>
      <c r="G399" s="24" t="s">
        <v>37</v>
      </c>
      <c r="H399" s="24">
        <v>2018</v>
      </c>
      <c r="I399" s="24" t="s">
        <v>38</v>
      </c>
      <c r="J399" s="55">
        <v>1</v>
      </c>
      <c r="K399" s="51" t="s">
        <v>1826</v>
      </c>
      <c r="L399" s="24" t="s">
        <v>1827</v>
      </c>
      <c r="M399" s="52">
        <f t="shared" si="106"/>
        <v>1</v>
      </c>
      <c r="N399" s="52">
        <v>1</v>
      </c>
      <c r="O399" s="52"/>
      <c r="P399" s="52"/>
      <c r="Q399" s="24" t="s">
        <v>49</v>
      </c>
      <c r="R399" s="24" t="s">
        <v>39</v>
      </c>
      <c r="S399" s="24">
        <v>1</v>
      </c>
      <c r="T399" s="24">
        <v>1</v>
      </c>
      <c r="U399" s="24"/>
      <c r="V399" s="24"/>
      <c r="W399" s="26" t="s">
        <v>1802</v>
      </c>
      <c r="X399" s="24">
        <v>6217</v>
      </c>
      <c r="Y399" s="24"/>
    </row>
    <row r="400" ht="24.95" customHeight="1" spans="1:25">
      <c r="A400" s="24">
        <v>213</v>
      </c>
      <c r="B400" s="51" t="s">
        <v>1824</v>
      </c>
      <c r="C400" s="24" t="s">
        <v>45</v>
      </c>
      <c r="D400" s="24" t="s">
        <v>142</v>
      </c>
      <c r="E400" s="24" t="s">
        <v>152</v>
      </c>
      <c r="F400" s="24"/>
      <c r="G400" s="24" t="s">
        <v>37</v>
      </c>
      <c r="H400" s="24">
        <v>2018</v>
      </c>
      <c r="I400" s="24" t="s">
        <v>38</v>
      </c>
      <c r="J400" s="55">
        <v>1</v>
      </c>
      <c r="K400" s="51" t="s">
        <v>1826</v>
      </c>
      <c r="L400" s="24" t="s">
        <v>1827</v>
      </c>
      <c r="M400" s="52">
        <f t="shared" si="106"/>
        <v>1</v>
      </c>
      <c r="N400" s="52">
        <v>1</v>
      </c>
      <c r="O400" s="52"/>
      <c r="P400" s="52"/>
      <c r="Q400" s="24" t="s">
        <v>49</v>
      </c>
      <c r="R400" s="24" t="s">
        <v>39</v>
      </c>
      <c r="S400" s="24">
        <v>1</v>
      </c>
      <c r="T400" s="24">
        <v>1</v>
      </c>
      <c r="U400" s="24"/>
      <c r="V400" s="24"/>
      <c r="W400" s="26" t="s">
        <v>1802</v>
      </c>
      <c r="X400" s="24">
        <v>6219</v>
      </c>
      <c r="Y400" s="24"/>
    </row>
    <row r="401" ht="24.95" customHeight="1" spans="1:25">
      <c r="A401" s="24">
        <v>214</v>
      </c>
      <c r="B401" s="51" t="s">
        <v>1824</v>
      </c>
      <c r="C401" s="24" t="s">
        <v>45</v>
      </c>
      <c r="D401" s="24" t="s">
        <v>142</v>
      </c>
      <c r="E401" s="24" t="s">
        <v>534</v>
      </c>
      <c r="F401" s="24"/>
      <c r="G401" s="24" t="s">
        <v>37</v>
      </c>
      <c r="H401" s="24">
        <v>2019</v>
      </c>
      <c r="I401" s="24" t="s">
        <v>38</v>
      </c>
      <c r="J401" s="55">
        <v>1</v>
      </c>
      <c r="K401" s="51" t="s">
        <v>1826</v>
      </c>
      <c r="L401" s="24" t="s">
        <v>1827</v>
      </c>
      <c r="M401" s="52">
        <f t="shared" si="106"/>
        <v>1</v>
      </c>
      <c r="N401" s="52"/>
      <c r="O401" s="52">
        <v>1</v>
      </c>
      <c r="P401" s="52"/>
      <c r="Q401" s="24" t="s">
        <v>49</v>
      </c>
      <c r="R401" s="24" t="s">
        <v>39</v>
      </c>
      <c r="S401" s="24">
        <v>1</v>
      </c>
      <c r="T401" s="24">
        <v>1</v>
      </c>
      <c r="U401" s="24"/>
      <c r="V401" s="24"/>
      <c r="W401" s="26" t="s">
        <v>1802</v>
      </c>
      <c r="X401" s="24">
        <v>6342</v>
      </c>
      <c r="Y401" s="24"/>
    </row>
    <row r="402" ht="24.95" customHeight="1" spans="1:25">
      <c r="A402" s="24">
        <v>215</v>
      </c>
      <c r="B402" s="51" t="s">
        <v>1824</v>
      </c>
      <c r="C402" s="24" t="s">
        <v>45</v>
      </c>
      <c r="D402" s="24" t="s">
        <v>142</v>
      </c>
      <c r="E402" s="24" t="s">
        <v>528</v>
      </c>
      <c r="F402" s="24"/>
      <c r="G402" s="24" t="s">
        <v>37</v>
      </c>
      <c r="H402" s="24">
        <v>2019</v>
      </c>
      <c r="I402" s="24" t="s">
        <v>38</v>
      </c>
      <c r="J402" s="55">
        <v>1</v>
      </c>
      <c r="K402" s="51" t="s">
        <v>1826</v>
      </c>
      <c r="L402" s="24" t="s">
        <v>1827</v>
      </c>
      <c r="M402" s="52">
        <f t="shared" si="106"/>
        <v>1</v>
      </c>
      <c r="N402" s="52"/>
      <c r="O402" s="52">
        <v>1</v>
      </c>
      <c r="P402" s="52"/>
      <c r="Q402" s="24" t="s">
        <v>49</v>
      </c>
      <c r="R402" s="24" t="s">
        <v>39</v>
      </c>
      <c r="S402" s="24">
        <v>1</v>
      </c>
      <c r="T402" s="24">
        <v>1</v>
      </c>
      <c r="U402" s="24"/>
      <c r="V402" s="24"/>
      <c r="W402" s="26" t="s">
        <v>1802</v>
      </c>
      <c r="X402" s="24">
        <v>6343</v>
      </c>
      <c r="Y402" s="24"/>
    </row>
    <row r="403" ht="24.95" customHeight="1" spans="1:25">
      <c r="A403" s="24">
        <v>216</v>
      </c>
      <c r="B403" s="51" t="s">
        <v>1824</v>
      </c>
      <c r="C403" s="24" t="s">
        <v>45</v>
      </c>
      <c r="D403" s="24" t="s">
        <v>142</v>
      </c>
      <c r="E403" s="24" t="s">
        <v>143</v>
      </c>
      <c r="F403" s="24"/>
      <c r="G403" s="24" t="s">
        <v>37</v>
      </c>
      <c r="H403" s="24">
        <v>2019</v>
      </c>
      <c r="I403" s="24" t="s">
        <v>38</v>
      </c>
      <c r="J403" s="55">
        <v>1</v>
      </c>
      <c r="K403" s="51" t="s">
        <v>1826</v>
      </c>
      <c r="L403" s="24" t="s">
        <v>1827</v>
      </c>
      <c r="M403" s="52">
        <f t="shared" si="106"/>
        <v>1</v>
      </c>
      <c r="N403" s="52"/>
      <c r="O403" s="52">
        <v>1</v>
      </c>
      <c r="P403" s="52"/>
      <c r="Q403" s="24" t="s">
        <v>49</v>
      </c>
      <c r="R403" s="24" t="s">
        <v>39</v>
      </c>
      <c r="S403" s="24">
        <v>1</v>
      </c>
      <c r="T403" s="24">
        <v>1</v>
      </c>
      <c r="U403" s="24"/>
      <c r="V403" s="24"/>
      <c r="W403" s="26" t="s">
        <v>1802</v>
      </c>
      <c r="X403" s="24">
        <v>6353</v>
      </c>
      <c r="Y403" s="24"/>
    </row>
    <row r="404" ht="24.95" customHeight="1" spans="1:25">
      <c r="A404" s="24">
        <v>217</v>
      </c>
      <c r="B404" s="51" t="s">
        <v>1824</v>
      </c>
      <c r="C404" s="24" t="s">
        <v>45</v>
      </c>
      <c r="D404" s="24" t="s">
        <v>142</v>
      </c>
      <c r="E404" s="24" t="s">
        <v>152</v>
      </c>
      <c r="F404" s="24"/>
      <c r="G404" s="24" t="s">
        <v>37</v>
      </c>
      <c r="H404" s="24">
        <v>2019</v>
      </c>
      <c r="I404" s="24" t="s">
        <v>38</v>
      </c>
      <c r="J404" s="55">
        <v>1</v>
      </c>
      <c r="K404" s="51" t="s">
        <v>1826</v>
      </c>
      <c r="L404" s="24" t="s">
        <v>1827</v>
      </c>
      <c r="M404" s="52">
        <f t="shared" si="106"/>
        <v>1</v>
      </c>
      <c r="N404" s="52"/>
      <c r="O404" s="52">
        <v>1</v>
      </c>
      <c r="P404" s="52"/>
      <c r="Q404" s="24" t="s">
        <v>49</v>
      </c>
      <c r="R404" s="24" t="s">
        <v>39</v>
      </c>
      <c r="S404" s="24">
        <v>1</v>
      </c>
      <c r="T404" s="24">
        <v>1</v>
      </c>
      <c r="U404" s="24"/>
      <c r="V404" s="24"/>
      <c r="W404" s="26" t="s">
        <v>1802</v>
      </c>
      <c r="X404" s="24">
        <v>6355</v>
      </c>
      <c r="Y404" s="24"/>
    </row>
    <row r="405" ht="24.95" customHeight="1" spans="1:25">
      <c r="A405" s="24">
        <v>218</v>
      </c>
      <c r="B405" s="51" t="s">
        <v>1824</v>
      </c>
      <c r="C405" s="24" t="s">
        <v>45</v>
      </c>
      <c r="D405" s="24" t="s">
        <v>142</v>
      </c>
      <c r="E405" s="24" t="s">
        <v>534</v>
      </c>
      <c r="F405" s="24"/>
      <c r="G405" s="24" t="s">
        <v>37</v>
      </c>
      <c r="H405" s="24">
        <v>2020</v>
      </c>
      <c r="I405" s="24" t="s">
        <v>38</v>
      </c>
      <c r="J405" s="55">
        <v>1</v>
      </c>
      <c r="K405" s="51" t="s">
        <v>1826</v>
      </c>
      <c r="L405" s="24" t="s">
        <v>1827</v>
      </c>
      <c r="M405" s="52">
        <f t="shared" si="106"/>
        <v>1</v>
      </c>
      <c r="N405" s="52"/>
      <c r="O405" s="52"/>
      <c r="P405" s="52">
        <v>1</v>
      </c>
      <c r="Q405" s="24" t="s">
        <v>49</v>
      </c>
      <c r="R405" s="24" t="s">
        <v>39</v>
      </c>
      <c r="S405" s="24">
        <v>1</v>
      </c>
      <c r="T405" s="24">
        <v>1</v>
      </c>
      <c r="U405" s="24"/>
      <c r="V405" s="24"/>
      <c r="W405" s="26" t="s">
        <v>1802</v>
      </c>
      <c r="X405" s="24">
        <v>6478</v>
      </c>
      <c r="Y405" s="24"/>
    </row>
    <row r="406" ht="24.95" customHeight="1" spans="1:25">
      <c r="A406" s="24">
        <v>219</v>
      </c>
      <c r="B406" s="51" t="s">
        <v>1824</v>
      </c>
      <c r="C406" s="24" t="s">
        <v>45</v>
      </c>
      <c r="D406" s="24" t="s">
        <v>142</v>
      </c>
      <c r="E406" s="24" t="s">
        <v>528</v>
      </c>
      <c r="F406" s="24"/>
      <c r="G406" s="24" t="s">
        <v>37</v>
      </c>
      <c r="H406" s="24">
        <v>2020</v>
      </c>
      <c r="I406" s="24" t="s">
        <v>38</v>
      </c>
      <c r="J406" s="55">
        <v>1</v>
      </c>
      <c r="K406" s="51" t="s">
        <v>1826</v>
      </c>
      <c r="L406" s="24" t="s">
        <v>1827</v>
      </c>
      <c r="M406" s="52">
        <f t="shared" si="106"/>
        <v>1</v>
      </c>
      <c r="N406" s="52"/>
      <c r="O406" s="52"/>
      <c r="P406" s="52">
        <v>1</v>
      </c>
      <c r="Q406" s="24" t="s">
        <v>49</v>
      </c>
      <c r="R406" s="24" t="s">
        <v>39</v>
      </c>
      <c r="S406" s="24">
        <v>1</v>
      </c>
      <c r="T406" s="24">
        <v>1</v>
      </c>
      <c r="U406" s="24"/>
      <c r="V406" s="24"/>
      <c r="W406" s="26" t="s">
        <v>1802</v>
      </c>
      <c r="X406" s="24">
        <v>6479</v>
      </c>
      <c r="Y406" s="24"/>
    </row>
    <row r="407" ht="24.95" customHeight="1" spans="1:25">
      <c r="A407" s="24">
        <v>220</v>
      </c>
      <c r="B407" s="51" t="s">
        <v>1824</v>
      </c>
      <c r="C407" s="24" t="s">
        <v>45</v>
      </c>
      <c r="D407" s="24" t="s">
        <v>142</v>
      </c>
      <c r="E407" s="24" t="s">
        <v>143</v>
      </c>
      <c r="F407" s="24"/>
      <c r="G407" s="24" t="s">
        <v>37</v>
      </c>
      <c r="H407" s="24">
        <v>2020</v>
      </c>
      <c r="I407" s="24" t="s">
        <v>38</v>
      </c>
      <c r="J407" s="55">
        <v>1</v>
      </c>
      <c r="K407" s="51" t="s">
        <v>1826</v>
      </c>
      <c r="L407" s="24" t="s">
        <v>1827</v>
      </c>
      <c r="M407" s="52">
        <f t="shared" si="106"/>
        <v>1</v>
      </c>
      <c r="N407" s="52"/>
      <c r="O407" s="52"/>
      <c r="P407" s="52">
        <v>1</v>
      </c>
      <c r="Q407" s="24" t="s">
        <v>49</v>
      </c>
      <c r="R407" s="24" t="s">
        <v>39</v>
      </c>
      <c r="S407" s="24">
        <v>1</v>
      </c>
      <c r="T407" s="24">
        <v>1</v>
      </c>
      <c r="U407" s="24"/>
      <c r="V407" s="24"/>
      <c r="W407" s="26" t="s">
        <v>1802</v>
      </c>
      <c r="X407" s="24">
        <v>6489</v>
      </c>
      <c r="Y407" s="24"/>
    </row>
    <row r="408" ht="24.95" customHeight="1" spans="1:25">
      <c r="A408" s="24">
        <v>221</v>
      </c>
      <c r="B408" s="51" t="s">
        <v>1824</v>
      </c>
      <c r="C408" s="24" t="s">
        <v>45</v>
      </c>
      <c r="D408" s="24" t="s">
        <v>142</v>
      </c>
      <c r="E408" s="24" t="s">
        <v>152</v>
      </c>
      <c r="F408" s="24"/>
      <c r="G408" s="24" t="s">
        <v>37</v>
      </c>
      <c r="H408" s="24">
        <v>2020</v>
      </c>
      <c r="I408" s="24" t="s">
        <v>38</v>
      </c>
      <c r="J408" s="55">
        <v>1</v>
      </c>
      <c r="K408" s="51" t="s">
        <v>1826</v>
      </c>
      <c r="L408" s="24" t="s">
        <v>1827</v>
      </c>
      <c r="M408" s="52">
        <f t="shared" si="106"/>
        <v>1</v>
      </c>
      <c r="N408" s="52"/>
      <c r="O408" s="52"/>
      <c r="P408" s="52">
        <v>1</v>
      </c>
      <c r="Q408" s="24" t="s">
        <v>49</v>
      </c>
      <c r="R408" s="24" t="s">
        <v>39</v>
      </c>
      <c r="S408" s="24">
        <v>1</v>
      </c>
      <c r="T408" s="24">
        <v>1</v>
      </c>
      <c r="U408" s="24"/>
      <c r="V408" s="24"/>
      <c r="W408" s="26" t="s">
        <v>1802</v>
      </c>
      <c r="X408" s="24">
        <v>6491</v>
      </c>
      <c r="Y408" s="24"/>
    </row>
    <row r="409" s="6" customFormat="1" ht="24.95" customHeight="1" spans="1:25">
      <c r="A409" s="22">
        <v>222</v>
      </c>
      <c r="B409" s="23" t="s">
        <v>1830</v>
      </c>
      <c r="C409" s="22"/>
      <c r="D409" s="22"/>
      <c r="E409" s="22"/>
      <c r="F409" s="22"/>
      <c r="G409" s="22"/>
      <c r="H409" s="22"/>
      <c r="I409" s="22"/>
      <c r="J409" s="43"/>
      <c r="K409" s="23"/>
      <c r="L409" s="22"/>
      <c r="M409" s="49"/>
      <c r="N409" s="49"/>
      <c r="O409" s="49"/>
      <c r="P409" s="49"/>
      <c r="Q409" s="22"/>
      <c r="R409" s="22"/>
      <c r="S409" s="58"/>
      <c r="T409" s="58"/>
      <c r="U409" s="58"/>
      <c r="V409" s="58"/>
      <c r="W409" s="22"/>
      <c r="X409" s="22">
        <v>6590</v>
      </c>
      <c r="Y409" s="22"/>
    </row>
    <row r="410" s="6" customFormat="1" ht="24.95" customHeight="1" spans="1:25">
      <c r="A410" s="22">
        <v>223</v>
      </c>
      <c r="B410" s="23" t="s">
        <v>1831</v>
      </c>
      <c r="C410" s="22"/>
      <c r="D410" s="22"/>
      <c r="E410" s="22"/>
      <c r="F410" s="22"/>
      <c r="G410" s="22" t="s">
        <v>37</v>
      </c>
      <c r="H410" s="22" t="s">
        <v>34</v>
      </c>
      <c r="I410" s="22" t="s">
        <v>38</v>
      </c>
      <c r="J410" s="43">
        <f>SUM(J411:J411)</f>
        <v>2</v>
      </c>
      <c r="K410" s="69" t="s">
        <v>1832</v>
      </c>
      <c r="L410" s="22"/>
      <c r="M410" s="49">
        <f>SUM(M411:M411)</f>
        <v>0.3</v>
      </c>
      <c r="N410" s="49">
        <f>SUM(N411:N411)</f>
        <v>0.3</v>
      </c>
      <c r="O410" s="49">
        <f>SUM(O411:O411)</f>
        <v>0</v>
      </c>
      <c r="P410" s="49">
        <f>SUM(P411:P411)</f>
        <v>0</v>
      </c>
      <c r="Q410" s="22"/>
      <c r="R410" s="22" t="s">
        <v>39</v>
      </c>
      <c r="S410" s="58">
        <f>SUM(S411:S411)</f>
        <v>2</v>
      </c>
      <c r="T410" s="58">
        <f>SUM(T411:T411)</f>
        <v>6</v>
      </c>
      <c r="U410" s="58"/>
      <c r="V410" s="58"/>
      <c r="W410" s="22" t="s">
        <v>34</v>
      </c>
      <c r="X410" s="22">
        <v>6591</v>
      </c>
      <c r="Y410" s="22"/>
    </row>
    <row r="411" ht="24.95" customHeight="1" spans="1:25">
      <c r="A411" s="24">
        <v>224</v>
      </c>
      <c r="B411" s="51" t="s">
        <v>1833</v>
      </c>
      <c r="C411" s="24" t="s">
        <v>45</v>
      </c>
      <c r="D411" s="24" t="s">
        <v>142</v>
      </c>
      <c r="E411" s="24" t="s">
        <v>1840</v>
      </c>
      <c r="F411" s="24"/>
      <c r="G411" s="24" t="s">
        <v>37</v>
      </c>
      <c r="H411" s="24">
        <v>2018</v>
      </c>
      <c r="I411" s="24" t="s">
        <v>38</v>
      </c>
      <c r="J411" s="55">
        <v>2</v>
      </c>
      <c r="K411" s="51" t="s">
        <v>1835</v>
      </c>
      <c r="L411" s="24">
        <v>0.15</v>
      </c>
      <c r="M411" s="52">
        <f>N411+O411+P411</f>
        <v>0.3</v>
      </c>
      <c r="N411" s="52">
        <v>0.3</v>
      </c>
      <c r="O411" s="52"/>
      <c r="P411" s="52"/>
      <c r="Q411" s="24" t="s">
        <v>49</v>
      </c>
      <c r="R411" s="24" t="s">
        <v>39</v>
      </c>
      <c r="S411" s="24">
        <v>2</v>
      </c>
      <c r="T411" s="24">
        <v>6</v>
      </c>
      <c r="U411" s="24"/>
      <c r="V411" s="24"/>
      <c r="W411" s="26" t="s">
        <v>1710</v>
      </c>
      <c r="X411" s="24">
        <v>6814</v>
      </c>
      <c r="Y411" s="24"/>
    </row>
    <row r="412" s="6" customFormat="1" ht="24.95" customHeight="1" spans="1:25">
      <c r="A412" s="22">
        <v>225</v>
      </c>
      <c r="B412" s="23" t="s">
        <v>1872</v>
      </c>
      <c r="C412" s="22"/>
      <c r="D412" s="22"/>
      <c r="E412" s="22"/>
      <c r="F412" s="22"/>
      <c r="G412" s="22"/>
      <c r="H412" s="22"/>
      <c r="I412" s="22"/>
      <c r="J412" s="43"/>
      <c r="K412" s="23"/>
      <c r="L412" s="22"/>
      <c r="M412" s="49"/>
      <c r="N412" s="49"/>
      <c r="O412" s="49"/>
      <c r="P412" s="49"/>
      <c r="Q412" s="22"/>
      <c r="R412" s="22"/>
      <c r="S412" s="58"/>
      <c r="T412" s="58"/>
      <c r="U412" s="58"/>
      <c r="V412" s="58"/>
      <c r="W412" s="22"/>
      <c r="X412" s="22">
        <v>7366</v>
      </c>
      <c r="Y412" s="22"/>
    </row>
    <row r="413" s="5" customFormat="1" ht="24.95" customHeight="1" spans="1:25">
      <c r="A413" s="20">
        <v>226</v>
      </c>
      <c r="B413" s="21" t="s">
        <v>1873</v>
      </c>
      <c r="C413" s="20"/>
      <c r="D413" s="20"/>
      <c r="E413" s="20"/>
      <c r="F413" s="20"/>
      <c r="G413" s="20"/>
      <c r="H413" s="20"/>
      <c r="I413" s="20"/>
      <c r="J413" s="41"/>
      <c r="K413" s="21"/>
      <c r="L413" s="20"/>
      <c r="M413" s="48"/>
      <c r="N413" s="48"/>
      <c r="O413" s="48"/>
      <c r="P413" s="48"/>
      <c r="Q413" s="20"/>
      <c r="R413" s="20"/>
      <c r="S413" s="57"/>
      <c r="T413" s="57"/>
      <c r="U413" s="57"/>
      <c r="V413" s="57"/>
      <c r="W413" s="20"/>
      <c r="X413" s="20"/>
      <c r="Y413" s="20" t="s">
        <v>1874</v>
      </c>
    </row>
    <row r="414" s="4" customFormat="1" ht="24.95" customHeight="1" spans="1:25">
      <c r="A414" s="18">
        <v>227</v>
      </c>
      <c r="B414" s="19" t="s">
        <v>1875</v>
      </c>
      <c r="C414" s="18"/>
      <c r="D414" s="18"/>
      <c r="E414" s="18"/>
      <c r="F414" s="18"/>
      <c r="G414" s="18" t="s">
        <v>34</v>
      </c>
      <c r="H414" s="18" t="s">
        <v>34</v>
      </c>
      <c r="I414" s="18" t="s">
        <v>1743</v>
      </c>
      <c r="J414" s="18">
        <f>J415+J416+J417+J418+J419+J420</f>
        <v>0</v>
      </c>
      <c r="K414" s="19"/>
      <c r="L414" s="18"/>
      <c r="M414" s="40">
        <f t="shared" ref="M414:P414" si="107">M415+M416+M417+M418+M419+M420</f>
        <v>0</v>
      </c>
      <c r="N414" s="40">
        <f t="shared" si="107"/>
        <v>0</v>
      </c>
      <c r="O414" s="40">
        <f t="shared" si="107"/>
        <v>0</v>
      </c>
      <c r="P414" s="40">
        <f t="shared" si="107"/>
        <v>0</v>
      </c>
      <c r="Q414" s="18"/>
      <c r="R414" s="18" t="s">
        <v>39</v>
      </c>
      <c r="S414" s="56">
        <f>S415+S416+S417+S418+S419+S420</f>
        <v>0</v>
      </c>
      <c r="T414" s="56">
        <f>T415+T416+T417+T418+T419+T420</f>
        <v>0</v>
      </c>
      <c r="U414" s="56" t="s">
        <v>1876</v>
      </c>
      <c r="V414" s="56" t="s">
        <v>1877</v>
      </c>
      <c r="W414" s="18" t="s">
        <v>34</v>
      </c>
      <c r="X414" s="18">
        <v>7367</v>
      </c>
      <c r="Y414" s="18"/>
    </row>
    <row r="415" s="5" customFormat="1" ht="24.95" customHeight="1" spans="1:25">
      <c r="A415" s="20">
        <v>228</v>
      </c>
      <c r="B415" s="21" t="s">
        <v>1878</v>
      </c>
      <c r="C415" s="20"/>
      <c r="D415" s="20"/>
      <c r="E415" s="20"/>
      <c r="F415" s="20"/>
      <c r="G415" s="20" t="s">
        <v>37</v>
      </c>
      <c r="H415" s="20" t="s">
        <v>34</v>
      </c>
      <c r="I415" s="20" t="s">
        <v>1743</v>
      </c>
      <c r="J415" s="41">
        <f t="shared" ref="J415:J418" si="108">SUM(0)</f>
        <v>0</v>
      </c>
      <c r="K415" s="21" t="s">
        <v>1879</v>
      </c>
      <c r="L415" s="20"/>
      <c r="M415" s="48">
        <f t="shared" ref="M415:P415" si="109">SUM(0)</f>
        <v>0</v>
      </c>
      <c r="N415" s="48">
        <f t="shared" si="109"/>
        <v>0</v>
      </c>
      <c r="O415" s="48">
        <f t="shared" si="109"/>
        <v>0</v>
      </c>
      <c r="P415" s="48">
        <f t="shared" si="109"/>
        <v>0</v>
      </c>
      <c r="Q415" s="20"/>
      <c r="R415" s="20" t="s">
        <v>39</v>
      </c>
      <c r="S415" s="57">
        <f t="shared" ref="S415:S418" si="110">SUM(0)</f>
        <v>0</v>
      </c>
      <c r="T415" s="57">
        <f t="shared" ref="T415:T418" si="111">SUM(0)</f>
        <v>0</v>
      </c>
      <c r="U415" s="57"/>
      <c r="V415" s="57"/>
      <c r="W415" s="20" t="s">
        <v>34</v>
      </c>
      <c r="X415" s="20">
        <v>7368</v>
      </c>
      <c r="Y415" s="20"/>
    </row>
    <row r="416" s="5" customFormat="1" ht="24.95" customHeight="1" spans="1:25">
      <c r="A416" s="20">
        <v>229</v>
      </c>
      <c r="B416" s="21" t="s">
        <v>1880</v>
      </c>
      <c r="C416" s="20"/>
      <c r="D416" s="20"/>
      <c r="E416" s="20"/>
      <c r="F416" s="20"/>
      <c r="G416" s="20" t="s">
        <v>37</v>
      </c>
      <c r="H416" s="20" t="s">
        <v>34</v>
      </c>
      <c r="I416" s="20" t="s">
        <v>1743</v>
      </c>
      <c r="J416" s="41">
        <f t="shared" si="108"/>
        <v>0</v>
      </c>
      <c r="K416" s="21" t="s">
        <v>1881</v>
      </c>
      <c r="L416" s="20"/>
      <c r="M416" s="48">
        <f t="shared" ref="M416:P416" si="112">SUM(0)</f>
        <v>0</v>
      </c>
      <c r="N416" s="48">
        <f t="shared" si="112"/>
        <v>0</v>
      </c>
      <c r="O416" s="48">
        <f t="shared" si="112"/>
        <v>0</v>
      </c>
      <c r="P416" s="48">
        <f t="shared" si="112"/>
        <v>0</v>
      </c>
      <c r="Q416" s="20"/>
      <c r="R416" s="20" t="s">
        <v>39</v>
      </c>
      <c r="S416" s="57">
        <f t="shared" si="110"/>
        <v>0</v>
      </c>
      <c r="T416" s="57">
        <f t="shared" si="111"/>
        <v>0</v>
      </c>
      <c r="U416" s="57"/>
      <c r="V416" s="57"/>
      <c r="W416" s="20" t="s">
        <v>34</v>
      </c>
      <c r="X416" s="20">
        <v>7382</v>
      </c>
      <c r="Y416" s="20"/>
    </row>
    <row r="417" s="5" customFormat="1" ht="24.95" customHeight="1" spans="1:25">
      <c r="A417" s="20">
        <v>230</v>
      </c>
      <c r="B417" s="21" t="s">
        <v>1882</v>
      </c>
      <c r="C417" s="20"/>
      <c r="D417" s="20"/>
      <c r="E417" s="20"/>
      <c r="F417" s="20"/>
      <c r="G417" s="20" t="s">
        <v>37</v>
      </c>
      <c r="H417" s="20" t="s">
        <v>34</v>
      </c>
      <c r="I417" s="20" t="s">
        <v>1743</v>
      </c>
      <c r="J417" s="41">
        <f t="shared" si="108"/>
        <v>0</v>
      </c>
      <c r="K417" s="21" t="s">
        <v>1883</v>
      </c>
      <c r="L417" s="20"/>
      <c r="M417" s="48">
        <f t="shared" ref="M417:P417" si="113">SUM(0)</f>
        <v>0</v>
      </c>
      <c r="N417" s="48">
        <f t="shared" si="113"/>
        <v>0</v>
      </c>
      <c r="O417" s="48">
        <f t="shared" si="113"/>
        <v>0</v>
      </c>
      <c r="P417" s="48">
        <f t="shared" si="113"/>
        <v>0</v>
      </c>
      <c r="Q417" s="20"/>
      <c r="R417" s="20" t="s">
        <v>39</v>
      </c>
      <c r="S417" s="57">
        <f t="shared" si="110"/>
        <v>0</v>
      </c>
      <c r="T417" s="57">
        <f t="shared" si="111"/>
        <v>0</v>
      </c>
      <c r="U417" s="57"/>
      <c r="V417" s="57"/>
      <c r="W417" s="20" t="s">
        <v>34</v>
      </c>
      <c r="X417" s="20">
        <v>7389</v>
      </c>
      <c r="Y417" s="20"/>
    </row>
    <row r="418" s="5" customFormat="1" ht="24.95" customHeight="1" spans="1:25">
      <c r="A418" s="20">
        <v>231</v>
      </c>
      <c r="B418" s="21" t="s">
        <v>1884</v>
      </c>
      <c r="C418" s="20"/>
      <c r="D418" s="20"/>
      <c r="E418" s="20"/>
      <c r="F418" s="20"/>
      <c r="G418" s="20" t="s">
        <v>37</v>
      </c>
      <c r="H418" s="20" t="s">
        <v>34</v>
      </c>
      <c r="I418" s="20" t="s">
        <v>1743</v>
      </c>
      <c r="J418" s="41">
        <f t="shared" si="108"/>
        <v>0</v>
      </c>
      <c r="K418" s="21" t="s">
        <v>1885</v>
      </c>
      <c r="L418" s="20"/>
      <c r="M418" s="42">
        <f t="shared" ref="M418:P418" si="114">SUM(0)</f>
        <v>0</v>
      </c>
      <c r="N418" s="42">
        <f t="shared" si="114"/>
        <v>0</v>
      </c>
      <c r="O418" s="42">
        <f t="shared" si="114"/>
        <v>0</v>
      </c>
      <c r="P418" s="42">
        <f t="shared" si="114"/>
        <v>0</v>
      </c>
      <c r="Q418" s="20"/>
      <c r="R418" s="20" t="s">
        <v>39</v>
      </c>
      <c r="S418" s="42">
        <f t="shared" si="110"/>
        <v>0</v>
      </c>
      <c r="T418" s="42">
        <f t="shared" si="111"/>
        <v>0</v>
      </c>
      <c r="U418" s="57"/>
      <c r="V418" s="57"/>
      <c r="W418" s="20"/>
      <c r="X418" s="20">
        <v>7394</v>
      </c>
      <c r="Y418" s="20"/>
    </row>
    <row r="419" s="5" customFormat="1" ht="24.95" customHeight="1" spans="1:25">
      <c r="A419" s="20">
        <v>232</v>
      </c>
      <c r="B419" s="21" t="s">
        <v>1886</v>
      </c>
      <c r="C419" s="20"/>
      <c r="D419" s="20"/>
      <c r="E419" s="20"/>
      <c r="F419" s="20"/>
      <c r="G419" s="20"/>
      <c r="H419" s="20"/>
      <c r="I419" s="20"/>
      <c r="J419" s="42"/>
      <c r="K419" s="21"/>
      <c r="L419" s="20"/>
      <c r="M419" s="48"/>
      <c r="N419" s="48"/>
      <c r="O419" s="48"/>
      <c r="P419" s="48"/>
      <c r="Q419" s="20"/>
      <c r="R419" s="20"/>
      <c r="S419" s="57"/>
      <c r="T419" s="57"/>
      <c r="U419" s="57"/>
      <c r="V419" s="57"/>
      <c r="W419" s="20"/>
      <c r="X419" s="20">
        <v>7395</v>
      </c>
      <c r="Y419" s="20"/>
    </row>
    <row r="420" s="5" customFormat="1" ht="24.95" customHeight="1" spans="1:25">
      <c r="A420" s="20">
        <v>233</v>
      </c>
      <c r="B420" s="21" t="s">
        <v>1887</v>
      </c>
      <c r="C420" s="20"/>
      <c r="D420" s="20"/>
      <c r="E420" s="20"/>
      <c r="F420" s="20"/>
      <c r="G420" s="20"/>
      <c r="H420" s="20"/>
      <c r="I420" s="20"/>
      <c r="J420" s="42"/>
      <c r="K420" s="21"/>
      <c r="L420" s="20"/>
      <c r="M420" s="48"/>
      <c r="N420" s="48"/>
      <c r="O420" s="48"/>
      <c r="P420" s="48"/>
      <c r="Q420" s="20"/>
      <c r="R420" s="20"/>
      <c r="S420" s="57"/>
      <c r="T420" s="57"/>
      <c r="U420" s="57"/>
      <c r="V420" s="57"/>
      <c r="W420" s="20"/>
      <c r="X420" s="20">
        <v>7396</v>
      </c>
      <c r="Y420" s="20"/>
    </row>
    <row r="421" s="4" customFormat="1" ht="24.95" customHeight="1" spans="1:25">
      <c r="A421" s="18">
        <v>234</v>
      </c>
      <c r="B421" s="19" t="s">
        <v>1888</v>
      </c>
      <c r="C421" s="18"/>
      <c r="D421" s="18"/>
      <c r="E421" s="18"/>
      <c r="F421" s="18"/>
      <c r="G421" s="18" t="s">
        <v>34</v>
      </c>
      <c r="H421" s="18" t="s">
        <v>34</v>
      </c>
      <c r="I421" s="18" t="s">
        <v>34</v>
      </c>
      <c r="J421" s="39" t="s">
        <v>34</v>
      </c>
      <c r="K421" s="19"/>
      <c r="L421" s="18"/>
      <c r="M421" s="40">
        <f t="shared" ref="M421:P421" si="115">M422+M425+M426+M432+M441+M442+M471+M472+M473</f>
        <v>2183.3933</v>
      </c>
      <c r="N421" s="40">
        <f t="shared" si="115"/>
        <v>1018.59</v>
      </c>
      <c r="O421" s="40">
        <f t="shared" si="115"/>
        <v>554.8033</v>
      </c>
      <c r="P421" s="40">
        <f t="shared" si="115"/>
        <v>610</v>
      </c>
      <c r="Q421" s="18"/>
      <c r="R421" s="18" t="s">
        <v>34</v>
      </c>
      <c r="S421" s="56">
        <f>S422+S425+S426+S432+S441+S442+S471+S472+S473</f>
        <v>706</v>
      </c>
      <c r="T421" s="56">
        <f>T422+T425+T426+T432+T441+T442+T471+T472+T473</f>
        <v>2639</v>
      </c>
      <c r="U421" s="56" t="s">
        <v>1889</v>
      </c>
      <c r="V421" s="56" t="s">
        <v>1890</v>
      </c>
      <c r="W421" s="18" t="s">
        <v>34</v>
      </c>
      <c r="X421" s="18">
        <v>7397</v>
      </c>
      <c r="Y421" s="18"/>
    </row>
    <row r="422" s="5" customFormat="1" ht="24.95" customHeight="1" spans="1:25">
      <c r="A422" s="20">
        <v>235</v>
      </c>
      <c r="B422" s="21" t="s">
        <v>1891</v>
      </c>
      <c r="C422" s="20"/>
      <c r="D422" s="20"/>
      <c r="E422" s="20"/>
      <c r="F422" s="20"/>
      <c r="G422" s="20" t="s">
        <v>125</v>
      </c>
      <c r="H422" s="20" t="s">
        <v>34</v>
      </c>
      <c r="I422" s="20" t="s">
        <v>1892</v>
      </c>
      <c r="J422" s="42">
        <f>SUM(J423:J424)</f>
        <v>1.175</v>
      </c>
      <c r="K422" s="21" t="s">
        <v>1893</v>
      </c>
      <c r="L422" s="20"/>
      <c r="M422" s="48">
        <f>SUM(M423:M424)</f>
        <v>601.59</v>
      </c>
      <c r="N422" s="48">
        <f>SUM(N423:N424)</f>
        <v>41.59</v>
      </c>
      <c r="O422" s="48">
        <f>SUM(O423:O424)</f>
        <v>0</v>
      </c>
      <c r="P422" s="48">
        <f>SUM(P423:P424)</f>
        <v>560</v>
      </c>
      <c r="Q422" s="20"/>
      <c r="R422" s="20" t="s">
        <v>110</v>
      </c>
      <c r="S422" s="57">
        <f>SUM(S423:S424)</f>
        <v>153</v>
      </c>
      <c r="T422" s="57">
        <f>SUM(T423:T424)</f>
        <v>642</v>
      </c>
      <c r="U422" s="57"/>
      <c r="V422" s="57"/>
      <c r="W422" s="20" t="s">
        <v>34</v>
      </c>
      <c r="X422" s="20">
        <v>7398</v>
      </c>
      <c r="Y422" s="20"/>
    </row>
    <row r="423" ht="24.95" customHeight="1" spans="1:25">
      <c r="A423" s="24">
        <v>236</v>
      </c>
      <c r="B423" s="51" t="s">
        <v>1903</v>
      </c>
      <c r="C423" s="24" t="s">
        <v>45</v>
      </c>
      <c r="D423" s="24" t="s">
        <v>142</v>
      </c>
      <c r="E423" s="24" t="s">
        <v>1904</v>
      </c>
      <c r="F423" s="24"/>
      <c r="G423" s="24" t="s">
        <v>363</v>
      </c>
      <c r="H423" s="24">
        <v>2018</v>
      </c>
      <c r="I423" s="24" t="s">
        <v>1892</v>
      </c>
      <c r="J423" s="50">
        <v>1.125</v>
      </c>
      <c r="K423" s="51" t="s">
        <v>1902</v>
      </c>
      <c r="L423" s="26">
        <f>M423</f>
        <v>41.59</v>
      </c>
      <c r="M423" s="52">
        <f>SUM(N423:P423)</f>
        <v>41.59</v>
      </c>
      <c r="N423" s="52">
        <v>41.59</v>
      </c>
      <c r="O423" s="52"/>
      <c r="P423" s="52"/>
      <c r="Q423" s="24" t="s">
        <v>49</v>
      </c>
      <c r="R423" s="24" t="s">
        <v>110</v>
      </c>
      <c r="S423" s="24">
        <v>8</v>
      </c>
      <c r="T423" s="24">
        <v>32</v>
      </c>
      <c r="U423" s="24"/>
      <c r="V423" s="24"/>
      <c r="W423" s="24" t="s">
        <v>1896</v>
      </c>
      <c r="X423" s="24">
        <v>7445</v>
      </c>
      <c r="Y423" s="24"/>
    </row>
    <row r="424" ht="24.95" customHeight="1" spans="1:25">
      <c r="A424" s="24">
        <v>237</v>
      </c>
      <c r="B424" s="51" t="s">
        <v>1914</v>
      </c>
      <c r="C424" s="24" t="s">
        <v>45</v>
      </c>
      <c r="D424" s="24" t="s">
        <v>142</v>
      </c>
      <c r="E424" s="24" t="s">
        <v>1915</v>
      </c>
      <c r="F424" s="24"/>
      <c r="G424" s="24" t="s">
        <v>1309</v>
      </c>
      <c r="H424" s="24">
        <v>2020</v>
      </c>
      <c r="I424" s="24" t="s">
        <v>1892</v>
      </c>
      <c r="J424" s="50">
        <v>0.05</v>
      </c>
      <c r="K424" s="51" t="s">
        <v>1916</v>
      </c>
      <c r="L424" s="26">
        <f>M424</f>
        <v>560</v>
      </c>
      <c r="M424" s="52">
        <f>SUM(N424:P424)</f>
        <v>560</v>
      </c>
      <c r="N424" s="52"/>
      <c r="O424" s="52"/>
      <c r="P424" s="52">
        <v>560</v>
      </c>
      <c r="Q424" s="24" t="s">
        <v>49</v>
      </c>
      <c r="R424" s="24" t="s">
        <v>110</v>
      </c>
      <c r="S424" s="24">
        <v>145</v>
      </c>
      <c r="T424" s="24">
        <v>610</v>
      </c>
      <c r="U424" s="24"/>
      <c r="V424" s="24"/>
      <c r="W424" s="24" t="s">
        <v>1896</v>
      </c>
      <c r="X424" s="24">
        <v>7493</v>
      </c>
      <c r="Y424" s="24"/>
    </row>
    <row r="425" s="5" customFormat="1" ht="24.95" customHeight="1" spans="1:25">
      <c r="A425" s="20">
        <v>238</v>
      </c>
      <c r="B425" s="21" t="s">
        <v>1956</v>
      </c>
      <c r="C425" s="20"/>
      <c r="D425" s="20"/>
      <c r="E425" s="20"/>
      <c r="F425" s="20"/>
      <c r="G425" s="20"/>
      <c r="H425" s="20"/>
      <c r="I425" s="20"/>
      <c r="J425" s="42"/>
      <c r="K425" s="21"/>
      <c r="L425" s="20"/>
      <c r="M425" s="48"/>
      <c r="N425" s="48"/>
      <c r="O425" s="48"/>
      <c r="P425" s="48"/>
      <c r="Q425" s="20"/>
      <c r="R425" s="20"/>
      <c r="S425" s="57"/>
      <c r="T425" s="57"/>
      <c r="U425" s="57"/>
      <c r="V425" s="57"/>
      <c r="W425" s="20"/>
      <c r="X425" s="20">
        <v>7563</v>
      </c>
      <c r="Y425" s="20"/>
    </row>
    <row r="426" s="5" customFormat="1" ht="24.95" customHeight="1" spans="1:25">
      <c r="A426" s="20">
        <v>239</v>
      </c>
      <c r="B426" s="21" t="s">
        <v>1957</v>
      </c>
      <c r="C426" s="20"/>
      <c r="D426" s="20"/>
      <c r="E426" s="20"/>
      <c r="F426" s="20"/>
      <c r="G426" s="20" t="s">
        <v>125</v>
      </c>
      <c r="H426" s="20" t="s">
        <v>34</v>
      </c>
      <c r="I426" s="20" t="s">
        <v>38</v>
      </c>
      <c r="J426" s="41">
        <f>SUM(J427:J431)</f>
        <v>2227</v>
      </c>
      <c r="K426" s="21" t="s">
        <v>1958</v>
      </c>
      <c r="L426" s="20"/>
      <c r="M426" s="48">
        <f>SUM(M427:M431)</f>
        <v>27.3</v>
      </c>
      <c r="N426" s="48">
        <f>SUM(N427:N431)</f>
        <v>0</v>
      </c>
      <c r="O426" s="48">
        <f>SUM(O427:O431)</f>
        <v>27.3</v>
      </c>
      <c r="P426" s="48">
        <f>SUM(P427:P431)</f>
        <v>0</v>
      </c>
      <c r="Q426" s="20"/>
      <c r="R426" s="20" t="s">
        <v>110</v>
      </c>
      <c r="S426" s="57">
        <f>SUM(S427:S431)</f>
        <v>16</v>
      </c>
      <c r="T426" s="57">
        <f>SUM(T427:T431)</f>
        <v>77</v>
      </c>
      <c r="U426" s="57"/>
      <c r="V426" s="57"/>
      <c r="W426" s="20" t="s">
        <v>34</v>
      </c>
      <c r="X426" s="20">
        <v>7564</v>
      </c>
      <c r="Y426" s="20"/>
    </row>
    <row r="427" s="7" customFormat="1" ht="24.95" customHeight="1" spans="1:25">
      <c r="A427" s="24">
        <v>240</v>
      </c>
      <c r="B427" s="68" t="s">
        <v>2023</v>
      </c>
      <c r="C427" s="61" t="s">
        <v>45</v>
      </c>
      <c r="D427" s="61" t="s">
        <v>142</v>
      </c>
      <c r="E427" s="61" t="s">
        <v>142</v>
      </c>
      <c r="F427" s="61"/>
      <c r="G427" s="61" t="s">
        <v>363</v>
      </c>
      <c r="H427" s="61">
        <v>2019</v>
      </c>
      <c r="I427" s="61" t="s">
        <v>38</v>
      </c>
      <c r="J427" s="70">
        <v>706</v>
      </c>
      <c r="K427" s="68" t="s">
        <v>1974</v>
      </c>
      <c r="L427" s="47">
        <f>M427</f>
        <v>9.74</v>
      </c>
      <c r="M427" s="71">
        <f>N427+O427+P427</f>
        <v>9.74</v>
      </c>
      <c r="N427" s="71"/>
      <c r="O427" s="71">
        <v>9.74</v>
      </c>
      <c r="P427" s="71"/>
      <c r="Q427" s="61" t="s">
        <v>49</v>
      </c>
      <c r="R427" s="61" t="s">
        <v>110</v>
      </c>
      <c r="S427" s="61">
        <v>8</v>
      </c>
      <c r="T427" s="61">
        <v>38</v>
      </c>
      <c r="U427" s="61"/>
      <c r="V427" s="26"/>
      <c r="W427" s="61" t="s">
        <v>1964</v>
      </c>
      <c r="X427" s="61">
        <v>7792</v>
      </c>
      <c r="Y427" s="61"/>
    </row>
    <row r="428" s="7" customFormat="1" ht="24.95" customHeight="1" spans="1:25">
      <c r="A428" s="24">
        <v>241</v>
      </c>
      <c r="B428" s="68" t="s">
        <v>2024</v>
      </c>
      <c r="C428" s="61" t="s">
        <v>45</v>
      </c>
      <c r="D428" s="61" t="s">
        <v>142</v>
      </c>
      <c r="E428" s="61" t="s">
        <v>2025</v>
      </c>
      <c r="F428" s="61"/>
      <c r="G428" s="61" t="s">
        <v>363</v>
      </c>
      <c r="H428" s="61">
        <v>2019</v>
      </c>
      <c r="I428" s="61" t="s">
        <v>38</v>
      </c>
      <c r="J428" s="70">
        <v>291</v>
      </c>
      <c r="K428" s="68" t="s">
        <v>1974</v>
      </c>
      <c r="L428" s="47">
        <f>M428</f>
        <v>4.38</v>
      </c>
      <c r="M428" s="71">
        <f>N428+O428+P428</f>
        <v>4.38</v>
      </c>
      <c r="N428" s="71"/>
      <c r="O428" s="71">
        <v>4.38</v>
      </c>
      <c r="P428" s="71"/>
      <c r="Q428" s="61" t="s">
        <v>49</v>
      </c>
      <c r="R428" s="61" t="s">
        <v>110</v>
      </c>
      <c r="S428" s="61"/>
      <c r="T428" s="61"/>
      <c r="U428" s="61"/>
      <c r="V428" s="26"/>
      <c r="W428" s="61" t="s">
        <v>1964</v>
      </c>
      <c r="X428" s="61">
        <v>7793</v>
      </c>
      <c r="Y428" s="61"/>
    </row>
    <row r="429" s="7" customFormat="1" ht="24.95" customHeight="1" spans="1:25">
      <c r="A429" s="24">
        <v>242</v>
      </c>
      <c r="B429" s="68" t="s">
        <v>2026</v>
      </c>
      <c r="C429" s="61" t="s">
        <v>45</v>
      </c>
      <c r="D429" s="61" t="s">
        <v>142</v>
      </c>
      <c r="E429" s="61" t="s">
        <v>2027</v>
      </c>
      <c r="F429" s="61"/>
      <c r="G429" s="61" t="s">
        <v>363</v>
      </c>
      <c r="H429" s="61">
        <v>2019</v>
      </c>
      <c r="I429" s="61" t="s">
        <v>38</v>
      </c>
      <c r="J429" s="70">
        <v>604</v>
      </c>
      <c r="K429" s="68" t="s">
        <v>1974</v>
      </c>
      <c r="L429" s="47">
        <f>M429</f>
        <v>6.38</v>
      </c>
      <c r="M429" s="71">
        <f>N429+O429+P429</f>
        <v>6.38</v>
      </c>
      <c r="N429" s="71"/>
      <c r="O429" s="71">
        <v>6.38</v>
      </c>
      <c r="P429" s="71"/>
      <c r="Q429" s="61" t="s">
        <v>49</v>
      </c>
      <c r="R429" s="61" t="s">
        <v>110</v>
      </c>
      <c r="S429" s="61">
        <v>5</v>
      </c>
      <c r="T429" s="61">
        <v>19</v>
      </c>
      <c r="U429" s="61"/>
      <c r="V429" s="26"/>
      <c r="W429" s="61" t="s">
        <v>1964</v>
      </c>
      <c r="X429" s="61">
        <v>7794</v>
      </c>
      <c r="Y429" s="61"/>
    </row>
    <row r="430" s="7" customFormat="1" ht="24.95" customHeight="1" spans="1:25">
      <c r="A430" s="24">
        <v>243</v>
      </c>
      <c r="B430" s="68" t="s">
        <v>2028</v>
      </c>
      <c r="C430" s="61" t="s">
        <v>45</v>
      </c>
      <c r="D430" s="61" t="s">
        <v>142</v>
      </c>
      <c r="E430" s="61" t="s">
        <v>807</v>
      </c>
      <c r="F430" s="61"/>
      <c r="G430" s="61" t="s">
        <v>363</v>
      </c>
      <c r="H430" s="61">
        <v>2019</v>
      </c>
      <c r="I430" s="61" t="s">
        <v>38</v>
      </c>
      <c r="J430" s="70">
        <v>506</v>
      </c>
      <c r="K430" s="68" t="s">
        <v>1979</v>
      </c>
      <c r="L430" s="47">
        <f>M430</f>
        <v>5.34</v>
      </c>
      <c r="M430" s="71">
        <f>N430+O430+P430</f>
        <v>5.34</v>
      </c>
      <c r="N430" s="71"/>
      <c r="O430" s="71">
        <v>5.34</v>
      </c>
      <c r="P430" s="71"/>
      <c r="Q430" s="61" t="s">
        <v>49</v>
      </c>
      <c r="R430" s="61" t="s">
        <v>110</v>
      </c>
      <c r="S430" s="61">
        <v>2</v>
      </c>
      <c r="T430" s="61">
        <v>15</v>
      </c>
      <c r="U430" s="61"/>
      <c r="V430" s="26"/>
      <c r="W430" s="61" t="s">
        <v>1964</v>
      </c>
      <c r="X430" s="61">
        <v>7795</v>
      </c>
      <c r="Y430" s="61"/>
    </row>
    <row r="431" s="7" customFormat="1" ht="24.95" customHeight="1" spans="1:25">
      <c r="A431" s="24">
        <v>244</v>
      </c>
      <c r="B431" s="68" t="s">
        <v>2029</v>
      </c>
      <c r="C431" s="61" t="s">
        <v>45</v>
      </c>
      <c r="D431" s="61" t="s">
        <v>142</v>
      </c>
      <c r="E431" s="61" t="s">
        <v>2030</v>
      </c>
      <c r="F431" s="61"/>
      <c r="G431" s="61" t="s">
        <v>363</v>
      </c>
      <c r="H431" s="61">
        <v>2019</v>
      </c>
      <c r="I431" s="61" t="s">
        <v>38</v>
      </c>
      <c r="J431" s="70">
        <v>120</v>
      </c>
      <c r="K431" s="68" t="s">
        <v>2000</v>
      </c>
      <c r="L431" s="47">
        <f>M431</f>
        <v>1.46</v>
      </c>
      <c r="M431" s="71">
        <f>N431+O431+P431</f>
        <v>1.46</v>
      </c>
      <c r="N431" s="71"/>
      <c r="O431" s="71">
        <v>1.46</v>
      </c>
      <c r="P431" s="71"/>
      <c r="Q431" s="61" t="s">
        <v>49</v>
      </c>
      <c r="R431" s="61" t="s">
        <v>110</v>
      </c>
      <c r="S431" s="61">
        <v>1</v>
      </c>
      <c r="T431" s="61">
        <v>5</v>
      </c>
      <c r="U431" s="61"/>
      <c r="V431" s="26"/>
      <c r="W431" s="61" t="s">
        <v>1964</v>
      </c>
      <c r="X431" s="61">
        <v>7796</v>
      </c>
      <c r="Y431" s="61"/>
    </row>
    <row r="432" s="5" customFormat="1" ht="24.95" customHeight="1" spans="1:25">
      <c r="A432" s="20">
        <v>245</v>
      </c>
      <c r="B432" s="21" t="s">
        <v>2047</v>
      </c>
      <c r="C432" s="20"/>
      <c r="D432" s="20"/>
      <c r="E432" s="20"/>
      <c r="F432" s="20"/>
      <c r="G432" s="20" t="s">
        <v>34</v>
      </c>
      <c r="H432" s="20" t="s">
        <v>34</v>
      </c>
      <c r="I432" s="20" t="s">
        <v>34</v>
      </c>
      <c r="J432" s="20" t="s">
        <v>34</v>
      </c>
      <c r="K432" s="21"/>
      <c r="L432" s="72">
        <v>200</v>
      </c>
      <c r="M432" s="48">
        <f t="shared" ref="M432:P432" si="116">SUM(M433,M434,M439,M440)</f>
        <v>692</v>
      </c>
      <c r="N432" s="48">
        <f t="shared" si="116"/>
        <v>692</v>
      </c>
      <c r="O432" s="48">
        <f t="shared" si="116"/>
        <v>0</v>
      </c>
      <c r="P432" s="48">
        <f t="shared" si="116"/>
        <v>0</v>
      </c>
      <c r="Q432" s="20"/>
      <c r="R432" s="20" t="s">
        <v>110</v>
      </c>
      <c r="S432" s="57">
        <f>SUM(S433,S434,S439,S440)</f>
        <v>167</v>
      </c>
      <c r="T432" s="57">
        <f>SUM(T433,T434,T439,T440)</f>
        <v>610</v>
      </c>
      <c r="U432" s="57"/>
      <c r="V432" s="57"/>
      <c r="W432" s="20" t="s">
        <v>34</v>
      </c>
      <c r="X432" s="20">
        <v>7832</v>
      </c>
      <c r="Y432" s="20"/>
    </row>
    <row r="433" s="6" customFormat="1" ht="24.95" customHeight="1" spans="1:25">
      <c r="A433" s="22">
        <v>246</v>
      </c>
      <c r="B433" s="23" t="s">
        <v>2048</v>
      </c>
      <c r="C433" s="22"/>
      <c r="D433" s="22"/>
      <c r="E433" s="22"/>
      <c r="F433" s="22"/>
      <c r="G433" s="22" t="s">
        <v>363</v>
      </c>
      <c r="H433" s="22" t="s">
        <v>34</v>
      </c>
      <c r="I433" s="22" t="s">
        <v>108</v>
      </c>
      <c r="J433" s="43">
        <f>SUM(0)</f>
        <v>0</v>
      </c>
      <c r="K433" s="69" t="s">
        <v>2049</v>
      </c>
      <c r="L433" s="73">
        <v>3000</v>
      </c>
      <c r="M433" s="49">
        <f>SUM(0)</f>
        <v>0</v>
      </c>
      <c r="N433" s="49">
        <f>SUM(0)</f>
        <v>0</v>
      </c>
      <c r="O433" s="49">
        <f>SUM(0)</f>
        <v>0</v>
      </c>
      <c r="P433" s="49">
        <f>SUM(0)</f>
        <v>0</v>
      </c>
      <c r="Q433" s="22"/>
      <c r="R433" s="22" t="s">
        <v>110</v>
      </c>
      <c r="S433" s="58">
        <f>SUM(0)</f>
        <v>0</v>
      </c>
      <c r="T433" s="58">
        <f>SUM(0)</f>
        <v>0</v>
      </c>
      <c r="U433" s="58"/>
      <c r="V433" s="58"/>
      <c r="W433" s="22" t="s">
        <v>34</v>
      </c>
      <c r="X433" s="22">
        <v>7833</v>
      </c>
      <c r="Y433" s="22"/>
    </row>
    <row r="434" s="6" customFormat="1" ht="24.95" customHeight="1" spans="1:25">
      <c r="A434" s="22">
        <v>247</v>
      </c>
      <c r="B434" s="23" t="s">
        <v>2052</v>
      </c>
      <c r="C434" s="22"/>
      <c r="D434" s="22"/>
      <c r="E434" s="22"/>
      <c r="F434" s="22"/>
      <c r="G434" s="22" t="s">
        <v>125</v>
      </c>
      <c r="H434" s="22" t="s">
        <v>34</v>
      </c>
      <c r="I434" s="22" t="s">
        <v>2053</v>
      </c>
      <c r="J434" s="43">
        <f>SUM(J435,J437,J438)</f>
        <v>1</v>
      </c>
      <c r="K434" s="69" t="s">
        <v>2054</v>
      </c>
      <c r="L434" s="73"/>
      <c r="M434" s="49">
        <f t="shared" ref="M434:P434" si="117">SUM(M435,M437,M438)</f>
        <v>692</v>
      </c>
      <c r="N434" s="49">
        <f t="shared" si="117"/>
        <v>692</v>
      </c>
      <c r="O434" s="49">
        <f t="shared" si="117"/>
        <v>0</v>
      </c>
      <c r="P434" s="49">
        <f t="shared" si="117"/>
        <v>0</v>
      </c>
      <c r="Q434" s="22"/>
      <c r="R434" s="22" t="s">
        <v>110</v>
      </c>
      <c r="S434" s="58">
        <f>SUM(S435,S437,S438)</f>
        <v>167</v>
      </c>
      <c r="T434" s="58">
        <f>SUM(T435,T437,T438)</f>
        <v>610</v>
      </c>
      <c r="U434" s="58"/>
      <c r="V434" s="58"/>
      <c r="W434" s="22" t="s">
        <v>34</v>
      </c>
      <c r="X434" s="22">
        <v>7840</v>
      </c>
      <c r="Y434" s="22"/>
    </row>
    <row r="435" s="3" customFormat="1" ht="24.95" customHeight="1" spans="1:25">
      <c r="A435" s="24">
        <v>248</v>
      </c>
      <c r="B435" s="26" t="s">
        <v>2055</v>
      </c>
      <c r="C435" s="24"/>
      <c r="D435" s="24"/>
      <c r="E435" s="24"/>
      <c r="F435" s="24"/>
      <c r="G435" s="24" t="s">
        <v>125</v>
      </c>
      <c r="H435" s="24" t="s">
        <v>34</v>
      </c>
      <c r="I435" s="24" t="s">
        <v>2053</v>
      </c>
      <c r="J435" s="55">
        <f>SUM(J436:J436)</f>
        <v>1</v>
      </c>
      <c r="K435" s="51"/>
      <c r="L435" s="24"/>
      <c r="M435" s="52">
        <f t="shared" ref="M435:P435" si="118">SUM(M436:M436)</f>
        <v>692</v>
      </c>
      <c r="N435" s="52">
        <f t="shared" si="118"/>
        <v>692</v>
      </c>
      <c r="O435" s="52">
        <f t="shared" si="118"/>
        <v>0</v>
      </c>
      <c r="P435" s="52">
        <f t="shared" si="118"/>
        <v>0</v>
      </c>
      <c r="Q435" s="24"/>
      <c r="R435" s="24" t="s">
        <v>110</v>
      </c>
      <c r="S435" s="59">
        <f>SUM(S436:S436)</f>
        <v>167</v>
      </c>
      <c r="T435" s="59">
        <f>SUM(T436:T436)</f>
        <v>610</v>
      </c>
      <c r="U435" s="59"/>
      <c r="V435" s="59"/>
      <c r="W435" s="24" t="s">
        <v>34</v>
      </c>
      <c r="X435" s="24">
        <v>7841</v>
      </c>
      <c r="Y435" s="24"/>
    </row>
    <row r="436" s="77" customFormat="1" ht="24.95" customHeight="1" spans="1:25">
      <c r="A436" s="24">
        <v>249</v>
      </c>
      <c r="B436" s="88" t="s">
        <v>2056</v>
      </c>
      <c r="C436" s="89" t="s">
        <v>45</v>
      </c>
      <c r="D436" s="89" t="s">
        <v>2057</v>
      </c>
      <c r="E436" s="89" t="s">
        <v>2058</v>
      </c>
      <c r="F436" s="89"/>
      <c r="G436" s="89" t="s">
        <v>37</v>
      </c>
      <c r="H436" s="89">
        <v>2018</v>
      </c>
      <c r="I436" s="89" t="s">
        <v>2053</v>
      </c>
      <c r="J436" s="90">
        <v>1</v>
      </c>
      <c r="K436" s="88" t="s">
        <v>2059</v>
      </c>
      <c r="L436" s="74">
        <f>M436</f>
        <v>692</v>
      </c>
      <c r="M436" s="71">
        <f>N436+O436+P436</f>
        <v>692</v>
      </c>
      <c r="N436" s="91">
        <v>692</v>
      </c>
      <c r="O436" s="91"/>
      <c r="P436" s="91"/>
      <c r="Q436" s="89" t="s">
        <v>49</v>
      </c>
      <c r="R436" s="89" t="s">
        <v>110</v>
      </c>
      <c r="S436" s="89">
        <v>167</v>
      </c>
      <c r="T436" s="89">
        <v>610</v>
      </c>
      <c r="U436" s="89"/>
      <c r="V436" s="89"/>
      <c r="W436" s="89" t="s">
        <v>1964</v>
      </c>
      <c r="X436" s="24">
        <v>7846</v>
      </c>
      <c r="Y436" s="24"/>
    </row>
    <row r="437" s="3" customFormat="1" ht="24.95" customHeight="1" spans="1:25">
      <c r="A437" s="24">
        <v>250</v>
      </c>
      <c r="B437" s="26" t="s">
        <v>2060</v>
      </c>
      <c r="C437" s="24"/>
      <c r="D437" s="24"/>
      <c r="E437" s="24"/>
      <c r="F437" s="24"/>
      <c r="G437" s="24" t="s">
        <v>125</v>
      </c>
      <c r="H437" s="24" t="s">
        <v>34</v>
      </c>
      <c r="I437" s="24" t="s">
        <v>2053</v>
      </c>
      <c r="J437" s="55">
        <f t="shared" ref="J437:J440" si="119">SUM(0)</f>
        <v>0</v>
      </c>
      <c r="K437" s="51"/>
      <c r="L437" s="24"/>
      <c r="M437" s="52">
        <f t="shared" ref="M437:P437" si="120">SUM(0)</f>
        <v>0</v>
      </c>
      <c r="N437" s="52">
        <f t="shared" si="120"/>
        <v>0</v>
      </c>
      <c r="O437" s="52">
        <f t="shared" si="120"/>
        <v>0</v>
      </c>
      <c r="P437" s="52">
        <f t="shared" si="120"/>
        <v>0</v>
      </c>
      <c r="Q437" s="24"/>
      <c r="R437" s="24" t="s">
        <v>110</v>
      </c>
      <c r="S437" s="59">
        <f t="shared" ref="S437:S440" si="121">SUM(0)</f>
        <v>0</v>
      </c>
      <c r="T437" s="59">
        <f t="shared" ref="T437:T440" si="122">SUM(0)</f>
        <v>0</v>
      </c>
      <c r="U437" s="59"/>
      <c r="V437" s="59"/>
      <c r="W437" s="24" t="s">
        <v>34</v>
      </c>
      <c r="X437" s="24">
        <v>7875</v>
      </c>
      <c r="Y437" s="24"/>
    </row>
    <row r="438" s="3" customFormat="1" ht="24.95" customHeight="1" spans="1:25">
      <c r="A438" s="24">
        <v>251</v>
      </c>
      <c r="B438" s="26" t="s">
        <v>2061</v>
      </c>
      <c r="C438" s="24"/>
      <c r="D438" s="24"/>
      <c r="E438" s="24"/>
      <c r="F438" s="24"/>
      <c r="G438" s="24" t="s">
        <v>37</v>
      </c>
      <c r="H438" s="24" t="s">
        <v>34</v>
      </c>
      <c r="I438" s="24" t="s">
        <v>2053</v>
      </c>
      <c r="J438" s="55">
        <f t="shared" si="119"/>
        <v>0</v>
      </c>
      <c r="K438" s="51"/>
      <c r="L438" s="24"/>
      <c r="M438" s="52">
        <f t="shared" ref="M438:P438" si="123">SUM(0)</f>
        <v>0</v>
      </c>
      <c r="N438" s="52">
        <f t="shared" si="123"/>
        <v>0</v>
      </c>
      <c r="O438" s="52">
        <f t="shared" si="123"/>
        <v>0</v>
      </c>
      <c r="P438" s="52">
        <f t="shared" si="123"/>
        <v>0</v>
      </c>
      <c r="Q438" s="24"/>
      <c r="R438" s="24" t="s">
        <v>110</v>
      </c>
      <c r="S438" s="59"/>
      <c r="T438" s="59"/>
      <c r="U438" s="59"/>
      <c r="V438" s="59"/>
      <c r="W438" s="24" t="s">
        <v>34</v>
      </c>
      <c r="X438" s="24">
        <v>7885</v>
      </c>
      <c r="Y438" s="24"/>
    </row>
    <row r="439" s="6" customFormat="1" ht="24.95" customHeight="1" spans="1:25">
      <c r="A439" s="22">
        <v>252</v>
      </c>
      <c r="B439" s="23" t="s">
        <v>2062</v>
      </c>
      <c r="C439" s="22"/>
      <c r="D439" s="22"/>
      <c r="E439" s="22"/>
      <c r="F439" s="22"/>
      <c r="G439" s="22"/>
      <c r="H439" s="22"/>
      <c r="I439" s="22"/>
      <c r="J439" s="43">
        <f t="shared" si="119"/>
        <v>0</v>
      </c>
      <c r="K439" s="69"/>
      <c r="L439" s="73"/>
      <c r="M439" s="49">
        <f t="shared" ref="M439:P439" si="124">SUM(0)</f>
        <v>0</v>
      </c>
      <c r="N439" s="49">
        <f t="shared" si="124"/>
        <v>0</v>
      </c>
      <c r="O439" s="49">
        <f t="shared" si="124"/>
        <v>0</v>
      </c>
      <c r="P439" s="49">
        <f t="shared" si="124"/>
        <v>0</v>
      </c>
      <c r="Q439" s="22"/>
      <c r="R439" s="22"/>
      <c r="S439" s="58">
        <f t="shared" si="121"/>
        <v>0</v>
      </c>
      <c r="T439" s="58">
        <f t="shared" si="122"/>
        <v>0</v>
      </c>
      <c r="U439" s="58"/>
      <c r="V439" s="58"/>
      <c r="W439" s="22"/>
      <c r="X439" s="22"/>
      <c r="Y439" s="22" t="s">
        <v>2063</v>
      </c>
    </row>
    <row r="440" s="6" customFormat="1" ht="24.95" customHeight="1" spans="1:25">
      <c r="A440" s="22">
        <v>253</v>
      </c>
      <c r="B440" s="23" t="s">
        <v>2064</v>
      </c>
      <c r="C440" s="22"/>
      <c r="D440" s="22"/>
      <c r="E440" s="22"/>
      <c r="F440" s="22"/>
      <c r="G440" s="22"/>
      <c r="H440" s="22"/>
      <c r="I440" s="22"/>
      <c r="J440" s="43">
        <f t="shared" si="119"/>
        <v>0</v>
      </c>
      <c r="K440" s="69"/>
      <c r="L440" s="73"/>
      <c r="M440" s="49">
        <f t="shared" ref="M440:P440" si="125">SUM(0)</f>
        <v>0</v>
      </c>
      <c r="N440" s="49">
        <f t="shared" si="125"/>
        <v>0</v>
      </c>
      <c r="O440" s="49">
        <f t="shared" si="125"/>
        <v>0</v>
      </c>
      <c r="P440" s="49">
        <f t="shared" si="125"/>
        <v>0</v>
      </c>
      <c r="Q440" s="22"/>
      <c r="R440" s="22"/>
      <c r="S440" s="58">
        <f t="shared" si="121"/>
        <v>0</v>
      </c>
      <c r="T440" s="58">
        <f t="shared" si="122"/>
        <v>0</v>
      </c>
      <c r="U440" s="58"/>
      <c r="V440" s="58"/>
      <c r="W440" s="22"/>
      <c r="X440" s="22"/>
      <c r="Y440" s="22" t="s">
        <v>2065</v>
      </c>
    </row>
    <row r="441" s="5" customFormat="1" ht="24.95" customHeight="1" spans="1:25">
      <c r="A441" s="20">
        <v>254</v>
      </c>
      <c r="B441" s="21" t="s">
        <v>2068</v>
      </c>
      <c r="C441" s="20"/>
      <c r="D441" s="20"/>
      <c r="E441" s="20"/>
      <c r="F441" s="20"/>
      <c r="G441" s="20"/>
      <c r="H441" s="20"/>
      <c r="I441" s="20"/>
      <c r="J441" s="42"/>
      <c r="K441" s="21"/>
      <c r="L441" s="20"/>
      <c r="M441" s="48"/>
      <c r="N441" s="48"/>
      <c r="O441" s="48"/>
      <c r="P441" s="48"/>
      <c r="Q441" s="20"/>
      <c r="R441" s="20"/>
      <c r="S441" s="57"/>
      <c r="T441" s="57"/>
      <c r="U441" s="57"/>
      <c r="V441" s="57"/>
      <c r="W441" s="20"/>
      <c r="X441" s="20">
        <v>7888</v>
      </c>
      <c r="Y441" s="20"/>
    </row>
    <row r="442" s="5" customFormat="1" ht="24.95" customHeight="1" spans="1:25">
      <c r="A442" s="20">
        <v>255</v>
      </c>
      <c r="B442" s="21" t="s">
        <v>2069</v>
      </c>
      <c r="C442" s="20"/>
      <c r="D442" s="20"/>
      <c r="E442" s="20"/>
      <c r="F442" s="20"/>
      <c r="G442" s="20" t="s">
        <v>34</v>
      </c>
      <c r="H442" s="20" t="s">
        <v>34</v>
      </c>
      <c r="I442" s="20" t="s">
        <v>34</v>
      </c>
      <c r="J442" s="42" t="s">
        <v>34</v>
      </c>
      <c r="K442" s="21"/>
      <c r="L442" s="20"/>
      <c r="M442" s="48">
        <f t="shared" ref="M442:P442" si="126">M443+M457+M458+M459+M460+M461</f>
        <v>862.5033</v>
      </c>
      <c r="N442" s="48">
        <f t="shared" si="126"/>
        <v>285</v>
      </c>
      <c r="O442" s="48">
        <f t="shared" si="126"/>
        <v>527.5033</v>
      </c>
      <c r="P442" s="48">
        <f t="shared" si="126"/>
        <v>50</v>
      </c>
      <c r="Q442" s="20"/>
      <c r="R442" s="20" t="s">
        <v>110</v>
      </c>
      <c r="S442" s="57">
        <f>S443+S457+S458+S459+S460+S461</f>
        <v>370</v>
      </c>
      <c r="T442" s="57">
        <f>T443+T457+T458+T459+T460+T461</f>
        <v>1310</v>
      </c>
      <c r="U442" s="57"/>
      <c r="V442" s="57"/>
      <c r="W442" s="20" t="s">
        <v>34</v>
      </c>
      <c r="X442" s="20">
        <v>7889</v>
      </c>
      <c r="Y442" s="20"/>
    </row>
    <row r="443" s="6" customFormat="1" ht="24.95" customHeight="1" spans="1:25">
      <c r="A443" s="22">
        <v>256</v>
      </c>
      <c r="B443" s="23" t="s">
        <v>2070</v>
      </c>
      <c r="C443" s="22"/>
      <c r="D443" s="22"/>
      <c r="E443" s="22"/>
      <c r="F443" s="22"/>
      <c r="G443" s="22" t="s">
        <v>37</v>
      </c>
      <c r="H443" s="22" t="s">
        <v>34</v>
      </c>
      <c r="I443" s="22" t="s">
        <v>2053</v>
      </c>
      <c r="J443" s="43">
        <f>SUM(J444:J456)</f>
        <v>13</v>
      </c>
      <c r="K443" s="69" t="s">
        <v>2071</v>
      </c>
      <c r="L443" s="22"/>
      <c r="M443" s="49">
        <f>SUM(M444:M456)</f>
        <v>815.86</v>
      </c>
      <c r="N443" s="49">
        <f>SUM(N444:N456)</f>
        <v>285</v>
      </c>
      <c r="O443" s="49">
        <f>SUM(O444:O456)</f>
        <v>480.86</v>
      </c>
      <c r="P443" s="49">
        <f>SUM(P444:P456)</f>
        <v>50</v>
      </c>
      <c r="Q443" s="22"/>
      <c r="R443" s="22" t="s">
        <v>110</v>
      </c>
      <c r="S443" s="58">
        <f>SUM(S444:S456)</f>
        <v>277</v>
      </c>
      <c r="T443" s="58">
        <f>SUM(T444:T456)</f>
        <v>1031</v>
      </c>
      <c r="U443" s="58"/>
      <c r="V443" s="58"/>
      <c r="W443" s="22" t="s">
        <v>34</v>
      </c>
      <c r="X443" s="22">
        <v>7890</v>
      </c>
      <c r="Y443" s="22"/>
    </row>
    <row r="444" s="3" customFormat="1" ht="24.95" customHeight="1" spans="1:25">
      <c r="A444" s="24">
        <v>257</v>
      </c>
      <c r="B444" s="46" t="s">
        <v>2083</v>
      </c>
      <c r="C444" s="26" t="s">
        <v>45</v>
      </c>
      <c r="D444" s="26" t="s">
        <v>142</v>
      </c>
      <c r="E444" s="26" t="s">
        <v>2084</v>
      </c>
      <c r="F444" s="26"/>
      <c r="G444" s="26" t="s">
        <v>37</v>
      </c>
      <c r="H444" s="26">
        <v>2018</v>
      </c>
      <c r="I444" s="26" t="s">
        <v>2053</v>
      </c>
      <c r="J444" s="45">
        <v>1</v>
      </c>
      <c r="K444" s="46" t="s">
        <v>2085</v>
      </c>
      <c r="L444" s="54">
        <f>M444</f>
        <v>36</v>
      </c>
      <c r="M444" s="54">
        <f>SUM(N444:P444)</f>
        <v>36</v>
      </c>
      <c r="N444" s="74">
        <v>36</v>
      </c>
      <c r="O444" s="74"/>
      <c r="P444" s="74"/>
      <c r="Q444" s="24" t="s">
        <v>2075</v>
      </c>
      <c r="R444" s="26" t="s">
        <v>110</v>
      </c>
      <c r="S444" s="26">
        <v>34</v>
      </c>
      <c r="T444" s="26">
        <v>158</v>
      </c>
      <c r="U444" s="74"/>
      <c r="V444" s="26"/>
      <c r="W444" s="26" t="s">
        <v>2076</v>
      </c>
      <c r="X444" s="24">
        <v>7912</v>
      </c>
      <c r="Y444" s="24"/>
    </row>
    <row r="445" ht="24.95" customHeight="1" spans="1:25">
      <c r="A445" s="24">
        <v>258</v>
      </c>
      <c r="B445" s="51" t="s">
        <v>2101</v>
      </c>
      <c r="C445" s="24" t="s">
        <v>45</v>
      </c>
      <c r="D445" s="24" t="s">
        <v>142</v>
      </c>
      <c r="E445" s="24" t="s">
        <v>2027</v>
      </c>
      <c r="F445" s="24"/>
      <c r="G445" s="24" t="s">
        <v>37</v>
      </c>
      <c r="H445" s="24">
        <v>2018</v>
      </c>
      <c r="I445" s="24" t="s">
        <v>2053</v>
      </c>
      <c r="J445" s="55">
        <v>1</v>
      </c>
      <c r="K445" s="51" t="s">
        <v>2099</v>
      </c>
      <c r="L445" s="50">
        <f>M445</f>
        <v>100</v>
      </c>
      <c r="M445" s="50">
        <f>SUM(N445:P445)</f>
        <v>100</v>
      </c>
      <c r="N445" s="74">
        <v>100</v>
      </c>
      <c r="O445" s="74"/>
      <c r="P445" s="74"/>
      <c r="Q445" s="24" t="s">
        <v>135</v>
      </c>
      <c r="R445" s="24" t="s">
        <v>110</v>
      </c>
      <c r="S445" s="24">
        <v>98</v>
      </c>
      <c r="T445" s="24">
        <v>275</v>
      </c>
      <c r="U445" s="74"/>
      <c r="V445" s="24"/>
      <c r="W445" s="24" t="s">
        <v>2100</v>
      </c>
      <c r="X445" s="24">
        <v>7918</v>
      </c>
      <c r="Y445" s="24"/>
    </row>
    <row r="446" ht="24.95" customHeight="1" spans="1:25">
      <c r="A446" s="24">
        <v>259</v>
      </c>
      <c r="B446" s="51" t="s">
        <v>2102</v>
      </c>
      <c r="C446" s="24" t="s">
        <v>45</v>
      </c>
      <c r="D446" s="24" t="s">
        <v>142</v>
      </c>
      <c r="E446" s="24" t="s">
        <v>807</v>
      </c>
      <c r="F446" s="24"/>
      <c r="G446" s="24" t="s">
        <v>37</v>
      </c>
      <c r="H446" s="24">
        <v>2018</v>
      </c>
      <c r="I446" s="24" t="s">
        <v>2053</v>
      </c>
      <c r="J446" s="55">
        <v>1</v>
      </c>
      <c r="K446" s="51" t="s">
        <v>2103</v>
      </c>
      <c r="L446" s="50">
        <f>M446</f>
        <v>50</v>
      </c>
      <c r="M446" s="50">
        <f>SUM(N446:P446)</f>
        <v>50</v>
      </c>
      <c r="N446" s="74">
        <v>50</v>
      </c>
      <c r="O446" s="74"/>
      <c r="P446" s="74"/>
      <c r="Q446" s="24" t="s">
        <v>135</v>
      </c>
      <c r="R446" s="24" t="s">
        <v>110</v>
      </c>
      <c r="S446" s="24"/>
      <c r="T446" s="24"/>
      <c r="U446" s="74"/>
      <c r="V446" s="24"/>
      <c r="W446" s="24" t="s">
        <v>2100</v>
      </c>
      <c r="X446" s="24">
        <v>7919</v>
      </c>
      <c r="Y446" s="24"/>
    </row>
    <row r="447" ht="24.95" customHeight="1" spans="1:25">
      <c r="A447" s="24">
        <v>260</v>
      </c>
      <c r="B447" s="51" t="s">
        <v>2122</v>
      </c>
      <c r="C447" s="24" t="s">
        <v>45</v>
      </c>
      <c r="D447" s="24" t="s">
        <v>142</v>
      </c>
      <c r="E447" s="24" t="s">
        <v>2123</v>
      </c>
      <c r="F447" s="24"/>
      <c r="G447" s="24" t="s">
        <v>37</v>
      </c>
      <c r="H447" s="24">
        <v>2018</v>
      </c>
      <c r="I447" s="24" t="s">
        <v>2053</v>
      </c>
      <c r="J447" s="55">
        <v>1</v>
      </c>
      <c r="K447" s="51" t="s">
        <v>2085</v>
      </c>
      <c r="L447" s="50">
        <f>M447</f>
        <v>49.5</v>
      </c>
      <c r="M447" s="50">
        <f>SUM(N447:P447)</f>
        <v>49.5</v>
      </c>
      <c r="N447" s="74">
        <v>49.5</v>
      </c>
      <c r="O447" s="74"/>
      <c r="P447" s="74"/>
      <c r="Q447" s="24" t="s">
        <v>2075</v>
      </c>
      <c r="R447" s="24" t="s">
        <v>110</v>
      </c>
      <c r="S447" s="24">
        <v>18</v>
      </c>
      <c r="T447" s="24">
        <v>63</v>
      </c>
      <c r="U447" s="74"/>
      <c r="V447" s="24"/>
      <c r="W447" s="24" t="s">
        <v>17</v>
      </c>
      <c r="X447" s="24">
        <v>7927</v>
      </c>
      <c r="Y447" s="24"/>
    </row>
    <row r="448" ht="24.95" customHeight="1" spans="1:25">
      <c r="A448" s="24">
        <v>261</v>
      </c>
      <c r="B448" s="51" t="s">
        <v>2124</v>
      </c>
      <c r="C448" s="24" t="s">
        <v>45</v>
      </c>
      <c r="D448" s="24" t="s">
        <v>142</v>
      </c>
      <c r="E448" s="24" t="s">
        <v>2125</v>
      </c>
      <c r="F448" s="24"/>
      <c r="G448" s="24" t="s">
        <v>37</v>
      </c>
      <c r="H448" s="24">
        <v>2018</v>
      </c>
      <c r="I448" s="24" t="s">
        <v>2053</v>
      </c>
      <c r="J448" s="55">
        <v>1</v>
      </c>
      <c r="K448" s="51" t="s">
        <v>2085</v>
      </c>
      <c r="L448" s="50">
        <f>M448</f>
        <v>49.5</v>
      </c>
      <c r="M448" s="50">
        <f>SUM(N448:P448)</f>
        <v>49.5</v>
      </c>
      <c r="N448" s="74">
        <v>49.5</v>
      </c>
      <c r="O448" s="74"/>
      <c r="P448" s="74"/>
      <c r="Q448" s="24" t="s">
        <v>2075</v>
      </c>
      <c r="R448" s="24" t="s">
        <v>110</v>
      </c>
      <c r="S448" s="24">
        <v>26</v>
      </c>
      <c r="T448" s="24">
        <v>111</v>
      </c>
      <c r="U448" s="74"/>
      <c r="V448" s="24"/>
      <c r="W448" s="24" t="s">
        <v>17</v>
      </c>
      <c r="X448" s="24">
        <v>7928</v>
      </c>
      <c r="Y448" s="24"/>
    </row>
    <row r="449" ht="24.95" customHeight="1" spans="1:25">
      <c r="A449" s="24">
        <v>262</v>
      </c>
      <c r="B449" s="51" t="s">
        <v>2169</v>
      </c>
      <c r="C449" s="24" t="s">
        <v>45</v>
      </c>
      <c r="D449" s="24" t="s">
        <v>142</v>
      </c>
      <c r="E449" s="24" t="s">
        <v>1915</v>
      </c>
      <c r="F449" s="24"/>
      <c r="G449" s="24" t="s">
        <v>37</v>
      </c>
      <c r="H449" s="24">
        <v>2019</v>
      </c>
      <c r="I449" s="24" t="s">
        <v>2053</v>
      </c>
      <c r="J449" s="55">
        <v>1</v>
      </c>
      <c r="K449" s="51" t="s">
        <v>2170</v>
      </c>
      <c r="L449" s="50">
        <f t="shared" ref="L449:L456" si="127">M449</f>
        <v>85</v>
      </c>
      <c r="M449" s="50">
        <f t="shared" ref="M449:M456" si="128">SUM(N449:P449)</f>
        <v>85</v>
      </c>
      <c r="N449" s="74"/>
      <c r="O449" s="74">
        <v>85</v>
      </c>
      <c r="P449" s="74"/>
      <c r="Q449" s="24" t="s">
        <v>1240</v>
      </c>
      <c r="R449" s="24" t="s">
        <v>110</v>
      </c>
      <c r="S449" s="24">
        <v>4</v>
      </c>
      <c r="T449" s="24">
        <v>14</v>
      </c>
      <c r="U449" s="74"/>
      <c r="V449" s="24"/>
      <c r="W449" s="24" t="s">
        <v>17</v>
      </c>
      <c r="X449" s="24">
        <v>7998</v>
      </c>
      <c r="Y449" s="24"/>
    </row>
    <row r="450" ht="24.95" customHeight="1" spans="1:25">
      <c r="A450" s="24">
        <v>263</v>
      </c>
      <c r="B450" s="51" t="s">
        <v>2171</v>
      </c>
      <c r="C450" s="24" t="s">
        <v>45</v>
      </c>
      <c r="D450" s="24" t="s">
        <v>142</v>
      </c>
      <c r="E450" s="24" t="s">
        <v>2172</v>
      </c>
      <c r="F450" s="24"/>
      <c r="G450" s="24" t="s">
        <v>37</v>
      </c>
      <c r="H450" s="24">
        <v>2019</v>
      </c>
      <c r="I450" s="24" t="s">
        <v>2053</v>
      </c>
      <c r="J450" s="55">
        <v>1</v>
      </c>
      <c r="K450" s="51" t="s">
        <v>2173</v>
      </c>
      <c r="L450" s="50">
        <f t="shared" si="127"/>
        <v>80</v>
      </c>
      <c r="M450" s="50">
        <f t="shared" si="128"/>
        <v>80</v>
      </c>
      <c r="N450" s="74"/>
      <c r="O450" s="74">
        <v>80</v>
      </c>
      <c r="P450" s="74"/>
      <c r="Q450" s="24" t="s">
        <v>1240</v>
      </c>
      <c r="R450" s="24" t="s">
        <v>110</v>
      </c>
      <c r="S450" s="24">
        <v>10</v>
      </c>
      <c r="T450" s="24">
        <v>37</v>
      </c>
      <c r="U450" s="74"/>
      <c r="V450" s="24"/>
      <c r="W450" s="24" t="s">
        <v>17</v>
      </c>
      <c r="X450" s="24">
        <v>7999</v>
      </c>
      <c r="Y450" s="24"/>
    </row>
    <row r="451" ht="24.95" customHeight="1" spans="1:25">
      <c r="A451" s="24">
        <v>264</v>
      </c>
      <c r="B451" s="51" t="s">
        <v>2174</v>
      </c>
      <c r="C451" s="24" t="s">
        <v>45</v>
      </c>
      <c r="D451" s="24" t="s">
        <v>142</v>
      </c>
      <c r="E451" s="24" t="s">
        <v>1025</v>
      </c>
      <c r="F451" s="24"/>
      <c r="G451" s="24" t="s">
        <v>37</v>
      </c>
      <c r="H451" s="24">
        <v>2019</v>
      </c>
      <c r="I451" s="24" t="s">
        <v>2053</v>
      </c>
      <c r="J451" s="55">
        <v>1</v>
      </c>
      <c r="K451" s="51" t="s">
        <v>2175</v>
      </c>
      <c r="L451" s="50">
        <f t="shared" si="127"/>
        <v>50</v>
      </c>
      <c r="M451" s="50">
        <f t="shared" si="128"/>
        <v>50</v>
      </c>
      <c r="N451" s="74"/>
      <c r="O451" s="74">
        <v>50</v>
      </c>
      <c r="P451" s="74"/>
      <c r="Q451" s="24" t="s">
        <v>1240</v>
      </c>
      <c r="R451" s="24" t="s">
        <v>110</v>
      </c>
      <c r="S451" s="24">
        <v>11</v>
      </c>
      <c r="T451" s="24">
        <v>46</v>
      </c>
      <c r="U451" s="74"/>
      <c r="V451" s="24"/>
      <c r="W451" s="24" t="s">
        <v>17</v>
      </c>
      <c r="X451" s="24">
        <v>8000</v>
      </c>
      <c r="Y451" s="24"/>
    </row>
    <row r="452" ht="24.95" customHeight="1" spans="1:25">
      <c r="A452" s="24">
        <v>265</v>
      </c>
      <c r="B452" s="51" t="s">
        <v>2176</v>
      </c>
      <c r="C452" s="24" t="s">
        <v>45</v>
      </c>
      <c r="D452" s="24" t="s">
        <v>142</v>
      </c>
      <c r="E452" s="24" t="s">
        <v>2177</v>
      </c>
      <c r="F452" s="24"/>
      <c r="G452" s="24" t="s">
        <v>37</v>
      </c>
      <c r="H452" s="24">
        <v>2019</v>
      </c>
      <c r="I452" s="24" t="s">
        <v>2053</v>
      </c>
      <c r="J452" s="55">
        <v>1</v>
      </c>
      <c r="K452" s="51" t="s">
        <v>2178</v>
      </c>
      <c r="L452" s="50">
        <f t="shared" si="127"/>
        <v>45</v>
      </c>
      <c r="M452" s="50">
        <f t="shared" si="128"/>
        <v>45</v>
      </c>
      <c r="N452" s="74"/>
      <c r="O452" s="74">
        <v>45</v>
      </c>
      <c r="P452" s="74"/>
      <c r="Q452" s="24" t="s">
        <v>1240</v>
      </c>
      <c r="R452" s="24" t="s">
        <v>110</v>
      </c>
      <c r="S452" s="24">
        <v>14</v>
      </c>
      <c r="T452" s="24">
        <v>54</v>
      </c>
      <c r="U452" s="74"/>
      <c r="V452" s="24"/>
      <c r="W452" s="24" t="s">
        <v>17</v>
      </c>
      <c r="X452" s="24">
        <v>8001</v>
      </c>
      <c r="Y452" s="24"/>
    </row>
    <row r="453" ht="24.95" customHeight="1" spans="1:25">
      <c r="A453" s="24">
        <v>266</v>
      </c>
      <c r="B453" s="51" t="s">
        <v>2179</v>
      </c>
      <c r="C453" s="24" t="s">
        <v>45</v>
      </c>
      <c r="D453" s="24" t="s">
        <v>142</v>
      </c>
      <c r="E453" s="24" t="s">
        <v>2027</v>
      </c>
      <c r="F453" s="24"/>
      <c r="G453" s="24" t="s">
        <v>37</v>
      </c>
      <c r="H453" s="24">
        <v>2019</v>
      </c>
      <c r="I453" s="24" t="s">
        <v>2053</v>
      </c>
      <c r="J453" s="55">
        <v>1</v>
      </c>
      <c r="K453" s="51" t="s">
        <v>2180</v>
      </c>
      <c r="L453" s="50">
        <f t="shared" si="127"/>
        <v>30</v>
      </c>
      <c r="M453" s="50">
        <f t="shared" si="128"/>
        <v>30</v>
      </c>
      <c r="N453" s="74"/>
      <c r="O453" s="74">
        <v>30</v>
      </c>
      <c r="P453" s="74"/>
      <c r="Q453" s="24" t="s">
        <v>1240</v>
      </c>
      <c r="R453" s="24" t="s">
        <v>110</v>
      </c>
      <c r="S453" s="24">
        <v>14</v>
      </c>
      <c r="T453" s="24">
        <v>54</v>
      </c>
      <c r="U453" s="74"/>
      <c r="V453" s="24"/>
      <c r="W453" s="24" t="s">
        <v>17</v>
      </c>
      <c r="X453" s="24">
        <v>8002</v>
      </c>
      <c r="Y453" s="24"/>
    </row>
    <row r="454" ht="24.95" customHeight="1" spans="1:25">
      <c r="A454" s="24">
        <v>267</v>
      </c>
      <c r="B454" s="51" t="s">
        <v>2181</v>
      </c>
      <c r="C454" s="24" t="s">
        <v>45</v>
      </c>
      <c r="D454" s="24" t="s">
        <v>142</v>
      </c>
      <c r="E454" s="24" t="s">
        <v>807</v>
      </c>
      <c r="F454" s="24"/>
      <c r="G454" s="24" t="s">
        <v>37</v>
      </c>
      <c r="H454" s="24">
        <v>2019</v>
      </c>
      <c r="I454" s="24" t="s">
        <v>2053</v>
      </c>
      <c r="J454" s="55">
        <v>1</v>
      </c>
      <c r="K454" s="51" t="s">
        <v>2170</v>
      </c>
      <c r="L454" s="50">
        <f t="shared" si="127"/>
        <v>100</v>
      </c>
      <c r="M454" s="50">
        <f t="shared" si="128"/>
        <v>100</v>
      </c>
      <c r="N454" s="74"/>
      <c r="O454" s="74">
        <v>100</v>
      </c>
      <c r="P454" s="74"/>
      <c r="Q454" s="24" t="s">
        <v>1240</v>
      </c>
      <c r="R454" s="24" t="s">
        <v>110</v>
      </c>
      <c r="S454" s="24">
        <v>17</v>
      </c>
      <c r="T454" s="24">
        <v>78</v>
      </c>
      <c r="U454" s="74"/>
      <c r="V454" s="24"/>
      <c r="W454" s="24" t="s">
        <v>17</v>
      </c>
      <c r="X454" s="24">
        <v>8003</v>
      </c>
      <c r="Y454" s="24"/>
    </row>
    <row r="455" ht="24.95" customHeight="1" spans="1:25">
      <c r="A455" s="24">
        <v>268</v>
      </c>
      <c r="B455" s="51" t="s">
        <v>2205</v>
      </c>
      <c r="C455" s="24" t="s">
        <v>45</v>
      </c>
      <c r="D455" s="24" t="s">
        <v>142</v>
      </c>
      <c r="E455" s="24" t="s">
        <v>351</v>
      </c>
      <c r="F455" s="24"/>
      <c r="G455" s="24" t="s">
        <v>37</v>
      </c>
      <c r="H455" s="24">
        <v>2019</v>
      </c>
      <c r="I455" s="24" t="s">
        <v>2053</v>
      </c>
      <c r="J455" s="55">
        <v>1</v>
      </c>
      <c r="K455" s="51" t="s">
        <v>2085</v>
      </c>
      <c r="L455" s="50">
        <f t="shared" si="127"/>
        <v>90.86</v>
      </c>
      <c r="M455" s="50">
        <f t="shared" si="128"/>
        <v>90.86</v>
      </c>
      <c r="N455" s="74"/>
      <c r="O455" s="74">
        <v>90.86</v>
      </c>
      <c r="P455" s="74"/>
      <c r="Q455" s="24" t="s">
        <v>2075</v>
      </c>
      <c r="R455" s="24" t="s">
        <v>110</v>
      </c>
      <c r="S455" s="24">
        <v>15</v>
      </c>
      <c r="T455" s="24">
        <v>74</v>
      </c>
      <c r="U455" s="74"/>
      <c r="V455" s="24"/>
      <c r="W455" s="24" t="s">
        <v>17</v>
      </c>
      <c r="X455" s="24">
        <v>8050</v>
      </c>
      <c r="Y455" s="24"/>
    </row>
    <row r="456" ht="24.95" customHeight="1" spans="1:25">
      <c r="A456" s="24">
        <v>269</v>
      </c>
      <c r="B456" s="25" t="s">
        <v>2354</v>
      </c>
      <c r="C456" s="26" t="s">
        <v>45</v>
      </c>
      <c r="D456" s="26" t="s">
        <v>142</v>
      </c>
      <c r="E456" s="26" t="s">
        <v>1720</v>
      </c>
      <c r="F456" s="26"/>
      <c r="G456" s="26" t="s">
        <v>37</v>
      </c>
      <c r="H456" s="26">
        <v>2020</v>
      </c>
      <c r="I456" s="26" t="s">
        <v>2053</v>
      </c>
      <c r="J456" s="45">
        <v>1</v>
      </c>
      <c r="K456" s="46" t="s">
        <v>2355</v>
      </c>
      <c r="L456" s="54">
        <f t="shared" si="127"/>
        <v>50</v>
      </c>
      <c r="M456" s="54">
        <f t="shared" si="128"/>
        <v>50</v>
      </c>
      <c r="N456" s="74"/>
      <c r="O456" s="74"/>
      <c r="P456" s="74">
        <v>50</v>
      </c>
      <c r="Q456" s="24" t="s">
        <v>2075</v>
      </c>
      <c r="R456" s="26" t="s">
        <v>110</v>
      </c>
      <c r="S456" s="60">
        <v>16</v>
      </c>
      <c r="T456" s="60">
        <v>67</v>
      </c>
      <c r="U456" s="74"/>
      <c r="V456" s="60"/>
      <c r="W456" s="26" t="s">
        <v>17</v>
      </c>
      <c r="X456" s="26"/>
      <c r="Y456" s="26" t="s">
        <v>2356</v>
      </c>
    </row>
    <row r="457" s="6" customFormat="1" ht="24.95" customHeight="1" spans="1:25">
      <c r="A457" s="22">
        <v>270</v>
      </c>
      <c r="B457" s="23" t="s">
        <v>2382</v>
      </c>
      <c r="C457" s="22"/>
      <c r="D457" s="22"/>
      <c r="E457" s="22"/>
      <c r="F457" s="22"/>
      <c r="G457" s="22" t="s">
        <v>37</v>
      </c>
      <c r="H457" s="22" t="s">
        <v>34</v>
      </c>
      <c r="I457" s="22" t="s">
        <v>2053</v>
      </c>
      <c r="J457" s="43">
        <f>SUM(0)</f>
        <v>0</v>
      </c>
      <c r="K457" s="69" t="s">
        <v>2383</v>
      </c>
      <c r="L457" s="22"/>
      <c r="M457" s="49">
        <f t="shared" ref="M457:P457" si="129">SUM(0)</f>
        <v>0</v>
      </c>
      <c r="N457" s="49">
        <f t="shared" si="129"/>
        <v>0</v>
      </c>
      <c r="O457" s="49">
        <f t="shared" si="129"/>
        <v>0</v>
      </c>
      <c r="P457" s="49">
        <f t="shared" si="129"/>
        <v>0</v>
      </c>
      <c r="Q457" s="22"/>
      <c r="R457" s="22" t="s">
        <v>110</v>
      </c>
      <c r="S457" s="58">
        <f>SUM(0)</f>
        <v>0</v>
      </c>
      <c r="T457" s="58">
        <f>SUM(0)</f>
        <v>0</v>
      </c>
      <c r="U457" s="58"/>
      <c r="V457" s="58"/>
      <c r="W457" s="22" t="s">
        <v>34</v>
      </c>
      <c r="X457" s="22">
        <v>8123</v>
      </c>
      <c r="Y457" s="22"/>
    </row>
    <row r="458" s="6" customFormat="1" ht="24.95" customHeight="1" spans="1:25">
      <c r="A458" s="22">
        <v>271</v>
      </c>
      <c r="B458" s="23" t="s">
        <v>2384</v>
      </c>
      <c r="C458" s="22"/>
      <c r="D458" s="22"/>
      <c r="E458" s="22"/>
      <c r="F458" s="22"/>
      <c r="G458" s="22" t="s">
        <v>37</v>
      </c>
      <c r="H458" s="22" t="s">
        <v>34</v>
      </c>
      <c r="I458" s="22" t="s">
        <v>2053</v>
      </c>
      <c r="J458" s="58">
        <f>SUM(0)</f>
        <v>0</v>
      </c>
      <c r="K458" s="23" t="s">
        <v>2385</v>
      </c>
      <c r="L458" s="22"/>
      <c r="M458" s="49">
        <f t="shared" ref="M458:P458" si="130">SUM(0)</f>
        <v>0</v>
      </c>
      <c r="N458" s="49">
        <f t="shared" si="130"/>
        <v>0</v>
      </c>
      <c r="O458" s="49">
        <f t="shared" si="130"/>
        <v>0</v>
      </c>
      <c r="P458" s="49">
        <f t="shared" si="130"/>
        <v>0</v>
      </c>
      <c r="Q458" s="22"/>
      <c r="R458" s="22" t="s">
        <v>110</v>
      </c>
      <c r="S458" s="58">
        <f>SUM(0)</f>
        <v>0</v>
      </c>
      <c r="T458" s="58">
        <f>SUM(0)</f>
        <v>0</v>
      </c>
      <c r="U458" s="58"/>
      <c r="V458" s="58"/>
      <c r="W458" s="22" t="s">
        <v>34</v>
      </c>
      <c r="X458" s="22">
        <v>8193</v>
      </c>
      <c r="Y458" s="22"/>
    </row>
    <row r="459" s="6" customFormat="1" ht="24.95" customHeight="1" spans="1:25">
      <c r="A459" s="22">
        <v>272</v>
      </c>
      <c r="B459" s="23" t="s">
        <v>2386</v>
      </c>
      <c r="C459" s="22"/>
      <c r="D459" s="22"/>
      <c r="E459" s="22"/>
      <c r="F459" s="22"/>
      <c r="G459" s="22" t="s">
        <v>37</v>
      </c>
      <c r="H459" s="22" t="s">
        <v>34</v>
      </c>
      <c r="I459" s="22" t="s">
        <v>1232</v>
      </c>
      <c r="J459" s="43">
        <f>SUM(0)</f>
        <v>0</v>
      </c>
      <c r="K459" s="69" t="s">
        <v>2387</v>
      </c>
      <c r="L459" s="22"/>
      <c r="M459" s="49">
        <f>SUM(0)</f>
        <v>0</v>
      </c>
      <c r="N459" s="49">
        <f>SUM(0)</f>
        <v>0</v>
      </c>
      <c r="O459" s="49">
        <f>SUM(0)</f>
        <v>0</v>
      </c>
      <c r="P459" s="49">
        <f>SUM(0)</f>
        <v>0</v>
      </c>
      <c r="Q459" s="22"/>
      <c r="R459" s="22" t="s">
        <v>110</v>
      </c>
      <c r="S459" s="58">
        <f>SUM(0)</f>
        <v>0</v>
      </c>
      <c r="T459" s="58">
        <f>SUM(0)</f>
        <v>0</v>
      </c>
      <c r="U459" s="58"/>
      <c r="V459" s="58"/>
      <c r="W459" s="22" t="s">
        <v>34</v>
      </c>
      <c r="X459" s="22">
        <v>8255</v>
      </c>
      <c r="Y459" s="22"/>
    </row>
    <row r="460" s="6" customFormat="1" ht="24.95" customHeight="1" spans="1:25">
      <c r="A460" s="22">
        <v>273</v>
      </c>
      <c r="B460" s="23" t="s">
        <v>2398</v>
      </c>
      <c r="C460" s="22"/>
      <c r="D460" s="22"/>
      <c r="E460" s="22"/>
      <c r="F460" s="22"/>
      <c r="G460" s="22" t="s">
        <v>37</v>
      </c>
      <c r="H460" s="22" t="s">
        <v>34</v>
      </c>
      <c r="I460" s="22" t="s">
        <v>2399</v>
      </c>
      <c r="J460" s="43">
        <f>SUM(0)</f>
        <v>0</v>
      </c>
      <c r="K460" s="23" t="s">
        <v>2400</v>
      </c>
      <c r="L460" s="44"/>
      <c r="M460" s="44">
        <f t="shared" ref="M460:P460" si="131">SUM(0)</f>
        <v>0</v>
      </c>
      <c r="N460" s="44">
        <f t="shared" si="131"/>
        <v>0</v>
      </c>
      <c r="O460" s="44">
        <f t="shared" si="131"/>
        <v>0</v>
      </c>
      <c r="P460" s="44">
        <f t="shared" si="131"/>
        <v>0</v>
      </c>
      <c r="Q460" s="22"/>
      <c r="R460" s="22" t="s">
        <v>110</v>
      </c>
      <c r="S460" s="58">
        <f>SUM(0)</f>
        <v>0</v>
      </c>
      <c r="T460" s="58">
        <f>SUM(0)</f>
        <v>0</v>
      </c>
      <c r="U460" s="58"/>
      <c r="V460" s="58"/>
      <c r="W460" s="22" t="s">
        <v>34</v>
      </c>
      <c r="X460" s="22">
        <v>8283</v>
      </c>
      <c r="Y460" s="22"/>
    </row>
    <row r="461" s="6" customFormat="1" ht="24.95" customHeight="1" spans="1:25">
      <c r="A461" s="22">
        <v>274</v>
      </c>
      <c r="B461" s="23" t="s">
        <v>2401</v>
      </c>
      <c r="C461" s="22"/>
      <c r="D461" s="22"/>
      <c r="E461" s="22"/>
      <c r="F461" s="22"/>
      <c r="G461" s="22" t="s">
        <v>125</v>
      </c>
      <c r="H461" s="22" t="s">
        <v>34</v>
      </c>
      <c r="I461" s="22" t="s">
        <v>106</v>
      </c>
      <c r="J461" s="43">
        <f>SUM(J462:J470)</f>
        <v>93</v>
      </c>
      <c r="K461" s="23" t="s">
        <v>1632</v>
      </c>
      <c r="L461" s="22"/>
      <c r="M461" s="49">
        <f>SUM(M462:M470)</f>
        <v>46.6433</v>
      </c>
      <c r="N461" s="49">
        <f>SUM(N462:N470)</f>
        <v>0</v>
      </c>
      <c r="O461" s="49">
        <f>SUM(O462:O470)</f>
        <v>46.6433</v>
      </c>
      <c r="P461" s="49">
        <f>SUM(P462:P470)</f>
        <v>0</v>
      </c>
      <c r="Q461" s="22"/>
      <c r="R461" s="22" t="s">
        <v>11</v>
      </c>
      <c r="S461" s="58">
        <f>SUM(S462:S470)</f>
        <v>93</v>
      </c>
      <c r="T461" s="58">
        <f>SUM(T462:T470)</f>
        <v>279</v>
      </c>
      <c r="U461" s="58"/>
      <c r="V461" s="58"/>
      <c r="W461" s="22" t="s">
        <v>34</v>
      </c>
      <c r="X461" s="22">
        <v>8294</v>
      </c>
      <c r="Y461" s="22"/>
    </row>
    <row r="462" ht="24.95" customHeight="1" spans="1:25">
      <c r="A462" s="24">
        <v>275</v>
      </c>
      <c r="B462" s="25" t="s">
        <v>2402</v>
      </c>
      <c r="C462" s="26" t="s">
        <v>45</v>
      </c>
      <c r="D462" s="26" t="s">
        <v>142</v>
      </c>
      <c r="E462" s="26" t="s">
        <v>2172</v>
      </c>
      <c r="F462" s="26"/>
      <c r="G462" s="26" t="s">
        <v>363</v>
      </c>
      <c r="H462" s="26">
        <v>2019</v>
      </c>
      <c r="I462" s="26" t="s">
        <v>106</v>
      </c>
      <c r="J462" s="45">
        <v>18</v>
      </c>
      <c r="K462" s="46" t="s">
        <v>2403</v>
      </c>
      <c r="L462" s="26" t="s">
        <v>1635</v>
      </c>
      <c r="M462" s="47">
        <f t="shared" ref="M460:M470" si="132">N462+O462+P462</f>
        <v>9.9651</v>
      </c>
      <c r="N462" s="47"/>
      <c r="O462" s="47">
        <v>9.9651</v>
      </c>
      <c r="P462" s="47"/>
      <c r="Q462" s="26" t="s">
        <v>2075</v>
      </c>
      <c r="R462" s="26" t="s">
        <v>39</v>
      </c>
      <c r="S462" s="60">
        <v>18</v>
      </c>
      <c r="T462" s="60">
        <v>54</v>
      </c>
      <c r="U462" s="60"/>
      <c r="V462" s="60"/>
      <c r="W462" s="26" t="s">
        <v>17</v>
      </c>
      <c r="X462" s="26"/>
      <c r="Y462" s="26" t="s">
        <v>2404</v>
      </c>
    </row>
    <row r="463" ht="24.95" customHeight="1" spans="1:25">
      <c r="A463" s="24">
        <v>276</v>
      </c>
      <c r="B463" s="25" t="s">
        <v>2405</v>
      </c>
      <c r="C463" s="26" t="s">
        <v>45</v>
      </c>
      <c r="D463" s="26" t="s">
        <v>142</v>
      </c>
      <c r="E463" s="26" t="s">
        <v>2027</v>
      </c>
      <c r="F463" s="26"/>
      <c r="G463" s="26" t="s">
        <v>363</v>
      </c>
      <c r="H463" s="26">
        <v>2019</v>
      </c>
      <c r="I463" s="26" t="s">
        <v>106</v>
      </c>
      <c r="J463" s="45">
        <v>20</v>
      </c>
      <c r="K463" s="46" t="s">
        <v>2403</v>
      </c>
      <c r="L463" s="26" t="s">
        <v>1635</v>
      </c>
      <c r="M463" s="47">
        <f t="shared" si="132"/>
        <v>9.9276</v>
      </c>
      <c r="N463" s="47"/>
      <c r="O463" s="47">
        <v>9.9276</v>
      </c>
      <c r="P463" s="47"/>
      <c r="Q463" s="26" t="s">
        <v>2075</v>
      </c>
      <c r="R463" s="26" t="s">
        <v>39</v>
      </c>
      <c r="S463" s="60">
        <v>20</v>
      </c>
      <c r="T463" s="60">
        <v>60</v>
      </c>
      <c r="U463" s="60"/>
      <c r="V463" s="60"/>
      <c r="W463" s="26" t="s">
        <v>17</v>
      </c>
      <c r="X463" s="26"/>
      <c r="Y463" s="26" t="s">
        <v>2406</v>
      </c>
    </row>
    <row r="464" ht="24.95" customHeight="1" spans="1:25">
      <c r="A464" s="24">
        <v>277</v>
      </c>
      <c r="B464" s="25" t="s">
        <v>2407</v>
      </c>
      <c r="C464" s="26" t="s">
        <v>45</v>
      </c>
      <c r="D464" s="26" t="s">
        <v>142</v>
      </c>
      <c r="E464" s="26" t="s">
        <v>1915</v>
      </c>
      <c r="F464" s="26"/>
      <c r="G464" s="26" t="s">
        <v>363</v>
      </c>
      <c r="H464" s="26">
        <v>2019</v>
      </c>
      <c r="I464" s="26" t="s">
        <v>106</v>
      </c>
      <c r="J464" s="45">
        <v>16</v>
      </c>
      <c r="K464" s="46" t="s">
        <v>2403</v>
      </c>
      <c r="L464" s="26" t="s">
        <v>1635</v>
      </c>
      <c r="M464" s="47">
        <f t="shared" si="132"/>
        <v>5.8002</v>
      </c>
      <c r="N464" s="47"/>
      <c r="O464" s="47">
        <v>5.8002</v>
      </c>
      <c r="P464" s="47"/>
      <c r="Q464" s="26" t="s">
        <v>2075</v>
      </c>
      <c r="R464" s="26" t="s">
        <v>39</v>
      </c>
      <c r="S464" s="60">
        <v>16</v>
      </c>
      <c r="T464" s="60">
        <v>48</v>
      </c>
      <c r="U464" s="60"/>
      <c r="V464" s="60"/>
      <c r="W464" s="26" t="s">
        <v>17</v>
      </c>
      <c r="X464" s="26"/>
      <c r="Y464" s="26" t="s">
        <v>2408</v>
      </c>
    </row>
    <row r="465" ht="24.95" customHeight="1" spans="1:25">
      <c r="A465" s="24">
        <v>278</v>
      </c>
      <c r="B465" s="25" t="s">
        <v>2409</v>
      </c>
      <c r="C465" s="26" t="s">
        <v>45</v>
      </c>
      <c r="D465" s="26" t="s">
        <v>142</v>
      </c>
      <c r="E465" s="26" t="s">
        <v>2177</v>
      </c>
      <c r="F465" s="26"/>
      <c r="G465" s="26" t="s">
        <v>363</v>
      </c>
      <c r="H465" s="26">
        <v>2019</v>
      </c>
      <c r="I465" s="26" t="s">
        <v>106</v>
      </c>
      <c r="J465" s="45">
        <v>10</v>
      </c>
      <c r="K465" s="46" t="s">
        <v>2403</v>
      </c>
      <c r="L465" s="26" t="s">
        <v>1635</v>
      </c>
      <c r="M465" s="47">
        <f t="shared" si="132"/>
        <v>6.0084</v>
      </c>
      <c r="N465" s="47"/>
      <c r="O465" s="47">
        <v>6.0084</v>
      </c>
      <c r="P465" s="47"/>
      <c r="Q465" s="26" t="s">
        <v>2075</v>
      </c>
      <c r="R465" s="26" t="s">
        <v>39</v>
      </c>
      <c r="S465" s="60">
        <v>10</v>
      </c>
      <c r="T465" s="60">
        <v>30</v>
      </c>
      <c r="U465" s="60"/>
      <c r="V465" s="60"/>
      <c r="W465" s="26" t="s">
        <v>17</v>
      </c>
      <c r="X465" s="26"/>
      <c r="Y465" s="26" t="s">
        <v>2410</v>
      </c>
    </row>
    <row r="466" ht="24.95" customHeight="1" spans="1:25">
      <c r="A466" s="24">
        <v>279</v>
      </c>
      <c r="B466" s="25" t="s">
        <v>2411</v>
      </c>
      <c r="C466" s="26" t="s">
        <v>45</v>
      </c>
      <c r="D466" s="26" t="s">
        <v>142</v>
      </c>
      <c r="E466" s="26" t="s">
        <v>1025</v>
      </c>
      <c r="F466" s="26"/>
      <c r="G466" s="26" t="s">
        <v>363</v>
      </c>
      <c r="H466" s="26">
        <v>2019</v>
      </c>
      <c r="I466" s="26" t="s">
        <v>106</v>
      </c>
      <c r="J466" s="45">
        <v>7</v>
      </c>
      <c r="K466" s="46" t="s">
        <v>2403</v>
      </c>
      <c r="L466" s="26" t="s">
        <v>1635</v>
      </c>
      <c r="M466" s="47">
        <f t="shared" si="132"/>
        <v>4.413</v>
      </c>
      <c r="N466" s="47"/>
      <c r="O466" s="47">
        <v>4.413</v>
      </c>
      <c r="P466" s="47"/>
      <c r="Q466" s="26" t="s">
        <v>2075</v>
      </c>
      <c r="R466" s="26" t="s">
        <v>39</v>
      </c>
      <c r="S466" s="60">
        <v>7</v>
      </c>
      <c r="T466" s="60">
        <v>21</v>
      </c>
      <c r="U466" s="60"/>
      <c r="V466" s="60"/>
      <c r="W466" s="26" t="s">
        <v>17</v>
      </c>
      <c r="X466" s="26"/>
      <c r="Y466" s="26" t="s">
        <v>2412</v>
      </c>
    </row>
    <row r="467" ht="24.95" customHeight="1" spans="1:25">
      <c r="A467" s="24">
        <v>280</v>
      </c>
      <c r="B467" s="25" t="s">
        <v>2413</v>
      </c>
      <c r="C467" s="26" t="s">
        <v>45</v>
      </c>
      <c r="D467" s="26" t="s">
        <v>142</v>
      </c>
      <c r="E467" s="26" t="s">
        <v>807</v>
      </c>
      <c r="F467" s="26"/>
      <c r="G467" s="26" t="s">
        <v>363</v>
      </c>
      <c r="H467" s="26">
        <v>2019</v>
      </c>
      <c r="I467" s="26" t="s">
        <v>106</v>
      </c>
      <c r="J467" s="45">
        <v>6</v>
      </c>
      <c r="K467" s="46" t="s">
        <v>2403</v>
      </c>
      <c r="L467" s="26" t="s">
        <v>1635</v>
      </c>
      <c r="M467" s="47">
        <f t="shared" si="132"/>
        <v>2.3702</v>
      </c>
      <c r="N467" s="47"/>
      <c r="O467" s="47">
        <v>2.3702</v>
      </c>
      <c r="P467" s="47"/>
      <c r="Q467" s="26" t="s">
        <v>2075</v>
      </c>
      <c r="R467" s="26" t="s">
        <v>39</v>
      </c>
      <c r="S467" s="60">
        <v>6</v>
      </c>
      <c r="T467" s="60">
        <v>18</v>
      </c>
      <c r="U467" s="60"/>
      <c r="V467" s="60"/>
      <c r="W467" s="26" t="s">
        <v>17</v>
      </c>
      <c r="X467" s="26"/>
      <c r="Y467" s="26" t="s">
        <v>2414</v>
      </c>
    </row>
    <row r="468" ht="24.95" customHeight="1" spans="1:25">
      <c r="A468" s="24">
        <v>281</v>
      </c>
      <c r="B468" s="25" t="s">
        <v>2415</v>
      </c>
      <c r="C468" s="26" t="s">
        <v>45</v>
      </c>
      <c r="D468" s="26" t="s">
        <v>142</v>
      </c>
      <c r="E468" s="26" t="s">
        <v>156</v>
      </c>
      <c r="F468" s="26"/>
      <c r="G468" s="26" t="s">
        <v>363</v>
      </c>
      <c r="H468" s="26">
        <v>2019</v>
      </c>
      <c r="I468" s="26" t="s">
        <v>106</v>
      </c>
      <c r="J468" s="45">
        <v>4</v>
      </c>
      <c r="K468" s="46" t="s">
        <v>2403</v>
      </c>
      <c r="L468" s="26" t="s">
        <v>1635</v>
      </c>
      <c r="M468" s="47">
        <f t="shared" si="132"/>
        <v>1.9303</v>
      </c>
      <c r="N468" s="47"/>
      <c r="O468" s="47">
        <v>1.9303</v>
      </c>
      <c r="P468" s="47"/>
      <c r="Q468" s="26" t="s">
        <v>2075</v>
      </c>
      <c r="R468" s="26" t="s">
        <v>39</v>
      </c>
      <c r="S468" s="60">
        <v>4</v>
      </c>
      <c r="T468" s="60">
        <v>12</v>
      </c>
      <c r="U468" s="60"/>
      <c r="V468" s="60"/>
      <c r="W468" s="26" t="s">
        <v>17</v>
      </c>
      <c r="X468" s="26"/>
      <c r="Y468" s="26" t="s">
        <v>2416</v>
      </c>
    </row>
    <row r="469" ht="24.95" customHeight="1" spans="1:25">
      <c r="A469" s="24">
        <v>282</v>
      </c>
      <c r="B469" s="25" t="s">
        <v>2417</v>
      </c>
      <c r="C469" s="26" t="s">
        <v>45</v>
      </c>
      <c r="D469" s="26" t="s">
        <v>142</v>
      </c>
      <c r="E469" s="26" t="s">
        <v>1720</v>
      </c>
      <c r="F469" s="26"/>
      <c r="G469" s="26" t="s">
        <v>363</v>
      </c>
      <c r="H469" s="26">
        <v>2019</v>
      </c>
      <c r="I469" s="26" t="s">
        <v>106</v>
      </c>
      <c r="J469" s="45">
        <v>10</v>
      </c>
      <c r="K469" s="46" t="s">
        <v>2403</v>
      </c>
      <c r="L469" s="26" t="s">
        <v>1635</v>
      </c>
      <c r="M469" s="47">
        <f t="shared" si="132"/>
        <v>5.3785</v>
      </c>
      <c r="N469" s="47"/>
      <c r="O469" s="47">
        <v>5.3785</v>
      </c>
      <c r="P469" s="47"/>
      <c r="Q469" s="26" t="s">
        <v>2075</v>
      </c>
      <c r="R469" s="26" t="s">
        <v>39</v>
      </c>
      <c r="S469" s="60">
        <v>10</v>
      </c>
      <c r="T469" s="60">
        <v>30</v>
      </c>
      <c r="U469" s="60"/>
      <c r="V469" s="60"/>
      <c r="W469" s="26" t="s">
        <v>17</v>
      </c>
      <c r="X469" s="26"/>
      <c r="Y469" s="26" t="s">
        <v>2418</v>
      </c>
    </row>
    <row r="470" ht="24.95" customHeight="1" spans="1:25">
      <c r="A470" s="24">
        <v>283</v>
      </c>
      <c r="B470" s="25" t="s">
        <v>2419</v>
      </c>
      <c r="C470" s="26" t="s">
        <v>45</v>
      </c>
      <c r="D470" s="26" t="s">
        <v>142</v>
      </c>
      <c r="E470" s="26" t="s">
        <v>1904</v>
      </c>
      <c r="F470" s="26"/>
      <c r="G470" s="26" t="s">
        <v>363</v>
      </c>
      <c r="H470" s="26">
        <v>2019</v>
      </c>
      <c r="I470" s="26" t="s">
        <v>106</v>
      </c>
      <c r="J470" s="45">
        <v>2</v>
      </c>
      <c r="K470" s="46" t="s">
        <v>2403</v>
      </c>
      <c r="L470" s="26" t="s">
        <v>1635</v>
      </c>
      <c r="M470" s="47">
        <f t="shared" si="132"/>
        <v>0.85</v>
      </c>
      <c r="N470" s="47"/>
      <c r="O470" s="47">
        <v>0.85</v>
      </c>
      <c r="P470" s="47"/>
      <c r="Q470" s="26" t="s">
        <v>2075</v>
      </c>
      <c r="R470" s="26" t="s">
        <v>39</v>
      </c>
      <c r="S470" s="60">
        <v>2</v>
      </c>
      <c r="T470" s="60">
        <v>6</v>
      </c>
      <c r="U470" s="60"/>
      <c r="V470" s="60"/>
      <c r="W470" s="26" t="s">
        <v>17</v>
      </c>
      <c r="X470" s="26"/>
      <c r="Y470" s="26" t="s">
        <v>2420</v>
      </c>
    </row>
    <row r="471" s="5" customFormat="1" ht="24.95" customHeight="1" spans="1:25">
      <c r="A471" s="20">
        <v>284</v>
      </c>
      <c r="B471" s="21" t="s">
        <v>2609</v>
      </c>
      <c r="C471" s="20"/>
      <c r="D471" s="20"/>
      <c r="E471" s="20"/>
      <c r="F471" s="20"/>
      <c r="G471" s="20" t="s">
        <v>37</v>
      </c>
      <c r="H471" s="20" t="s">
        <v>34</v>
      </c>
      <c r="I471" s="20" t="s">
        <v>108</v>
      </c>
      <c r="J471" s="41">
        <f>SUM(0)</f>
        <v>0</v>
      </c>
      <c r="K471" s="21"/>
      <c r="L471" s="20"/>
      <c r="M471" s="48"/>
      <c r="N471" s="48"/>
      <c r="O471" s="48"/>
      <c r="P471" s="48"/>
      <c r="Q471" s="20"/>
      <c r="R471" s="20"/>
      <c r="S471" s="57">
        <f>SUM(0)</f>
        <v>0</v>
      </c>
      <c r="T471" s="57">
        <f>SUM(0)</f>
        <v>0</v>
      </c>
      <c r="U471" s="57"/>
      <c r="V471" s="57"/>
      <c r="W471" s="20"/>
      <c r="X471" s="20">
        <v>9799</v>
      </c>
      <c r="Y471" s="20"/>
    </row>
    <row r="472" s="5" customFormat="1" ht="24.95" customHeight="1" spans="1:25">
      <c r="A472" s="20">
        <v>285</v>
      </c>
      <c r="B472" s="21" t="s">
        <v>2610</v>
      </c>
      <c r="C472" s="20"/>
      <c r="D472" s="20"/>
      <c r="E472" s="20"/>
      <c r="F472" s="20"/>
      <c r="G472" s="20" t="s">
        <v>37</v>
      </c>
      <c r="H472" s="20" t="s">
        <v>34</v>
      </c>
      <c r="I472" s="20" t="s">
        <v>1232</v>
      </c>
      <c r="J472" s="57">
        <f>SUM(0)</f>
        <v>0</v>
      </c>
      <c r="K472" s="21"/>
      <c r="L472" s="20"/>
      <c r="M472" s="48">
        <f>SUM(0)</f>
        <v>0</v>
      </c>
      <c r="N472" s="48">
        <f>SUM(0)</f>
        <v>0</v>
      </c>
      <c r="O472" s="48">
        <f>SUM(0)</f>
        <v>0</v>
      </c>
      <c r="P472" s="48">
        <f>SUM(0)</f>
        <v>0</v>
      </c>
      <c r="Q472" s="20"/>
      <c r="R472" s="20" t="s">
        <v>110</v>
      </c>
      <c r="S472" s="57">
        <f>SUM(0)</f>
        <v>0</v>
      </c>
      <c r="T472" s="57">
        <f>SUM(0)</f>
        <v>0</v>
      </c>
      <c r="U472" s="57"/>
      <c r="V472" s="57"/>
      <c r="W472" s="20" t="s">
        <v>34</v>
      </c>
      <c r="X472" s="20">
        <v>9800</v>
      </c>
      <c r="Y472" s="20"/>
    </row>
    <row r="473" s="5" customFormat="1" ht="24.95" customHeight="1" spans="1:25">
      <c r="A473" s="20">
        <v>286</v>
      </c>
      <c r="B473" s="21" t="s">
        <v>2620</v>
      </c>
      <c r="C473" s="20"/>
      <c r="D473" s="20"/>
      <c r="E473" s="20"/>
      <c r="F473" s="20"/>
      <c r="G473" s="20" t="s">
        <v>37</v>
      </c>
      <c r="H473" s="20" t="s">
        <v>34</v>
      </c>
      <c r="I473" s="20" t="s">
        <v>34</v>
      </c>
      <c r="J473" s="42" t="s">
        <v>34</v>
      </c>
      <c r="K473" s="21"/>
      <c r="L473" s="20"/>
      <c r="M473" s="48">
        <f t="shared" ref="M473:P473" si="133">M474+M475+M476+M477</f>
        <v>0</v>
      </c>
      <c r="N473" s="48">
        <f t="shared" si="133"/>
        <v>0</v>
      </c>
      <c r="O473" s="48">
        <f t="shared" si="133"/>
        <v>0</v>
      </c>
      <c r="P473" s="48">
        <f t="shared" si="133"/>
        <v>0</v>
      </c>
      <c r="Q473" s="20"/>
      <c r="R473" s="20" t="s">
        <v>110</v>
      </c>
      <c r="S473" s="57">
        <f>S474+S475+S476+S477</f>
        <v>0</v>
      </c>
      <c r="T473" s="57">
        <f>T474+T475+T476+T477</f>
        <v>0</v>
      </c>
      <c r="U473" s="57"/>
      <c r="V473" s="57"/>
      <c r="W473" s="20" t="s">
        <v>34</v>
      </c>
      <c r="X473" s="20">
        <v>9839</v>
      </c>
      <c r="Y473" s="20"/>
    </row>
    <row r="474" s="6" customFormat="1" ht="24.95" customHeight="1" spans="1:25">
      <c r="A474" s="22">
        <v>287</v>
      </c>
      <c r="B474" s="23" t="s">
        <v>2621</v>
      </c>
      <c r="C474" s="22"/>
      <c r="D474" s="22"/>
      <c r="E474" s="22"/>
      <c r="F474" s="22"/>
      <c r="G474" s="22" t="s">
        <v>37</v>
      </c>
      <c r="H474" s="22" t="s">
        <v>34</v>
      </c>
      <c r="I474" s="22" t="s">
        <v>2053</v>
      </c>
      <c r="J474" s="43"/>
      <c r="K474" s="69"/>
      <c r="L474" s="22"/>
      <c r="M474" s="49"/>
      <c r="N474" s="49"/>
      <c r="O474" s="49"/>
      <c r="P474" s="49"/>
      <c r="Q474" s="22"/>
      <c r="R474" s="22"/>
      <c r="S474" s="58"/>
      <c r="T474" s="58"/>
      <c r="U474" s="58"/>
      <c r="V474" s="58"/>
      <c r="W474" s="22" t="s">
        <v>34</v>
      </c>
      <c r="X474" s="22">
        <v>9840</v>
      </c>
      <c r="Y474" s="22"/>
    </row>
    <row r="475" s="6" customFormat="1" ht="24.95" customHeight="1" spans="1:25">
      <c r="A475" s="22">
        <v>288</v>
      </c>
      <c r="B475" s="23" t="s">
        <v>2622</v>
      </c>
      <c r="C475" s="22"/>
      <c r="D475" s="22"/>
      <c r="E475" s="22"/>
      <c r="F475" s="22"/>
      <c r="G475" s="22" t="s">
        <v>2623</v>
      </c>
      <c r="H475" s="22" t="s">
        <v>34</v>
      </c>
      <c r="I475" s="22" t="s">
        <v>1232</v>
      </c>
      <c r="J475" s="43">
        <f t="shared" ref="J475:J477" si="134">SUM(0)</f>
        <v>0</v>
      </c>
      <c r="K475" s="69"/>
      <c r="L475" s="22"/>
      <c r="M475" s="49"/>
      <c r="N475" s="49"/>
      <c r="O475" s="49"/>
      <c r="P475" s="49"/>
      <c r="Q475" s="22"/>
      <c r="R475" s="22"/>
      <c r="S475" s="58">
        <f t="shared" ref="S475:S477" si="135">SUM(0)</f>
        <v>0</v>
      </c>
      <c r="T475" s="58">
        <f t="shared" ref="T475:T477" si="136">SUM(0)</f>
        <v>0</v>
      </c>
      <c r="U475" s="58"/>
      <c r="V475" s="58"/>
      <c r="W475" s="22" t="s">
        <v>34</v>
      </c>
      <c r="X475" s="22">
        <v>9874</v>
      </c>
      <c r="Y475" s="22"/>
    </row>
    <row r="476" s="6" customFormat="1" ht="24.95" customHeight="1" spans="1:25">
      <c r="A476" s="22">
        <v>289</v>
      </c>
      <c r="B476" s="23" t="s">
        <v>2624</v>
      </c>
      <c r="C476" s="22"/>
      <c r="D476" s="22"/>
      <c r="E476" s="22"/>
      <c r="F476" s="22"/>
      <c r="G476" s="22" t="s">
        <v>37</v>
      </c>
      <c r="H476" s="22" t="s">
        <v>34</v>
      </c>
      <c r="I476" s="22" t="s">
        <v>108</v>
      </c>
      <c r="J476" s="43">
        <f t="shared" si="134"/>
        <v>0</v>
      </c>
      <c r="K476" s="69" t="s">
        <v>2625</v>
      </c>
      <c r="L476" s="22"/>
      <c r="M476" s="49">
        <f t="shared" ref="M476:P476" si="137">SUM(0)</f>
        <v>0</v>
      </c>
      <c r="N476" s="49">
        <f t="shared" si="137"/>
        <v>0</v>
      </c>
      <c r="O476" s="49">
        <f t="shared" si="137"/>
        <v>0</v>
      </c>
      <c r="P476" s="49">
        <f t="shared" si="137"/>
        <v>0</v>
      </c>
      <c r="Q476" s="22"/>
      <c r="R476" s="22" t="s">
        <v>110</v>
      </c>
      <c r="S476" s="58">
        <f t="shared" si="135"/>
        <v>0</v>
      </c>
      <c r="T476" s="58">
        <f t="shared" si="136"/>
        <v>0</v>
      </c>
      <c r="U476" s="58"/>
      <c r="V476" s="58"/>
      <c r="W476" s="22" t="s">
        <v>34</v>
      </c>
      <c r="X476" s="22">
        <v>9887</v>
      </c>
      <c r="Y476" s="22"/>
    </row>
    <row r="477" s="6" customFormat="1" ht="24.95" customHeight="1" spans="1:25">
      <c r="A477" s="22">
        <v>290</v>
      </c>
      <c r="B477" s="23" t="s">
        <v>2626</v>
      </c>
      <c r="C477" s="22"/>
      <c r="D477" s="22"/>
      <c r="E477" s="22"/>
      <c r="F477" s="22"/>
      <c r="G477" s="22" t="s">
        <v>37</v>
      </c>
      <c r="H477" s="22" t="s">
        <v>34</v>
      </c>
      <c r="I477" s="22" t="s">
        <v>34</v>
      </c>
      <c r="J477" s="58">
        <f t="shared" si="134"/>
        <v>0</v>
      </c>
      <c r="K477" s="69" t="s">
        <v>2627</v>
      </c>
      <c r="L477" s="22"/>
      <c r="M477" s="49">
        <f t="shared" ref="M477:P477" si="138">SUM(0)</f>
        <v>0</v>
      </c>
      <c r="N477" s="49">
        <f t="shared" si="138"/>
        <v>0</v>
      </c>
      <c r="O477" s="49">
        <f t="shared" si="138"/>
        <v>0</v>
      </c>
      <c r="P477" s="49">
        <f t="shared" si="138"/>
        <v>0</v>
      </c>
      <c r="Q477" s="22"/>
      <c r="R477" s="22" t="s">
        <v>110</v>
      </c>
      <c r="S477" s="58">
        <f t="shared" si="135"/>
        <v>0</v>
      </c>
      <c r="T477" s="58">
        <f t="shared" si="136"/>
        <v>0</v>
      </c>
      <c r="U477" s="58"/>
      <c r="V477" s="58"/>
      <c r="W477" s="22" t="s">
        <v>34</v>
      </c>
      <c r="X477" s="22">
        <v>9943</v>
      </c>
      <c r="Y477" s="22"/>
    </row>
    <row r="478" s="4" customFormat="1" ht="24.95" customHeight="1" spans="1:25">
      <c r="A478" s="18">
        <v>291</v>
      </c>
      <c r="B478" s="19" t="s">
        <v>2628</v>
      </c>
      <c r="C478" s="18"/>
      <c r="D478" s="18"/>
      <c r="E478" s="18"/>
      <c r="F478" s="18"/>
      <c r="G478" s="18" t="s">
        <v>34</v>
      </c>
      <c r="H478" s="18" t="s">
        <v>34</v>
      </c>
      <c r="I478" s="18" t="s">
        <v>34</v>
      </c>
      <c r="J478" s="39"/>
      <c r="K478" s="19"/>
      <c r="L478" s="18"/>
      <c r="M478" s="40"/>
      <c r="N478" s="40"/>
      <c r="O478" s="40"/>
      <c r="P478" s="40"/>
      <c r="Q478" s="18"/>
      <c r="R478" s="18"/>
      <c r="S478" s="56"/>
      <c r="T478" s="56"/>
      <c r="U478" s="56"/>
      <c r="V478" s="56"/>
      <c r="W478" s="18"/>
      <c r="X478" s="18">
        <v>9950</v>
      </c>
      <c r="Y478" s="18"/>
    </row>
    <row r="479" s="5" customFormat="1" ht="24.95" customHeight="1" spans="1:25">
      <c r="A479" s="20">
        <v>292</v>
      </c>
      <c r="B479" s="21" t="s">
        <v>2629</v>
      </c>
      <c r="C479" s="20"/>
      <c r="D479" s="20"/>
      <c r="E479" s="20"/>
      <c r="F479" s="20"/>
      <c r="G479" s="20"/>
      <c r="H479" s="20"/>
      <c r="I479" s="20"/>
      <c r="J479" s="41"/>
      <c r="K479" s="21"/>
      <c r="L479" s="20"/>
      <c r="M479" s="48"/>
      <c r="N479" s="48"/>
      <c r="O479" s="48"/>
      <c r="P479" s="48"/>
      <c r="Q479" s="20"/>
      <c r="R479" s="20"/>
      <c r="S479" s="57"/>
      <c r="T479" s="57"/>
      <c r="U479" s="57"/>
      <c r="V479" s="57"/>
      <c r="W479" s="20"/>
      <c r="X479" s="20">
        <v>9951</v>
      </c>
      <c r="Y479" s="20"/>
    </row>
    <row r="480" s="5" customFormat="1" ht="24.95" customHeight="1" spans="1:25">
      <c r="A480" s="20">
        <v>293</v>
      </c>
      <c r="B480" s="21" t="s">
        <v>2630</v>
      </c>
      <c r="C480" s="20"/>
      <c r="D480" s="20"/>
      <c r="E480" s="20"/>
      <c r="F480" s="20"/>
      <c r="G480" s="20"/>
      <c r="H480" s="20"/>
      <c r="I480" s="20"/>
      <c r="J480" s="41"/>
      <c r="K480" s="21"/>
      <c r="L480" s="20"/>
      <c r="M480" s="48"/>
      <c r="N480" s="48"/>
      <c r="O480" s="48"/>
      <c r="P480" s="48"/>
      <c r="Q480" s="20"/>
      <c r="R480" s="20"/>
      <c r="S480" s="57"/>
      <c r="T480" s="57"/>
      <c r="U480" s="57"/>
      <c r="V480" s="57"/>
      <c r="W480" s="20"/>
      <c r="X480" s="20">
        <v>9952</v>
      </c>
      <c r="Y480" s="20"/>
    </row>
    <row r="481" s="5" customFormat="1" ht="24.95" customHeight="1" spans="1:25">
      <c r="A481" s="20">
        <v>294</v>
      </c>
      <c r="B481" s="21" t="s">
        <v>2631</v>
      </c>
      <c r="C481" s="20"/>
      <c r="D481" s="20"/>
      <c r="E481" s="20"/>
      <c r="F481" s="20"/>
      <c r="G481" s="20"/>
      <c r="H481" s="20"/>
      <c r="I481" s="20"/>
      <c r="J481" s="41"/>
      <c r="K481" s="21"/>
      <c r="L481" s="20"/>
      <c r="M481" s="48"/>
      <c r="N481" s="48"/>
      <c r="O481" s="48"/>
      <c r="P481" s="48"/>
      <c r="Q481" s="20"/>
      <c r="R481" s="20"/>
      <c r="S481" s="57"/>
      <c r="T481" s="57"/>
      <c r="U481" s="57"/>
      <c r="V481" s="57"/>
      <c r="W481" s="20"/>
      <c r="X481" s="20">
        <v>9953</v>
      </c>
      <c r="Y481" s="20"/>
    </row>
    <row r="482" s="5" customFormat="1" ht="24.95" customHeight="1" spans="1:25">
      <c r="A482" s="20">
        <v>295</v>
      </c>
      <c r="B482" s="21" t="s">
        <v>2632</v>
      </c>
      <c r="C482" s="20"/>
      <c r="D482" s="20"/>
      <c r="E482" s="20"/>
      <c r="F482" s="20"/>
      <c r="G482" s="20"/>
      <c r="H482" s="20"/>
      <c r="I482" s="20"/>
      <c r="J482" s="41"/>
      <c r="K482" s="21"/>
      <c r="L482" s="20"/>
      <c r="M482" s="48"/>
      <c r="N482" s="48"/>
      <c r="O482" s="48"/>
      <c r="P482" s="48"/>
      <c r="Q482" s="20"/>
      <c r="R482" s="20"/>
      <c r="S482" s="57"/>
      <c r="T482" s="57"/>
      <c r="U482" s="57"/>
      <c r="V482" s="57"/>
      <c r="W482" s="20"/>
      <c r="X482" s="20">
        <v>9954</v>
      </c>
      <c r="Y482" s="20"/>
    </row>
    <row r="483" s="4" customFormat="1" ht="24.95" customHeight="1" spans="1:25">
      <c r="A483" s="18">
        <v>296</v>
      </c>
      <c r="B483" s="19" t="s">
        <v>2633</v>
      </c>
      <c r="C483" s="18"/>
      <c r="D483" s="18"/>
      <c r="E483" s="18"/>
      <c r="F483" s="18"/>
      <c r="G483" s="18" t="s">
        <v>34</v>
      </c>
      <c r="H483" s="18" t="s">
        <v>34</v>
      </c>
      <c r="I483" s="18" t="s">
        <v>34</v>
      </c>
      <c r="J483" s="39" t="s">
        <v>34</v>
      </c>
      <c r="K483" s="19"/>
      <c r="L483" s="18"/>
      <c r="M483" s="40">
        <f t="shared" ref="M483:P483" si="139">M484+M485+M486</f>
        <v>0</v>
      </c>
      <c r="N483" s="40">
        <f t="shared" si="139"/>
        <v>0</v>
      </c>
      <c r="O483" s="40">
        <f t="shared" si="139"/>
        <v>0</v>
      </c>
      <c r="P483" s="40">
        <f t="shared" si="139"/>
        <v>0</v>
      </c>
      <c r="Q483" s="18"/>
      <c r="R483" s="18" t="s">
        <v>34</v>
      </c>
      <c r="S483" s="56">
        <f>S484+S485+S486</f>
        <v>0</v>
      </c>
      <c r="T483" s="56">
        <f>T484+T485+T486</f>
        <v>0</v>
      </c>
      <c r="U483" s="56" t="s">
        <v>2634</v>
      </c>
      <c r="V483" s="56" t="s">
        <v>2635</v>
      </c>
      <c r="W483" s="18" t="s">
        <v>34</v>
      </c>
      <c r="X483" s="18">
        <v>9955</v>
      </c>
      <c r="Y483" s="18"/>
    </row>
    <row r="484" s="5" customFormat="1" ht="24.95" customHeight="1" spans="1:25">
      <c r="A484" s="20">
        <v>297</v>
      </c>
      <c r="B484" s="21" t="s">
        <v>2636</v>
      </c>
      <c r="C484" s="20"/>
      <c r="D484" s="20"/>
      <c r="E484" s="20"/>
      <c r="F484" s="20"/>
      <c r="G484" s="20" t="s">
        <v>37</v>
      </c>
      <c r="H484" s="20" t="s">
        <v>34</v>
      </c>
      <c r="I484" s="20" t="s">
        <v>108</v>
      </c>
      <c r="J484" s="41">
        <f>SUM(0)</f>
        <v>0</v>
      </c>
      <c r="K484" s="21" t="s">
        <v>2637</v>
      </c>
      <c r="L484" s="20"/>
      <c r="M484" s="48">
        <f>SUM(0)</f>
        <v>0</v>
      </c>
      <c r="N484" s="48">
        <f>SUM(0)</f>
        <v>0</v>
      </c>
      <c r="O484" s="48">
        <f>SUM(0)</f>
        <v>0</v>
      </c>
      <c r="P484" s="48">
        <f>SUM(0)</f>
        <v>0</v>
      </c>
      <c r="Q484" s="20"/>
      <c r="R484" s="20" t="s">
        <v>110</v>
      </c>
      <c r="S484" s="57">
        <f>SUM(0)</f>
        <v>0</v>
      </c>
      <c r="T484" s="57">
        <f>SUM(0)</f>
        <v>0</v>
      </c>
      <c r="U484" s="57"/>
      <c r="V484" s="57"/>
      <c r="W484" s="20" t="s">
        <v>34</v>
      </c>
      <c r="X484" s="20">
        <v>9956</v>
      </c>
      <c r="Y484" s="20"/>
    </row>
    <row r="485" s="5" customFormat="1" ht="24.95" customHeight="1" spans="1:25">
      <c r="A485" s="20">
        <v>298</v>
      </c>
      <c r="B485" s="21" t="s">
        <v>2641</v>
      </c>
      <c r="C485" s="20"/>
      <c r="D485" s="20"/>
      <c r="E485" s="20"/>
      <c r="F485" s="20"/>
      <c r="G485" s="20"/>
      <c r="H485" s="20"/>
      <c r="I485" s="20"/>
      <c r="J485" s="42"/>
      <c r="K485" s="21"/>
      <c r="L485" s="20"/>
      <c r="M485" s="48"/>
      <c r="N485" s="48"/>
      <c r="O485" s="48"/>
      <c r="P485" s="48"/>
      <c r="Q485" s="20"/>
      <c r="R485" s="20"/>
      <c r="S485" s="57"/>
      <c r="T485" s="57"/>
      <c r="U485" s="57"/>
      <c r="V485" s="57"/>
      <c r="W485" s="20"/>
      <c r="X485" s="20">
        <v>9958</v>
      </c>
      <c r="Y485" s="20"/>
    </row>
    <row r="486" s="5" customFormat="1" ht="24.95" customHeight="1" spans="1:25">
      <c r="A486" s="20">
        <v>299</v>
      </c>
      <c r="B486" s="21" t="s">
        <v>2642</v>
      </c>
      <c r="C486" s="20"/>
      <c r="D486" s="20"/>
      <c r="E486" s="20"/>
      <c r="F486" s="20"/>
      <c r="G486" s="20" t="s">
        <v>37</v>
      </c>
      <c r="H486" s="20" t="s">
        <v>34</v>
      </c>
      <c r="I486" s="20" t="s">
        <v>38</v>
      </c>
      <c r="J486" s="41"/>
      <c r="K486" s="21"/>
      <c r="L486" s="20"/>
      <c r="M486" s="48"/>
      <c r="N486" s="48"/>
      <c r="O486" s="48"/>
      <c r="P486" s="48"/>
      <c r="Q486" s="20"/>
      <c r="R486" s="20"/>
      <c r="S486" s="57"/>
      <c r="T486" s="57"/>
      <c r="U486" s="57"/>
      <c r="V486" s="57"/>
      <c r="W486" s="20"/>
      <c r="X486" s="20">
        <v>9959</v>
      </c>
      <c r="Y486" s="20"/>
    </row>
    <row r="487" s="6" customFormat="1" ht="24.95" customHeight="1" spans="1:25">
      <c r="A487" s="22">
        <v>300</v>
      </c>
      <c r="B487" s="23" t="s">
        <v>2643</v>
      </c>
      <c r="C487" s="22"/>
      <c r="D487" s="22"/>
      <c r="E487" s="22"/>
      <c r="F487" s="22"/>
      <c r="G487" s="22" t="s">
        <v>37</v>
      </c>
      <c r="H487" s="22" t="s">
        <v>34</v>
      </c>
      <c r="I487" s="22" t="s">
        <v>38</v>
      </c>
      <c r="J487" s="43"/>
      <c r="K487" s="23"/>
      <c r="L487" s="22"/>
      <c r="M487" s="49"/>
      <c r="N487" s="49"/>
      <c r="O487" s="49"/>
      <c r="P487" s="49"/>
      <c r="Q487" s="22"/>
      <c r="R487" s="22"/>
      <c r="S487" s="58"/>
      <c r="T487" s="58"/>
      <c r="U487" s="58"/>
      <c r="V487" s="58"/>
      <c r="W487" s="22"/>
      <c r="X487" s="22">
        <v>9960</v>
      </c>
      <c r="Y487" s="22"/>
    </row>
    <row r="488" s="6" customFormat="1" ht="24.95" customHeight="1" spans="1:25">
      <c r="A488" s="22">
        <v>301</v>
      </c>
      <c r="B488" s="23" t="s">
        <v>2644</v>
      </c>
      <c r="C488" s="22"/>
      <c r="D488" s="22"/>
      <c r="E488" s="22"/>
      <c r="F488" s="22"/>
      <c r="G488" s="22" t="s">
        <v>37</v>
      </c>
      <c r="H488" s="22" t="s">
        <v>34</v>
      </c>
      <c r="I488" s="22" t="s">
        <v>38</v>
      </c>
      <c r="J488" s="43"/>
      <c r="K488" s="23"/>
      <c r="L488" s="22"/>
      <c r="M488" s="49"/>
      <c r="N488" s="49"/>
      <c r="O488" s="49"/>
      <c r="P488" s="49"/>
      <c r="Q488" s="22"/>
      <c r="R488" s="22"/>
      <c r="S488" s="58"/>
      <c r="T488" s="58"/>
      <c r="U488" s="58"/>
      <c r="V488" s="58"/>
      <c r="W488" s="22"/>
      <c r="X488" s="22">
        <v>10320</v>
      </c>
      <c r="Y488" s="22"/>
    </row>
    <row r="489" s="6" customFormat="1" ht="24.95" customHeight="1" spans="1:25">
      <c r="A489" s="22">
        <v>302</v>
      </c>
      <c r="B489" s="23" t="s">
        <v>2645</v>
      </c>
      <c r="C489" s="22"/>
      <c r="D489" s="22"/>
      <c r="E489" s="22"/>
      <c r="F489" s="22"/>
      <c r="G489" s="22" t="s">
        <v>37</v>
      </c>
      <c r="H489" s="22" t="s">
        <v>34</v>
      </c>
      <c r="I489" s="22" t="s">
        <v>38</v>
      </c>
      <c r="J489" s="43"/>
      <c r="K489" s="23"/>
      <c r="L489" s="22"/>
      <c r="M489" s="49"/>
      <c r="N489" s="49"/>
      <c r="O489" s="49"/>
      <c r="P489" s="49"/>
      <c r="Q489" s="22"/>
      <c r="R489" s="22"/>
      <c r="S489" s="58"/>
      <c r="T489" s="58"/>
      <c r="U489" s="58"/>
      <c r="V489" s="58"/>
      <c r="W489" s="22"/>
      <c r="X489" s="22">
        <v>10917</v>
      </c>
      <c r="Y489" s="22"/>
    </row>
    <row r="490" s="4" customFormat="1" ht="24.95" customHeight="1" spans="1:25">
      <c r="A490" s="18">
        <v>303</v>
      </c>
      <c r="B490" s="19" t="s">
        <v>2646</v>
      </c>
      <c r="C490" s="18"/>
      <c r="D490" s="18"/>
      <c r="E490" s="18"/>
      <c r="F490" s="18"/>
      <c r="G490" s="18" t="s">
        <v>37</v>
      </c>
      <c r="H490" s="18" t="s">
        <v>34</v>
      </c>
      <c r="I490" s="18" t="s">
        <v>108</v>
      </c>
      <c r="J490" s="62">
        <f>J491+J492+J493+J494+J495</f>
        <v>0</v>
      </c>
      <c r="K490" s="19"/>
      <c r="L490" s="18"/>
      <c r="M490" s="40">
        <f t="shared" ref="M490:P490" si="140">M491+M492+M493+M494+M495</f>
        <v>0</v>
      </c>
      <c r="N490" s="40">
        <f t="shared" si="140"/>
        <v>0</v>
      </c>
      <c r="O490" s="40">
        <f t="shared" si="140"/>
        <v>0</v>
      </c>
      <c r="P490" s="40">
        <f t="shared" si="140"/>
        <v>0</v>
      </c>
      <c r="Q490" s="18"/>
      <c r="R490" s="18" t="s">
        <v>39</v>
      </c>
      <c r="S490" s="56">
        <f>S491+S492+S493+S494+S495</f>
        <v>0</v>
      </c>
      <c r="T490" s="56">
        <f>T491+T492+T493+T494+T495</f>
        <v>0</v>
      </c>
      <c r="U490" s="56" t="s">
        <v>2647</v>
      </c>
      <c r="V490" s="56" t="s">
        <v>2648</v>
      </c>
      <c r="W490" s="18" t="s">
        <v>34</v>
      </c>
      <c r="X490" s="18">
        <v>11424</v>
      </c>
      <c r="Y490" s="18"/>
    </row>
    <row r="491" s="5" customFormat="1" ht="24.95" customHeight="1" spans="1:25">
      <c r="A491" s="20">
        <v>304</v>
      </c>
      <c r="B491" s="21" t="s">
        <v>2649</v>
      </c>
      <c r="C491" s="20"/>
      <c r="D491" s="20"/>
      <c r="E491" s="20"/>
      <c r="F491" s="20"/>
      <c r="G491" s="20" t="s">
        <v>37</v>
      </c>
      <c r="H491" s="20" t="s">
        <v>34</v>
      </c>
      <c r="I491" s="20" t="s">
        <v>108</v>
      </c>
      <c r="J491" s="41">
        <f>SUM(0)</f>
        <v>0</v>
      </c>
      <c r="K491" s="21" t="s">
        <v>2650</v>
      </c>
      <c r="L491" s="20"/>
      <c r="M491" s="48">
        <f t="shared" ref="M491:P491" si="141">SUM(0)</f>
        <v>0</v>
      </c>
      <c r="N491" s="48">
        <f t="shared" si="141"/>
        <v>0</v>
      </c>
      <c r="O491" s="48">
        <f t="shared" si="141"/>
        <v>0</v>
      </c>
      <c r="P491" s="48">
        <f t="shared" si="141"/>
        <v>0</v>
      </c>
      <c r="Q491" s="20"/>
      <c r="R491" s="20" t="s">
        <v>39</v>
      </c>
      <c r="S491" s="57">
        <f>SUM(0)</f>
        <v>0</v>
      </c>
      <c r="T491" s="57">
        <f>SUM(0)</f>
        <v>0</v>
      </c>
      <c r="U491" s="57"/>
      <c r="V491" s="57"/>
      <c r="W491" s="20" t="s">
        <v>34</v>
      </c>
      <c r="X491" s="20">
        <v>11425</v>
      </c>
      <c r="Y491" s="20"/>
    </row>
    <row r="492" s="8" customFormat="1" ht="24.95" customHeight="1" spans="1:25">
      <c r="A492" s="20">
        <v>305</v>
      </c>
      <c r="B492" s="75" t="s">
        <v>2651</v>
      </c>
      <c r="C492" s="20"/>
      <c r="D492" s="20"/>
      <c r="E492" s="20"/>
      <c r="F492" s="20"/>
      <c r="G492" s="20" t="s">
        <v>37</v>
      </c>
      <c r="H492" s="20">
        <v>2020</v>
      </c>
      <c r="I492" s="20" t="s">
        <v>108</v>
      </c>
      <c r="J492" s="20">
        <f>SUM(0)</f>
        <v>0</v>
      </c>
      <c r="K492" s="20" t="s">
        <v>2652</v>
      </c>
      <c r="L492" s="20"/>
      <c r="M492" s="20">
        <f t="shared" ref="M492:P492" si="142">SUM(0)</f>
        <v>0</v>
      </c>
      <c r="N492" s="20">
        <f t="shared" si="142"/>
        <v>0</v>
      </c>
      <c r="O492" s="20">
        <f t="shared" si="142"/>
        <v>0</v>
      </c>
      <c r="P492" s="20">
        <f t="shared" si="142"/>
        <v>0</v>
      </c>
      <c r="Q492" s="20"/>
      <c r="R492" s="20"/>
      <c r="S492" s="20"/>
      <c r="T492" s="20"/>
      <c r="U492" s="20"/>
      <c r="V492" s="20"/>
      <c r="W492" s="20"/>
      <c r="X492" s="20">
        <v>11429</v>
      </c>
      <c r="Y492" s="20"/>
    </row>
    <row r="493" s="5" customFormat="1" ht="24.95" customHeight="1" spans="1:25">
      <c r="A493" s="20">
        <v>306</v>
      </c>
      <c r="B493" s="21" t="s">
        <v>2653</v>
      </c>
      <c r="C493" s="20"/>
      <c r="D493" s="20"/>
      <c r="E493" s="20"/>
      <c r="F493" s="20"/>
      <c r="G493" s="20"/>
      <c r="H493" s="20"/>
      <c r="I493" s="20"/>
      <c r="J493" s="42"/>
      <c r="K493" s="21"/>
      <c r="L493" s="20"/>
      <c r="M493" s="48"/>
      <c r="N493" s="48"/>
      <c r="O493" s="48"/>
      <c r="P493" s="48"/>
      <c r="Q493" s="20"/>
      <c r="R493" s="20"/>
      <c r="S493" s="57"/>
      <c r="T493" s="57"/>
      <c r="U493" s="57"/>
      <c r="V493" s="57"/>
      <c r="W493" s="20"/>
      <c r="X493" s="20">
        <v>11430</v>
      </c>
      <c r="Y493" s="20"/>
    </row>
    <row r="494" s="5" customFormat="1" ht="24.95" customHeight="1" spans="1:25">
      <c r="A494" s="20">
        <v>307</v>
      </c>
      <c r="B494" s="21" t="s">
        <v>2654</v>
      </c>
      <c r="C494" s="20"/>
      <c r="D494" s="20"/>
      <c r="E494" s="20"/>
      <c r="F494" s="20"/>
      <c r="G494" s="20"/>
      <c r="H494" s="20"/>
      <c r="I494" s="20"/>
      <c r="J494" s="42"/>
      <c r="K494" s="21"/>
      <c r="L494" s="20"/>
      <c r="M494" s="48"/>
      <c r="N494" s="48"/>
      <c r="O494" s="48"/>
      <c r="P494" s="48"/>
      <c r="Q494" s="20"/>
      <c r="R494" s="20"/>
      <c r="S494" s="57"/>
      <c r="T494" s="57"/>
      <c r="U494" s="57"/>
      <c r="V494" s="57"/>
      <c r="W494" s="20"/>
      <c r="X494" s="20">
        <v>11431</v>
      </c>
      <c r="Y494" s="20"/>
    </row>
    <row r="495" s="5" customFormat="1" ht="24.95" customHeight="1" spans="1:25">
      <c r="A495" s="20">
        <v>308</v>
      </c>
      <c r="B495" s="21" t="s">
        <v>2655</v>
      </c>
      <c r="C495" s="20"/>
      <c r="D495" s="20"/>
      <c r="E495" s="20"/>
      <c r="F495" s="20"/>
      <c r="G495" s="20"/>
      <c r="H495" s="20"/>
      <c r="I495" s="20"/>
      <c r="J495" s="42"/>
      <c r="K495" s="21"/>
      <c r="L495" s="20"/>
      <c r="M495" s="48"/>
      <c r="N495" s="48"/>
      <c r="O495" s="48"/>
      <c r="P495" s="48"/>
      <c r="Q495" s="20"/>
      <c r="R495" s="20"/>
      <c r="S495" s="57"/>
      <c r="T495" s="57"/>
      <c r="U495" s="57"/>
      <c r="V495" s="57"/>
      <c r="W495" s="20"/>
      <c r="X495" s="20">
        <v>11432</v>
      </c>
      <c r="Y495" s="20"/>
    </row>
    <row r="496" s="4" customFormat="1" ht="24.95" customHeight="1" spans="1:25">
      <c r="A496" s="18">
        <v>309</v>
      </c>
      <c r="B496" s="19" t="s">
        <v>2656</v>
      </c>
      <c r="C496" s="18"/>
      <c r="D496" s="18"/>
      <c r="E496" s="18"/>
      <c r="F496" s="18"/>
      <c r="G496" s="18"/>
      <c r="H496" s="18"/>
      <c r="I496" s="18"/>
      <c r="J496" s="39"/>
      <c r="K496" s="19"/>
      <c r="L496" s="18"/>
      <c r="M496" s="40"/>
      <c r="N496" s="40"/>
      <c r="O496" s="40"/>
      <c r="P496" s="40"/>
      <c r="Q496" s="18"/>
      <c r="R496" s="18"/>
      <c r="S496" s="56"/>
      <c r="T496" s="56"/>
      <c r="U496" s="56"/>
      <c r="V496" s="56"/>
      <c r="W496" s="18"/>
      <c r="X496" s="18">
        <v>11433</v>
      </c>
      <c r="Y496" s="18"/>
    </row>
    <row r="497" s="5" customFormat="1" ht="24.95" customHeight="1" spans="1:25">
      <c r="A497" s="20">
        <v>310</v>
      </c>
      <c r="B497" s="21" t="s">
        <v>2657</v>
      </c>
      <c r="C497" s="20"/>
      <c r="D497" s="20"/>
      <c r="E497" s="20"/>
      <c r="F497" s="20"/>
      <c r="G497" s="20"/>
      <c r="H497" s="20"/>
      <c r="I497" s="20"/>
      <c r="J497" s="41"/>
      <c r="K497" s="21"/>
      <c r="L497" s="20"/>
      <c r="M497" s="48"/>
      <c r="N497" s="48"/>
      <c r="O497" s="48"/>
      <c r="P497" s="48"/>
      <c r="Q497" s="20"/>
      <c r="R497" s="20"/>
      <c r="S497" s="57"/>
      <c r="T497" s="57"/>
      <c r="U497" s="57"/>
      <c r="V497" s="57"/>
      <c r="W497" s="20"/>
      <c r="X497" s="20">
        <v>11434</v>
      </c>
      <c r="Y497" s="20"/>
    </row>
    <row r="498" s="5" customFormat="1" ht="24.95" customHeight="1" spans="1:25">
      <c r="A498" s="20">
        <v>311</v>
      </c>
      <c r="B498" s="21" t="s">
        <v>2658</v>
      </c>
      <c r="C498" s="20"/>
      <c r="D498" s="20"/>
      <c r="E498" s="20"/>
      <c r="F498" s="20"/>
      <c r="G498" s="20"/>
      <c r="H498" s="20"/>
      <c r="I498" s="20"/>
      <c r="J498" s="42"/>
      <c r="K498" s="21"/>
      <c r="L498" s="20"/>
      <c r="M498" s="48"/>
      <c r="N498" s="48"/>
      <c r="O498" s="48"/>
      <c r="P498" s="48"/>
      <c r="Q498" s="20"/>
      <c r="R498" s="20"/>
      <c r="S498" s="57"/>
      <c r="T498" s="57"/>
      <c r="U498" s="57"/>
      <c r="V498" s="57"/>
      <c r="W498" s="20"/>
      <c r="X498" s="20">
        <v>11435</v>
      </c>
      <c r="Y498" s="20"/>
    </row>
    <row r="499" s="5" customFormat="1" ht="24.95" customHeight="1" spans="1:25">
      <c r="A499" s="20">
        <v>312</v>
      </c>
      <c r="B499" s="21" t="s">
        <v>2659</v>
      </c>
      <c r="C499" s="20"/>
      <c r="D499" s="20"/>
      <c r="E499" s="20"/>
      <c r="F499" s="20"/>
      <c r="G499" s="20"/>
      <c r="H499" s="20"/>
      <c r="I499" s="20"/>
      <c r="J499" s="42"/>
      <c r="K499" s="21"/>
      <c r="L499" s="20"/>
      <c r="M499" s="48"/>
      <c r="N499" s="48"/>
      <c r="O499" s="48"/>
      <c r="P499" s="48"/>
      <c r="Q499" s="20"/>
      <c r="R499" s="20"/>
      <c r="S499" s="57"/>
      <c r="T499" s="57"/>
      <c r="U499" s="57"/>
      <c r="V499" s="57"/>
      <c r="W499" s="20"/>
      <c r="X499" s="20">
        <v>11436</v>
      </c>
      <c r="Y499" s="20"/>
    </row>
    <row r="500" s="5" customFormat="1" ht="24.95" customHeight="1" spans="1:25">
      <c r="A500" s="20">
        <v>313</v>
      </c>
      <c r="B500" s="21" t="s">
        <v>2660</v>
      </c>
      <c r="C500" s="20"/>
      <c r="D500" s="20"/>
      <c r="E500" s="20"/>
      <c r="F500" s="20"/>
      <c r="G500" s="20"/>
      <c r="H500" s="20"/>
      <c r="I500" s="20"/>
      <c r="J500" s="42"/>
      <c r="K500" s="21"/>
      <c r="L500" s="20"/>
      <c r="M500" s="48"/>
      <c r="N500" s="48"/>
      <c r="O500" s="48"/>
      <c r="P500" s="48"/>
      <c r="Q500" s="20"/>
      <c r="R500" s="20"/>
      <c r="S500" s="57"/>
      <c r="T500" s="57"/>
      <c r="U500" s="57"/>
      <c r="V500" s="57"/>
      <c r="W500" s="20"/>
      <c r="X500" s="20">
        <v>11437</v>
      </c>
      <c r="Y500" s="20"/>
    </row>
  </sheetData>
  <autoFilter xmlns:etc="http://www.wps.cn/officeDocument/2017/etCustomData" ref="A4:XFD500"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printOptions horizontalCentered="1"/>
  <pageMargins left="0" right="0" top="0.432638888888889" bottom="0.354166666666667" header="0.313888888888889" footer="0.196527777777778"/>
  <pageSetup paperSize="9" scale="63" fitToHeight="0" orientation="landscape"/>
  <headerFoot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223"/>
  <sheetViews>
    <sheetView showZeros="0" view="pageBreakPreview" zoomScale="90" zoomScaleNormal="90" topLeftCell="A15" workbookViewId="0">
      <selection activeCell="K24" sqref="K24"/>
    </sheetView>
  </sheetViews>
  <sheetFormatPr defaultColWidth="9" defaultRowHeight="12"/>
  <cols>
    <col min="1" max="1" width="6.12962962962963" style="9" customWidth="1"/>
    <col min="2" max="2" width="22" style="10" customWidth="1"/>
    <col min="3" max="3" width="6.87962962962963" style="9" customWidth="1"/>
    <col min="4" max="6" width="9"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3429</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f t="shared" ref="M7:P7" si="0">M8+M16+M83+M100+M115+M127+M154+M161+M201+M206+M213+M219</f>
        <v>2021.1622</v>
      </c>
      <c r="N7" s="38">
        <f t="shared" si="0"/>
        <v>558.27</v>
      </c>
      <c r="O7" s="38">
        <f t="shared" si="0"/>
        <v>69.8922</v>
      </c>
      <c r="P7" s="38">
        <f t="shared" si="0"/>
        <v>1393</v>
      </c>
      <c r="Q7" s="17"/>
      <c r="R7" s="17" t="s">
        <v>34</v>
      </c>
      <c r="S7" s="17" t="s">
        <v>34</v>
      </c>
      <c r="T7" s="17" t="s">
        <v>34</v>
      </c>
      <c r="U7" s="17"/>
      <c r="V7" s="17"/>
      <c r="W7" s="17" t="s">
        <v>34</v>
      </c>
      <c r="X7" s="17">
        <v>1</v>
      </c>
      <c r="Y7" s="17"/>
    </row>
    <row r="8" s="4" customFormat="1" ht="24.95" customHeight="1" spans="1:25">
      <c r="A8" s="18">
        <v>1</v>
      </c>
      <c r="B8" s="19" t="s">
        <v>35</v>
      </c>
      <c r="C8" s="18"/>
      <c r="D8" s="18"/>
      <c r="E8" s="18"/>
      <c r="F8" s="18"/>
      <c r="G8" s="18" t="s">
        <v>34</v>
      </c>
      <c r="H8" s="18" t="s">
        <v>34</v>
      </c>
      <c r="I8" s="18" t="s">
        <v>34</v>
      </c>
      <c r="J8" s="39" t="s">
        <v>34</v>
      </c>
      <c r="K8" s="19"/>
      <c r="L8" s="18"/>
      <c r="M8" s="40">
        <f t="shared" ref="M8:P8" si="1">M9+M14+M15</f>
        <v>41.6</v>
      </c>
      <c r="N8" s="40">
        <f t="shared" si="1"/>
        <v>41.6</v>
      </c>
      <c r="O8" s="40">
        <f t="shared" si="1"/>
        <v>0</v>
      </c>
      <c r="P8" s="40">
        <f t="shared" si="1"/>
        <v>0</v>
      </c>
      <c r="Q8" s="18"/>
      <c r="R8" s="18" t="s">
        <v>34</v>
      </c>
      <c r="S8" s="56">
        <f>S9+S14+S15</f>
        <v>4</v>
      </c>
      <c r="T8" s="56">
        <f>T9+T14+T15</f>
        <v>16</v>
      </c>
      <c r="U8" s="56"/>
      <c r="V8" s="56"/>
      <c r="W8" s="18" t="s">
        <v>34</v>
      </c>
      <c r="X8" s="18">
        <v>2</v>
      </c>
      <c r="Y8" s="18"/>
    </row>
    <row r="9" s="5" customFormat="1" ht="24.95" customHeight="1" spans="1:25">
      <c r="A9" s="20">
        <v>2</v>
      </c>
      <c r="B9" s="21" t="s">
        <v>36</v>
      </c>
      <c r="C9" s="20"/>
      <c r="D9" s="20"/>
      <c r="E9" s="20"/>
      <c r="F9" s="20"/>
      <c r="G9" s="20" t="s">
        <v>37</v>
      </c>
      <c r="H9" s="20" t="s">
        <v>34</v>
      </c>
      <c r="I9" s="20" t="s">
        <v>38</v>
      </c>
      <c r="J9" s="41">
        <f>J10+J13</f>
        <v>16</v>
      </c>
      <c r="K9" s="21"/>
      <c r="L9" s="20"/>
      <c r="M9" s="42">
        <f t="shared" ref="M9:O9" si="2">M10+M13</f>
        <v>41.6</v>
      </c>
      <c r="N9" s="42">
        <f t="shared" si="2"/>
        <v>41.6</v>
      </c>
      <c r="O9" s="42">
        <f t="shared" si="2"/>
        <v>0</v>
      </c>
      <c r="P9" s="41">
        <f>SUBTOTAL(9,P10,P13)</f>
        <v>0</v>
      </c>
      <c r="Q9" s="20"/>
      <c r="R9" s="20" t="s">
        <v>39</v>
      </c>
      <c r="S9" s="41">
        <f>S10+S13</f>
        <v>4</v>
      </c>
      <c r="T9" s="41">
        <f>T10+T13</f>
        <v>16</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SUM(J11:J12)</f>
        <v>16</v>
      </c>
      <c r="K10" s="23" t="s">
        <v>43</v>
      </c>
      <c r="L10" s="22"/>
      <c r="M10" s="44">
        <f>SUM(M11:M12)</f>
        <v>41.6</v>
      </c>
      <c r="N10" s="44">
        <f>SUM(N11:N12)</f>
        <v>41.6</v>
      </c>
      <c r="O10" s="44">
        <f>SUM(O11:O12)</f>
        <v>0</v>
      </c>
      <c r="P10" s="44">
        <f>SUM(P11:P12)</f>
        <v>0</v>
      </c>
      <c r="Q10" s="22"/>
      <c r="R10" s="22" t="s">
        <v>39</v>
      </c>
      <c r="S10" s="43">
        <f>SUM(S11:S12)</f>
        <v>4</v>
      </c>
      <c r="T10" s="43">
        <f>SUM(T11:T12)</f>
        <v>16</v>
      </c>
      <c r="U10" s="58"/>
      <c r="V10" s="58"/>
      <c r="W10" s="22" t="s">
        <v>34</v>
      </c>
      <c r="X10" s="22">
        <v>4</v>
      </c>
      <c r="Y10" s="22"/>
    </row>
    <row r="11" s="3" customFormat="1" ht="24.95" customHeight="1" spans="1:25">
      <c r="A11" s="24">
        <v>4</v>
      </c>
      <c r="B11" s="25" t="s">
        <v>44</v>
      </c>
      <c r="C11" s="26" t="s">
        <v>45</v>
      </c>
      <c r="D11" s="26" t="s">
        <v>64</v>
      </c>
      <c r="E11" s="26" t="s">
        <v>65</v>
      </c>
      <c r="F11" s="26"/>
      <c r="G11" s="26" t="s">
        <v>37</v>
      </c>
      <c r="H11" s="26">
        <v>2018</v>
      </c>
      <c r="I11" s="26" t="s">
        <v>38</v>
      </c>
      <c r="J11" s="45">
        <v>4</v>
      </c>
      <c r="K11" s="46" t="s">
        <v>48</v>
      </c>
      <c r="L11" s="26">
        <v>2.6</v>
      </c>
      <c r="M11" s="47">
        <f>N11+O11+P11</f>
        <v>10.4</v>
      </c>
      <c r="N11" s="47">
        <v>10.4</v>
      </c>
      <c r="O11" s="47"/>
      <c r="P11" s="47"/>
      <c r="Q11" s="26" t="s">
        <v>49</v>
      </c>
      <c r="R11" s="26" t="s">
        <v>39</v>
      </c>
      <c r="S11" s="45">
        <v>1</v>
      </c>
      <c r="T11" s="45">
        <v>4</v>
      </c>
      <c r="U11" s="45"/>
      <c r="V11" s="45"/>
      <c r="W11" s="26" t="s">
        <v>50</v>
      </c>
      <c r="X11" s="24">
        <v>49</v>
      </c>
      <c r="Y11" s="24"/>
    </row>
    <row r="12" s="3" customFormat="1" ht="24.95" customHeight="1" spans="1:25">
      <c r="A12" s="24">
        <v>5</v>
      </c>
      <c r="B12" s="25" t="s">
        <v>44</v>
      </c>
      <c r="C12" s="26" t="s">
        <v>45</v>
      </c>
      <c r="D12" s="26" t="s">
        <v>64</v>
      </c>
      <c r="E12" s="26" t="s">
        <v>68</v>
      </c>
      <c r="F12" s="26"/>
      <c r="G12" s="26" t="s">
        <v>37</v>
      </c>
      <c r="H12" s="26">
        <v>2018</v>
      </c>
      <c r="I12" s="26" t="s">
        <v>38</v>
      </c>
      <c r="J12" s="45">
        <v>12</v>
      </c>
      <c r="K12" s="46" t="s">
        <v>48</v>
      </c>
      <c r="L12" s="26">
        <v>2.6</v>
      </c>
      <c r="M12" s="47">
        <f>N12+O12+P12</f>
        <v>31.2</v>
      </c>
      <c r="N12" s="47">
        <v>31.2</v>
      </c>
      <c r="O12" s="47"/>
      <c r="P12" s="47"/>
      <c r="Q12" s="26" t="s">
        <v>49</v>
      </c>
      <c r="R12" s="26" t="s">
        <v>39</v>
      </c>
      <c r="S12" s="45">
        <v>3</v>
      </c>
      <c r="T12" s="45">
        <v>12</v>
      </c>
      <c r="U12" s="45"/>
      <c r="V12" s="45"/>
      <c r="W12" s="26" t="s">
        <v>50</v>
      </c>
      <c r="X12" s="24">
        <v>52</v>
      </c>
      <c r="Y12" s="24"/>
    </row>
    <row r="13" s="6" customFormat="1" ht="24.95" customHeight="1" spans="1:25">
      <c r="A13" s="22">
        <v>6</v>
      </c>
      <c r="B13" s="23" t="s">
        <v>76</v>
      </c>
      <c r="C13" s="22"/>
      <c r="D13" s="22"/>
      <c r="E13" s="22"/>
      <c r="F13" s="22"/>
      <c r="G13" s="22" t="s">
        <v>37</v>
      </c>
      <c r="H13" s="22" t="s">
        <v>34</v>
      </c>
      <c r="I13" s="22" t="s">
        <v>38</v>
      </c>
      <c r="J13" s="43">
        <f>SUM(0)</f>
        <v>0</v>
      </c>
      <c r="K13" s="23" t="s">
        <v>77</v>
      </c>
      <c r="L13" s="22"/>
      <c r="M13" s="44">
        <f>SUM(0)</f>
        <v>0</v>
      </c>
      <c r="N13" s="44">
        <f>SUM(0)</f>
        <v>0</v>
      </c>
      <c r="O13" s="44">
        <f>SUM(0)</f>
        <v>0</v>
      </c>
      <c r="P13" s="44">
        <f>SUM(0)</f>
        <v>0</v>
      </c>
      <c r="Q13" s="22"/>
      <c r="R13" s="22" t="s">
        <v>39</v>
      </c>
      <c r="S13" s="43">
        <f>SUM(0)</f>
        <v>0</v>
      </c>
      <c r="T13" s="43">
        <f>SUM(0)</f>
        <v>0</v>
      </c>
      <c r="U13" s="58"/>
      <c r="V13" s="58"/>
      <c r="W13" s="22" t="s">
        <v>34</v>
      </c>
      <c r="X13" s="22">
        <v>58</v>
      </c>
      <c r="Y13" s="22"/>
    </row>
    <row r="14" s="5" customFormat="1" ht="24.95" customHeight="1" spans="1:25">
      <c r="A14" s="20">
        <v>7</v>
      </c>
      <c r="B14" s="21" t="s">
        <v>105</v>
      </c>
      <c r="C14" s="20"/>
      <c r="D14" s="20"/>
      <c r="E14" s="20"/>
      <c r="F14" s="20"/>
      <c r="G14" s="20" t="s">
        <v>37</v>
      </c>
      <c r="H14" s="20" t="s">
        <v>34</v>
      </c>
      <c r="I14" s="20" t="s">
        <v>106</v>
      </c>
      <c r="J14" s="41"/>
      <c r="K14" s="21"/>
      <c r="L14" s="20"/>
      <c r="M14" s="48"/>
      <c r="N14" s="48"/>
      <c r="O14" s="48"/>
      <c r="P14" s="48"/>
      <c r="Q14" s="20"/>
      <c r="R14" s="20"/>
      <c r="S14" s="57"/>
      <c r="T14" s="57"/>
      <c r="U14" s="57"/>
      <c r="V14" s="57"/>
      <c r="W14" s="20" t="s">
        <v>34</v>
      </c>
      <c r="X14" s="20">
        <v>162</v>
      </c>
      <c r="Y14" s="20"/>
    </row>
    <row r="15" s="5" customFormat="1" ht="24.95" customHeight="1" spans="1:25">
      <c r="A15" s="20">
        <v>8</v>
      </c>
      <c r="B15" s="21" t="s">
        <v>107</v>
      </c>
      <c r="C15" s="20"/>
      <c r="D15" s="20"/>
      <c r="E15" s="20"/>
      <c r="F15" s="20"/>
      <c r="G15" s="20" t="s">
        <v>37</v>
      </c>
      <c r="H15" s="20" t="s">
        <v>34</v>
      </c>
      <c r="I15" s="20" t="s">
        <v>108</v>
      </c>
      <c r="J15" s="41">
        <f>SUM(0)</f>
        <v>0</v>
      </c>
      <c r="K15" s="21" t="s">
        <v>109</v>
      </c>
      <c r="L15" s="20"/>
      <c r="M15" s="48">
        <f>SUM(0)</f>
        <v>0</v>
      </c>
      <c r="N15" s="48">
        <f>SUM(0)</f>
        <v>0</v>
      </c>
      <c r="O15" s="48">
        <f>SUM(0)</f>
        <v>0</v>
      </c>
      <c r="P15" s="48">
        <f>SUM(0)</f>
        <v>0</v>
      </c>
      <c r="Q15" s="20"/>
      <c r="R15" s="20" t="s">
        <v>110</v>
      </c>
      <c r="S15" s="57">
        <f>SUM(0)</f>
        <v>0</v>
      </c>
      <c r="T15" s="57">
        <f>SUM(0)</f>
        <v>0</v>
      </c>
      <c r="U15" s="57" t="s">
        <v>40</v>
      </c>
      <c r="V15" s="57" t="s">
        <v>41</v>
      </c>
      <c r="W15" s="20" t="s">
        <v>34</v>
      </c>
      <c r="X15" s="20">
        <v>163</v>
      </c>
      <c r="Y15" s="20"/>
    </row>
    <row r="16" s="4" customFormat="1" ht="24.95" customHeight="1" spans="1:25">
      <c r="A16" s="18">
        <v>9</v>
      </c>
      <c r="B16" s="19" t="s">
        <v>123</v>
      </c>
      <c r="C16" s="18"/>
      <c r="D16" s="18"/>
      <c r="E16" s="18"/>
      <c r="F16" s="18"/>
      <c r="G16" s="18" t="s">
        <v>34</v>
      </c>
      <c r="H16" s="18" t="s">
        <v>34</v>
      </c>
      <c r="I16" s="18" t="s">
        <v>34</v>
      </c>
      <c r="J16" s="39" t="s">
        <v>34</v>
      </c>
      <c r="K16" s="19"/>
      <c r="L16" s="18"/>
      <c r="M16" s="40">
        <f t="shared" ref="M16:P16" si="3">M17+M44+M59+M69+M73+M78</f>
        <v>155.06</v>
      </c>
      <c r="N16" s="40">
        <f t="shared" si="3"/>
        <v>151.9</v>
      </c>
      <c r="O16" s="40">
        <f t="shared" si="3"/>
        <v>3.16</v>
      </c>
      <c r="P16" s="40">
        <f t="shared" si="3"/>
        <v>0</v>
      </c>
      <c r="Q16" s="18"/>
      <c r="R16" s="18" t="s">
        <v>34</v>
      </c>
      <c r="S16" s="56">
        <f>S17+S44+S59+S69+S73+S78</f>
        <v>29</v>
      </c>
      <c r="T16" s="56">
        <f>T17+T44+T59+T69+T73+T78</f>
        <v>62</v>
      </c>
      <c r="U16" s="56"/>
      <c r="V16" s="56"/>
      <c r="W16" s="18" t="s">
        <v>34</v>
      </c>
      <c r="X16" s="18">
        <v>182</v>
      </c>
      <c r="Y16" s="18"/>
    </row>
    <row r="17" s="5" customFormat="1" ht="24.95" customHeight="1" spans="1:25">
      <c r="A17" s="20">
        <v>10</v>
      </c>
      <c r="B17" s="21" t="s">
        <v>124</v>
      </c>
      <c r="C17" s="20"/>
      <c r="D17" s="20"/>
      <c r="E17" s="20"/>
      <c r="F17" s="20"/>
      <c r="G17" s="20" t="s">
        <v>125</v>
      </c>
      <c r="H17" s="20" t="s">
        <v>34</v>
      </c>
      <c r="I17" s="20" t="s">
        <v>126</v>
      </c>
      <c r="J17" s="42" t="s">
        <v>34</v>
      </c>
      <c r="K17" s="21"/>
      <c r="L17" s="20"/>
      <c r="M17" s="48">
        <f t="shared" ref="M17:P17" si="4">M18+M24+M35+M36</f>
        <v>1.74</v>
      </c>
      <c r="N17" s="48">
        <f t="shared" si="4"/>
        <v>0</v>
      </c>
      <c r="O17" s="48">
        <f t="shared" si="4"/>
        <v>1.74</v>
      </c>
      <c r="P17" s="48">
        <f t="shared" si="4"/>
        <v>0</v>
      </c>
      <c r="Q17" s="20"/>
      <c r="R17" s="20" t="s">
        <v>39</v>
      </c>
      <c r="S17" s="57">
        <f>S18+S24+S35+S36</f>
        <v>5</v>
      </c>
      <c r="T17" s="57">
        <f>T18+T24+T35+T36</f>
        <v>23</v>
      </c>
      <c r="U17" s="57" t="s">
        <v>127</v>
      </c>
      <c r="V17" s="57" t="s">
        <v>128</v>
      </c>
      <c r="W17" s="20" t="s">
        <v>34</v>
      </c>
      <c r="X17" s="20">
        <v>183</v>
      </c>
      <c r="Y17" s="20"/>
    </row>
    <row r="18" s="6" customFormat="1" ht="24.95" customHeight="1" spans="1:25">
      <c r="A18" s="22">
        <v>11</v>
      </c>
      <c r="B18" s="23" t="s">
        <v>129</v>
      </c>
      <c r="C18" s="22"/>
      <c r="D18" s="22"/>
      <c r="E18" s="22"/>
      <c r="F18" s="22"/>
      <c r="G18" s="22" t="s">
        <v>125</v>
      </c>
      <c r="H18" s="22" t="s">
        <v>34</v>
      </c>
      <c r="I18" s="22" t="s">
        <v>126</v>
      </c>
      <c r="J18" s="44">
        <f>J19+J20+J23</f>
        <v>7</v>
      </c>
      <c r="K18" s="23" t="s">
        <v>130</v>
      </c>
      <c r="L18" s="22"/>
      <c r="M18" s="49">
        <f t="shared" ref="M18:P18" si="5">M19+M20+M23</f>
        <v>0.14</v>
      </c>
      <c r="N18" s="49">
        <f t="shared" si="5"/>
        <v>0</v>
      </c>
      <c r="O18" s="49">
        <f t="shared" si="5"/>
        <v>0.14</v>
      </c>
      <c r="P18" s="49">
        <f t="shared" si="5"/>
        <v>0</v>
      </c>
      <c r="Q18" s="22"/>
      <c r="R18" s="22" t="s">
        <v>39</v>
      </c>
      <c r="S18" s="58">
        <f>S19+S20+S23</f>
        <v>1</v>
      </c>
      <c r="T18" s="58">
        <f>T19+T20+T23</f>
        <v>5</v>
      </c>
      <c r="U18" s="58"/>
      <c r="V18" s="58"/>
      <c r="W18" s="22" t="s">
        <v>34</v>
      </c>
      <c r="X18" s="22">
        <v>184</v>
      </c>
      <c r="Y18" s="22"/>
    </row>
    <row r="19" ht="24.95" customHeight="1" spans="1:25">
      <c r="A19" s="24">
        <v>12</v>
      </c>
      <c r="B19" s="26" t="s">
        <v>131</v>
      </c>
      <c r="C19" s="24"/>
      <c r="D19" s="24"/>
      <c r="E19" s="24"/>
      <c r="F19" s="24"/>
      <c r="G19" s="24" t="s">
        <v>37</v>
      </c>
      <c r="H19" s="24" t="s">
        <v>34</v>
      </c>
      <c r="I19" s="24" t="s">
        <v>126</v>
      </c>
      <c r="J19" s="50">
        <f>SUM(0)</f>
        <v>0</v>
      </c>
      <c r="K19" s="51"/>
      <c r="L19" s="24"/>
      <c r="M19" s="52">
        <f t="shared" ref="M19:P19" si="6">SUM(0)</f>
        <v>0</v>
      </c>
      <c r="N19" s="52">
        <f t="shared" si="6"/>
        <v>0</v>
      </c>
      <c r="O19" s="52">
        <f t="shared" si="6"/>
        <v>0</v>
      </c>
      <c r="P19" s="52">
        <f t="shared" si="6"/>
        <v>0</v>
      </c>
      <c r="Q19" s="24"/>
      <c r="R19" s="24" t="s">
        <v>39</v>
      </c>
      <c r="S19" s="59">
        <f>SUM(0)</f>
        <v>0</v>
      </c>
      <c r="T19" s="59">
        <f>SUM(0)</f>
        <v>0</v>
      </c>
      <c r="U19" s="59"/>
      <c r="V19" s="59"/>
      <c r="W19" s="24" t="s">
        <v>34</v>
      </c>
      <c r="X19" s="24">
        <v>185</v>
      </c>
      <c r="Y19" s="24"/>
    </row>
    <row r="20" ht="24.95" customHeight="1" spans="1:25">
      <c r="A20" s="24">
        <v>13</v>
      </c>
      <c r="B20" s="26" t="s">
        <v>132</v>
      </c>
      <c r="C20" s="24"/>
      <c r="D20" s="24"/>
      <c r="E20" s="24"/>
      <c r="F20" s="24"/>
      <c r="G20" s="24" t="s">
        <v>125</v>
      </c>
      <c r="H20" s="24" t="s">
        <v>34</v>
      </c>
      <c r="I20" s="24" t="s">
        <v>126</v>
      </c>
      <c r="J20" s="50">
        <f>SUM(J22:J22)</f>
        <v>7</v>
      </c>
      <c r="K20" s="51"/>
      <c r="L20" s="24"/>
      <c r="M20" s="52">
        <f>SUM(M22:M22)</f>
        <v>0.14</v>
      </c>
      <c r="N20" s="52">
        <f>SUM(N22:N22)</f>
        <v>0</v>
      </c>
      <c r="O20" s="52">
        <f>SUM(O22:O22)</f>
        <v>0.14</v>
      </c>
      <c r="P20" s="52">
        <f>SUM(P22:P22)</f>
        <v>0</v>
      </c>
      <c r="Q20" s="24"/>
      <c r="R20" s="24" t="s">
        <v>39</v>
      </c>
      <c r="S20" s="59">
        <f>SUM(S22:S22)</f>
        <v>1</v>
      </c>
      <c r="T20" s="59">
        <f>SUM(T22:T22)</f>
        <v>5</v>
      </c>
      <c r="U20" s="59"/>
      <c r="V20" s="59"/>
      <c r="W20" s="24" t="s">
        <v>34</v>
      </c>
      <c r="X20" s="24">
        <v>202</v>
      </c>
      <c r="Y20" s="24"/>
    </row>
    <row r="21" ht="24.95" customHeight="1" spans="1:25">
      <c r="A21" s="24"/>
      <c r="B21" s="26" t="s">
        <v>3430</v>
      </c>
      <c r="C21" s="26" t="s">
        <v>45</v>
      </c>
      <c r="D21" s="26" t="s">
        <v>64</v>
      </c>
      <c r="E21" s="24" t="s">
        <v>100</v>
      </c>
      <c r="F21" s="24"/>
      <c r="G21" s="24" t="s">
        <v>363</v>
      </c>
      <c r="H21" s="24"/>
      <c r="I21" s="24" t="s">
        <v>126</v>
      </c>
      <c r="J21" s="50">
        <v>7</v>
      </c>
      <c r="K21" s="53" t="s">
        <v>364</v>
      </c>
      <c r="L21" s="24">
        <v>0.02</v>
      </c>
      <c r="M21" s="52">
        <v>0.14</v>
      </c>
      <c r="N21" s="52"/>
      <c r="O21" s="52">
        <v>0.14</v>
      </c>
      <c r="P21" s="52"/>
      <c r="Q21" s="26" t="s">
        <v>135</v>
      </c>
      <c r="R21" s="24" t="s">
        <v>39</v>
      </c>
      <c r="S21" s="59">
        <v>1</v>
      </c>
      <c r="T21" s="59">
        <v>5</v>
      </c>
      <c r="U21" s="59"/>
      <c r="V21" s="59"/>
      <c r="W21" s="26" t="s">
        <v>17</v>
      </c>
      <c r="X21" s="24"/>
      <c r="Y21" s="24"/>
    </row>
    <row r="22" ht="24.95" customHeight="1" spans="1:25">
      <c r="A22" s="24"/>
      <c r="B22" s="25"/>
      <c r="C22" s="27" t="s">
        <v>45</v>
      </c>
      <c r="D22" s="28" t="s">
        <v>64</v>
      </c>
      <c r="E22" s="27" t="s">
        <v>68</v>
      </c>
      <c r="F22" s="27" t="s">
        <v>3431</v>
      </c>
      <c r="G22" s="24" t="s">
        <v>363</v>
      </c>
      <c r="H22" s="26"/>
      <c r="I22" s="24" t="s">
        <v>126</v>
      </c>
      <c r="J22" s="50">
        <v>7</v>
      </c>
      <c r="K22" s="53" t="s">
        <v>364</v>
      </c>
      <c r="L22" s="24">
        <v>0.02</v>
      </c>
      <c r="M22" s="52">
        <v>0.14</v>
      </c>
      <c r="N22" s="52"/>
      <c r="O22" s="52">
        <v>0.14</v>
      </c>
      <c r="P22" s="52"/>
      <c r="Q22" s="26" t="s">
        <v>135</v>
      </c>
      <c r="R22" s="24" t="s">
        <v>39</v>
      </c>
      <c r="S22" s="59">
        <v>1</v>
      </c>
      <c r="T22" s="59">
        <v>5</v>
      </c>
      <c r="U22" s="59"/>
      <c r="V22" s="59"/>
      <c r="W22" s="26" t="s">
        <v>17</v>
      </c>
      <c r="X22" s="26"/>
      <c r="Y22" s="61"/>
    </row>
    <row r="23" ht="24.95" customHeight="1" spans="1:25">
      <c r="A23" s="24">
        <v>15</v>
      </c>
      <c r="B23" s="26" t="s">
        <v>526</v>
      </c>
      <c r="C23" s="24"/>
      <c r="D23" s="24"/>
      <c r="E23" s="24"/>
      <c r="F23" s="24"/>
      <c r="G23" s="24" t="s">
        <v>37</v>
      </c>
      <c r="H23" s="24" t="s">
        <v>34</v>
      </c>
      <c r="I23" s="24" t="s">
        <v>126</v>
      </c>
      <c r="J23" s="50">
        <f>SUM(0)</f>
        <v>0</v>
      </c>
      <c r="K23" s="51"/>
      <c r="L23" s="24"/>
      <c r="M23" s="52">
        <f>SUM(0)</f>
        <v>0</v>
      </c>
      <c r="N23" s="52">
        <f>SUM(0)</f>
        <v>0</v>
      </c>
      <c r="O23" s="52">
        <f>SUM(0)</f>
        <v>0</v>
      </c>
      <c r="P23" s="52">
        <f>SUM(0)</f>
        <v>0</v>
      </c>
      <c r="Q23" s="24"/>
      <c r="R23" s="24" t="s">
        <v>39</v>
      </c>
      <c r="S23" s="59">
        <f>SUM(0)</f>
        <v>0</v>
      </c>
      <c r="T23" s="59">
        <f>SUM(0)</f>
        <v>0</v>
      </c>
      <c r="U23" s="59"/>
      <c r="V23" s="59"/>
      <c r="W23" s="24" t="s">
        <v>34</v>
      </c>
      <c r="X23" s="24">
        <v>587</v>
      </c>
      <c r="Y23" s="24"/>
    </row>
    <row r="24" s="6" customFormat="1" ht="24.95" customHeight="1" spans="1:25">
      <c r="A24" s="22">
        <v>16</v>
      </c>
      <c r="B24" s="23" t="s">
        <v>734</v>
      </c>
      <c r="C24" s="22"/>
      <c r="D24" s="22"/>
      <c r="E24" s="22"/>
      <c r="F24" s="22" t="s">
        <v>2663</v>
      </c>
      <c r="G24" s="22" t="s">
        <v>125</v>
      </c>
      <c r="H24" s="22" t="s">
        <v>34</v>
      </c>
      <c r="I24" s="22" t="s">
        <v>126</v>
      </c>
      <c r="J24" s="44" t="s">
        <v>34</v>
      </c>
      <c r="K24" s="23" t="s">
        <v>735</v>
      </c>
      <c r="L24" s="22"/>
      <c r="M24" s="49">
        <f t="shared" ref="M24:P24" si="7">M25+M30+M31+M32+M33+M34</f>
        <v>1.1</v>
      </c>
      <c r="N24" s="49">
        <f t="shared" si="7"/>
        <v>0</v>
      </c>
      <c r="O24" s="49">
        <f t="shared" si="7"/>
        <v>1.1</v>
      </c>
      <c r="P24" s="49">
        <f t="shared" si="7"/>
        <v>0</v>
      </c>
      <c r="Q24" s="22"/>
      <c r="R24" s="22" t="s">
        <v>39</v>
      </c>
      <c r="S24" s="58">
        <f>S25+S30+S31+S32+S33+S34</f>
        <v>3</v>
      </c>
      <c r="T24" s="58">
        <f>T25+T30+T31+T32+T33+T34</f>
        <v>12</v>
      </c>
      <c r="U24" s="58"/>
      <c r="V24" s="58"/>
      <c r="W24" s="22" t="s">
        <v>34</v>
      </c>
      <c r="X24" s="22">
        <v>815</v>
      </c>
      <c r="Y24" s="22"/>
    </row>
    <row r="25" ht="24.95" customHeight="1" spans="1:25">
      <c r="A25" s="24">
        <v>17</v>
      </c>
      <c r="B25" s="26" t="s">
        <v>736</v>
      </c>
      <c r="C25" s="24"/>
      <c r="D25" s="24"/>
      <c r="E25" s="24"/>
      <c r="F25" s="24"/>
      <c r="G25" s="24" t="s">
        <v>125</v>
      </c>
      <c r="H25" s="24" t="s">
        <v>34</v>
      </c>
      <c r="I25" s="24" t="s">
        <v>126</v>
      </c>
      <c r="J25" s="50">
        <f>SUM(J26:J28)</f>
        <v>22</v>
      </c>
      <c r="K25" s="51"/>
      <c r="L25" s="24"/>
      <c r="M25" s="52">
        <f>SUM(M26:M28)</f>
        <v>1.1</v>
      </c>
      <c r="N25" s="52">
        <f>SUM(N26:N28)</f>
        <v>0</v>
      </c>
      <c r="O25" s="52">
        <f>SUM(O26:O28)</f>
        <v>1.1</v>
      </c>
      <c r="P25" s="52">
        <f>SUM(P26:P28)</f>
        <v>0</v>
      </c>
      <c r="Q25" s="24"/>
      <c r="R25" s="24" t="s">
        <v>39</v>
      </c>
      <c r="S25" s="59">
        <f>SUM(S26:S28)</f>
        <v>3</v>
      </c>
      <c r="T25" s="59">
        <f>SUM(T26:T28)</f>
        <v>12</v>
      </c>
      <c r="U25" s="59"/>
      <c r="V25" s="59"/>
      <c r="W25" s="24" t="s">
        <v>34</v>
      </c>
      <c r="X25" s="24">
        <v>816</v>
      </c>
      <c r="Y25" s="24"/>
    </row>
    <row r="26" ht="24.95" customHeight="1" spans="1:25">
      <c r="A26" s="24">
        <v>18</v>
      </c>
      <c r="B26" s="25" t="s">
        <v>789</v>
      </c>
      <c r="C26" s="26" t="s">
        <v>45</v>
      </c>
      <c r="D26" s="26" t="s">
        <v>64</v>
      </c>
      <c r="E26" s="26" t="s">
        <v>790</v>
      </c>
      <c r="F26" s="26"/>
      <c r="G26" s="26" t="s">
        <v>363</v>
      </c>
      <c r="H26" s="26">
        <v>2019</v>
      </c>
      <c r="I26" s="26" t="s">
        <v>126</v>
      </c>
      <c r="J26" s="54">
        <v>8</v>
      </c>
      <c r="K26" s="46" t="s">
        <v>738</v>
      </c>
      <c r="L26" s="26">
        <v>0.05</v>
      </c>
      <c r="M26" s="47">
        <f t="shared" ref="M26:M29" si="8">N26+O26+P26</f>
        <v>0.4</v>
      </c>
      <c r="N26" s="47"/>
      <c r="O26" s="47">
        <v>0.4</v>
      </c>
      <c r="P26" s="47"/>
      <c r="Q26" s="26" t="s">
        <v>135</v>
      </c>
      <c r="R26" s="26" t="s">
        <v>39</v>
      </c>
      <c r="S26" s="60">
        <v>1</v>
      </c>
      <c r="T26" s="60">
        <v>3</v>
      </c>
      <c r="U26" s="60"/>
      <c r="V26" s="60"/>
      <c r="W26" s="26" t="s">
        <v>17</v>
      </c>
      <c r="X26" s="26"/>
      <c r="Y26" s="26" t="s">
        <v>791</v>
      </c>
    </row>
    <row r="27" ht="24.95" customHeight="1" spans="1:25">
      <c r="A27" s="24"/>
      <c r="B27" s="25"/>
      <c r="C27" s="27" t="s">
        <v>45</v>
      </c>
      <c r="D27" s="28" t="s">
        <v>64</v>
      </c>
      <c r="E27" s="28" t="s">
        <v>790</v>
      </c>
      <c r="F27" s="28" t="s">
        <v>3432</v>
      </c>
      <c r="G27" s="26" t="s">
        <v>363</v>
      </c>
      <c r="H27" s="26">
        <v>2019</v>
      </c>
      <c r="I27" s="26" t="s">
        <v>126</v>
      </c>
      <c r="J27" s="54">
        <v>8</v>
      </c>
      <c r="K27" s="46" t="s">
        <v>738</v>
      </c>
      <c r="L27" s="26">
        <v>0.05</v>
      </c>
      <c r="M27" s="47">
        <f t="shared" si="8"/>
        <v>0.4</v>
      </c>
      <c r="N27" s="47"/>
      <c r="O27" s="47">
        <v>0.4</v>
      </c>
      <c r="P27" s="47"/>
      <c r="Q27" s="26" t="s">
        <v>135</v>
      </c>
      <c r="R27" s="26" t="s">
        <v>39</v>
      </c>
      <c r="S27" s="60">
        <v>1</v>
      </c>
      <c r="T27" s="60">
        <v>3</v>
      </c>
      <c r="U27" s="60"/>
      <c r="V27" s="60"/>
      <c r="W27" s="26" t="s">
        <v>17</v>
      </c>
      <c r="X27" s="26"/>
      <c r="Y27" s="26"/>
    </row>
    <row r="28" ht="24.95" customHeight="1" spans="1:25">
      <c r="A28" s="24">
        <v>20</v>
      </c>
      <c r="B28" s="25" t="s">
        <v>794</v>
      </c>
      <c r="C28" s="26" t="s">
        <v>45</v>
      </c>
      <c r="D28" s="26" t="s">
        <v>64</v>
      </c>
      <c r="E28" s="26" t="s">
        <v>795</v>
      </c>
      <c r="F28" s="26"/>
      <c r="G28" s="26" t="s">
        <v>363</v>
      </c>
      <c r="H28" s="26">
        <v>2019</v>
      </c>
      <c r="I28" s="26" t="s">
        <v>126</v>
      </c>
      <c r="J28" s="54">
        <v>6</v>
      </c>
      <c r="K28" s="46" t="s">
        <v>738</v>
      </c>
      <c r="L28" s="26">
        <v>0.05</v>
      </c>
      <c r="M28" s="47">
        <f t="shared" si="8"/>
        <v>0.3</v>
      </c>
      <c r="N28" s="47"/>
      <c r="O28" s="47">
        <v>0.3</v>
      </c>
      <c r="P28" s="47"/>
      <c r="Q28" s="26" t="s">
        <v>135</v>
      </c>
      <c r="R28" s="26" t="s">
        <v>39</v>
      </c>
      <c r="S28" s="60">
        <v>1</v>
      </c>
      <c r="T28" s="60">
        <v>6</v>
      </c>
      <c r="U28" s="60"/>
      <c r="V28" s="60"/>
      <c r="W28" s="26" t="s">
        <v>17</v>
      </c>
      <c r="X28" s="26"/>
      <c r="Y28" s="26" t="s">
        <v>796</v>
      </c>
    </row>
    <row r="29" ht="24.95" customHeight="1" spans="1:25">
      <c r="A29" s="24"/>
      <c r="B29" s="25"/>
      <c r="C29" s="27" t="s">
        <v>45</v>
      </c>
      <c r="D29" s="28" t="s">
        <v>64</v>
      </c>
      <c r="E29" s="27" t="s">
        <v>65</v>
      </c>
      <c r="F29" s="27" t="s">
        <v>3433</v>
      </c>
      <c r="G29" s="26" t="s">
        <v>363</v>
      </c>
      <c r="H29" s="26">
        <v>2019</v>
      </c>
      <c r="I29" s="26" t="s">
        <v>126</v>
      </c>
      <c r="J29" s="54">
        <v>6</v>
      </c>
      <c r="K29" s="46" t="s">
        <v>738</v>
      </c>
      <c r="L29" s="26">
        <v>0.05</v>
      </c>
      <c r="M29" s="47">
        <f t="shared" si="8"/>
        <v>0.3</v>
      </c>
      <c r="N29" s="47"/>
      <c r="O29" s="47">
        <v>0.3</v>
      </c>
      <c r="P29" s="47"/>
      <c r="Q29" s="26" t="s">
        <v>135</v>
      </c>
      <c r="R29" s="26" t="s">
        <v>39</v>
      </c>
      <c r="S29" s="60">
        <v>1</v>
      </c>
      <c r="T29" s="60">
        <v>6</v>
      </c>
      <c r="U29" s="60"/>
      <c r="V29" s="60"/>
      <c r="W29" s="26" t="s">
        <v>17</v>
      </c>
      <c r="X29" s="26"/>
      <c r="Y29" s="26"/>
    </row>
    <row r="30" ht="24.95" customHeight="1" spans="1:25">
      <c r="A30" s="24">
        <v>21</v>
      </c>
      <c r="B30" s="26" t="s">
        <v>797</v>
      </c>
      <c r="C30" s="24"/>
      <c r="D30" s="24"/>
      <c r="E30" s="24"/>
      <c r="F30" s="24"/>
      <c r="G30" s="24" t="s">
        <v>37</v>
      </c>
      <c r="H30" s="24" t="s">
        <v>34</v>
      </c>
      <c r="I30" s="24" t="s">
        <v>126</v>
      </c>
      <c r="J30" s="50">
        <f>SUM(0)</f>
        <v>0</v>
      </c>
      <c r="K30" s="51"/>
      <c r="L30" s="24"/>
      <c r="M30" s="52">
        <f>SUM(0)</f>
        <v>0</v>
      </c>
      <c r="N30" s="52">
        <f>SUM(0)</f>
        <v>0</v>
      </c>
      <c r="O30" s="52">
        <f>SUM(0)</f>
        <v>0</v>
      </c>
      <c r="P30" s="52">
        <f>SUM(0)</f>
        <v>0</v>
      </c>
      <c r="Q30" s="24"/>
      <c r="R30" s="24" t="s">
        <v>39</v>
      </c>
      <c r="S30" s="59">
        <f t="shared" ref="S30:S35" si="9">SUM(0)</f>
        <v>0</v>
      </c>
      <c r="T30" s="59">
        <f t="shared" ref="T30:T35" si="10">SUM(0)</f>
        <v>0</v>
      </c>
      <c r="U30" s="59"/>
      <c r="V30" s="59"/>
      <c r="W30" s="24" t="s">
        <v>34</v>
      </c>
      <c r="X30" s="24">
        <v>1056</v>
      </c>
      <c r="Y30" s="24"/>
    </row>
    <row r="31" ht="24.95" customHeight="1" spans="1:25">
      <c r="A31" s="24">
        <v>22</v>
      </c>
      <c r="B31" s="26" t="s">
        <v>830</v>
      </c>
      <c r="C31" s="24"/>
      <c r="D31" s="24"/>
      <c r="E31" s="24"/>
      <c r="F31" s="24"/>
      <c r="G31" s="24" t="s">
        <v>37</v>
      </c>
      <c r="H31" s="24" t="s">
        <v>34</v>
      </c>
      <c r="I31" s="24" t="s">
        <v>126</v>
      </c>
      <c r="J31" s="50">
        <f>SUM(0)</f>
        <v>0</v>
      </c>
      <c r="K31" s="51"/>
      <c r="L31" s="24"/>
      <c r="M31" s="52">
        <f t="shared" ref="M31:P31" si="11">SUM(0)</f>
        <v>0</v>
      </c>
      <c r="N31" s="52">
        <f t="shared" si="11"/>
        <v>0</v>
      </c>
      <c r="O31" s="52">
        <f t="shared" si="11"/>
        <v>0</v>
      </c>
      <c r="P31" s="52">
        <f t="shared" si="11"/>
        <v>0</v>
      </c>
      <c r="Q31" s="24"/>
      <c r="R31" s="24" t="s">
        <v>39</v>
      </c>
      <c r="S31" s="59">
        <f t="shared" si="9"/>
        <v>0</v>
      </c>
      <c r="T31" s="59">
        <f t="shared" si="10"/>
        <v>0</v>
      </c>
      <c r="U31" s="59"/>
      <c r="V31" s="59"/>
      <c r="W31" s="24" t="s">
        <v>34</v>
      </c>
      <c r="X31" s="24">
        <v>1100</v>
      </c>
      <c r="Y31" s="24"/>
    </row>
    <row r="32" ht="24.95" customHeight="1" spans="1:25">
      <c r="A32" s="24">
        <v>23</v>
      </c>
      <c r="B32" s="26" t="s">
        <v>831</v>
      </c>
      <c r="C32" s="24"/>
      <c r="D32" s="24"/>
      <c r="E32" s="24"/>
      <c r="F32" s="24"/>
      <c r="G32" s="24" t="s">
        <v>125</v>
      </c>
      <c r="H32" s="24" t="s">
        <v>34</v>
      </c>
      <c r="I32" s="24" t="s">
        <v>126</v>
      </c>
      <c r="J32" s="50">
        <f>SUM(0)</f>
        <v>0</v>
      </c>
      <c r="K32" s="51"/>
      <c r="L32" s="24"/>
      <c r="M32" s="52">
        <f>SUM(0)</f>
        <v>0</v>
      </c>
      <c r="N32" s="52">
        <f>SUM(0)</f>
        <v>0</v>
      </c>
      <c r="O32" s="52">
        <f>SUM(0)</f>
        <v>0</v>
      </c>
      <c r="P32" s="52">
        <f>SUM(0)</f>
        <v>0</v>
      </c>
      <c r="Q32" s="24"/>
      <c r="R32" s="24" t="s">
        <v>39</v>
      </c>
      <c r="S32" s="59">
        <f t="shared" si="9"/>
        <v>0</v>
      </c>
      <c r="T32" s="59">
        <f t="shared" si="10"/>
        <v>0</v>
      </c>
      <c r="U32" s="59"/>
      <c r="V32" s="59"/>
      <c r="W32" s="24" t="s">
        <v>34</v>
      </c>
      <c r="X32" s="24">
        <v>1131</v>
      </c>
      <c r="Y32" s="24"/>
    </row>
    <row r="33" ht="24.95" customHeight="1" spans="1:25">
      <c r="A33" s="24">
        <v>24</v>
      </c>
      <c r="B33" s="26" t="s">
        <v>844</v>
      </c>
      <c r="C33" s="24"/>
      <c r="D33" s="24"/>
      <c r="E33" s="24"/>
      <c r="F33" s="24"/>
      <c r="G33" s="24" t="s">
        <v>37</v>
      </c>
      <c r="H33" s="24" t="s">
        <v>34</v>
      </c>
      <c r="I33" s="24" t="s">
        <v>126</v>
      </c>
      <c r="J33" s="50">
        <f>SUM(0)</f>
        <v>0</v>
      </c>
      <c r="K33" s="51"/>
      <c r="L33" s="24"/>
      <c r="M33" s="52">
        <f>SUM(0)</f>
        <v>0</v>
      </c>
      <c r="N33" s="52">
        <f>SUM(0)</f>
        <v>0</v>
      </c>
      <c r="O33" s="52">
        <f>SUM(0)</f>
        <v>0</v>
      </c>
      <c r="P33" s="52">
        <f>SUM(0)</f>
        <v>0</v>
      </c>
      <c r="Q33" s="24"/>
      <c r="R33" s="24" t="s">
        <v>39</v>
      </c>
      <c r="S33" s="59">
        <f t="shared" si="9"/>
        <v>0</v>
      </c>
      <c r="T33" s="59">
        <f t="shared" si="10"/>
        <v>0</v>
      </c>
      <c r="U33" s="59"/>
      <c r="V33" s="59"/>
      <c r="W33" s="24" t="s">
        <v>34</v>
      </c>
      <c r="X33" s="24">
        <v>1146</v>
      </c>
      <c r="Y33" s="24"/>
    </row>
    <row r="34" ht="24.95" customHeight="1" spans="1:25">
      <c r="A34" s="24">
        <v>25</v>
      </c>
      <c r="B34" s="26" t="s">
        <v>852</v>
      </c>
      <c r="C34" s="24"/>
      <c r="D34" s="24"/>
      <c r="E34" s="24"/>
      <c r="F34" s="24"/>
      <c r="G34" s="24" t="s">
        <v>37</v>
      </c>
      <c r="H34" s="24" t="s">
        <v>34</v>
      </c>
      <c r="I34" s="24" t="s">
        <v>853</v>
      </c>
      <c r="J34" s="24" t="s">
        <v>34</v>
      </c>
      <c r="K34" s="51"/>
      <c r="L34" s="24"/>
      <c r="M34" s="52">
        <f>SUM(0)</f>
        <v>0</v>
      </c>
      <c r="N34" s="52">
        <f>SUM(0)</f>
        <v>0</v>
      </c>
      <c r="O34" s="52">
        <f>SUM(0)</f>
        <v>0</v>
      </c>
      <c r="P34" s="52">
        <f>SUM(0)</f>
        <v>0</v>
      </c>
      <c r="Q34" s="24"/>
      <c r="R34" s="24" t="s">
        <v>39</v>
      </c>
      <c r="S34" s="59">
        <f t="shared" si="9"/>
        <v>0</v>
      </c>
      <c r="T34" s="59">
        <f t="shared" si="10"/>
        <v>0</v>
      </c>
      <c r="U34" s="59"/>
      <c r="V34" s="59"/>
      <c r="W34" s="24" t="s">
        <v>34</v>
      </c>
      <c r="X34" s="24">
        <v>1185</v>
      </c>
      <c r="Y34" s="24"/>
    </row>
    <row r="35" s="6" customFormat="1" ht="24.95" customHeight="1" spans="1:25">
      <c r="A35" s="22">
        <v>26</v>
      </c>
      <c r="B35" s="23" t="s">
        <v>880</v>
      </c>
      <c r="C35" s="22"/>
      <c r="D35" s="22"/>
      <c r="E35" s="22"/>
      <c r="F35" s="22"/>
      <c r="G35" s="22" t="s">
        <v>37</v>
      </c>
      <c r="H35" s="22" t="s">
        <v>34</v>
      </c>
      <c r="I35" s="22" t="s">
        <v>126</v>
      </c>
      <c r="J35" s="44">
        <f>SUM(0)</f>
        <v>0</v>
      </c>
      <c r="K35" s="23" t="s">
        <v>881</v>
      </c>
      <c r="L35" s="22"/>
      <c r="M35" s="49">
        <f t="shared" ref="M35:P35" si="12">SUM(0)</f>
        <v>0</v>
      </c>
      <c r="N35" s="49">
        <f t="shared" si="12"/>
        <v>0</v>
      </c>
      <c r="O35" s="49">
        <f t="shared" si="12"/>
        <v>0</v>
      </c>
      <c r="P35" s="49">
        <f t="shared" si="12"/>
        <v>0</v>
      </c>
      <c r="Q35" s="22"/>
      <c r="R35" s="22" t="s">
        <v>39</v>
      </c>
      <c r="S35" s="58">
        <f t="shared" si="9"/>
        <v>0</v>
      </c>
      <c r="T35" s="58">
        <f t="shared" si="10"/>
        <v>0</v>
      </c>
      <c r="U35" s="58"/>
      <c r="V35" s="58"/>
      <c r="W35" s="22" t="s">
        <v>34</v>
      </c>
      <c r="X35" s="22">
        <v>1191</v>
      </c>
      <c r="Y35" s="22"/>
    </row>
    <row r="36" s="6" customFormat="1" ht="24.95" customHeight="1" spans="1:25">
      <c r="A36" s="22">
        <v>27</v>
      </c>
      <c r="B36" s="23" t="s">
        <v>882</v>
      </c>
      <c r="C36" s="22"/>
      <c r="D36" s="22"/>
      <c r="E36" s="22"/>
      <c r="F36" s="22"/>
      <c r="G36" s="22" t="s">
        <v>37</v>
      </c>
      <c r="H36" s="22" t="s">
        <v>34</v>
      </c>
      <c r="I36" s="22" t="s">
        <v>883</v>
      </c>
      <c r="J36" s="44" t="s">
        <v>34</v>
      </c>
      <c r="K36" s="23"/>
      <c r="L36" s="22"/>
      <c r="M36" s="49">
        <f t="shared" ref="M36:P36" si="13">M37+M38+M39+M42+M43</f>
        <v>0.5</v>
      </c>
      <c r="N36" s="49">
        <f t="shared" si="13"/>
        <v>0</v>
      </c>
      <c r="O36" s="49">
        <f t="shared" si="13"/>
        <v>0.5</v>
      </c>
      <c r="P36" s="49">
        <f t="shared" si="13"/>
        <v>0</v>
      </c>
      <c r="Q36" s="22"/>
      <c r="R36" s="22" t="s">
        <v>39</v>
      </c>
      <c r="S36" s="58">
        <f>S37+S38+S39+S42+S43</f>
        <v>1</v>
      </c>
      <c r="T36" s="58">
        <f>T37+T38+T39+T42+T43</f>
        <v>6</v>
      </c>
      <c r="U36" s="58"/>
      <c r="V36" s="58"/>
      <c r="W36" s="22" t="s">
        <v>34</v>
      </c>
      <c r="X36" s="22">
        <v>1206</v>
      </c>
      <c r="Y36" s="22"/>
    </row>
    <row r="37" ht="24.95" customHeight="1" spans="1:25">
      <c r="A37" s="24">
        <v>28</v>
      </c>
      <c r="B37" s="26" t="s">
        <v>884</v>
      </c>
      <c r="C37" s="24"/>
      <c r="D37" s="24"/>
      <c r="E37" s="24"/>
      <c r="F37" s="24"/>
      <c r="G37" s="24" t="s">
        <v>37</v>
      </c>
      <c r="H37" s="24" t="s">
        <v>34</v>
      </c>
      <c r="I37" s="24" t="s">
        <v>108</v>
      </c>
      <c r="J37" s="55"/>
      <c r="K37" s="51"/>
      <c r="L37" s="24"/>
      <c r="M37" s="52"/>
      <c r="N37" s="52"/>
      <c r="O37" s="52"/>
      <c r="P37" s="52"/>
      <c r="Q37" s="24"/>
      <c r="R37" s="24"/>
      <c r="S37" s="59"/>
      <c r="T37" s="59"/>
      <c r="U37" s="59"/>
      <c r="V37" s="59"/>
      <c r="W37" s="24" t="s">
        <v>34</v>
      </c>
      <c r="X37" s="24">
        <v>1207</v>
      </c>
      <c r="Y37" s="24"/>
    </row>
    <row r="38" ht="24.95" customHeight="1" spans="1:25">
      <c r="A38" s="24">
        <v>29</v>
      </c>
      <c r="B38" s="26" t="s">
        <v>885</v>
      </c>
      <c r="C38" s="24"/>
      <c r="D38" s="24"/>
      <c r="E38" s="24"/>
      <c r="F38" s="24"/>
      <c r="G38" s="24" t="s">
        <v>37</v>
      </c>
      <c r="H38" s="24" t="s">
        <v>34</v>
      </c>
      <c r="I38" s="24" t="s">
        <v>126</v>
      </c>
      <c r="J38" s="50">
        <f>SUM(0)</f>
        <v>0</v>
      </c>
      <c r="K38" s="51"/>
      <c r="L38" s="24"/>
      <c r="M38" s="52">
        <f t="shared" ref="M38:P38" si="14">SUM(0)</f>
        <v>0</v>
      </c>
      <c r="N38" s="52">
        <f t="shared" si="14"/>
        <v>0</v>
      </c>
      <c r="O38" s="52">
        <f t="shared" si="14"/>
        <v>0</v>
      </c>
      <c r="P38" s="52">
        <f t="shared" si="14"/>
        <v>0</v>
      </c>
      <c r="Q38" s="24"/>
      <c r="R38" s="24" t="s">
        <v>39</v>
      </c>
      <c r="S38" s="59">
        <f>SUM(0)</f>
        <v>0</v>
      </c>
      <c r="T38" s="59">
        <f>SUM(0)</f>
        <v>0</v>
      </c>
      <c r="U38" s="59"/>
      <c r="V38" s="59"/>
      <c r="W38" s="24" t="s">
        <v>34</v>
      </c>
      <c r="X38" s="24">
        <v>1210</v>
      </c>
      <c r="Y38" s="24"/>
    </row>
    <row r="39" ht="24.95" customHeight="1" spans="1:25">
      <c r="A39" s="24">
        <v>30</v>
      </c>
      <c r="B39" s="26" t="s">
        <v>886</v>
      </c>
      <c r="C39" s="24"/>
      <c r="D39" s="24"/>
      <c r="E39" s="24"/>
      <c r="F39" s="24"/>
      <c r="G39" s="24" t="s">
        <v>37</v>
      </c>
      <c r="H39" s="24" t="s">
        <v>34</v>
      </c>
      <c r="I39" s="24" t="s">
        <v>883</v>
      </c>
      <c r="J39" s="24" t="s">
        <v>34</v>
      </c>
      <c r="K39" s="51"/>
      <c r="L39" s="24"/>
      <c r="M39" s="52">
        <f>SUM(M40:M40)</f>
        <v>0.5</v>
      </c>
      <c r="N39" s="52">
        <f>SUM(N40:N40)</f>
        <v>0</v>
      </c>
      <c r="O39" s="52">
        <f>SUM(O40:O40)</f>
        <v>0.5</v>
      </c>
      <c r="P39" s="52">
        <f>SUM(P40:P40)</f>
        <v>0</v>
      </c>
      <c r="Q39" s="24"/>
      <c r="R39" s="24" t="s">
        <v>39</v>
      </c>
      <c r="S39" s="59">
        <f>SUM(S40:S40)</f>
        <v>1</v>
      </c>
      <c r="T39" s="59">
        <f>SUM(T40:T40)</f>
        <v>6</v>
      </c>
      <c r="U39" s="59"/>
      <c r="V39" s="59"/>
      <c r="W39" s="24" t="s">
        <v>34</v>
      </c>
      <c r="X39" s="24">
        <v>1234</v>
      </c>
      <c r="Y39" s="24"/>
    </row>
    <row r="40" ht="24.95" customHeight="1" spans="1:25">
      <c r="A40" s="24">
        <v>31</v>
      </c>
      <c r="B40" s="25" t="s">
        <v>934</v>
      </c>
      <c r="C40" s="26" t="s">
        <v>45</v>
      </c>
      <c r="D40" s="26" t="s">
        <v>64</v>
      </c>
      <c r="E40" s="26" t="s">
        <v>65</v>
      </c>
      <c r="F40" s="26"/>
      <c r="G40" s="26" t="s">
        <v>37</v>
      </c>
      <c r="H40" s="26">
        <v>2019</v>
      </c>
      <c r="I40" s="26" t="s">
        <v>908</v>
      </c>
      <c r="J40" s="45">
        <v>1</v>
      </c>
      <c r="K40" s="46" t="s">
        <v>909</v>
      </c>
      <c r="L40" s="26">
        <v>0.5</v>
      </c>
      <c r="M40" s="47">
        <f>N40+O40+P40</f>
        <v>0.5</v>
      </c>
      <c r="N40" s="47"/>
      <c r="O40" s="47">
        <v>0.5</v>
      </c>
      <c r="P40" s="47"/>
      <c r="Q40" s="26" t="s">
        <v>135</v>
      </c>
      <c r="R40" s="26" t="s">
        <v>39</v>
      </c>
      <c r="S40" s="60">
        <v>1</v>
      </c>
      <c r="T40" s="60">
        <v>6</v>
      </c>
      <c r="U40" s="60"/>
      <c r="V40" s="60"/>
      <c r="W40" s="26" t="s">
        <v>17</v>
      </c>
      <c r="X40" s="26"/>
      <c r="Y40" s="26" t="s">
        <v>935</v>
      </c>
    </row>
    <row r="41" ht="24.95" customHeight="1" spans="1:25">
      <c r="A41" s="24"/>
      <c r="B41" s="25"/>
      <c r="C41" s="27" t="s">
        <v>45</v>
      </c>
      <c r="D41" s="28" t="s">
        <v>64</v>
      </c>
      <c r="E41" s="29" t="s">
        <v>65</v>
      </c>
      <c r="F41" s="28" t="s">
        <v>3434</v>
      </c>
      <c r="G41" s="26" t="s">
        <v>37</v>
      </c>
      <c r="H41" s="26">
        <v>2019</v>
      </c>
      <c r="I41" s="26" t="s">
        <v>908</v>
      </c>
      <c r="J41" s="45">
        <v>1</v>
      </c>
      <c r="K41" s="46" t="s">
        <v>909</v>
      </c>
      <c r="L41" s="26">
        <v>0.5</v>
      </c>
      <c r="M41" s="47">
        <f>N41+O41+P41</f>
        <v>0.5</v>
      </c>
      <c r="N41" s="47"/>
      <c r="O41" s="47">
        <v>0.5</v>
      </c>
      <c r="P41" s="47"/>
      <c r="Q41" s="26" t="s">
        <v>135</v>
      </c>
      <c r="R41" s="26" t="s">
        <v>39</v>
      </c>
      <c r="S41" s="60">
        <v>1</v>
      </c>
      <c r="T41" s="60">
        <v>6</v>
      </c>
      <c r="U41" s="60"/>
      <c r="V41" s="60"/>
      <c r="W41" s="26" t="s">
        <v>17</v>
      </c>
      <c r="X41" s="26"/>
      <c r="Y41" s="26" t="s">
        <v>935</v>
      </c>
    </row>
    <row r="42" ht="24.95" customHeight="1" spans="1:25">
      <c r="A42" s="24">
        <v>32</v>
      </c>
      <c r="B42" s="26" t="s">
        <v>936</v>
      </c>
      <c r="C42" s="24"/>
      <c r="D42" s="24"/>
      <c r="E42" s="24"/>
      <c r="F42" s="24"/>
      <c r="G42" s="24" t="s">
        <v>37</v>
      </c>
      <c r="H42" s="24" t="s">
        <v>34</v>
      </c>
      <c r="I42" s="24" t="s">
        <v>126</v>
      </c>
      <c r="J42" s="50">
        <f>SUM(0)</f>
        <v>0</v>
      </c>
      <c r="K42" s="51"/>
      <c r="L42" s="24"/>
      <c r="M42" s="52">
        <f t="shared" ref="M42:P42" si="15">SUM(0)</f>
        <v>0</v>
      </c>
      <c r="N42" s="52">
        <f t="shared" si="15"/>
        <v>0</v>
      </c>
      <c r="O42" s="52">
        <f t="shared" si="15"/>
        <v>0</v>
      </c>
      <c r="P42" s="52">
        <f t="shared" si="15"/>
        <v>0</v>
      </c>
      <c r="Q42" s="24"/>
      <c r="R42" s="24" t="s">
        <v>39</v>
      </c>
      <c r="S42" s="59">
        <f>SUM(0)</f>
        <v>0</v>
      </c>
      <c r="T42" s="59">
        <f>SUM(0)</f>
        <v>0</v>
      </c>
      <c r="U42" s="59"/>
      <c r="V42" s="59"/>
      <c r="W42" s="24" t="s">
        <v>34</v>
      </c>
      <c r="X42" s="24">
        <v>1247</v>
      </c>
      <c r="Y42" s="24"/>
    </row>
    <row r="43" ht="24.95" customHeight="1" spans="1:25">
      <c r="A43" s="24">
        <v>33</v>
      </c>
      <c r="B43" s="26" t="s">
        <v>937</v>
      </c>
      <c r="C43" s="24"/>
      <c r="D43" s="24"/>
      <c r="E43" s="24"/>
      <c r="F43" s="24"/>
      <c r="G43" s="24" t="s">
        <v>37</v>
      </c>
      <c r="H43" s="24" t="s">
        <v>34</v>
      </c>
      <c r="I43" s="24" t="s">
        <v>126</v>
      </c>
      <c r="J43" s="50">
        <f>SUM(0)</f>
        <v>0</v>
      </c>
      <c r="K43" s="51"/>
      <c r="L43" s="24"/>
      <c r="M43" s="52">
        <f t="shared" ref="M43:P43" si="16">SUM(0)</f>
        <v>0</v>
      </c>
      <c r="N43" s="52">
        <f t="shared" si="16"/>
        <v>0</v>
      </c>
      <c r="O43" s="52">
        <f t="shared" si="16"/>
        <v>0</v>
      </c>
      <c r="P43" s="52">
        <f t="shared" si="16"/>
        <v>0</v>
      </c>
      <c r="Q43" s="24"/>
      <c r="R43" s="24" t="s">
        <v>39</v>
      </c>
      <c r="S43" s="59">
        <f>SUM(0)</f>
        <v>0</v>
      </c>
      <c r="T43" s="59">
        <f>SUM(0)</f>
        <v>0</v>
      </c>
      <c r="U43" s="59"/>
      <c r="V43" s="59"/>
      <c r="W43" s="24" t="s">
        <v>34</v>
      </c>
      <c r="X43" s="24">
        <v>1252</v>
      </c>
      <c r="Y43" s="24"/>
    </row>
    <row r="44" s="5" customFormat="1" ht="24.95" customHeight="1" spans="1:25">
      <c r="A44" s="20">
        <v>34</v>
      </c>
      <c r="B44" s="21" t="s">
        <v>938</v>
      </c>
      <c r="C44" s="20"/>
      <c r="D44" s="20"/>
      <c r="E44" s="20"/>
      <c r="F44" s="20"/>
      <c r="G44" s="20" t="s">
        <v>37</v>
      </c>
      <c r="H44" s="20" t="s">
        <v>34</v>
      </c>
      <c r="I44" s="20" t="s">
        <v>34</v>
      </c>
      <c r="J44" s="42" t="s">
        <v>34</v>
      </c>
      <c r="K44" s="21"/>
      <c r="L44" s="20"/>
      <c r="M44" s="48">
        <f t="shared" ref="M44:P44" si="17">M45+M46+M47+M48+M49+M50</f>
        <v>1.42</v>
      </c>
      <c r="N44" s="48">
        <f t="shared" si="17"/>
        <v>0</v>
      </c>
      <c r="O44" s="48">
        <f t="shared" si="17"/>
        <v>1.42</v>
      </c>
      <c r="P44" s="48">
        <f t="shared" si="17"/>
        <v>0</v>
      </c>
      <c r="Q44" s="20"/>
      <c r="R44" s="20" t="s">
        <v>34</v>
      </c>
      <c r="S44" s="57">
        <f>S45+S46+S47+S48+S49+S50</f>
        <v>3</v>
      </c>
      <c r="T44" s="57">
        <f>T45+T46+T47+T48+T49+T50</f>
        <v>18</v>
      </c>
      <c r="U44" s="57" t="s">
        <v>939</v>
      </c>
      <c r="V44" s="57" t="s">
        <v>128</v>
      </c>
      <c r="W44" s="20" t="s">
        <v>34</v>
      </c>
      <c r="X44" s="20">
        <v>1263</v>
      </c>
      <c r="Y44" s="20"/>
    </row>
    <row r="45" s="6" customFormat="1" ht="24.95" customHeight="1" spans="1:25">
      <c r="A45" s="22">
        <v>35</v>
      </c>
      <c r="B45" s="23" t="s">
        <v>940</v>
      </c>
      <c r="C45" s="22"/>
      <c r="D45" s="22"/>
      <c r="E45" s="22"/>
      <c r="F45" s="22"/>
      <c r="G45" s="22" t="s">
        <v>37</v>
      </c>
      <c r="H45" s="22" t="s">
        <v>34</v>
      </c>
      <c r="I45" s="22" t="s">
        <v>941</v>
      </c>
      <c r="J45" s="43">
        <f>SUM(0)</f>
        <v>0</v>
      </c>
      <c r="K45" s="23" t="s">
        <v>942</v>
      </c>
      <c r="L45" s="22"/>
      <c r="M45" s="49">
        <f>SUM(0)</f>
        <v>0</v>
      </c>
      <c r="N45" s="49">
        <f>SUM(0)</f>
        <v>0</v>
      </c>
      <c r="O45" s="49">
        <f>SUM(0)</f>
        <v>0</v>
      </c>
      <c r="P45" s="49">
        <f>SUM(0)</f>
        <v>0</v>
      </c>
      <c r="Q45" s="22"/>
      <c r="R45" s="22" t="s">
        <v>39</v>
      </c>
      <c r="S45" s="58">
        <f>SUM(0)</f>
        <v>0</v>
      </c>
      <c r="T45" s="58">
        <f>SUM(0)</f>
        <v>0</v>
      </c>
      <c r="U45" s="58"/>
      <c r="V45" s="58"/>
      <c r="W45" s="22" t="s">
        <v>34</v>
      </c>
      <c r="X45" s="22">
        <v>1264</v>
      </c>
      <c r="Y45" s="22"/>
    </row>
    <row r="46" s="6" customFormat="1" ht="24.95" customHeight="1" spans="1:25">
      <c r="A46" s="22">
        <v>36</v>
      </c>
      <c r="B46" s="23" t="s">
        <v>1047</v>
      </c>
      <c r="C46" s="22"/>
      <c r="D46" s="22"/>
      <c r="E46" s="22"/>
      <c r="F46" s="22"/>
      <c r="G46" s="22" t="s">
        <v>37</v>
      </c>
      <c r="H46" s="22" t="s">
        <v>34</v>
      </c>
      <c r="I46" s="22" t="s">
        <v>941</v>
      </c>
      <c r="J46" s="43">
        <f>SUM(0)</f>
        <v>0</v>
      </c>
      <c r="K46" s="23" t="s">
        <v>1048</v>
      </c>
      <c r="L46" s="22"/>
      <c r="M46" s="49">
        <f>SUM(0)</f>
        <v>0</v>
      </c>
      <c r="N46" s="49">
        <f>SUM(0)</f>
        <v>0</v>
      </c>
      <c r="O46" s="49">
        <f>SUM(0)</f>
        <v>0</v>
      </c>
      <c r="P46" s="49">
        <f>SUM(0)</f>
        <v>0</v>
      </c>
      <c r="Q46" s="22"/>
      <c r="R46" s="22" t="s">
        <v>39</v>
      </c>
      <c r="S46" s="58">
        <f>SUM(0)</f>
        <v>0</v>
      </c>
      <c r="T46" s="58">
        <f>SUM(0)</f>
        <v>0</v>
      </c>
      <c r="U46" s="58"/>
      <c r="V46" s="58"/>
      <c r="W46" s="22" t="s">
        <v>34</v>
      </c>
      <c r="X46" s="22">
        <v>1780</v>
      </c>
      <c r="Y46" s="22"/>
    </row>
    <row r="47" s="6" customFormat="1" ht="24.95" customHeight="1" spans="1:25">
      <c r="A47" s="22">
        <v>37</v>
      </c>
      <c r="B47" s="23" t="s">
        <v>1153</v>
      </c>
      <c r="C47" s="22"/>
      <c r="D47" s="22"/>
      <c r="E47" s="22"/>
      <c r="F47" s="22"/>
      <c r="G47" s="22" t="s">
        <v>37</v>
      </c>
      <c r="H47" s="22" t="s">
        <v>34</v>
      </c>
      <c r="I47" s="22" t="s">
        <v>1139</v>
      </c>
      <c r="J47" s="43">
        <f>SUM(0)</f>
        <v>0</v>
      </c>
      <c r="K47" s="23" t="s">
        <v>1154</v>
      </c>
      <c r="L47" s="22"/>
      <c r="M47" s="49">
        <f>SUM(0)</f>
        <v>0</v>
      </c>
      <c r="N47" s="49">
        <f>SUM(0)</f>
        <v>0</v>
      </c>
      <c r="O47" s="49">
        <f>SUM(0)</f>
        <v>0</v>
      </c>
      <c r="P47" s="49">
        <f>SUM(0)</f>
        <v>0</v>
      </c>
      <c r="Q47" s="22"/>
      <c r="R47" s="22" t="s">
        <v>39</v>
      </c>
      <c r="S47" s="58">
        <f>SUM(0)</f>
        <v>0</v>
      </c>
      <c r="T47" s="58">
        <f>SUM(0)</f>
        <v>0</v>
      </c>
      <c r="U47" s="58"/>
      <c r="V47" s="58"/>
      <c r="W47" s="22" t="s">
        <v>34</v>
      </c>
      <c r="X47" s="22">
        <v>2076</v>
      </c>
      <c r="Y47" s="22"/>
    </row>
    <row r="48" s="6" customFormat="1" ht="24.95" customHeight="1" spans="1:25">
      <c r="A48" s="22">
        <v>38</v>
      </c>
      <c r="B48" s="23" t="s">
        <v>1168</v>
      </c>
      <c r="C48" s="22"/>
      <c r="D48" s="22"/>
      <c r="E48" s="22"/>
      <c r="F48" s="22"/>
      <c r="G48" s="22" t="s">
        <v>37</v>
      </c>
      <c r="H48" s="22" t="s">
        <v>34</v>
      </c>
      <c r="I48" s="22" t="s">
        <v>1169</v>
      </c>
      <c r="J48" s="43">
        <f>SUM(0)</f>
        <v>0</v>
      </c>
      <c r="K48" s="23" t="s">
        <v>1170</v>
      </c>
      <c r="L48" s="22"/>
      <c r="M48" s="49">
        <f t="shared" ref="M48:P48" si="18">SUM(0)</f>
        <v>0</v>
      </c>
      <c r="N48" s="49">
        <f t="shared" si="18"/>
        <v>0</v>
      </c>
      <c r="O48" s="49">
        <f t="shared" si="18"/>
        <v>0</v>
      </c>
      <c r="P48" s="49">
        <f t="shared" si="18"/>
        <v>0</v>
      </c>
      <c r="Q48" s="22"/>
      <c r="R48" s="22" t="s">
        <v>39</v>
      </c>
      <c r="S48" s="58">
        <f>SUM(0)</f>
        <v>0</v>
      </c>
      <c r="T48" s="58">
        <f>SUM(0)</f>
        <v>0</v>
      </c>
      <c r="U48" s="58"/>
      <c r="V48" s="58"/>
      <c r="W48" s="22" t="s">
        <v>34</v>
      </c>
      <c r="X48" s="22">
        <v>2118</v>
      </c>
      <c r="Y48" s="22"/>
    </row>
    <row r="49" s="6" customFormat="1" ht="24.95" customHeight="1" spans="1:25">
      <c r="A49" s="22">
        <v>39</v>
      </c>
      <c r="B49" s="23" t="s">
        <v>1171</v>
      </c>
      <c r="C49" s="22"/>
      <c r="D49" s="22"/>
      <c r="E49" s="22"/>
      <c r="F49" s="22"/>
      <c r="G49" s="22" t="s">
        <v>37</v>
      </c>
      <c r="H49" s="22" t="s">
        <v>34</v>
      </c>
      <c r="I49" s="22" t="s">
        <v>126</v>
      </c>
      <c r="J49" s="44">
        <f>SUM(0)</f>
        <v>0</v>
      </c>
      <c r="K49" s="23" t="s">
        <v>1172</v>
      </c>
      <c r="L49" s="22"/>
      <c r="M49" s="49">
        <f t="shared" ref="M49:P49" si="19">SUM(0)</f>
        <v>0</v>
      </c>
      <c r="N49" s="49">
        <f t="shared" si="19"/>
        <v>0</v>
      </c>
      <c r="O49" s="49">
        <f t="shared" si="19"/>
        <v>0</v>
      </c>
      <c r="P49" s="49">
        <f t="shared" si="19"/>
        <v>0</v>
      </c>
      <c r="Q49" s="22"/>
      <c r="R49" s="22" t="s">
        <v>39</v>
      </c>
      <c r="S49" s="58">
        <f>SUM(0)</f>
        <v>0</v>
      </c>
      <c r="T49" s="58">
        <f>SUM(0)</f>
        <v>0</v>
      </c>
      <c r="U49" s="58"/>
      <c r="V49" s="58"/>
      <c r="W49" s="22" t="s">
        <v>34</v>
      </c>
      <c r="X49" s="22">
        <v>2196</v>
      </c>
      <c r="Y49" s="22"/>
    </row>
    <row r="50" s="6" customFormat="1" ht="24.95" customHeight="1" spans="1:25">
      <c r="A50" s="22">
        <v>40</v>
      </c>
      <c r="B50" s="23" t="s">
        <v>1173</v>
      </c>
      <c r="C50" s="22"/>
      <c r="D50" s="22"/>
      <c r="E50" s="22"/>
      <c r="F50" s="22"/>
      <c r="G50" s="22" t="s">
        <v>37</v>
      </c>
      <c r="H50" s="22" t="s">
        <v>34</v>
      </c>
      <c r="I50" s="22" t="s">
        <v>34</v>
      </c>
      <c r="J50" s="43" t="s">
        <v>34</v>
      </c>
      <c r="K50" s="23" t="s">
        <v>1174</v>
      </c>
      <c r="L50" s="22"/>
      <c r="M50" s="49">
        <f t="shared" ref="M50:P50" si="20">M51+M56+M57+M58</f>
        <v>1.42</v>
      </c>
      <c r="N50" s="49">
        <f t="shared" si="20"/>
        <v>0</v>
      </c>
      <c r="O50" s="49">
        <f t="shared" si="20"/>
        <v>1.42</v>
      </c>
      <c r="P50" s="49">
        <f t="shared" si="20"/>
        <v>0</v>
      </c>
      <c r="Q50" s="22"/>
      <c r="R50" s="22" t="s">
        <v>39</v>
      </c>
      <c r="S50" s="58">
        <f>S51+S56+S57+S58</f>
        <v>3</v>
      </c>
      <c r="T50" s="58">
        <f>T51+T56+T57+T58</f>
        <v>18</v>
      </c>
      <c r="U50" s="58"/>
      <c r="V50" s="58"/>
      <c r="W50" s="22" t="s">
        <v>34</v>
      </c>
      <c r="X50" s="22">
        <v>2211</v>
      </c>
      <c r="Y50" s="22"/>
    </row>
    <row r="51" ht="24.95" customHeight="1" spans="1:25">
      <c r="A51" s="24">
        <v>41</v>
      </c>
      <c r="B51" s="26" t="s">
        <v>1175</v>
      </c>
      <c r="C51" s="24"/>
      <c r="D51" s="24"/>
      <c r="E51" s="24"/>
      <c r="F51" s="24"/>
      <c r="G51" s="24" t="s">
        <v>37</v>
      </c>
      <c r="H51" s="24" t="s">
        <v>34</v>
      </c>
      <c r="I51" s="24" t="s">
        <v>1176</v>
      </c>
      <c r="J51" s="55">
        <f>SUM(J52:J54)</f>
        <v>30</v>
      </c>
      <c r="K51" s="51"/>
      <c r="L51" s="24"/>
      <c r="M51" s="52">
        <f>SUM(M52:M54)</f>
        <v>1.42</v>
      </c>
      <c r="N51" s="52">
        <f>SUM(N52:N54)</f>
        <v>0</v>
      </c>
      <c r="O51" s="52">
        <f>SUM(O52:O54)</f>
        <v>1.42</v>
      </c>
      <c r="P51" s="52">
        <f>SUM(P52:P54)</f>
        <v>0</v>
      </c>
      <c r="Q51" s="24"/>
      <c r="R51" s="24" t="s">
        <v>39</v>
      </c>
      <c r="S51" s="59">
        <f>SUM(S52:S54)</f>
        <v>3</v>
      </c>
      <c r="T51" s="59">
        <f>SUM(T52:T54)</f>
        <v>18</v>
      </c>
      <c r="U51" s="59"/>
      <c r="V51" s="59"/>
      <c r="W51" s="24" t="s">
        <v>34</v>
      </c>
      <c r="X51" s="24">
        <v>2212</v>
      </c>
      <c r="Y51" s="24"/>
    </row>
    <row r="52" ht="24.95" customHeight="1" spans="1:25">
      <c r="A52" s="24">
        <v>42</v>
      </c>
      <c r="B52" s="25" t="s">
        <v>1211</v>
      </c>
      <c r="C52" s="26" t="s">
        <v>45</v>
      </c>
      <c r="D52" s="26" t="s">
        <v>64</v>
      </c>
      <c r="E52" s="26" t="s">
        <v>790</v>
      </c>
      <c r="F52" s="26"/>
      <c r="G52" s="26" t="s">
        <v>37</v>
      </c>
      <c r="H52" s="26">
        <v>2019</v>
      </c>
      <c r="I52" s="26" t="s">
        <v>1178</v>
      </c>
      <c r="J52" s="45">
        <v>13</v>
      </c>
      <c r="K52" s="46" t="s">
        <v>1182</v>
      </c>
      <c r="L52" s="26">
        <v>0.05</v>
      </c>
      <c r="M52" s="47">
        <f t="shared" ref="M52:M55" si="21">N52+O52+P52</f>
        <v>0.65</v>
      </c>
      <c r="N52" s="47"/>
      <c r="O52" s="47">
        <v>0.65</v>
      </c>
      <c r="P52" s="47"/>
      <c r="Q52" s="26" t="s">
        <v>135</v>
      </c>
      <c r="R52" s="26" t="s">
        <v>39</v>
      </c>
      <c r="S52" s="60">
        <v>1</v>
      </c>
      <c r="T52" s="60">
        <v>6</v>
      </c>
      <c r="U52" s="60"/>
      <c r="V52" s="60"/>
      <c r="W52" s="26" t="s">
        <v>17</v>
      </c>
      <c r="X52" s="26"/>
      <c r="Y52" s="26" t="s">
        <v>1212</v>
      </c>
    </row>
    <row r="53" ht="24.95" customHeight="1" spans="1:25">
      <c r="A53" s="24"/>
      <c r="B53" s="25"/>
      <c r="C53" s="30" t="s">
        <v>45</v>
      </c>
      <c r="D53" s="31" t="s">
        <v>64</v>
      </c>
      <c r="E53" s="32" t="s">
        <v>790</v>
      </c>
      <c r="F53" s="31" t="s">
        <v>3435</v>
      </c>
      <c r="G53" s="33" t="s">
        <v>37</v>
      </c>
      <c r="H53" s="26">
        <v>2019</v>
      </c>
      <c r="I53" s="26" t="s">
        <v>1178</v>
      </c>
      <c r="J53" s="45">
        <v>13</v>
      </c>
      <c r="K53" s="46" t="s">
        <v>1182</v>
      </c>
      <c r="L53" s="26">
        <v>0.05</v>
      </c>
      <c r="M53" s="47">
        <f t="shared" si="21"/>
        <v>0.65</v>
      </c>
      <c r="N53" s="47"/>
      <c r="O53" s="47">
        <v>0.65</v>
      </c>
      <c r="P53" s="47"/>
      <c r="Q53" s="26" t="s">
        <v>135</v>
      </c>
      <c r="R53" s="26" t="s">
        <v>39</v>
      </c>
      <c r="S53" s="60">
        <v>1</v>
      </c>
      <c r="T53" s="60">
        <v>6</v>
      </c>
      <c r="U53" s="60"/>
      <c r="V53" s="60"/>
      <c r="W53" s="26" t="s">
        <v>17</v>
      </c>
      <c r="X53" s="26"/>
      <c r="Y53" s="26"/>
    </row>
    <row r="54" ht="24.95" customHeight="1" spans="1:25">
      <c r="A54" s="24">
        <v>43</v>
      </c>
      <c r="B54" s="25" t="s">
        <v>1225</v>
      </c>
      <c r="C54" s="33" t="s">
        <v>45</v>
      </c>
      <c r="D54" s="33" t="s">
        <v>64</v>
      </c>
      <c r="E54" s="33" t="s">
        <v>790</v>
      </c>
      <c r="F54" s="33"/>
      <c r="G54" s="33" t="s">
        <v>37</v>
      </c>
      <c r="H54" s="26">
        <v>2019</v>
      </c>
      <c r="I54" s="26" t="s">
        <v>1214</v>
      </c>
      <c r="J54" s="45">
        <v>4</v>
      </c>
      <c r="K54" s="46" t="s">
        <v>1215</v>
      </c>
      <c r="L54" s="26">
        <v>0.03</v>
      </c>
      <c r="M54" s="47">
        <f t="shared" si="21"/>
        <v>0.12</v>
      </c>
      <c r="N54" s="47"/>
      <c r="O54" s="47">
        <v>0.12</v>
      </c>
      <c r="P54" s="47"/>
      <c r="Q54" s="26" t="s">
        <v>135</v>
      </c>
      <c r="R54" s="26" t="s">
        <v>39</v>
      </c>
      <c r="S54" s="60">
        <v>1</v>
      </c>
      <c r="T54" s="60">
        <v>6</v>
      </c>
      <c r="U54" s="60"/>
      <c r="V54" s="60"/>
      <c r="W54" s="26" t="s">
        <v>17</v>
      </c>
      <c r="X54" s="26"/>
      <c r="Y54" s="26" t="s">
        <v>1226</v>
      </c>
    </row>
    <row r="55" ht="24.95" customHeight="1" spans="1:25">
      <c r="A55" s="24"/>
      <c r="B55" s="25"/>
      <c r="C55" s="30" t="s">
        <v>45</v>
      </c>
      <c r="D55" s="31" t="s">
        <v>64</v>
      </c>
      <c r="E55" s="32" t="s">
        <v>790</v>
      </c>
      <c r="F55" s="31" t="s">
        <v>3435</v>
      </c>
      <c r="G55" s="33" t="s">
        <v>37</v>
      </c>
      <c r="H55" s="26">
        <v>2019</v>
      </c>
      <c r="I55" s="26" t="s">
        <v>1214</v>
      </c>
      <c r="J55" s="45">
        <v>4</v>
      </c>
      <c r="K55" s="46" t="s">
        <v>1215</v>
      </c>
      <c r="L55" s="26">
        <v>0.03</v>
      </c>
      <c r="M55" s="47">
        <f t="shared" si="21"/>
        <v>0.12</v>
      </c>
      <c r="N55" s="47"/>
      <c r="O55" s="47">
        <v>0.12</v>
      </c>
      <c r="P55" s="47"/>
      <c r="Q55" s="26" t="s">
        <v>135</v>
      </c>
      <c r="R55" s="26" t="s">
        <v>39</v>
      </c>
      <c r="S55" s="60">
        <v>1</v>
      </c>
      <c r="T55" s="60">
        <v>6</v>
      </c>
      <c r="U55" s="60"/>
      <c r="V55" s="60"/>
      <c r="W55" s="26" t="s">
        <v>17</v>
      </c>
      <c r="X55" s="26"/>
      <c r="Y55" s="26"/>
    </row>
    <row r="56" ht="24.95" customHeight="1" spans="1:25">
      <c r="A56" s="24">
        <v>44</v>
      </c>
      <c r="B56" s="26" t="s">
        <v>1227</v>
      </c>
      <c r="C56" s="24"/>
      <c r="D56" s="24"/>
      <c r="E56" s="24"/>
      <c r="F56" s="24"/>
      <c r="G56" s="24" t="s">
        <v>37</v>
      </c>
      <c r="H56" s="24" t="s">
        <v>34</v>
      </c>
      <c r="I56" s="24" t="s">
        <v>1228</v>
      </c>
      <c r="J56" s="55">
        <f t="shared" ref="J56:J58" si="22">SUM(0)</f>
        <v>0</v>
      </c>
      <c r="K56" s="51"/>
      <c r="L56" s="24"/>
      <c r="M56" s="52">
        <f t="shared" ref="M56:P56" si="23">SUM(0)</f>
        <v>0</v>
      </c>
      <c r="N56" s="52">
        <f t="shared" si="23"/>
        <v>0</v>
      </c>
      <c r="O56" s="52">
        <f t="shared" si="23"/>
        <v>0</v>
      </c>
      <c r="P56" s="52">
        <f t="shared" si="23"/>
        <v>0</v>
      </c>
      <c r="Q56" s="24"/>
      <c r="R56" s="24" t="s">
        <v>39</v>
      </c>
      <c r="S56" s="59">
        <f t="shared" ref="S56:S58" si="24">SUM(0)</f>
        <v>0</v>
      </c>
      <c r="T56" s="59">
        <f t="shared" ref="T56:T58" si="25">SUM(0)</f>
        <v>0</v>
      </c>
      <c r="U56" s="59"/>
      <c r="V56" s="59"/>
      <c r="W56" s="24" t="s">
        <v>34</v>
      </c>
      <c r="X56" s="24">
        <v>2232</v>
      </c>
      <c r="Y56" s="24"/>
    </row>
    <row r="57" ht="24.95" customHeight="1" spans="1:25">
      <c r="A57" s="24">
        <v>45</v>
      </c>
      <c r="B57" s="26" t="s">
        <v>1229</v>
      </c>
      <c r="C57" s="24"/>
      <c r="D57" s="24"/>
      <c r="E57" s="24"/>
      <c r="F57" s="24"/>
      <c r="G57" s="24" t="s">
        <v>37</v>
      </c>
      <c r="H57" s="24" t="s">
        <v>34</v>
      </c>
      <c r="I57" s="24" t="s">
        <v>941</v>
      </c>
      <c r="J57" s="55">
        <f t="shared" si="22"/>
        <v>0</v>
      </c>
      <c r="K57" s="51"/>
      <c r="L57" s="24"/>
      <c r="M57" s="52">
        <f t="shared" ref="M57:P57" si="26">SUM(0)</f>
        <v>0</v>
      </c>
      <c r="N57" s="52">
        <f t="shared" si="26"/>
        <v>0</v>
      </c>
      <c r="O57" s="52">
        <f t="shared" si="26"/>
        <v>0</v>
      </c>
      <c r="P57" s="52">
        <f t="shared" si="26"/>
        <v>0</v>
      </c>
      <c r="Q57" s="24"/>
      <c r="R57" s="24" t="s">
        <v>39</v>
      </c>
      <c r="S57" s="59">
        <f t="shared" si="24"/>
        <v>0</v>
      </c>
      <c r="T57" s="59">
        <f t="shared" si="25"/>
        <v>0</v>
      </c>
      <c r="U57" s="59"/>
      <c r="V57" s="59"/>
      <c r="W57" s="24" t="s">
        <v>34</v>
      </c>
      <c r="X57" s="24">
        <v>2251</v>
      </c>
      <c r="Y57" s="24"/>
    </row>
    <row r="58" ht="24.95" customHeight="1" spans="1:25">
      <c r="A58" s="24">
        <v>46</v>
      </c>
      <c r="B58" s="26" t="s">
        <v>1230</v>
      </c>
      <c r="C58" s="24"/>
      <c r="D58" s="24"/>
      <c r="E58" s="24"/>
      <c r="F58" s="24"/>
      <c r="G58" s="24" t="s">
        <v>37</v>
      </c>
      <c r="H58" s="24" t="s">
        <v>34</v>
      </c>
      <c r="I58" s="24" t="s">
        <v>1139</v>
      </c>
      <c r="J58" s="55">
        <f t="shared" si="22"/>
        <v>0</v>
      </c>
      <c r="K58" s="51"/>
      <c r="L58" s="24"/>
      <c r="M58" s="52">
        <f t="shared" ref="M58:P58" si="27">SUM(0)</f>
        <v>0</v>
      </c>
      <c r="N58" s="52">
        <f t="shared" si="27"/>
        <v>0</v>
      </c>
      <c r="O58" s="52">
        <f t="shared" si="27"/>
        <v>0</v>
      </c>
      <c r="P58" s="52">
        <f t="shared" si="27"/>
        <v>0</v>
      </c>
      <c r="Q58" s="24"/>
      <c r="R58" s="24" t="s">
        <v>39</v>
      </c>
      <c r="S58" s="59">
        <f t="shared" si="24"/>
        <v>0</v>
      </c>
      <c r="T58" s="59">
        <f t="shared" si="25"/>
        <v>0</v>
      </c>
      <c r="U58" s="59"/>
      <c r="V58" s="59"/>
      <c r="W58" s="24" t="s">
        <v>34</v>
      </c>
      <c r="X58" s="24">
        <v>2256</v>
      </c>
      <c r="Y58" s="24"/>
    </row>
    <row r="59" s="5" customFormat="1" ht="24.95" customHeight="1" spans="1:25">
      <c r="A59" s="20">
        <v>47</v>
      </c>
      <c r="B59" s="21" t="s">
        <v>1231</v>
      </c>
      <c r="C59" s="20"/>
      <c r="D59" s="20"/>
      <c r="E59" s="20"/>
      <c r="F59" s="20"/>
      <c r="G59" s="20" t="s">
        <v>37</v>
      </c>
      <c r="H59" s="20" t="s">
        <v>34</v>
      </c>
      <c r="I59" s="20" t="s">
        <v>1232</v>
      </c>
      <c r="J59" s="41">
        <f>J60+J61+J62+J63+J64+J66+J67+J68</f>
        <v>1</v>
      </c>
      <c r="K59" s="21"/>
      <c r="L59" s="20"/>
      <c r="M59" s="48">
        <f t="shared" ref="M59:P59" si="28">M60+M61+M62+M63+M64+M66+M67+M68</f>
        <v>151.9</v>
      </c>
      <c r="N59" s="48">
        <f t="shared" si="28"/>
        <v>151.9</v>
      </c>
      <c r="O59" s="48">
        <f t="shared" si="28"/>
        <v>0</v>
      </c>
      <c r="P59" s="48">
        <f t="shared" si="28"/>
        <v>0</v>
      </c>
      <c r="Q59" s="20"/>
      <c r="R59" s="20" t="s">
        <v>34</v>
      </c>
      <c r="S59" s="57">
        <f>S60+S61+S62+S63+S64+S66+S67+S68</f>
        <v>21</v>
      </c>
      <c r="T59" s="57">
        <f>T60+T61+T62+T63+T64+T66+T67+T68</f>
        <v>21</v>
      </c>
      <c r="U59" s="57"/>
      <c r="V59" s="57"/>
      <c r="W59" s="20" t="s">
        <v>34</v>
      </c>
      <c r="X59" s="20">
        <v>2258</v>
      </c>
      <c r="Y59" s="20"/>
    </row>
    <row r="60" s="6" customFormat="1" ht="24.95" customHeight="1" spans="1:25">
      <c r="A60" s="22">
        <v>48</v>
      </c>
      <c r="B60" s="23" t="s">
        <v>1233</v>
      </c>
      <c r="C60" s="22"/>
      <c r="D60" s="22"/>
      <c r="E60" s="22"/>
      <c r="F60" s="22"/>
      <c r="G60" s="22" t="s">
        <v>37</v>
      </c>
      <c r="H60" s="22" t="s">
        <v>34</v>
      </c>
      <c r="I60" s="22" t="s">
        <v>1232</v>
      </c>
      <c r="J60" s="43">
        <v>0</v>
      </c>
      <c r="K60" s="23"/>
      <c r="L60" s="22"/>
      <c r="M60" s="49"/>
      <c r="N60" s="49"/>
      <c r="O60" s="49"/>
      <c r="P60" s="49"/>
      <c r="Q60" s="22"/>
      <c r="R60" s="22"/>
      <c r="S60" s="58"/>
      <c r="T60" s="58"/>
      <c r="U60" s="58"/>
      <c r="V60" s="58"/>
      <c r="W60" s="22" t="s">
        <v>34</v>
      </c>
      <c r="X60" s="22">
        <v>2259</v>
      </c>
      <c r="Y60" s="22"/>
    </row>
    <row r="61" s="6" customFormat="1" ht="24.95" customHeight="1" spans="1:25">
      <c r="A61" s="22">
        <v>49</v>
      </c>
      <c r="B61" s="23" t="s">
        <v>1234</v>
      </c>
      <c r="C61" s="22"/>
      <c r="D61" s="22"/>
      <c r="E61" s="22"/>
      <c r="F61" s="22"/>
      <c r="G61" s="22" t="s">
        <v>37</v>
      </c>
      <c r="H61" s="22" t="s">
        <v>34</v>
      </c>
      <c r="I61" s="22" t="s">
        <v>1232</v>
      </c>
      <c r="J61" s="43">
        <f>SUM(0)</f>
        <v>0</v>
      </c>
      <c r="K61" s="23" t="s">
        <v>1235</v>
      </c>
      <c r="L61" s="22"/>
      <c r="M61" s="49">
        <f>SUM(0)</f>
        <v>0</v>
      </c>
      <c r="N61" s="49">
        <f>SUM(0)</f>
        <v>0</v>
      </c>
      <c r="O61" s="49">
        <f>SUM(0)</f>
        <v>0</v>
      </c>
      <c r="P61" s="49">
        <f>SUM(0)</f>
        <v>0</v>
      </c>
      <c r="Q61" s="22"/>
      <c r="R61" s="22" t="s">
        <v>110</v>
      </c>
      <c r="S61" s="58">
        <f>SUM(0)</f>
        <v>0</v>
      </c>
      <c r="T61" s="58">
        <f>SUM(0)</f>
        <v>0</v>
      </c>
      <c r="U61" s="58" t="s">
        <v>1236</v>
      </c>
      <c r="V61" s="58" t="s">
        <v>1237</v>
      </c>
      <c r="W61" s="22" t="s">
        <v>34</v>
      </c>
      <c r="X61" s="22">
        <v>2266</v>
      </c>
      <c r="Y61" s="22"/>
    </row>
    <row r="62" s="6" customFormat="1" ht="24.95" customHeight="1" spans="1:25">
      <c r="A62" s="22">
        <v>50</v>
      </c>
      <c r="B62" s="23" t="s">
        <v>1255</v>
      </c>
      <c r="C62" s="22"/>
      <c r="D62" s="22"/>
      <c r="E62" s="22"/>
      <c r="F62" s="22"/>
      <c r="G62" s="22" t="s">
        <v>37</v>
      </c>
      <c r="H62" s="22" t="s">
        <v>34</v>
      </c>
      <c r="I62" s="22" t="s">
        <v>1232</v>
      </c>
      <c r="J62" s="43"/>
      <c r="K62" s="23"/>
      <c r="L62" s="22"/>
      <c r="M62" s="49"/>
      <c r="N62" s="49"/>
      <c r="O62" s="49"/>
      <c r="P62" s="49"/>
      <c r="Q62" s="22"/>
      <c r="R62" s="22"/>
      <c r="S62" s="58"/>
      <c r="T62" s="58"/>
      <c r="U62" s="58"/>
      <c r="V62" s="58"/>
      <c r="W62" s="22"/>
      <c r="X62" s="22">
        <v>2304</v>
      </c>
      <c r="Y62" s="22"/>
    </row>
    <row r="63" s="6" customFormat="1" ht="24.95" customHeight="1" spans="1:25">
      <c r="A63" s="22">
        <v>51</v>
      </c>
      <c r="B63" s="23" t="s">
        <v>1256</v>
      </c>
      <c r="C63" s="22"/>
      <c r="D63" s="22"/>
      <c r="E63" s="22"/>
      <c r="F63" s="22"/>
      <c r="G63" s="22" t="s">
        <v>37</v>
      </c>
      <c r="H63" s="22" t="s">
        <v>34</v>
      </c>
      <c r="I63" s="22" t="s">
        <v>1232</v>
      </c>
      <c r="J63" s="43">
        <f>SUM(0)</f>
        <v>0</v>
      </c>
      <c r="K63" s="23" t="s">
        <v>1257</v>
      </c>
      <c r="L63" s="22"/>
      <c r="M63" s="49">
        <f t="shared" ref="M63:P63" si="29">SUM(0)</f>
        <v>0</v>
      </c>
      <c r="N63" s="49">
        <f t="shared" si="29"/>
        <v>0</v>
      </c>
      <c r="O63" s="49">
        <f t="shared" si="29"/>
        <v>0</v>
      </c>
      <c r="P63" s="49">
        <f t="shared" si="29"/>
        <v>0</v>
      </c>
      <c r="Q63" s="22"/>
      <c r="R63" s="22" t="s">
        <v>39</v>
      </c>
      <c r="S63" s="58">
        <f>SUM(0)</f>
        <v>0</v>
      </c>
      <c r="T63" s="58">
        <f>SUM(0)</f>
        <v>0</v>
      </c>
      <c r="U63" s="58" t="s">
        <v>1236</v>
      </c>
      <c r="V63" s="58" t="s">
        <v>1237</v>
      </c>
      <c r="W63" s="22" t="s">
        <v>34</v>
      </c>
      <c r="X63" s="22">
        <v>2305</v>
      </c>
      <c r="Y63" s="22"/>
    </row>
    <row r="64" s="6" customFormat="1" ht="24.95" customHeight="1" spans="1:25">
      <c r="A64" s="22">
        <v>52</v>
      </c>
      <c r="B64" s="23" t="s">
        <v>1258</v>
      </c>
      <c r="C64" s="22"/>
      <c r="D64" s="22"/>
      <c r="E64" s="22"/>
      <c r="F64" s="22"/>
      <c r="G64" s="22" t="s">
        <v>37</v>
      </c>
      <c r="H64" s="22" t="s">
        <v>34</v>
      </c>
      <c r="I64" s="22" t="s">
        <v>1232</v>
      </c>
      <c r="J64" s="43">
        <f>SUM(J65:J65)</f>
        <v>1</v>
      </c>
      <c r="K64" s="23" t="s">
        <v>1259</v>
      </c>
      <c r="L64" s="22"/>
      <c r="M64" s="49">
        <f>SUM(M65:M65)</f>
        <v>151.9</v>
      </c>
      <c r="N64" s="49">
        <f>SUM(N65:N65)</f>
        <v>151.9</v>
      </c>
      <c r="O64" s="49">
        <f>SUM(O65:O65)</f>
        <v>0</v>
      </c>
      <c r="P64" s="49">
        <f>SUM(P65:P65)</f>
        <v>0</v>
      </c>
      <c r="Q64" s="22"/>
      <c r="R64" s="22" t="s">
        <v>110</v>
      </c>
      <c r="S64" s="58">
        <f>SUM(S65:S65)</f>
        <v>21</v>
      </c>
      <c r="T64" s="58">
        <f>SUM(T65:T65)</f>
        <v>21</v>
      </c>
      <c r="U64" s="58" t="s">
        <v>1236</v>
      </c>
      <c r="V64" s="58" t="s">
        <v>1237</v>
      </c>
      <c r="W64" s="22" t="s">
        <v>34</v>
      </c>
      <c r="X64" s="22">
        <v>2309</v>
      </c>
      <c r="Y64" s="22"/>
    </row>
    <row r="65" ht="24.95" customHeight="1" spans="1:25">
      <c r="A65" s="24">
        <v>53</v>
      </c>
      <c r="B65" s="51" t="s">
        <v>1260</v>
      </c>
      <c r="C65" s="24" t="s">
        <v>45</v>
      </c>
      <c r="D65" s="24" t="s">
        <v>64</v>
      </c>
      <c r="E65" s="24" t="s">
        <v>1261</v>
      </c>
      <c r="F65" s="24"/>
      <c r="G65" s="24" t="s">
        <v>37</v>
      </c>
      <c r="H65" s="24">
        <v>2018</v>
      </c>
      <c r="I65" s="24" t="s">
        <v>1232</v>
      </c>
      <c r="J65" s="55">
        <v>1</v>
      </c>
      <c r="K65" s="51" t="s">
        <v>1262</v>
      </c>
      <c r="L65" s="24">
        <v>151.9</v>
      </c>
      <c r="M65" s="52">
        <f>N65+O65+P65</f>
        <v>151.9</v>
      </c>
      <c r="N65" s="52">
        <v>151.9</v>
      </c>
      <c r="O65" s="52"/>
      <c r="P65" s="52"/>
      <c r="Q65" s="24" t="s">
        <v>1263</v>
      </c>
      <c r="R65" s="24" t="s">
        <v>110</v>
      </c>
      <c r="S65" s="24">
        <v>21</v>
      </c>
      <c r="T65" s="24">
        <v>21</v>
      </c>
      <c r="U65" s="24"/>
      <c r="V65" s="24"/>
      <c r="W65" s="24" t="s">
        <v>1264</v>
      </c>
      <c r="X65" s="24">
        <v>2326</v>
      </c>
      <c r="Y65" s="24"/>
    </row>
    <row r="66" s="6" customFormat="1" ht="24.95" customHeight="1" spans="1:25">
      <c r="A66" s="22">
        <v>54</v>
      </c>
      <c r="B66" s="23" t="s">
        <v>1269</v>
      </c>
      <c r="C66" s="22"/>
      <c r="D66" s="22"/>
      <c r="E66" s="22"/>
      <c r="F66" s="22"/>
      <c r="G66" s="22" t="s">
        <v>37</v>
      </c>
      <c r="H66" s="22" t="s">
        <v>34</v>
      </c>
      <c r="I66" s="22" t="s">
        <v>1232</v>
      </c>
      <c r="J66" s="43">
        <f t="shared" ref="J66:J70" si="30">SUM(0)</f>
        <v>0</v>
      </c>
      <c r="K66" s="23" t="s">
        <v>1270</v>
      </c>
      <c r="L66" s="22"/>
      <c r="M66" s="49">
        <f t="shared" ref="M66:P66" si="31">SUM(0)</f>
        <v>0</v>
      </c>
      <c r="N66" s="49">
        <f t="shared" si="31"/>
        <v>0</v>
      </c>
      <c r="O66" s="49">
        <f t="shared" si="31"/>
        <v>0</v>
      </c>
      <c r="P66" s="49">
        <f t="shared" si="31"/>
        <v>0</v>
      </c>
      <c r="Q66" s="22"/>
      <c r="R66" s="22" t="s">
        <v>39</v>
      </c>
      <c r="S66" s="58">
        <f t="shared" ref="S66:S70" si="32">SUM(0)</f>
        <v>0</v>
      </c>
      <c r="T66" s="58">
        <f t="shared" ref="T66:T70" si="33">SUM(0)</f>
        <v>0</v>
      </c>
      <c r="U66" s="58" t="s">
        <v>1236</v>
      </c>
      <c r="V66" s="58" t="s">
        <v>1237</v>
      </c>
      <c r="W66" s="22" t="s">
        <v>34</v>
      </c>
      <c r="X66" s="22">
        <v>2353</v>
      </c>
      <c r="Y66" s="22"/>
    </row>
    <row r="67" s="6" customFormat="1" ht="24.95" customHeight="1" spans="1:25">
      <c r="A67" s="22">
        <v>55</v>
      </c>
      <c r="B67" s="23" t="s">
        <v>1271</v>
      </c>
      <c r="C67" s="22"/>
      <c r="D67" s="22"/>
      <c r="E67" s="22"/>
      <c r="F67" s="22"/>
      <c r="G67" s="22" t="s">
        <v>37</v>
      </c>
      <c r="H67" s="22" t="s">
        <v>34</v>
      </c>
      <c r="I67" s="22" t="s">
        <v>1232</v>
      </c>
      <c r="J67" s="43">
        <f t="shared" si="30"/>
        <v>0</v>
      </c>
      <c r="K67" s="23" t="s">
        <v>1272</v>
      </c>
      <c r="L67" s="22"/>
      <c r="M67" s="49">
        <f t="shared" ref="M67:P67" si="34">SUM(0)</f>
        <v>0</v>
      </c>
      <c r="N67" s="49">
        <f t="shared" si="34"/>
        <v>0</v>
      </c>
      <c r="O67" s="49">
        <f t="shared" si="34"/>
        <v>0</v>
      </c>
      <c r="P67" s="49">
        <f t="shared" si="34"/>
        <v>0</v>
      </c>
      <c r="Q67" s="22"/>
      <c r="R67" s="22" t="s">
        <v>39</v>
      </c>
      <c r="S67" s="58">
        <f t="shared" si="32"/>
        <v>0</v>
      </c>
      <c r="T67" s="58">
        <f t="shared" si="33"/>
        <v>0</v>
      </c>
      <c r="U67" s="58" t="s">
        <v>1273</v>
      </c>
      <c r="V67" s="58" t="s">
        <v>128</v>
      </c>
      <c r="W67" s="22" t="s">
        <v>34</v>
      </c>
      <c r="X67" s="22">
        <v>2355</v>
      </c>
      <c r="Y67" s="22"/>
    </row>
    <row r="68" s="6" customFormat="1" ht="24.95" customHeight="1" spans="1:25">
      <c r="A68" s="22">
        <v>56</v>
      </c>
      <c r="B68" s="23" t="s">
        <v>1274</v>
      </c>
      <c r="C68" s="22"/>
      <c r="D68" s="22"/>
      <c r="E68" s="22"/>
      <c r="F68" s="22"/>
      <c r="G68" s="22"/>
      <c r="H68" s="22"/>
      <c r="I68" s="22"/>
      <c r="J68" s="43"/>
      <c r="K68" s="23"/>
      <c r="L68" s="22"/>
      <c r="M68" s="49"/>
      <c r="N68" s="49"/>
      <c r="O68" s="49"/>
      <c r="P68" s="49"/>
      <c r="Q68" s="22"/>
      <c r="R68" s="22"/>
      <c r="S68" s="58"/>
      <c r="T68" s="58"/>
      <c r="U68" s="58"/>
      <c r="V68" s="58"/>
      <c r="W68" s="22"/>
      <c r="X68" s="22"/>
      <c r="Y68" s="66" t="s">
        <v>1275</v>
      </c>
    </row>
    <row r="69" s="5" customFormat="1" ht="24.95" customHeight="1" spans="1:25">
      <c r="A69" s="20">
        <v>57</v>
      </c>
      <c r="B69" s="21" t="s">
        <v>1276</v>
      </c>
      <c r="C69" s="20"/>
      <c r="D69" s="20"/>
      <c r="E69" s="20"/>
      <c r="F69" s="20"/>
      <c r="G69" s="20" t="s">
        <v>125</v>
      </c>
      <c r="H69" s="20" t="s">
        <v>34</v>
      </c>
      <c r="I69" s="20" t="s">
        <v>1232</v>
      </c>
      <c r="J69" s="41">
        <f>J70+J71+J72</f>
        <v>0</v>
      </c>
      <c r="K69" s="21"/>
      <c r="L69" s="20"/>
      <c r="M69" s="48">
        <f t="shared" ref="M69:P69" si="35">M70+M71+M72</f>
        <v>0</v>
      </c>
      <c r="N69" s="48">
        <f t="shared" si="35"/>
        <v>0</v>
      </c>
      <c r="O69" s="48">
        <f t="shared" si="35"/>
        <v>0</v>
      </c>
      <c r="P69" s="48">
        <f t="shared" si="35"/>
        <v>0</v>
      </c>
      <c r="Q69" s="20"/>
      <c r="R69" s="20" t="s">
        <v>34</v>
      </c>
      <c r="S69" s="57">
        <f>S70+S71+S72</f>
        <v>0</v>
      </c>
      <c r="T69" s="57">
        <f>T70+T71+T72</f>
        <v>0</v>
      </c>
      <c r="U69" s="57" t="s">
        <v>1277</v>
      </c>
      <c r="V69" s="57" t="s">
        <v>1278</v>
      </c>
      <c r="W69" s="20" t="s">
        <v>34</v>
      </c>
      <c r="X69" s="20">
        <v>2366</v>
      </c>
      <c r="Y69" s="20"/>
    </row>
    <row r="70" s="6" customFormat="1" ht="24.95" customHeight="1" spans="1:25">
      <c r="A70" s="22">
        <v>58</v>
      </c>
      <c r="B70" s="23" t="s">
        <v>1279</v>
      </c>
      <c r="C70" s="22"/>
      <c r="D70" s="22"/>
      <c r="E70" s="22"/>
      <c r="F70" s="22"/>
      <c r="G70" s="22" t="s">
        <v>125</v>
      </c>
      <c r="H70" s="22" t="s">
        <v>34</v>
      </c>
      <c r="I70" s="22" t="s">
        <v>1232</v>
      </c>
      <c r="J70" s="43">
        <f t="shared" si="30"/>
        <v>0</v>
      </c>
      <c r="K70" s="23" t="s">
        <v>1280</v>
      </c>
      <c r="L70" s="22"/>
      <c r="M70" s="49">
        <f t="shared" ref="M70:P70" si="36">SUM(0)</f>
        <v>0</v>
      </c>
      <c r="N70" s="49">
        <f t="shared" si="36"/>
        <v>0</v>
      </c>
      <c r="O70" s="49">
        <f t="shared" si="36"/>
        <v>0</v>
      </c>
      <c r="P70" s="49">
        <f t="shared" si="36"/>
        <v>0</v>
      </c>
      <c r="Q70" s="22"/>
      <c r="R70" s="22" t="s">
        <v>110</v>
      </c>
      <c r="S70" s="58">
        <f t="shared" si="32"/>
        <v>0</v>
      </c>
      <c r="T70" s="58">
        <f t="shared" si="33"/>
        <v>0</v>
      </c>
      <c r="U70" s="58"/>
      <c r="V70" s="58"/>
      <c r="W70" s="22" t="s">
        <v>34</v>
      </c>
      <c r="X70" s="22">
        <v>2367</v>
      </c>
      <c r="Y70" s="22"/>
    </row>
    <row r="71" s="6" customFormat="1" ht="24.95" customHeight="1" spans="1:25">
      <c r="A71" s="22">
        <v>59</v>
      </c>
      <c r="B71" s="23" t="s">
        <v>1283</v>
      </c>
      <c r="C71" s="22"/>
      <c r="D71" s="22"/>
      <c r="E71" s="22"/>
      <c r="F71" s="22"/>
      <c r="G71" s="22" t="s">
        <v>363</v>
      </c>
      <c r="H71" s="22" t="s">
        <v>34</v>
      </c>
      <c r="I71" s="22" t="s">
        <v>1232</v>
      </c>
      <c r="J71" s="43"/>
      <c r="K71" s="23"/>
      <c r="L71" s="22"/>
      <c r="M71" s="49"/>
      <c r="N71" s="49"/>
      <c r="O71" s="49"/>
      <c r="P71" s="49"/>
      <c r="Q71" s="22"/>
      <c r="R71" s="22"/>
      <c r="S71" s="58"/>
      <c r="T71" s="58"/>
      <c r="U71" s="58"/>
      <c r="V71" s="58"/>
      <c r="W71" s="22" t="s">
        <v>34</v>
      </c>
      <c r="X71" s="22">
        <v>2375</v>
      </c>
      <c r="Y71" s="22"/>
    </row>
    <row r="72" s="6" customFormat="1" ht="24.95" customHeight="1" spans="1:25">
      <c r="A72" s="22">
        <v>60</v>
      </c>
      <c r="B72" s="23" t="s">
        <v>1284</v>
      </c>
      <c r="C72" s="22"/>
      <c r="D72" s="22"/>
      <c r="E72" s="22"/>
      <c r="F72" s="22"/>
      <c r="G72" s="22" t="s">
        <v>37</v>
      </c>
      <c r="H72" s="22" t="s">
        <v>34</v>
      </c>
      <c r="I72" s="22" t="s">
        <v>1232</v>
      </c>
      <c r="J72" s="43"/>
      <c r="K72" s="23"/>
      <c r="L72" s="44"/>
      <c r="M72" s="44"/>
      <c r="N72" s="44"/>
      <c r="O72" s="44"/>
      <c r="P72" s="44"/>
      <c r="Q72" s="22"/>
      <c r="R72" s="22"/>
      <c r="S72" s="58"/>
      <c r="T72" s="58"/>
      <c r="U72" s="58"/>
      <c r="V72" s="58"/>
      <c r="W72" s="22" t="s">
        <v>34</v>
      </c>
      <c r="X72" s="22">
        <v>2391</v>
      </c>
      <c r="Y72" s="22"/>
    </row>
    <row r="73" s="5" customFormat="1" ht="24.95" customHeight="1" spans="1:25">
      <c r="A73" s="20">
        <v>61</v>
      </c>
      <c r="B73" s="21" t="s">
        <v>1285</v>
      </c>
      <c r="C73" s="20"/>
      <c r="D73" s="20"/>
      <c r="E73" s="20"/>
      <c r="F73" s="20"/>
      <c r="G73" s="20" t="s">
        <v>37</v>
      </c>
      <c r="H73" s="20" t="s">
        <v>34</v>
      </c>
      <c r="I73" s="20" t="s">
        <v>38</v>
      </c>
      <c r="J73" s="41">
        <f>J74+J75+J76+J77</f>
        <v>0</v>
      </c>
      <c r="K73" s="21"/>
      <c r="L73" s="20"/>
      <c r="M73" s="48">
        <f t="shared" ref="M73:P73" si="37">M74+M75+M76+M77</f>
        <v>0</v>
      </c>
      <c r="N73" s="48">
        <f t="shared" si="37"/>
        <v>0</v>
      </c>
      <c r="O73" s="48">
        <f t="shared" si="37"/>
        <v>0</v>
      </c>
      <c r="P73" s="48">
        <f t="shared" si="37"/>
        <v>0</v>
      </c>
      <c r="Q73" s="20"/>
      <c r="R73" s="20" t="s">
        <v>39</v>
      </c>
      <c r="S73" s="57">
        <f>S74+S75+S76+S77</f>
        <v>0</v>
      </c>
      <c r="T73" s="57">
        <f>T74+T75+T76+T77</f>
        <v>0</v>
      </c>
      <c r="U73" s="57" t="s">
        <v>2725</v>
      </c>
      <c r="V73" s="57" t="s">
        <v>1287</v>
      </c>
      <c r="W73" s="20" t="s">
        <v>34</v>
      </c>
      <c r="X73" s="20">
        <v>2402</v>
      </c>
      <c r="Y73" s="20"/>
    </row>
    <row r="74" s="6" customFormat="1" ht="24.95" customHeight="1" spans="1:25">
      <c r="A74" s="22">
        <v>62</v>
      </c>
      <c r="B74" s="23" t="s">
        <v>1288</v>
      </c>
      <c r="C74" s="22"/>
      <c r="D74" s="22"/>
      <c r="E74" s="22"/>
      <c r="F74" s="22"/>
      <c r="G74" s="22" t="s">
        <v>37</v>
      </c>
      <c r="H74" s="22" t="s">
        <v>34</v>
      </c>
      <c r="I74" s="22" t="s">
        <v>38</v>
      </c>
      <c r="J74" s="43">
        <f t="shared" ref="J74:J77" si="38">SUM(0)</f>
        <v>0</v>
      </c>
      <c r="K74" s="23" t="s">
        <v>1289</v>
      </c>
      <c r="L74" s="22"/>
      <c r="M74" s="49">
        <f t="shared" ref="M74:P74" si="39">SUM(0)</f>
        <v>0</v>
      </c>
      <c r="N74" s="49">
        <f t="shared" si="39"/>
        <v>0</v>
      </c>
      <c r="O74" s="49">
        <f t="shared" si="39"/>
        <v>0</v>
      </c>
      <c r="P74" s="49">
        <f t="shared" si="39"/>
        <v>0</v>
      </c>
      <c r="Q74" s="22"/>
      <c r="R74" s="22" t="s">
        <v>39</v>
      </c>
      <c r="S74" s="58">
        <f t="shared" ref="S74:S77" si="40">SUM(0)</f>
        <v>0</v>
      </c>
      <c r="T74" s="58">
        <f t="shared" ref="T74:T77" si="41">SUM(0)</f>
        <v>0</v>
      </c>
      <c r="U74" s="58"/>
      <c r="V74" s="58"/>
      <c r="W74" s="22" t="s">
        <v>34</v>
      </c>
      <c r="X74" s="22">
        <v>2403</v>
      </c>
      <c r="Y74" s="22"/>
    </row>
    <row r="75" s="6" customFormat="1" ht="24.95" customHeight="1" spans="1:25">
      <c r="A75" s="22">
        <v>63</v>
      </c>
      <c r="B75" s="23" t="s">
        <v>1290</v>
      </c>
      <c r="C75" s="22"/>
      <c r="D75" s="22"/>
      <c r="E75" s="22"/>
      <c r="F75" s="22"/>
      <c r="G75" s="22" t="s">
        <v>37</v>
      </c>
      <c r="H75" s="22" t="s">
        <v>34</v>
      </c>
      <c r="I75" s="22" t="s">
        <v>38</v>
      </c>
      <c r="J75" s="43">
        <f t="shared" si="38"/>
        <v>0</v>
      </c>
      <c r="K75" s="23" t="s">
        <v>1289</v>
      </c>
      <c r="L75" s="22"/>
      <c r="M75" s="49">
        <f t="shared" ref="M75:P75" si="42">SUM(0)</f>
        <v>0</v>
      </c>
      <c r="N75" s="49">
        <f t="shared" si="42"/>
        <v>0</v>
      </c>
      <c r="O75" s="49">
        <f t="shared" si="42"/>
        <v>0</v>
      </c>
      <c r="P75" s="49">
        <f t="shared" si="42"/>
        <v>0</v>
      </c>
      <c r="Q75" s="22"/>
      <c r="R75" s="22" t="s">
        <v>39</v>
      </c>
      <c r="S75" s="58">
        <f t="shared" si="40"/>
        <v>0</v>
      </c>
      <c r="T75" s="58">
        <f t="shared" si="41"/>
        <v>0</v>
      </c>
      <c r="U75" s="58"/>
      <c r="V75" s="58"/>
      <c r="W75" s="22" t="s">
        <v>34</v>
      </c>
      <c r="X75" s="22">
        <v>2983</v>
      </c>
      <c r="Y75" s="22"/>
    </row>
    <row r="76" s="6" customFormat="1" ht="24.95" customHeight="1" spans="1:25">
      <c r="A76" s="22">
        <v>64</v>
      </c>
      <c r="B76" s="23" t="s">
        <v>1291</v>
      </c>
      <c r="C76" s="22"/>
      <c r="D76" s="22"/>
      <c r="E76" s="22"/>
      <c r="F76" s="22"/>
      <c r="G76" s="22" t="s">
        <v>37</v>
      </c>
      <c r="H76" s="22" t="s">
        <v>34</v>
      </c>
      <c r="I76" s="22" t="s">
        <v>38</v>
      </c>
      <c r="J76" s="43">
        <f t="shared" si="38"/>
        <v>0</v>
      </c>
      <c r="K76" s="23" t="s">
        <v>1289</v>
      </c>
      <c r="L76" s="22"/>
      <c r="M76" s="49">
        <f t="shared" ref="M76:P76" si="43">SUM(0)</f>
        <v>0</v>
      </c>
      <c r="N76" s="49">
        <f t="shared" si="43"/>
        <v>0</v>
      </c>
      <c r="O76" s="49">
        <f t="shared" si="43"/>
        <v>0</v>
      </c>
      <c r="P76" s="49">
        <f t="shared" si="43"/>
        <v>0</v>
      </c>
      <c r="Q76" s="22"/>
      <c r="R76" s="22" t="s">
        <v>39</v>
      </c>
      <c r="S76" s="58">
        <f t="shared" si="40"/>
        <v>0</v>
      </c>
      <c r="T76" s="58">
        <f t="shared" si="41"/>
        <v>0</v>
      </c>
      <c r="U76" s="58"/>
      <c r="V76" s="58"/>
      <c r="W76" s="22" t="s">
        <v>34</v>
      </c>
      <c r="X76" s="22">
        <v>3446</v>
      </c>
      <c r="Y76" s="22"/>
    </row>
    <row r="77" s="6" customFormat="1" ht="24.95" customHeight="1" spans="1:25">
      <c r="A77" s="22">
        <v>65</v>
      </c>
      <c r="B77" s="23" t="s">
        <v>1292</v>
      </c>
      <c r="C77" s="22"/>
      <c r="D77" s="22"/>
      <c r="E77" s="22"/>
      <c r="F77" s="22"/>
      <c r="G77" s="22" t="s">
        <v>37</v>
      </c>
      <c r="H77" s="22" t="s">
        <v>34</v>
      </c>
      <c r="I77" s="22" t="s">
        <v>38</v>
      </c>
      <c r="J77" s="43">
        <f t="shared" si="38"/>
        <v>0</v>
      </c>
      <c r="K77" s="23" t="s">
        <v>1293</v>
      </c>
      <c r="L77" s="22"/>
      <c r="M77" s="49">
        <f t="shared" ref="M77:P77" si="44">SUM(0)</f>
        <v>0</v>
      </c>
      <c r="N77" s="49">
        <f t="shared" si="44"/>
        <v>0</v>
      </c>
      <c r="O77" s="49">
        <f t="shared" si="44"/>
        <v>0</v>
      </c>
      <c r="P77" s="49">
        <f t="shared" si="44"/>
        <v>0</v>
      </c>
      <c r="Q77" s="22"/>
      <c r="R77" s="22" t="s">
        <v>39</v>
      </c>
      <c r="S77" s="58">
        <f t="shared" si="40"/>
        <v>0</v>
      </c>
      <c r="T77" s="58">
        <f t="shared" si="41"/>
        <v>0</v>
      </c>
      <c r="U77" s="58"/>
      <c r="V77" s="58"/>
      <c r="W77" s="22" t="s">
        <v>34</v>
      </c>
      <c r="X77" s="22">
        <v>3942</v>
      </c>
      <c r="Y77" s="22"/>
    </row>
    <row r="78" s="5" customFormat="1" ht="24.95" customHeight="1" spans="1:25">
      <c r="A78" s="20">
        <v>66</v>
      </c>
      <c r="B78" s="21" t="s">
        <v>1294</v>
      </c>
      <c r="C78" s="20"/>
      <c r="D78" s="20"/>
      <c r="E78" s="20"/>
      <c r="F78" s="20"/>
      <c r="G78" s="20" t="s">
        <v>125</v>
      </c>
      <c r="H78" s="20" t="s">
        <v>34</v>
      </c>
      <c r="I78" s="20" t="s">
        <v>1295</v>
      </c>
      <c r="J78" s="41">
        <f>J79+J80</f>
        <v>0</v>
      </c>
      <c r="K78" s="21"/>
      <c r="L78" s="20"/>
      <c r="M78" s="48">
        <f t="shared" ref="M78:P78" si="45">M79+M80</f>
        <v>0</v>
      </c>
      <c r="N78" s="48">
        <f t="shared" si="45"/>
        <v>0</v>
      </c>
      <c r="O78" s="48">
        <f t="shared" si="45"/>
        <v>0</v>
      </c>
      <c r="P78" s="48">
        <f t="shared" si="45"/>
        <v>0</v>
      </c>
      <c r="Q78" s="20"/>
      <c r="R78" s="20" t="s">
        <v>110</v>
      </c>
      <c r="S78" s="57">
        <f>S79+S80</f>
        <v>0</v>
      </c>
      <c r="T78" s="57">
        <f>T79+T80</f>
        <v>0</v>
      </c>
      <c r="U78" s="57" t="s">
        <v>1296</v>
      </c>
      <c r="V78" s="57" t="s">
        <v>1237</v>
      </c>
      <c r="W78" s="20" t="s">
        <v>34</v>
      </c>
      <c r="X78" s="20">
        <v>3949</v>
      </c>
      <c r="Y78" s="20"/>
    </row>
    <row r="79" s="6" customFormat="1" ht="24.95" customHeight="1" spans="1:25">
      <c r="A79" s="22">
        <v>67</v>
      </c>
      <c r="B79" s="23" t="s">
        <v>1297</v>
      </c>
      <c r="C79" s="22"/>
      <c r="D79" s="22"/>
      <c r="E79" s="22"/>
      <c r="F79" s="22"/>
      <c r="G79" s="22" t="s">
        <v>125</v>
      </c>
      <c r="H79" s="22" t="s">
        <v>34</v>
      </c>
      <c r="I79" s="22" t="s">
        <v>1295</v>
      </c>
      <c r="J79" s="43">
        <f>SUM(0)</f>
        <v>0</v>
      </c>
      <c r="K79" s="23" t="s">
        <v>1298</v>
      </c>
      <c r="L79" s="22"/>
      <c r="M79" s="49">
        <f t="shared" ref="M79:P79" si="46">SUM(0)</f>
        <v>0</v>
      </c>
      <c r="N79" s="49">
        <f t="shared" si="46"/>
        <v>0</v>
      </c>
      <c r="O79" s="49">
        <f t="shared" si="46"/>
        <v>0</v>
      </c>
      <c r="P79" s="49">
        <f t="shared" si="46"/>
        <v>0</v>
      </c>
      <c r="Q79" s="22"/>
      <c r="R79" s="22" t="s">
        <v>110</v>
      </c>
      <c r="S79" s="58">
        <f>SUM(0)</f>
        <v>0</v>
      </c>
      <c r="T79" s="58">
        <f>SUM(0)</f>
        <v>0</v>
      </c>
      <c r="U79" s="58"/>
      <c r="V79" s="58"/>
      <c r="W79" s="22" t="s">
        <v>34</v>
      </c>
      <c r="X79" s="22">
        <v>3950</v>
      </c>
      <c r="Y79" s="22"/>
    </row>
    <row r="80" s="6" customFormat="1" ht="24.95" customHeight="1" spans="1:25">
      <c r="A80" s="22">
        <v>68</v>
      </c>
      <c r="B80" s="23" t="s">
        <v>1299</v>
      </c>
      <c r="C80" s="22"/>
      <c r="D80" s="22"/>
      <c r="E80" s="22"/>
      <c r="F80" s="22"/>
      <c r="G80" s="22"/>
      <c r="H80" s="22"/>
      <c r="I80" s="22"/>
      <c r="J80" s="43"/>
      <c r="K80" s="23"/>
      <c r="L80" s="22"/>
      <c r="M80" s="49"/>
      <c r="N80" s="49"/>
      <c r="O80" s="49"/>
      <c r="P80" s="49"/>
      <c r="Q80" s="22"/>
      <c r="R80" s="22"/>
      <c r="S80" s="58"/>
      <c r="T80" s="58"/>
      <c r="U80" s="58"/>
      <c r="V80" s="58"/>
      <c r="W80" s="22"/>
      <c r="X80" s="22">
        <v>3967</v>
      </c>
      <c r="Y80" s="22"/>
    </row>
    <row r="81" s="6" customFormat="1" ht="24.95" customHeight="1" spans="1:25">
      <c r="A81" s="22">
        <v>69</v>
      </c>
      <c r="B81" s="23" t="s">
        <v>1300</v>
      </c>
      <c r="C81" s="22"/>
      <c r="D81" s="22"/>
      <c r="E81" s="22"/>
      <c r="F81" s="22"/>
      <c r="G81" s="22"/>
      <c r="H81" s="22"/>
      <c r="I81" s="22" t="s">
        <v>1301</v>
      </c>
      <c r="J81" s="43"/>
      <c r="K81" s="23"/>
      <c r="L81" s="22"/>
      <c r="M81" s="49"/>
      <c r="N81" s="49"/>
      <c r="O81" s="49"/>
      <c r="P81" s="49"/>
      <c r="Q81" s="22"/>
      <c r="R81" s="22"/>
      <c r="S81" s="58"/>
      <c r="T81" s="58"/>
      <c r="U81" s="58"/>
      <c r="V81" s="58"/>
      <c r="W81" s="22"/>
      <c r="X81" s="22"/>
      <c r="Y81" s="22" t="s">
        <v>1302</v>
      </c>
    </row>
    <row r="82" s="5" customFormat="1" ht="24.95" customHeight="1" spans="1:25">
      <c r="A82" s="20">
        <v>70</v>
      </c>
      <c r="B82" s="21" t="s">
        <v>1303</v>
      </c>
      <c r="C82" s="20"/>
      <c r="D82" s="20"/>
      <c r="E82" s="20"/>
      <c r="F82" s="20"/>
      <c r="G82" s="20"/>
      <c r="H82" s="20"/>
      <c r="I82" s="20" t="s">
        <v>108</v>
      </c>
      <c r="J82" s="41"/>
      <c r="K82" s="21"/>
      <c r="L82" s="20"/>
      <c r="M82" s="48"/>
      <c r="N82" s="48"/>
      <c r="O82" s="48"/>
      <c r="P82" s="48"/>
      <c r="Q82" s="20"/>
      <c r="R82" s="20"/>
      <c r="S82" s="57"/>
      <c r="T82" s="57"/>
      <c r="U82" s="57"/>
      <c r="V82" s="57"/>
      <c r="W82" s="20"/>
      <c r="X82" s="20"/>
      <c r="Y82" s="20" t="s">
        <v>1304</v>
      </c>
    </row>
    <row r="83" s="4" customFormat="1" ht="24.95" customHeight="1" spans="1:25">
      <c r="A83" s="18">
        <v>71</v>
      </c>
      <c r="B83" s="19" t="s">
        <v>1305</v>
      </c>
      <c r="C83" s="18"/>
      <c r="D83" s="18"/>
      <c r="E83" s="18"/>
      <c r="F83" s="18"/>
      <c r="G83" s="18" t="s">
        <v>37</v>
      </c>
      <c r="H83" s="18" t="s">
        <v>34</v>
      </c>
      <c r="I83" s="18" t="s">
        <v>106</v>
      </c>
      <c r="J83" s="62">
        <f>J84+J87+J90+J91+J93+J94+J95</f>
        <v>85</v>
      </c>
      <c r="K83" s="19"/>
      <c r="L83" s="18"/>
      <c r="M83" s="40">
        <f t="shared" ref="M83:P83" si="47">M84+M87+M90+M91+M93+M94+M95</f>
        <v>165.5</v>
      </c>
      <c r="N83" s="40">
        <f t="shared" si="47"/>
        <v>165.5</v>
      </c>
      <c r="O83" s="40">
        <f t="shared" si="47"/>
        <v>0</v>
      </c>
      <c r="P83" s="40">
        <f t="shared" si="47"/>
        <v>0</v>
      </c>
      <c r="Q83" s="18"/>
      <c r="R83" s="18" t="s">
        <v>39</v>
      </c>
      <c r="S83" s="56">
        <f>S84+S87+S90+S91+S93+S94+S95</f>
        <v>82</v>
      </c>
      <c r="T83" s="56">
        <f>T84+T87+T90+T91+T93+T94+T95</f>
        <v>336</v>
      </c>
      <c r="U83" s="56" t="s">
        <v>1306</v>
      </c>
      <c r="V83" s="56" t="s">
        <v>1287</v>
      </c>
      <c r="W83" s="18" t="s">
        <v>34</v>
      </c>
      <c r="X83" s="18">
        <v>3968</v>
      </c>
      <c r="Y83" s="18"/>
    </row>
    <row r="84" s="5" customFormat="1" ht="24.95" customHeight="1" spans="1:25">
      <c r="A84" s="20">
        <v>72</v>
      </c>
      <c r="B84" s="21" t="s">
        <v>1307</v>
      </c>
      <c r="C84" s="20"/>
      <c r="D84" s="20"/>
      <c r="E84" s="20"/>
      <c r="F84" s="20"/>
      <c r="G84" s="20" t="s">
        <v>37</v>
      </c>
      <c r="H84" s="20" t="s">
        <v>34</v>
      </c>
      <c r="I84" s="20" t="s">
        <v>106</v>
      </c>
      <c r="J84" s="41">
        <f>SUM(J85:J86)</f>
        <v>7</v>
      </c>
      <c r="K84" s="21"/>
      <c r="L84" s="20"/>
      <c r="M84" s="48">
        <f>SUM(M85:M86)</f>
        <v>14.7</v>
      </c>
      <c r="N84" s="48">
        <f>SUM(N85:N86)</f>
        <v>14.7</v>
      </c>
      <c r="O84" s="48">
        <f>SUM(O85:O86)</f>
        <v>0</v>
      </c>
      <c r="P84" s="48">
        <f>SUM(P85:P86)</f>
        <v>0</v>
      </c>
      <c r="Q84" s="20"/>
      <c r="R84" s="20" t="s">
        <v>39</v>
      </c>
      <c r="S84" s="57">
        <f>SUM(S85:S86)</f>
        <v>5</v>
      </c>
      <c r="T84" s="57">
        <f>SUM(T85:T86)</f>
        <v>20</v>
      </c>
      <c r="U84" s="57"/>
      <c r="V84" s="57"/>
      <c r="W84" s="20" t="s">
        <v>34</v>
      </c>
      <c r="X84" s="20">
        <v>3969</v>
      </c>
      <c r="Y84" s="20"/>
    </row>
    <row r="85" s="3" customFormat="1" ht="24.95" customHeight="1" spans="1:25">
      <c r="A85" s="24">
        <v>73</v>
      </c>
      <c r="B85" s="46" t="s">
        <v>1387</v>
      </c>
      <c r="C85" s="26" t="s">
        <v>45</v>
      </c>
      <c r="D85" s="26" t="s">
        <v>64</v>
      </c>
      <c r="E85" s="26" t="s">
        <v>68</v>
      </c>
      <c r="F85" s="26"/>
      <c r="G85" s="26" t="s">
        <v>37</v>
      </c>
      <c r="H85" s="26">
        <v>2018</v>
      </c>
      <c r="I85" s="26" t="s">
        <v>106</v>
      </c>
      <c r="J85" s="63">
        <v>5</v>
      </c>
      <c r="K85" s="46" t="s">
        <v>1309</v>
      </c>
      <c r="L85" s="47">
        <v>2.1</v>
      </c>
      <c r="M85" s="47">
        <f>N85+O85+P85</f>
        <v>10.5</v>
      </c>
      <c r="N85" s="47">
        <v>10.5</v>
      </c>
      <c r="O85" s="47"/>
      <c r="P85" s="47"/>
      <c r="Q85" s="26" t="s">
        <v>135</v>
      </c>
      <c r="R85" s="26" t="s">
        <v>39</v>
      </c>
      <c r="S85" s="26">
        <v>4</v>
      </c>
      <c r="T85" s="26">
        <v>16</v>
      </c>
      <c r="U85" s="26"/>
      <c r="V85" s="26"/>
      <c r="W85" s="26" t="s">
        <v>1310</v>
      </c>
      <c r="X85" s="26">
        <v>4058</v>
      </c>
      <c r="Y85" s="26"/>
    </row>
    <row r="86" s="3" customFormat="1" ht="24.95" customHeight="1" spans="1:25">
      <c r="A86" s="24">
        <v>74</v>
      </c>
      <c r="B86" s="46" t="s">
        <v>1388</v>
      </c>
      <c r="C86" s="26" t="s">
        <v>45</v>
      </c>
      <c r="D86" s="26" t="s">
        <v>64</v>
      </c>
      <c r="E86" s="26" t="s">
        <v>65</v>
      </c>
      <c r="F86" s="26"/>
      <c r="G86" s="26" t="s">
        <v>37</v>
      </c>
      <c r="H86" s="26">
        <v>2018</v>
      </c>
      <c r="I86" s="26" t="s">
        <v>106</v>
      </c>
      <c r="J86" s="63">
        <v>2</v>
      </c>
      <c r="K86" s="46" t="s">
        <v>1309</v>
      </c>
      <c r="L86" s="47">
        <v>2.1</v>
      </c>
      <c r="M86" s="47">
        <f>N86+O86+P86</f>
        <v>4.2</v>
      </c>
      <c r="N86" s="47">
        <v>4.2</v>
      </c>
      <c r="O86" s="47"/>
      <c r="P86" s="47"/>
      <c r="Q86" s="26" t="s">
        <v>135</v>
      </c>
      <c r="R86" s="26" t="s">
        <v>39</v>
      </c>
      <c r="S86" s="26">
        <v>1</v>
      </c>
      <c r="T86" s="26">
        <v>4</v>
      </c>
      <c r="U86" s="26"/>
      <c r="V86" s="26"/>
      <c r="W86" s="26" t="s">
        <v>1310</v>
      </c>
      <c r="X86" s="26">
        <v>4059</v>
      </c>
      <c r="Y86" s="26"/>
    </row>
    <row r="87" s="5" customFormat="1" ht="24.95" customHeight="1" spans="1:25">
      <c r="A87" s="20">
        <v>75</v>
      </c>
      <c r="B87" s="21" t="s">
        <v>1423</v>
      </c>
      <c r="C87" s="20"/>
      <c r="D87" s="20"/>
      <c r="E87" s="20"/>
      <c r="F87" s="20"/>
      <c r="G87" s="20" t="s">
        <v>363</v>
      </c>
      <c r="H87" s="20" t="s">
        <v>34</v>
      </c>
      <c r="I87" s="20" t="s">
        <v>106</v>
      </c>
      <c r="J87" s="41">
        <f>SUM(J88:J89)</f>
        <v>2</v>
      </c>
      <c r="K87" s="21" t="s">
        <v>1424</v>
      </c>
      <c r="L87" s="20"/>
      <c r="M87" s="48">
        <f>SUM(M88:M89)</f>
        <v>3</v>
      </c>
      <c r="N87" s="48">
        <f>SUM(N88:N89)</f>
        <v>3</v>
      </c>
      <c r="O87" s="48">
        <f>SUM(O88:O89)</f>
        <v>0</v>
      </c>
      <c r="P87" s="48">
        <f>SUM(P88:P89)</f>
        <v>0</v>
      </c>
      <c r="Q87" s="20"/>
      <c r="R87" s="20" t="s">
        <v>39</v>
      </c>
      <c r="S87" s="57">
        <f>SUM(S88:S89)</f>
        <v>1</v>
      </c>
      <c r="T87" s="57">
        <f>SUM(T88:T89)</f>
        <v>4</v>
      </c>
      <c r="U87" s="57"/>
      <c r="V87" s="57"/>
      <c r="W87" s="20" t="s">
        <v>34</v>
      </c>
      <c r="X87" s="20">
        <v>4290</v>
      </c>
      <c r="Y87" s="20"/>
    </row>
    <row r="88" s="3" customFormat="1" ht="24.95" customHeight="1" spans="1:25">
      <c r="A88" s="24">
        <v>76</v>
      </c>
      <c r="B88" s="46" t="s">
        <v>1519</v>
      </c>
      <c r="C88" s="26" t="s">
        <v>45</v>
      </c>
      <c r="D88" s="26" t="s">
        <v>64</v>
      </c>
      <c r="E88" s="26" t="s">
        <v>790</v>
      </c>
      <c r="F88" s="26"/>
      <c r="G88" s="26" t="s">
        <v>363</v>
      </c>
      <c r="H88" s="26">
        <v>2018</v>
      </c>
      <c r="I88" s="26" t="s">
        <v>106</v>
      </c>
      <c r="J88" s="45">
        <v>1</v>
      </c>
      <c r="K88" s="46" t="s">
        <v>1427</v>
      </c>
      <c r="L88" s="47">
        <v>1.5</v>
      </c>
      <c r="M88" s="47">
        <f>N88+O88+P88</f>
        <v>1.5</v>
      </c>
      <c r="N88" s="47">
        <v>1.5</v>
      </c>
      <c r="O88" s="47"/>
      <c r="P88" s="47"/>
      <c r="Q88" s="26" t="s">
        <v>135</v>
      </c>
      <c r="R88" s="26" t="s">
        <v>39</v>
      </c>
      <c r="S88" s="26"/>
      <c r="T88" s="26"/>
      <c r="U88" s="26"/>
      <c r="V88" s="26"/>
      <c r="W88" s="26" t="s">
        <v>1310</v>
      </c>
      <c r="X88" s="26">
        <v>4386</v>
      </c>
      <c r="Y88" s="26"/>
    </row>
    <row r="89" s="3" customFormat="1" ht="24.95" customHeight="1" spans="1:25">
      <c r="A89" s="24">
        <v>77</v>
      </c>
      <c r="B89" s="46" t="s">
        <v>1520</v>
      </c>
      <c r="C89" s="26" t="s">
        <v>45</v>
      </c>
      <c r="D89" s="26" t="s">
        <v>64</v>
      </c>
      <c r="E89" s="26" t="s">
        <v>68</v>
      </c>
      <c r="F89" s="26"/>
      <c r="G89" s="26" t="s">
        <v>363</v>
      </c>
      <c r="H89" s="26">
        <v>2018</v>
      </c>
      <c r="I89" s="26" t="s">
        <v>106</v>
      </c>
      <c r="J89" s="45">
        <v>1</v>
      </c>
      <c r="K89" s="46" t="s">
        <v>1427</v>
      </c>
      <c r="L89" s="47">
        <v>1.5</v>
      </c>
      <c r="M89" s="47">
        <f>N89+O89+P89</f>
        <v>1.5</v>
      </c>
      <c r="N89" s="47">
        <v>1.5</v>
      </c>
      <c r="O89" s="47"/>
      <c r="P89" s="47"/>
      <c r="Q89" s="26" t="s">
        <v>135</v>
      </c>
      <c r="R89" s="26" t="s">
        <v>39</v>
      </c>
      <c r="S89" s="26">
        <v>1</v>
      </c>
      <c r="T89" s="26">
        <v>4</v>
      </c>
      <c r="U89" s="26"/>
      <c r="V89" s="26"/>
      <c r="W89" s="26" t="s">
        <v>1310</v>
      </c>
      <c r="X89" s="26">
        <v>4387</v>
      </c>
      <c r="Y89" s="26"/>
    </row>
    <row r="90" s="5" customFormat="1" ht="24.95" customHeight="1" spans="1:25">
      <c r="A90" s="20">
        <v>78</v>
      </c>
      <c r="B90" s="21" t="s">
        <v>1590</v>
      </c>
      <c r="C90" s="20"/>
      <c r="D90" s="20"/>
      <c r="E90" s="20"/>
      <c r="F90" s="20"/>
      <c r="G90" s="20" t="s">
        <v>37</v>
      </c>
      <c r="H90" s="20" t="s">
        <v>34</v>
      </c>
      <c r="I90" s="20" t="s">
        <v>106</v>
      </c>
      <c r="J90" s="41">
        <f>SUM(0)</f>
        <v>0</v>
      </c>
      <c r="K90" s="21" t="s">
        <v>1424</v>
      </c>
      <c r="L90" s="20"/>
      <c r="M90" s="48">
        <f>SUM(0)</f>
        <v>0</v>
      </c>
      <c r="N90" s="48">
        <f>SUM(0)</f>
        <v>0</v>
      </c>
      <c r="O90" s="48">
        <f>SUM(0)</f>
        <v>0</v>
      </c>
      <c r="P90" s="48">
        <f>SUM(0)</f>
        <v>0</v>
      </c>
      <c r="Q90" s="20"/>
      <c r="R90" s="20" t="s">
        <v>39</v>
      </c>
      <c r="S90" s="57">
        <f>SUM(0)</f>
        <v>0</v>
      </c>
      <c r="T90" s="57">
        <f>SUM(0)</f>
        <v>0</v>
      </c>
      <c r="U90" s="57"/>
      <c r="V90" s="57"/>
      <c r="W90" s="20" t="s">
        <v>34</v>
      </c>
      <c r="X90" s="20">
        <v>4571</v>
      </c>
      <c r="Y90" s="20"/>
    </row>
    <row r="91" s="5" customFormat="1" ht="24.95" customHeight="1" spans="1:25">
      <c r="A91" s="20">
        <v>79</v>
      </c>
      <c r="B91" s="21" t="s">
        <v>1631</v>
      </c>
      <c r="C91" s="20"/>
      <c r="D91" s="20"/>
      <c r="E91" s="20"/>
      <c r="F91" s="20"/>
      <c r="G91" s="20" t="s">
        <v>363</v>
      </c>
      <c r="H91" s="20" t="s">
        <v>34</v>
      </c>
      <c r="I91" s="20" t="s">
        <v>106</v>
      </c>
      <c r="J91" s="41">
        <f>SUM(J92:J92)</f>
        <v>1</v>
      </c>
      <c r="K91" s="21" t="s">
        <v>1632</v>
      </c>
      <c r="L91" s="20"/>
      <c r="M91" s="48">
        <f>SUM(M92:M92)</f>
        <v>0.3</v>
      </c>
      <c r="N91" s="48">
        <f>SUM(N92:N92)</f>
        <v>0.3</v>
      </c>
      <c r="O91" s="48">
        <f>SUM(O92:O92)</f>
        <v>0</v>
      </c>
      <c r="P91" s="48">
        <f>SUM(P92:P92)</f>
        <v>0</v>
      </c>
      <c r="Q91" s="20"/>
      <c r="R91" s="20" t="s">
        <v>39</v>
      </c>
      <c r="S91" s="57">
        <f>SUM(S92:S92)</f>
        <v>1</v>
      </c>
      <c r="T91" s="57">
        <f>SUM(T92:T92)</f>
        <v>4</v>
      </c>
      <c r="U91" s="57"/>
      <c r="V91" s="57"/>
      <c r="W91" s="20" t="s">
        <v>34</v>
      </c>
      <c r="X91" s="20">
        <v>4603</v>
      </c>
      <c r="Y91" s="20"/>
    </row>
    <row r="92" ht="24.95" customHeight="1" spans="1:25">
      <c r="A92" s="24">
        <v>80</v>
      </c>
      <c r="B92" s="25" t="s">
        <v>1641</v>
      </c>
      <c r="C92" s="26" t="s">
        <v>45</v>
      </c>
      <c r="D92" s="26" t="s">
        <v>64</v>
      </c>
      <c r="E92" s="26" t="s">
        <v>68</v>
      </c>
      <c r="F92" s="26"/>
      <c r="G92" s="26" t="s">
        <v>363</v>
      </c>
      <c r="H92" s="26">
        <v>2018</v>
      </c>
      <c r="I92" s="26" t="s">
        <v>106</v>
      </c>
      <c r="J92" s="45">
        <v>1</v>
      </c>
      <c r="K92" s="46" t="s">
        <v>1634</v>
      </c>
      <c r="L92" s="26" t="s">
        <v>1635</v>
      </c>
      <c r="M92" s="47">
        <f>N92+O92+P92</f>
        <v>0.3</v>
      </c>
      <c r="N92" s="47">
        <v>0.3</v>
      </c>
      <c r="O92" s="47"/>
      <c r="P92" s="47"/>
      <c r="Q92" s="26" t="s">
        <v>135</v>
      </c>
      <c r="R92" s="26" t="s">
        <v>39</v>
      </c>
      <c r="S92" s="60">
        <v>1</v>
      </c>
      <c r="T92" s="60">
        <v>4</v>
      </c>
      <c r="U92" s="60"/>
      <c r="V92" s="60"/>
      <c r="W92" s="26" t="s">
        <v>17</v>
      </c>
      <c r="X92" s="26"/>
      <c r="Y92" s="26" t="s">
        <v>1642</v>
      </c>
    </row>
    <row r="93" s="5" customFormat="1" ht="24.95" customHeight="1" spans="1:25">
      <c r="A93" s="20">
        <v>81</v>
      </c>
      <c r="B93" s="21" t="s">
        <v>1699</v>
      </c>
      <c r="C93" s="20"/>
      <c r="D93" s="20"/>
      <c r="E93" s="20"/>
      <c r="F93" s="20"/>
      <c r="G93" s="20"/>
      <c r="H93" s="20"/>
      <c r="I93" s="20"/>
      <c r="J93" s="41"/>
      <c r="K93" s="21"/>
      <c r="L93" s="20"/>
      <c r="M93" s="48"/>
      <c r="N93" s="48"/>
      <c r="O93" s="48"/>
      <c r="P93" s="48"/>
      <c r="Q93" s="20"/>
      <c r="R93" s="20"/>
      <c r="S93" s="57"/>
      <c r="T93" s="57"/>
      <c r="U93" s="57"/>
      <c r="V93" s="57"/>
      <c r="W93" s="20"/>
      <c r="X93" s="20">
        <v>4613</v>
      </c>
      <c r="Y93" s="20"/>
    </row>
    <row r="94" s="5" customFormat="1" ht="24.95" customHeight="1" spans="1:25">
      <c r="A94" s="20">
        <v>82</v>
      </c>
      <c r="B94" s="21" t="s">
        <v>1700</v>
      </c>
      <c r="C94" s="20"/>
      <c r="D94" s="20"/>
      <c r="E94" s="20"/>
      <c r="F94" s="20"/>
      <c r="G94" s="20"/>
      <c r="H94" s="20"/>
      <c r="I94" s="20"/>
      <c r="J94" s="41"/>
      <c r="K94" s="21"/>
      <c r="L94" s="20"/>
      <c r="M94" s="48"/>
      <c r="N94" s="48"/>
      <c r="O94" s="48"/>
      <c r="P94" s="48"/>
      <c r="Q94" s="20"/>
      <c r="R94" s="20"/>
      <c r="S94" s="57"/>
      <c r="T94" s="57"/>
      <c r="U94" s="57"/>
      <c r="V94" s="57"/>
      <c r="W94" s="20"/>
      <c r="X94" s="20"/>
      <c r="Y94" s="20" t="s">
        <v>1701</v>
      </c>
    </row>
    <row r="95" s="5" customFormat="1" ht="24.95" customHeight="1" spans="1:25">
      <c r="A95" s="20">
        <v>83</v>
      </c>
      <c r="B95" s="21" t="s">
        <v>1303</v>
      </c>
      <c r="C95" s="20"/>
      <c r="D95" s="20"/>
      <c r="E95" s="20"/>
      <c r="F95" s="20"/>
      <c r="G95" s="20"/>
      <c r="H95" s="20"/>
      <c r="I95" s="20"/>
      <c r="J95" s="41">
        <f>SUM(J96,J98)</f>
        <v>75</v>
      </c>
      <c r="K95" s="21"/>
      <c r="L95" s="20"/>
      <c r="M95" s="48">
        <f t="shared" ref="M95:P95" si="48">SUM(M96,M98)</f>
        <v>147.5</v>
      </c>
      <c r="N95" s="48">
        <f t="shared" si="48"/>
        <v>147.5</v>
      </c>
      <c r="O95" s="48">
        <f t="shared" si="48"/>
        <v>0</v>
      </c>
      <c r="P95" s="48">
        <f t="shared" si="48"/>
        <v>0</v>
      </c>
      <c r="Q95" s="20"/>
      <c r="R95" s="20"/>
      <c r="S95" s="57">
        <f>SUM(S96,S98)</f>
        <v>75</v>
      </c>
      <c r="T95" s="57">
        <f>SUM(T96,T98)</f>
        <v>308</v>
      </c>
      <c r="U95" s="57"/>
      <c r="V95" s="57"/>
      <c r="W95" s="20"/>
      <c r="X95" s="20"/>
      <c r="Y95" s="20" t="s">
        <v>1702</v>
      </c>
    </row>
    <row r="96" s="6" customFormat="1" ht="24.95" customHeight="1" spans="1:25">
      <c r="A96" s="22">
        <v>84</v>
      </c>
      <c r="B96" s="23" t="s">
        <v>1703</v>
      </c>
      <c r="C96" s="22"/>
      <c r="D96" s="22"/>
      <c r="E96" s="22"/>
      <c r="F96" s="22"/>
      <c r="G96" s="22" t="s">
        <v>37</v>
      </c>
      <c r="H96" s="22" t="s">
        <v>34</v>
      </c>
      <c r="I96" s="22" t="s">
        <v>106</v>
      </c>
      <c r="J96" s="43">
        <f>SUM(J97:J97)</f>
        <v>70</v>
      </c>
      <c r="K96" s="23" t="s">
        <v>1704</v>
      </c>
      <c r="L96" s="22"/>
      <c r="M96" s="49">
        <f t="shared" ref="M96:P96" si="49">SUM(M97:M97)</f>
        <v>140</v>
      </c>
      <c r="N96" s="49">
        <f t="shared" si="49"/>
        <v>140</v>
      </c>
      <c r="O96" s="49">
        <f t="shared" si="49"/>
        <v>0</v>
      </c>
      <c r="P96" s="49">
        <f t="shared" si="49"/>
        <v>0</v>
      </c>
      <c r="Q96" s="22"/>
      <c r="R96" s="22" t="s">
        <v>39</v>
      </c>
      <c r="S96" s="58">
        <f>SUM(S97:S97)</f>
        <v>70</v>
      </c>
      <c r="T96" s="58">
        <f>SUM(T97:T97)</f>
        <v>288</v>
      </c>
      <c r="U96" s="44"/>
      <c r="V96" s="44"/>
      <c r="W96" s="22" t="s">
        <v>34</v>
      </c>
      <c r="X96" s="22">
        <v>4151</v>
      </c>
      <c r="Y96" s="22"/>
    </row>
    <row r="97" s="3" customFormat="1" ht="24.95" customHeight="1" spans="1:25">
      <c r="A97" s="24">
        <v>85</v>
      </c>
      <c r="B97" s="46" t="s">
        <v>1705</v>
      </c>
      <c r="C97" s="26" t="s">
        <v>45</v>
      </c>
      <c r="D97" s="26" t="s">
        <v>1706</v>
      </c>
      <c r="E97" s="26" t="s">
        <v>1707</v>
      </c>
      <c r="F97" s="26"/>
      <c r="G97" s="26" t="s">
        <v>37</v>
      </c>
      <c r="H97" s="26">
        <v>2018</v>
      </c>
      <c r="I97" s="26" t="s">
        <v>106</v>
      </c>
      <c r="J97" s="45">
        <v>70</v>
      </c>
      <c r="K97" s="46" t="s">
        <v>1708</v>
      </c>
      <c r="L97" s="26" t="s">
        <v>1709</v>
      </c>
      <c r="M97" s="47">
        <v>140</v>
      </c>
      <c r="N97" s="47">
        <v>140</v>
      </c>
      <c r="O97" s="26"/>
      <c r="P97" s="47"/>
      <c r="Q97" s="26" t="s">
        <v>49</v>
      </c>
      <c r="R97" s="26" t="s">
        <v>39</v>
      </c>
      <c r="S97" s="26">
        <v>70</v>
      </c>
      <c r="T97" s="26">
        <v>288</v>
      </c>
      <c r="U97" s="26"/>
      <c r="V97" s="26"/>
      <c r="W97" s="26" t="s">
        <v>1710</v>
      </c>
      <c r="X97" s="24">
        <v>4152</v>
      </c>
      <c r="Y97" s="24"/>
    </row>
    <row r="98" s="6" customFormat="1" ht="24.95" customHeight="1" spans="1:25">
      <c r="A98" s="22">
        <v>86</v>
      </c>
      <c r="B98" s="23" t="s">
        <v>1711</v>
      </c>
      <c r="C98" s="22"/>
      <c r="D98" s="22"/>
      <c r="E98" s="22"/>
      <c r="F98" s="22"/>
      <c r="G98" s="22" t="s">
        <v>37</v>
      </c>
      <c r="H98" s="22" t="s">
        <v>34</v>
      </c>
      <c r="I98" s="22" t="s">
        <v>106</v>
      </c>
      <c r="J98" s="43">
        <f>SUM(J99:J99)</f>
        <v>5</v>
      </c>
      <c r="K98" s="23" t="s">
        <v>1712</v>
      </c>
      <c r="L98" s="22"/>
      <c r="M98" s="49">
        <f>SUM(M99:M99)</f>
        <v>7.5</v>
      </c>
      <c r="N98" s="49">
        <f>SUM(N99:N99)</f>
        <v>7.5</v>
      </c>
      <c r="O98" s="49">
        <f>SUM(O99:O99)</f>
        <v>0</v>
      </c>
      <c r="P98" s="49">
        <f>SUM(P99:P99)</f>
        <v>0</v>
      </c>
      <c r="Q98" s="22"/>
      <c r="R98" s="22" t="s">
        <v>39</v>
      </c>
      <c r="S98" s="58">
        <f>SUM(S99:S99)</f>
        <v>5</v>
      </c>
      <c r="T98" s="58">
        <f>SUM(T99:T99)</f>
        <v>20</v>
      </c>
      <c r="U98" s="44"/>
      <c r="V98" s="44"/>
      <c r="W98" s="22" t="s">
        <v>34</v>
      </c>
      <c r="X98" s="22">
        <v>4155</v>
      </c>
      <c r="Y98" s="22"/>
    </row>
    <row r="99" s="3" customFormat="1" ht="24.95" customHeight="1" spans="1:25">
      <c r="A99" s="24">
        <v>87</v>
      </c>
      <c r="B99" s="46" t="s">
        <v>1713</v>
      </c>
      <c r="C99" s="26" t="s">
        <v>45</v>
      </c>
      <c r="D99" s="26" t="s">
        <v>64</v>
      </c>
      <c r="E99" s="26" t="s">
        <v>1717</v>
      </c>
      <c r="F99" s="26"/>
      <c r="G99" s="26" t="s">
        <v>37</v>
      </c>
      <c r="H99" s="26">
        <v>2018</v>
      </c>
      <c r="I99" s="26" t="s">
        <v>106</v>
      </c>
      <c r="J99" s="45">
        <v>5</v>
      </c>
      <c r="K99" s="46" t="s">
        <v>1715</v>
      </c>
      <c r="L99" s="47" t="s">
        <v>1716</v>
      </c>
      <c r="M99" s="47">
        <f>N99+O99+P99</f>
        <v>7.5</v>
      </c>
      <c r="N99" s="47">
        <v>7.5</v>
      </c>
      <c r="O99" s="47"/>
      <c r="P99" s="47"/>
      <c r="Q99" s="26" t="s">
        <v>135</v>
      </c>
      <c r="R99" s="26" t="s">
        <v>39</v>
      </c>
      <c r="S99" s="26">
        <v>5</v>
      </c>
      <c r="T99" s="26">
        <v>20</v>
      </c>
      <c r="U99" s="26"/>
      <c r="V99" s="26"/>
      <c r="W99" s="26" t="s">
        <v>17</v>
      </c>
      <c r="X99" s="26">
        <v>4157</v>
      </c>
      <c r="Y99" s="26"/>
    </row>
    <row r="100" s="4" customFormat="1" ht="24.95" customHeight="1" spans="1:25">
      <c r="A100" s="18">
        <v>88</v>
      </c>
      <c r="B100" s="19" t="s">
        <v>1721</v>
      </c>
      <c r="C100" s="18"/>
      <c r="D100" s="18"/>
      <c r="E100" s="18"/>
      <c r="F100" s="18"/>
      <c r="G100" s="18" t="s">
        <v>34</v>
      </c>
      <c r="H100" s="18" t="s">
        <v>34</v>
      </c>
      <c r="I100" s="18" t="s">
        <v>34</v>
      </c>
      <c r="J100" s="62" t="s">
        <v>34</v>
      </c>
      <c r="K100" s="19"/>
      <c r="L100" s="18"/>
      <c r="M100" s="40">
        <f t="shared" ref="M100:P100" si="50">M101+M102+M103+M104+M107+M108+M109+M114</f>
        <v>0</v>
      </c>
      <c r="N100" s="40">
        <f t="shared" si="50"/>
        <v>0</v>
      </c>
      <c r="O100" s="40">
        <f t="shared" si="50"/>
        <v>0</v>
      </c>
      <c r="P100" s="40">
        <f t="shared" si="50"/>
        <v>0</v>
      </c>
      <c r="Q100" s="18">
        <f>SUBTOTAL(9,Q101,Q102,Q103,Q114,Q107,Q108,Q109)</f>
        <v>0</v>
      </c>
      <c r="R100" s="18" t="s">
        <v>34</v>
      </c>
      <c r="S100" s="56">
        <f>S101+S102+S103+S104+S107+S108+S109+S114</f>
        <v>0</v>
      </c>
      <c r="T100" s="56">
        <f>T101+T102+T103+T104+T107+T108+T109+T114</f>
        <v>0</v>
      </c>
      <c r="U100" s="56" t="s">
        <v>1722</v>
      </c>
      <c r="V100" s="56" t="s">
        <v>1723</v>
      </c>
      <c r="W100" s="18" t="s">
        <v>34</v>
      </c>
      <c r="X100" s="18">
        <v>4614</v>
      </c>
      <c r="Y100" s="18"/>
    </row>
    <row r="101" s="5" customFormat="1" ht="24.95" customHeight="1" spans="1:25">
      <c r="A101" s="20">
        <v>89</v>
      </c>
      <c r="B101" s="21" t="s">
        <v>1724</v>
      </c>
      <c r="C101" s="20"/>
      <c r="D101" s="20"/>
      <c r="E101" s="20"/>
      <c r="F101" s="20"/>
      <c r="G101" s="20" t="s">
        <v>37</v>
      </c>
      <c r="H101" s="20" t="s">
        <v>34</v>
      </c>
      <c r="I101" s="20" t="s">
        <v>108</v>
      </c>
      <c r="J101" s="41">
        <f>SUM(0)</f>
        <v>0</v>
      </c>
      <c r="K101" s="21" t="s">
        <v>1725</v>
      </c>
      <c r="L101" s="20"/>
      <c r="M101" s="48">
        <f t="shared" ref="M101:P101" si="51">SUM(0)</f>
        <v>0</v>
      </c>
      <c r="N101" s="48">
        <f t="shared" si="51"/>
        <v>0</v>
      </c>
      <c r="O101" s="48">
        <f t="shared" si="51"/>
        <v>0</v>
      </c>
      <c r="P101" s="48">
        <f t="shared" si="51"/>
        <v>0</v>
      </c>
      <c r="Q101" s="20"/>
      <c r="R101" s="20" t="s">
        <v>110</v>
      </c>
      <c r="S101" s="57">
        <f>SUM(0)</f>
        <v>0</v>
      </c>
      <c r="T101" s="57">
        <f>SUM(0)</f>
        <v>0</v>
      </c>
      <c r="U101" s="57" t="s">
        <v>1722</v>
      </c>
      <c r="V101" s="57" t="s">
        <v>1723</v>
      </c>
      <c r="W101" s="20" t="s">
        <v>34</v>
      </c>
      <c r="X101" s="20">
        <v>4615</v>
      </c>
      <c r="Y101" s="20"/>
    </row>
    <row r="102" s="5" customFormat="1" ht="24.95" customHeight="1" spans="1:25">
      <c r="A102" s="20">
        <v>90</v>
      </c>
      <c r="B102" s="21" t="s">
        <v>1726</v>
      </c>
      <c r="C102" s="20"/>
      <c r="D102" s="20"/>
      <c r="E102" s="20"/>
      <c r="F102" s="20"/>
      <c r="G102" s="20" t="s">
        <v>125</v>
      </c>
      <c r="H102" s="20" t="s">
        <v>34</v>
      </c>
      <c r="I102" s="20" t="s">
        <v>108</v>
      </c>
      <c r="J102" s="41">
        <f>SUM(0)</f>
        <v>0</v>
      </c>
      <c r="K102" s="21" t="s">
        <v>1725</v>
      </c>
      <c r="L102" s="20"/>
      <c r="M102" s="48">
        <f>SUM(0)</f>
        <v>0</v>
      </c>
      <c r="N102" s="48">
        <f>SUM(0)</f>
        <v>0</v>
      </c>
      <c r="O102" s="48">
        <f>SUM(0)</f>
        <v>0</v>
      </c>
      <c r="P102" s="48">
        <f>SUM(0)</f>
        <v>0</v>
      </c>
      <c r="Q102" s="20"/>
      <c r="R102" s="20" t="s">
        <v>110</v>
      </c>
      <c r="S102" s="57">
        <f>SUM(0)</f>
        <v>0</v>
      </c>
      <c r="T102" s="57">
        <f>SUM(0)</f>
        <v>0</v>
      </c>
      <c r="U102" s="57" t="s">
        <v>1727</v>
      </c>
      <c r="V102" s="57" t="s">
        <v>1723</v>
      </c>
      <c r="W102" s="20" t="s">
        <v>34</v>
      </c>
      <c r="X102" s="20">
        <v>4624</v>
      </c>
      <c r="Y102" s="20"/>
    </row>
    <row r="103" s="5" customFormat="1" ht="24.95" customHeight="1" spans="1:25">
      <c r="A103" s="20">
        <v>91</v>
      </c>
      <c r="B103" s="21" t="s">
        <v>1735</v>
      </c>
      <c r="C103" s="20"/>
      <c r="D103" s="20"/>
      <c r="E103" s="20"/>
      <c r="F103" s="20"/>
      <c r="G103" s="20" t="s">
        <v>37</v>
      </c>
      <c r="H103" s="20" t="s">
        <v>34</v>
      </c>
      <c r="I103" s="20" t="s">
        <v>1232</v>
      </c>
      <c r="J103" s="41">
        <f t="shared" ref="J103:J108" si="52">SUM(0)</f>
        <v>0</v>
      </c>
      <c r="K103" s="21" t="s">
        <v>1725</v>
      </c>
      <c r="L103" s="20"/>
      <c r="M103" s="48">
        <f t="shared" ref="M103:P103" si="53">SUM(0)</f>
        <v>0</v>
      </c>
      <c r="N103" s="48">
        <f t="shared" si="53"/>
        <v>0</v>
      </c>
      <c r="O103" s="48">
        <f t="shared" si="53"/>
        <v>0</v>
      </c>
      <c r="P103" s="48">
        <f t="shared" si="53"/>
        <v>0</v>
      </c>
      <c r="Q103" s="20"/>
      <c r="R103" s="20" t="s">
        <v>110</v>
      </c>
      <c r="S103" s="57">
        <f t="shared" ref="S103:S108" si="54">SUM(0)</f>
        <v>0</v>
      </c>
      <c r="T103" s="57">
        <f t="shared" ref="T103:T108" si="55">SUM(0)</f>
        <v>0</v>
      </c>
      <c r="U103" s="57" t="s">
        <v>1736</v>
      </c>
      <c r="V103" s="57" t="s">
        <v>1723</v>
      </c>
      <c r="W103" s="20" t="s">
        <v>34</v>
      </c>
      <c r="X103" s="20">
        <v>4641</v>
      </c>
      <c r="Y103" s="20"/>
    </row>
    <row r="104" s="5" customFormat="1" ht="24.95" customHeight="1" spans="1:25">
      <c r="A104" s="20">
        <v>92</v>
      </c>
      <c r="B104" s="21" t="s">
        <v>1737</v>
      </c>
      <c r="C104" s="20"/>
      <c r="D104" s="20"/>
      <c r="E104" s="20"/>
      <c r="F104" s="20"/>
      <c r="G104" s="20" t="s">
        <v>37</v>
      </c>
      <c r="H104" s="20" t="s">
        <v>34</v>
      </c>
      <c r="I104" s="20" t="s">
        <v>38</v>
      </c>
      <c r="J104" s="41">
        <f>SUM(J105,J106)</f>
        <v>0</v>
      </c>
      <c r="K104" s="21" t="s">
        <v>1738</v>
      </c>
      <c r="L104" s="20"/>
      <c r="M104" s="48">
        <f>SUM(N104:P104)</f>
        <v>0</v>
      </c>
      <c r="N104" s="48">
        <f t="shared" ref="N104:P104" si="56">SUM(N105,N106)</f>
        <v>0</v>
      </c>
      <c r="O104" s="48">
        <f t="shared" si="56"/>
        <v>0</v>
      </c>
      <c r="P104" s="48">
        <f t="shared" si="56"/>
        <v>0</v>
      </c>
      <c r="Q104" s="20"/>
      <c r="R104" s="20" t="s">
        <v>39</v>
      </c>
      <c r="S104" s="57">
        <f>SUM(S105,S106)</f>
        <v>0</v>
      </c>
      <c r="T104" s="57">
        <f>SUM(T105,T106)</f>
        <v>0</v>
      </c>
      <c r="U104" s="57" t="s">
        <v>1739</v>
      </c>
      <c r="V104" s="57" t="s">
        <v>1723</v>
      </c>
      <c r="W104" s="20" t="s">
        <v>34</v>
      </c>
      <c r="X104" s="20">
        <v>4678</v>
      </c>
      <c r="Y104" s="20"/>
    </row>
    <row r="105" s="6" customFormat="1" ht="24.95" customHeight="1" spans="1:25">
      <c r="A105" s="22">
        <v>93</v>
      </c>
      <c r="B105" s="23" t="s">
        <v>1740</v>
      </c>
      <c r="C105" s="22"/>
      <c r="D105" s="22"/>
      <c r="E105" s="22"/>
      <c r="F105" s="22"/>
      <c r="G105" s="22" t="s">
        <v>37</v>
      </c>
      <c r="H105" s="22" t="s">
        <v>34</v>
      </c>
      <c r="I105" s="22" t="s">
        <v>38</v>
      </c>
      <c r="J105" s="43">
        <f t="shared" si="52"/>
        <v>0</v>
      </c>
      <c r="K105" s="23"/>
      <c r="L105" s="22"/>
      <c r="M105" s="49">
        <f t="shared" ref="M105:P105" si="57">SUM(0)</f>
        <v>0</v>
      </c>
      <c r="N105" s="49">
        <f t="shared" si="57"/>
        <v>0</v>
      </c>
      <c r="O105" s="49">
        <f t="shared" si="57"/>
        <v>0</v>
      </c>
      <c r="P105" s="49">
        <f t="shared" si="57"/>
        <v>0</v>
      </c>
      <c r="Q105" s="22"/>
      <c r="R105" s="22"/>
      <c r="S105" s="58">
        <f t="shared" si="54"/>
        <v>0</v>
      </c>
      <c r="T105" s="58">
        <f t="shared" si="55"/>
        <v>0</v>
      </c>
      <c r="U105" s="58"/>
      <c r="V105" s="58"/>
      <c r="W105" s="22"/>
      <c r="X105" s="22"/>
      <c r="Y105" s="22" t="s">
        <v>1741</v>
      </c>
    </row>
    <row r="106" s="6" customFormat="1" ht="24.95" customHeight="1" spans="1:25">
      <c r="A106" s="22">
        <v>94</v>
      </c>
      <c r="B106" s="23" t="s">
        <v>1742</v>
      </c>
      <c r="C106" s="22"/>
      <c r="D106" s="22"/>
      <c r="E106" s="22"/>
      <c r="F106" s="22"/>
      <c r="G106" s="22"/>
      <c r="H106" s="22"/>
      <c r="I106" s="22" t="s">
        <v>1743</v>
      </c>
      <c r="J106" s="43"/>
      <c r="K106" s="23"/>
      <c r="L106" s="22"/>
      <c r="M106" s="49">
        <f t="shared" ref="M106:M112" si="58">SUM(N106:P106)</f>
        <v>0</v>
      </c>
      <c r="N106" s="49"/>
      <c r="O106" s="49"/>
      <c r="P106" s="49"/>
      <c r="Q106" s="22"/>
      <c r="R106" s="22"/>
      <c r="S106" s="58"/>
      <c r="T106" s="58"/>
      <c r="U106" s="58"/>
      <c r="V106" s="58"/>
      <c r="W106" s="22"/>
      <c r="X106" s="22"/>
      <c r="Y106" s="22" t="s">
        <v>1744</v>
      </c>
    </row>
    <row r="107" s="5" customFormat="1" ht="24.95" customHeight="1" spans="1:25">
      <c r="A107" s="20">
        <v>95</v>
      </c>
      <c r="B107" s="21" t="s">
        <v>1745</v>
      </c>
      <c r="C107" s="20"/>
      <c r="D107" s="20"/>
      <c r="E107" s="20"/>
      <c r="F107" s="20"/>
      <c r="G107" s="20"/>
      <c r="H107" s="20" t="s">
        <v>34</v>
      </c>
      <c r="I107" s="20" t="s">
        <v>38</v>
      </c>
      <c r="J107" s="41"/>
      <c r="K107" s="21"/>
      <c r="L107" s="20"/>
      <c r="M107" s="48"/>
      <c r="N107" s="48">
        <f>SUM(0)</f>
        <v>0</v>
      </c>
      <c r="O107" s="48"/>
      <c r="P107" s="48"/>
      <c r="Q107" s="20"/>
      <c r="R107" s="20"/>
      <c r="S107" s="57"/>
      <c r="T107" s="57"/>
      <c r="U107" s="57"/>
      <c r="V107" s="57"/>
      <c r="W107" s="20"/>
      <c r="X107" s="20"/>
      <c r="Y107" s="20" t="s">
        <v>1746</v>
      </c>
    </row>
    <row r="108" s="5" customFormat="1" ht="24.95" customHeight="1" spans="1:25">
      <c r="A108" s="20">
        <v>96</v>
      </c>
      <c r="B108" s="21" t="s">
        <v>1747</v>
      </c>
      <c r="C108" s="20"/>
      <c r="D108" s="20"/>
      <c r="E108" s="20"/>
      <c r="F108" s="20"/>
      <c r="G108" s="20" t="s">
        <v>37</v>
      </c>
      <c r="H108" s="20" t="s">
        <v>34</v>
      </c>
      <c r="I108" s="20" t="s">
        <v>38</v>
      </c>
      <c r="J108" s="41">
        <f t="shared" si="52"/>
        <v>0</v>
      </c>
      <c r="K108" s="21" t="s">
        <v>1748</v>
      </c>
      <c r="L108" s="20"/>
      <c r="M108" s="48">
        <f t="shared" ref="M108:P108" si="59">SUM(0)</f>
        <v>0</v>
      </c>
      <c r="N108" s="48">
        <f t="shared" si="59"/>
        <v>0</v>
      </c>
      <c r="O108" s="48">
        <f t="shared" si="59"/>
        <v>0</v>
      </c>
      <c r="P108" s="48">
        <f t="shared" si="59"/>
        <v>0</v>
      </c>
      <c r="Q108" s="20"/>
      <c r="R108" s="20" t="s">
        <v>110</v>
      </c>
      <c r="S108" s="57">
        <f t="shared" si="54"/>
        <v>0</v>
      </c>
      <c r="T108" s="57">
        <f t="shared" si="55"/>
        <v>0</v>
      </c>
      <c r="U108" s="57" t="s">
        <v>1749</v>
      </c>
      <c r="V108" s="57" t="s">
        <v>1723</v>
      </c>
      <c r="W108" s="20" t="s">
        <v>34</v>
      </c>
      <c r="X108" s="20">
        <v>4686</v>
      </c>
      <c r="Y108" s="20"/>
    </row>
    <row r="109" s="5" customFormat="1" ht="24.95" customHeight="1" spans="1:25">
      <c r="A109" s="20">
        <v>97</v>
      </c>
      <c r="B109" s="21" t="s">
        <v>1750</v>
      </c>
      <c r="C109" s="20"/>
      <c r="D109" s="20"/>
      <c r="E109" s="20"/>
      <c r="F109" s="20"/>
      <c r="G109" s="20" t="s">
        <v>37</v>
      </c>
      <c r="H109" s="20" t="s">
        <v>34</v>
      </c>
      <c r="I109" s="20" t="s">
        <v>38</v>
      </c>
      <c r="J109" s="41">
        <f>SUM(J110:J113)</f>
        <v>0</v>
      </c>
      <c r="K109" s="21"/>
      <c r="L109" s="20"/>
      <c r="M109" s="48">
        <f t="shared" si="58"/>
        <v>0</v>
      </c>
      <c r="N109" s="48">
        <f t="shared" ref="N109:Q109" si="60">SUM(N110:N113)</f>
        <v>0</v>
      </c>
      <c r="O109" s="48">
        <f t="shared" si="60"/>
        <v>0</v>
      </c>
      <c r="P109" s="48">
        <f t="shared" si="60"/>
        <v>0</v>
      </c>
      <c r="Q109" s="20">
        <f t="shared" si="60"/>
        <v>0</v>
      </c>
      <c r="R109" s="20" t="s">
        <v>39</v>
      </c>
      <c r="S109" s="57">
        <f>SUM(S110:S113)</f>
        <v>0</v>
      </c>
      <c r="T109" s="57">
        <f>SUM(T110:T113)</f>
        <v>0</v>
      </c>
      <c r="U109" s="57" t="s">
        <v>1751</v>
      </c>
      <c r="V109" s="57" t="s">
        <v>1752</v>
      </c>
      <c r="W109" s="20" t="s">
        <v>34</v>
      </c>
      <c r="X109" s="20">
        <v>4698</v>
      </c>
      <c r="Y109" s="20"/>
    </row>
    <row r="110" s="6" customFormat="1" ht="24.95" customHeight="1" spans="1:25">
      <c r="A110" s="22">
        <v>98</v>
      </c>
      <c r="B110" s="23" t="s">
        <v>1753</v>
      </c>
      <c r="C110" s="22"/>
      <c r="D110" s="22"/>
      <c r="E110" s="22"/>
      <c r="F110" s="22"/>
      <c r="G110" s="22" t="s">
        <v>37</v>
      </c>
      <c r="H110" s="22" t="s">
        <v>34</v>
      </c>
      <c r="I110" s="22" t="s">
        <v>38</v>
      </c>
      <c r="J110" s="43"/>
      <c r="K110" s="23"/>
      <c r="L110" s="22"/>
      <c r="M110" s="49">
        <f t="shared" si="58"/>
        <v>0</v>
      </c>
      <c r="N110" s="49"/>
      <c r="O110" s="49"/>
      <c r="P110" s="49"/>
      <c r="Q110" s="22"/>
      <c r="R110" s="22"/>
      <c r="S110" s="58"/>
      <c r="T110" s="58"/>
      <c r="U110" s="58"/>
      <c r="V110" s="58"/>
      <c r="W110" s="22"/>
      <c r="X110" s="22">
        <v>4699</v>
      </c>
      <c r="Y110" s="22"/>
    </row>
    <row r="111" s="6" customFormat="1" ht="24.95" customHeight="1" spans="1:25">
      <c r="A111" s="22">
        <v>99</v>
      </c>
      <c r="B111" s="23" t="s">
        <v>1754</v>
      </c>
      <c r="C111" s="22"/>
      <c r="D111" s="22"/>
      <c r="E111" s="22"/>
      <c r="F111" s="22"/>
      <c r="G111" s="22" t="s">
        <v>37</v>
      </c>
      <c r="H111" s="22" t="s">
        <v>34</v>
      </c>
      <c r="I111" s="22" t="s">
        <v>38</v>
      </c>
      <c r="J111" s="43"/>
      <c r="K111" s="23"/>
      <c r="L111" s="22"/>
      <c r="M111" s="49">
        <f t="shared" si="58"/>
        <v>0</v>
      </c>
      <c r="N111" s="49"/>
      <c r="O111" s="49"/>
      <c r="P111" s="49"/>
      <c r="Q111" s="22"/>
      <c r="R111" s="22"/>
      <c r="S111" s="58"/>
      <c r="T111" s="58"/>
      <c r="U111" s="58"/>
      <c r="V111" s="58"/>
      <c r="W111" s="22"/>
      <c r="X111" s="22">
        <v>4754</v>
      </c>
      <c r="Y111" s="22"/>
    </row>
    <row r="112" s="6" customFormat="1" ht="24.95" customHeight="1" spans="1:25">
      <c r="A112" s="22">
        <v>100</v>
      </c>
      <c r="B112" s="23" t="s">
        <v>1755</v>
      </c>
      <c r="C112" s="22"/>
      <c r="D112" s="22"/>
      <c r="E112" s="22"/>
      <c r="F112" s="22"/>
      <c r="G112" s="22" t="s">
        <v>37</v>
      </c>
      <c r="H112" s="22" t="s">
        <v>34</v>
      </c>
      <c r="I112" s="22" t="s">
        <v>38</v>
      </c>
      <c r="J112" s="43"/>
      <c r="K112" s="23"/>
      <c r="L112" s="22"/>
      <c r="M112" s="49">
        <f t="shared" si="58"/>
        <v>0</v>
      </c>
      <c r="N112" s="49"/>
      <c r="O112" s="49"/>
      <c r="P112" s="49"/>
      <c r="Q112" s="22"/>
      <c r="R112" s="22"/>
      <c r="S112" s="58"/>
      <c r="T112" s="58"/>
      <c r="U112" s="58"/>
      <c r="V112" s="58"/>
      <c r="W112" s="22"/>
      <c r="X112" s="22">
        <v>4863</v>
      </c>
      <c r="Y112" s="22"/>
    </row>
    <row r="113" s="6" customFormat="1" ht="24.95" customHeight="1" spans="1:25">
      <c r="A113" s="22">
        <v>101</v>
      </c>
      <c r="B113" s="23" t="s">
        <v>1756</v>
      </c>
      <c r="C113" s="22"/>
      <c r="D113" s="22"/>
      <c r="E113" s="22"/>
      <c r="F113" s="22"/>
      <c r="G113" s="22" t="s">
        <v>37</v>
      </c>
      <c r="H113" s="22" t="s">
        <v>34</v>
      </c>
      <c r="I113" s="22" t="s">
        <v>38</v>
      </c>
      <c r="J113" s="43">
        <f>SUM(0)</f>
        <v>0</v>
      </c>
      <c r="K113" s="23" t="s">
        <v>1757</v>
      </c>
      <c r="L113" s="22"/>
      <c r="M113" s="49">
        <f t="shared" ref="M113:P113" si="61">SUM(0)</f>
        <v>0</v>
      </c>
      <c r="N113" s="49">
        <f t="shared" si="61"/>
        <v>0</v>
      </c>
      <c r="O113" s="49">
        <f t="shared" si="61"/>
        <v>0</v>
      </c>
      <c r="P113" s="49">
        <f t="shared" si="61"/>
        <v>0</v>
      </c>
      <c r="Q113" s="22"/>
      <c r="R113" s="22" t="s">
        <v>39</v>
      </c>
      <c r="S113" s="58">
        <f>SUM(0)</f>
        <v>0</v>
      </c>
      <c r="T113" s="58">
        <f>SUM(0)</f>
        <v>0</v>
      </c>
      <c r="U113" s="58"/>
      <c r="V113" s="58"/>
      <c r="W113" s="22" t="s">
        <v>34</v>
      </c>
      <c r="X113" s="22">
        <v>4939</v>
      </c>
      <c r="Y113" s="22"/>
    </row>
    <row r="114" s="5" customFormat="1" ht="24.95" customHeight="1" spans="1:25">
      <c r="A114" s="20">
        <v>102</v>
      </c>
      <c r="B114" s="21" t="s">
        <v>1758</v>
      </c>
      <c r="C114" s="20"/>
      <c r="D114" s="20"/>
      <c r="E114" s="20"/>
      <c r="F114" s="20"/>
      <c r="G114" s="20" t="s">
        <v>37</v>
      </c>
      <c r="H114" s="20" t="s">
        <v>34</v>
      </c>
      <c r="I114" s="20" t="s">
        <v>1232</v>
      </c>
      <c r="J114" s="41">
        <f>SUM(0)</f>
        <v>0</v>
      </c>
      <c r="K114" s="21" t="s">
        <v>1725</v>
      </c>
      <c r="L114" s="20"/>
      <c r="M114" s="20">
        <f t="shared" ref="M114:Q114" si="62">SUM(0)</f>
        <v>0</v>
      </c>
      <c r="N114" s="20">
        <f t="shared" si="62"/>
        <v>0</v>
      </c>
      <c r="O114" s="20">
        <f t="shared" si="62"/>
        <v>0</v>
      </c>
      <c r="P114" s="20">
        <f t="shared" si="62"/>
        <v>0</v>
      </c>
      <c r="Q114" s="20">
        <f t="shared" si="62"/>
        <v>0</v>
      </c>
      <c r="R114" s="20" t="s">
        <v>110</v>
      </c>
      <c r="S114" s="20">
        <f>SUM(0)</f>
        <v>0</v>
      </c>
      <c r="T114" s="20">
        <f>SUM(0)</f>
        <v>0</v>
      </c>
      <c r="U114" s="57" t="s">
        <v>1736</v>
      </c>
      <c r="V114" s="57" t="s">
        <v>1723</v>
      </c>
      <c r="W114" s="20" t="s">
        <v>34</v>
      </c>
      <c r="X114" s="20"/>
      <c r="Y114" s="20" t="s">
        <v>1759</v>
      </c>
    </row>
    <row r="115" s="4" customFormat="1" ht="24.95" customHeight="1" spans="1:25">
      <c r="A115" s="18">
        <v>103</v>
      </c>
      <c r="B115" s="19" t="s">
        <v>1760</v>
      </c>
      <c r="C115" s="18"/>
      <c r="D115" s="18"/>
      <c r="E115" s="18"/>
      <c r="F115" s="18"/>
      <c r="G115" s="18" t="s">
        <v>34</v>
      </c>
      <c r="H115" s="18" t="s">
        <v>34</v>
      </c>
      <c r="I115" s="18" t="s">
        <v>34</v>
      </c>
      <c r="J115" s="18" t="s">
        <v>34</v>
      </c>
      <c r="K115" s="19"/>
      <c r="L115" s="18"/>
      <c r="M115" s="40">
        <f t="shared" ref="M115:P115" si="63">SUM(M116,M118:M119,M120:M121,M122,M126)</f>
        <v>50</v>
      </c>
      <c r="N115" s="40">
        <f t="shared" si="63"/>
        <v>0</v>
      </c>
      <c r="O115" s="40">
        <f t="shared" si="63"/>
        <v>50</v>
      </c>
      <c r="P115" s="40">
        <f t="shared" si="63"/>
        <v>0</v>
      </c>
      <c r="Q115" s="18"/>
      <c r="R115" s="18" t="s">
        <v>34</v>
      </c>
      <c r="S115" s="56">
        <f>SUM(S116,S118:S119,S120:S121,S122,S126)</f>
        <v>20</v>
      </c>
      <c r="T115" s="56">
        <f>SUM(T116,T118:T119,T120:T121,T122,T126)</f>
        <v>82</v>
      </c>
      <c r="U115" s="56" t="s">
        <v>1761</v>
      </c>
      <c r="V115" s="56" t="s">
        <v>1762</v>
      </c>
      <c r="W115" s="18" t="s">
        <v>34</v>
      </c>
      <c r="X115" s="18">
        <v>4968</v>
      </c>
      <c r="Y115" s="18"/>
    </row>
    <row r="116" s="5" customFormat="1" ht="24.95" customHeight="1" spans="1:25">
      <c r="A116" s="20">
        <v>104</v>
      </c>
      <c r="B116" s="21" t="s">
        <v>1763</v>
      </c>
      <c r="C116" s="20"/>
      <c r="D116" s="20"/>
      <c r="E116" s="20"/>
      <c r="F116" s="20"/>
      <c r="G116" s="20" t="s">
        <v>37</v>
      </c>
      <c r="H116" s="20" t="s">
        <v>34</v>
      </c>
      <c r="I116" s="20" t="s">
        <v>1232</v>
      </c>
      <c r="J116" s="41">
        <f>SUM(J117:J117)</f>
        <v>1</v>
      </c>
      <c r="K116" s="21" t="s">
        <v>1764</v>
      </c>
      <c r="L116" s="20"/>
      <c r="M116" s="48">
        <f>SUM(M117:M117)</f>
        <v>50</v>
      </c>
      <c r="N116" s="48">
        <f>SUM(N117:N117)</f>
        <v>0</v>
      </c>
      <c r="O116" s="48">
        <f>SUM(O117:O117)</f>
        <v>50</v>
      </c>
      <c r="P116" s="48">
        <f>SUM(P117:P117)</f>
        <v>0</v>
      </c>
      <c r="Q116" s="20"/>
      <c r="R116" s="20" t="s">
        <v>110</v>
      </c>
      <c r="S116" s="57">
        <f>SUM(S117:S117)</f>
        <v>20</v>
      </c>
      <c r="T116" s="57">
        <f>SUM(T117:T117)</f>
        <v>82</v>
      </c>
      <c r="U116" s="57"/>
      <c r="V116" s="57"/>
      <c r="W116" s="20" t="s">
        <v>34</v>
      </c>
      <c r="X116" s="20">
        <v>4969</v>
      </c>
      <c r="Y116" s="20"/>
    </row>
    <row r="117" s="3" customFormat="1" ht="24.95" customHeight="1" spans="1:25">
      <c r="A117" s="24">
        <v>105</v>
      </c>
      <c r="B117" s="46" t="s">
        <v>1770</v>
      </c>
      <c r="C117" s="26" t="s">
        <v>45</v>
      </c>
      <c r="D117" s="26" t="s">
        <v>64</v>
      </c>
      <c r="E117" s="26"/>
      <c r="F117" s="26"/>
      <c r="G117" s="26" t="s">
        <v>37</v>
      </c>
      <c r="H117" s="26">
        <v>2019</v>
      </c>
      <c r="I117" s="26" t="s">
        <v>1232</v>
      </c>
      <c r="J117" s="45">
        <v>1</v>
      </c>
      <c r="K117" s="46" t="s">
        <v>1771</v>
      </c>
      <c r="L117" s="26">
        <v>50</v>
      </c>
      <c r="M117" s="64">
        <v>50</v>
      </c>
      <c r="N117" s="64"/>
      <c r="O117" s="64">
        <v>50</v>
      </c>
      <c r="P117" s="64"/>
      <c r="Q117" s="26" t="s">
        <v>1240</v>
      </c>
      <c r="R117" s="26" t="s">
        <v>110</v>
      </c>
      <c r="S117" s="65">
        <v>20</v>
      </c>
      <c r="T117" s="65">
        <v>82</v>
      </c>
      <c r="U117" s="65"/>
      <c r="V117" s="65"/>
      <c r="W117" s="26" t="s">
        <v>1767</v>
      </c>
      <c r="X117" s="24">
        <v>4975</v>
      </c>
      <c r="Y117" s="24"/>
    </row>
    <row r="118" s="5" customFormat="1" ht="24.95" customHeight="1" spans="1:25">
      <c r="A118" s="20">
        <v>106</v>
      </c>
      <c r="B118" s="21" t="s">
        <v>1772</v>
      </c>
      <c r="C118" s="20"/>
      <c r="D118" s="20"/>
      <c r="E118" s="20"/>
      <c r="F118" s="20"/>
      <c r="G118" s="20" t="s">
        <v>37</v>
      </c>
      <c r="H118" s="20" t="s">
        <v>34</v>
      </c>
      <c r="I118" s="20" t="s">
        <v>1773</v>
      </c>
      <c r="J118" s="41"/>
      <c r="K118" s="21"/>
      <c r="L118" s="20"/>
      <c r="M118" s="48"/>
      <c r="N118" s="48"/>
      <c r="O118" s="48"/>
      <c r="P118" s="48"/>
      <c r="Q118" s="20"/>
      <c r="R118" s="20"/>
      <c r="S118" s="57"/>
      <c r="T118" s="57"/>
      <c r="U118" s="57"/>
      <c r="V118" s="57"/>
      <c r="W118" s="20"/>
      <c r="X118" s="20">
        <v>4978</v>
      </c>
      <c r="Y118" s="20"/>
    </row>
    <row r="119" s="5" customFormat="1" ht="24.95" customHeight="1" spans="1:25">
      <c r="A119" s="20">
        <v>107</v>
      </c>
      <c r="B119" s="21" t="s">
        <v>1774</v>
      </c>
      <c r="C119" s="20"/>
      <c r="D119" s="20"/>
      <c r="E119" s="20"/>
      <c r="F119" s="20"/>
      <c r="G119" s="20" t="s">
        <v>37</v>
      </c>
      <c r="H119" s="20" t="s">
        <v>34</v>
      </c>
      <c r="I119" s="20" t="s">
        <v>1232</v>
      </c>
      <c r="J119" s="41">
        <f>SUM(0)</f>
        <v>0</v>
      </c>
      <c r="K119" s="21" t="s">
        <v>1764</v>
      </c>
      <c r="L119" s="20"/>
      <c r="M119" s="48">
        <f t="shared" ref="M119:P119" si="64">SUM(0)</f>
        <v>0</v>
      </c>
      <c r="N119" s="48">
        <f t="shared" si="64"/>
        <v>0</v>
      </c>
      <c r="O119" s="48">
        <f t="shared" si="64"/>
        <v>0</v>
      </c>
      <c r="P119" s="48">
        <f t="shared" si="64"/>
        <v>0</v>
      </c>
      <c r="Q119" s="20"/>
      <c r="R119" s="20" t="s">
        <v>110</v>
      </c>
      <c r="S119" s="57">
        <f>SUM(0)</f>
        <v>0</v>
      </c>
      <c r="T119" s="57">
        <f>SUM(0)</f>
        <v>0</v>
      </c>
      <c r="U119" s="57"/>
      <c r="V119" s="57"/>
      <c r="W119" s="20" t="s">
        <v>34</v>
      </c>
      <c r="X119" s="20">
        <v>4981</v>
      </c>
      <c r="Y119" s="20"/>
    </row>
    <row r="120" s="5" customFormat="1" ht="24.95" customHeight="1" spans="1:25">
      <c r="A120" s="20">
        <v>108</v>
      </c>
      <c r="B120" s="21" t="s">
        <v>1775</v>
      </c>
      <c r="C120" s="20"/>
      <c r="D120" s="20"/>
      <c r="E120" s="20"/>
      <c r="F120" s="20"/>
      <c r="G120" s="20"/>
      <c r="H120" s="20"/>
      <c r="I120" s="20"/>
      <c r="J120" s="41"/>
      <c r="K120" s="21"/>
      <c r="L120" s="20"/>
      <c r="M120" s="48"/>
      <c r="N120" s="48"/>
      <c r="O120" s="48"/>
      <c r="P120" s="48"/>
      <c r="Q120" s="20"/>
      <c r="R120" s="20"/>
      <c r="S120" s="57"/>
      <c r="T120" s="57"/>
      <c r="U120" s="57"/>
      <c r="V120" s="57"/>
      <c r="W120" s="20"/>
      <c r="X120" s="20">
        <v>4983</v>
      </c>
      <c r="Y120" s="20"/>
    </row>
    <row r="121" s="5" customFormat="1" ht="24.95" customHeight="1" spans="1:25">
      <c r="A121" s="20">
        <v>109</v>
      </c>
      <c r="B121" s="21" t="s">
        <v>1776</v>
      </c>
      <c r="C121" s="20"/>
      <c r="D121" s="20"/>
      <c r="E121" s="20"/>
      <c r="F121" s="20"/>
      <c r="G121" s="20" t="s">
        <v>37</v>
      </c>
      <c r="H121" s="20" t="s">
        <v>34</v>
      </c>
      <c r="I121" s="20" t="s">
        <v>1743</v>
      </c>
      <c r="J121" s="41"/>
      <c r="K121" s="21"/>
      <c r="L121" s="20"/>
      <c r="M121" s="48"/>
      <c r="N121" s="48"/>
      <c r="O121" s="48"/>
      <c r="P121" s="48"/>
      <c r="Q121" s="20"/>
      <c r="R121" s="20"/>
      <c r="S121" s="57"/>
      <c r="T121" s="57"/>
      <c r="U121" s="57"/>
      <c r="V121" s="57"/>
      <c r="W121" s="20" t="s">
        <v>34</v>
      </c>
      <c r="X121" s="20">
        <v>4984</v>
      </c>
      <c r="Y121" s="20"/>
    </row>
    <row r="122" s="5" customFormat="1" ht="24.95" customHeight="1" spans="1:25">
      <c r="A122" s="20">
        <v>110</v>
      </c>
      <c r="B122" s="21" t="s">
        <v>1777</v>
      </c>
      <c r="C122" s="20"/>
      <c r="D122" s="20"/>
      <c r="E122" s="20"/>
      <c r="F122" s="20"/>
      <c r="G122" s="20" t="s">
        <v>37</v>
      </c>
      <c r="H122" s="20" t="s">
        <v>34</v>
      </c>
      <c r="I122" s="20" t="s">
        <v>1743</v>
      </c>
      <c r="J122" s="41"/>
      <c r="K122" s="21"/>
      <c r="L122" s="20"/>
      <c r="M122" s="48"/>
      <c r="N122" s="48"/>
      <c r="O122" s="48"/>
      <c r="P122" s="48"/>
      <c r="Q122" s="20"/>
      <c r="R122" s="20"/>
      <c r="S122" s="57"/>
      <c r="T122" s="57"/>
      <c r="U122" s="57"/>
      <c r="V122" s="57"/>
      <c r="W122" s="20"/>
      <c r="X122" s="20">
        <v>4988</v>
      </c>
      <c r="Y122" s="20"/>
    </row>
    <row r="123" s="6" customFormat="1" ht="24.95" customHeight="1" spans="1:25">
      <c r="A123" s="22">
        <v>111</v>
      </c>
      <c r="B123" s="23" t="s">
        <v>1778</v>
      </c>
      <c r="C123" s="22"/>
      <c r="D123" s="22"/>
      <c r="E123" s="22"/>
      <c r="F123" s="22"/>
      <c r="G123" s="22" t="s">
        <v>37</v>
      </c>
      <c r="H123" s="22" t="s">
        <v>34</v>
      </c>
      <c r="I123" s="22" t="s">
        <v>1743</v>
      </c>
      <c r="J123" s="43"/>
      <c r="K123" s="23"/>
      <c r="L123" s="22"/>
      <c r="M123" s="49"/>
      <c r="N123" s="49"/>
      <c r="O123" s="49"/>
      <c r="P123" s="49"/>
      <c r="Q123" s="22"/>
      <c r="R123" s="22"/>
      <c r="S123" s="22"/>
      <c r="T123" s="58"/>
      <c r="U123" s="58"/>
      <c r="V123" s="58"/>
      <c r="W123" s="22"/>
      <c r="X123" s="22">
        <v>4989</v>
      </c>
      <c r="Y123" s="22"/>
    </row>
    <row r="124" s="6" customFormat="1" ht="24.95" customHeight="1" spans="1:25">
      <c r="A124" s="22">
        <v>112</v>
      </c>
      <c r="B124" s="23" t="s">
        <v>1779</v>
      </c>
      <c r="C124" s="22"/>
      <c r="D124" s="22"/>
      <c r="E124" s="22"/>
      <c r="F124" s="22"/>
      <c r="G124" s="22" t="s">
        <v>37</v>
      </c>
      <c r="H124" s="22" t="s">
        <v>34</v>
      </c>
      <c r="I124" s="22" t="s">
        <v>1743</v>
      </c>
      <c r="J124" s="43"/>
      <c r="K124" s="23"/>
      <c r="L124" s="22"/>
      <c r="M124" s="49"/>
      <c r="N124" s="49"/>
      <c r="O124" s="49"/>
      <c r="P124" s="49"/>
      <c r="Q124" s="22"/>
      <c r="R124" s="22"/>
      <c r="S124" s="22"/>
      <c r="T124" s="58"/>
      <c r="U124" s="58"/>
      <c r="V124" s="58"/>
      <c r="W124" s="22"/>
      <c r="X124" s="22">
        <v>4993</v>
      </c>
      <c r="Y124" s="22"/>
    </row>
    <row r="125" s="6" customFormat="1" ht="24.95" customHeight="1" spans="1:25">
      <c r="A125" s="22">
        <v>113</v>
      </c>
      <c r="B125" s="23" t="s">
        <v>1780</v>
      </c>
      <c r="C125" s="22"/>
      <c r="D125" s="22"/>
      <c r="E125" s="22"/>
      <c r="F125" s="22"/>
      <c r="G125" s="22" t="s">
        <v>37</v>
      </c>
      <c r="H125" s="22" t="s">
        <v>34</v>
      </c>
      <c r="I125" s="22" t="s">
        <v>1743</v>
      </c>
      <c r="J125" s="43"/>
      <c r="K125" s="23"/>
      <c r="L125" s="22"/>
      <c r="M125" s="49"/>
      <c r="N125" s="49"/>
      <c r="O125" s="49"/>
      <c r="P125" s="49"/>
      <c r="Q125" s="22"/>
      <c r="R125" s="22"/>
      <c r="S125" s="58"/>
      <c r="T125" s="58"/>
      <c r="U125" s="58"/>
      <c r="V125" s="58"/>
      <c r="W125" s="22"/>
      <c r="X125" s="22">
        <v>4997</v>
      </c>
      <c r="Y125" s="22"/>
    </row>
    <row r="126" s="5" customFormat="1" ht="24.95" customHeight="1" spans="1:25">
      <c r="A126" s="20">
        <v>114</v>
      </c>
      <c r="B126" s="21" t="s">
        <v>1303</v>
      </c>
      <c r="C126" s="20"/>
      <c r="D126" s="20"/>
      <c r="E126" s="20"/>
      <c r="F126" s="20"/>
      <c r="G126" s="20"/>
      <c r="H126" s="20"/>
      <c r="I126" s="20"/>
      <c r="J126" s="41"/>
      <c r="K126" s="21"/>
      <c r="L126" s="20"/>
      <c r="M126" s="48"/>
      <c r="N126" s="48"/>
      <c r="O126" s="48"/>
      <c r="P126" s="48"/>
      <c r="Q126" s="20"/>
      <c r="R126" s="20"/>
      <c r="S126" s="57"/>
      <c r="T126" s="57"/>
      <c r="U126" s="57"/>
      <c r="V126" s="57"/>
      <c r="W126" s="20"/>
      <c r="X126" s="20"/>
      <c r="Y126" s="20" t="s">
        <v>1781</v>
      </c>
    </row>
    <row r="127" s="4" customFormat="1" ht="24.95" customHeight="1" spans="1:25">
      <c r="A127" s="18">
        <v>115</v>
      </c>
      <c r="B127" s="19" t="s">
        <v>1782</v>
      </c>
      <c r="C127" s="18"/>
      <c r="D127" s="18"/>
      <c r="E127" s="18"/>
      <c r="F127" s="18"/>
      <c r="G127" s="18" t="s">
        <v>34</v>
      </c>
      <c r="H127" s="18" t="s">
        <v>34</v>
      </c>
      <c r="I127" s="18" t="s">
        <v>34</v>
      </c>
      <c r="J127" s="18" t="s">
        <v>34</v>
      </c>
      <c r="K127" s="19"/>
      <c r="L127" s="18"/>
      <c r="M127" s="40">
        <f t="shared" ref="M127:P127" si="65">SUBTOTAL(9,M128,M131,M139,M153)</f>
        <v>7.8</v>
      </c>
      <c r="N127" s="40">
        <f t="shared" si="65"/>
        <v>3.8</v>
      </c>
      <c r="O127" s="40">
        <f t="shared" si="65"/>
        <v>2</v>
      </c>
      <c r="P127" s="40">
        <f t="shared" si="65"/>
        <v>2</v>
      </c>
      <c r="Q127" s="18"/>
      <c r="R127" s="18" t="s">
        <v>34</v>
      </c>
      <c r="S127" s="56">
        <f>SUBTOTAL(9,S128,S131,S139,S153)</f>
        <v>18</v>
      </c>
      <c r="T127" s="56">
        <f>SUBTOTAL(9,T128,T131,T139,T153)</f>
        <v>49</v>
      </c>
      <c r="U127" s="56" t="s">
        <v>1783</v>
      </c>
      <c r="V127" s="56" t="s">
        <v>1784</v>
      </c>
      <c r="W127" s="18" t="s">
        <v>34</v>
      </c>
      <c r="X127" s="18">
        <v>5050</v>
      </c>
      <c r="Y127" s="18"/>
    </row>
    <row r="128" s="5" customFormat="1" ht="24.95" customHeight="1" spans="1:25">
      <c r="A128" s="20">
        <v>116</v>
      </c>
      <c r="B128" s="21" t="s">
        <v>1785</v>
      </c>
      <c r="C128" s="20"/>
      <c r="D128" s="20"/>
      <c r="E128" s="20"/>
      <c r="F128" s="20"/>
      <c r="G128" s="20" t="s">
        <v>363</v>
      </c>
      <c r="H128" s="20" t="s">
        <v>34</v>
      </c>
      <c r="I128" s="20" t="s">
        <v>1232</v>
      </c>
      <c r="J128" s="41">
        <f>J129+J130</f>
        <v>0</v>
      </c>
      <c r="K128" s="21"/>
      <c r="L128" s="20"/>
      <c r="M128" s="48">
        <f t="shared" ref="M128:P128" si="66">M129+M130</f>
        <v>0</v>
      </c>
      <c r="N128" s="48">
        <f t="shared" si="66"/>
        <v>0</v>
      </c>
      <c r="O128" s="48">
        <f t="shared" si="66"/>
        <v>0</v>
      </c>
      <c r="P128" s="48">
        <f t="shared" si="66"/>
        <v>0</v>
      </c>
      <c r="Q128" s="20"/>
      <c r="R128" s="20" t="s">
        <v>39</v>
      </c>
      <c r="S128" s="57"/>
      <c r="T128" s="57"/>
      <c r="U128" s="57"/>
      <c r="V128" s="57"/>
      <c r="W128" s="20"/>
      <c r="X128" s="20">
        <v>5051</v>
      </c>
      <c r="Y128" s="20"/>
    </row>
    <row r="129" s="6" customFormat="1" ht="24.95" customHeight="1" spans="1:25">
      <c r="A129" s="22">
        <v>117</v>
      </c>
      <c r="B129" s="23" t="s">
        <v>1786</v>
      </c>
      <c r="C129" s="22"/>
      <c r="D129" s="22"/>
      <c r="E129" s="22"/>
      <c r="F129" s="22"/>
      <c r="G129" s="22"/>
      <c r="H129" s="22"/>
      <c r="I129" s="22"/>
      <c r="J129" s="44"/>
      <c r="K129" s="23"/>
      <c r="L129" s="22"/>
      <c r="M129" s="49"/>
      <c r="N129" s="49"/>
      <c r="O129" s="49"/>
      <c r="P129" s="49"/>
      <c r="Q129" s="22"/>
      <c r="R129" s="22"/>
      <c r="S129" s="58"/>
      <c r="T129" s="58"/>
      <c r="U129" s="58"/>
      <c r="V129" s="58"/>
      <c r="W129" s="22"/>
      <c r="X129" s="22">
        <v>5052</v>
      </c>
      <c r="Y129" s="22"/>
    </row>
    <row r="130" s="6" customFormat="1" ht="24.95" customHeight="1" spans="1:25">
      <c r="A130" s="22">
        <v>118</v>
      </c>
      <c r="B130" s="23" t="s">
        <v>1787</v>
      </c>
      <c r="C130" s="22"/>
      <c r="D130" s="22"/>
      <c r="E130" s="22"/>
      <c r="F130" s="22"/>
      <c r="G130" s="22" t="s">
        <v>363</v>
      </c>
      <c r="H130" s="22" t="s">
        <v>34</v>
      </c>
      <c r="I130" s="22" t="s">
        <v>1232</v>
      </c>
      <c r="J130" s="43">
        <f>SUM(0)</f>
        <v>0</v>
      </c>
      <c r="K130" s="69" t="s">
        <v>1788</v>
      </c>
      <c r="L130" s="22"/>
      <c r="M130" s="49">
        <f t="shared" ref="M130:P130" si="67">SUM(0)</f>
        <v>0</v>
      </c>
      <c r="N130" s="49">
        <f t="shared" si="67"/>
        <v>0</v>
      </c>
      <c r="O130" s="49">
        <f t="shared" si="67"/>
        <v>0</v>
      </c>
      <c r="P130" s="49">
        <f t="shared" si="67"/>
        <v>0</v>
      </c>
      <c r="Q130" s="22"/>
      <c r="R130" s="22" t="s">
        <v>110</v>
      </c>
      <c r="S130" s="58">
        <f>SUM(0)</f>
        <v>0</v>
      </c>
      <c r="T130" s="58">
        <f>SUM(0)</f>
        <v>0</v>
      </c>
      <c r="U130" s="58" t="s">
        <v>1789</v>
      </c>
      <c r="V130" s="58" t="s">
        <v>1790</v>
      </c>
      <c r="W130" s="22" t="s">
        <v>34</v>
      </c>
      <c r="X130" s="22">
        <v>5053</v>
      </c>
      <c r="Y130" s="22"/>
    </row>
    <row r="131" s="5" customFormat="1" ht="24.95" customHeight="1" spans="1:25">
      <c r="A131" s="20">
        <v>119</v>
      </c>
      <c r="B131" s="21" t="s">
        <v>1791</v>
      </c>
      <c r="C131" s="20"/>
      <c r="D131" s="20"/>
      <c r="E131" s="20"/>
      <c r="F131" s="20"/>
      <c r="G131" s="20" t="s">
        <v>34</v>
      </c>
      <c r="H131" s="20" t="s">
        <v>34</v>
      </c>
      <c r="I131" s="20" t="s">
        <v>34</v>
      </c>
      <c r="J131" s="20" t="s">
        <v>34</v>
      </c>
      <c r="K131" s="21"/>
      <c r="L131" s="20"/>
      <c r="M131" s="48">
        <f t="shared" ref="M131:P131" si="68">M132+M133+M138</f>
        <v>0</v>
      </c>
      <c r="N131" s="48">
        <f t="shared" si="68"/>
        <v>0</v>
      </c>
      <c r="O131" s="48">
        <f t="shared" si="68"/>
        <v>0</v>
      </c>
      <c r="P131" s="48">
        <f t="shared" si="68"/>
        <v>0</v>
      </c>
      <c r="Q131" s="20"/>
      <c r="R131" s="20" t="s">
        <v>34</v>
      </c>
      <c r="S131" s="57">
        <f>S132+S133+S138</f>
        <v>0</v>
      </c>
      <c r="T131" s="57">
        <f>T132+T133+T138</f>
        <v>0</v>
      </c>
      <c r="U131" s="57"/>
      <c r="V131" s="57"/>
      <c r="W131" s="20" t="s">
        <v>34</v>
      </c>
      <c r="X131" s="20">
        <v>5055</v>
      </c>
      <c r="Y131" s="20"/>
    </row>
    <row r="132" s="6" customFormat="1" ht="24.95" customHeight="1" spans="1:25">
      <c r="A132" s="22">
        <v>120</v>
      </c>
      <c r="B132" s="23" t="s">
        <v>1792</v>
      </c>
      <c r="C132" s="22"/>
      <c r="D132" s="22"/>
      <c r="E132" s="22"/>
      <c r="F132" s="22"/>
      <c r="G132" s="22" t="s">
        <v>37</v>
      </c>
      <c r="H132" s="22" t="s">
        <v>34</v>
      </c>
      <c r="I132" s="22" t="s">
        <v>126</v>
      </c>
      <c r="J132" s="44"/>
      <c r="K132" s="23"/>
      <c r="L132" s="22"/>
      <c r="M132" s="49"/>
      <c r="N132" s="49"/>
      <c r="O132" s="49"/>
      <c r="P132" s="49"/>
      <c r="Q132" s="22"/>
      <c r="R132" s="22"/>
      <c r="S132" s="58"/>
      <c r="T132" s="58"/>
      <c r="U132" s="58"/>
      <c r="V132" s="58"/>
      <c r="W132" s="22" t="s">
        <v>34</v>
      </c>
      <c r="X132" s="22">
        <v>5056</v>
      </c>
      <c r="Y132" s="22"/>
    </row>
    <row r="133" s="6" customFormat="1" ht="24.95" customHeight="1" spans="1:25">
      <c r="A133" s="22">
        <v>121</v>
      </c>
      <c r="B133" s="23" t="s">
        <v>1793</v>
      </c>
      <c r="C133" s="22"/>
      <c r="D133" s="22"/>
      <c r="E133" s="22"/>
      <c r="F133" s="22"/>
      <c r="G133" s="22" t="s">
        <v>37</v>
      </c>
      <c r="H133" s="22" t="s">
        <v>34</v>
      </c>
      <c r="I133" s="22" t="s">
        <v>1794</v>
      </c>
      <c r="J133" s="22">
        <f>J134+J135+J136+J137</f>
        <v>0</v>
      </c>
      <c r="K133" s="69" t="s">
        <v>1795</v>
      </c>
      <c r="L133" s="22"/>
      <c r="M133" s="49">
        <f t="shared" ref="M133:P133" si="69">M134+M135+M136+M137</f>
        <v>0</v>
      </c>
      <c r="N133" s="49">
        <f t="shared" si="69"/>
        <v>0</v>
      </c>
      <c r="O133" s="49">
        <f t="shared" si="69"/>
        <v>0</v>
      </c>
      <c r="P133" s="49">
        <f t="shared" si="69"/>
        <v>0</v>
      </c>
      <c r="Q133" s="22"/>
      <c r="R133" s="22" t="s">
        <v>39</v>
      </c>
      <c r="S133" s="58">
        <f>S134+S135+S136+S137</f>
        <v>0</v>
      </c>
      <c r="T133" s="58">
        <f>T134+T135+T136+T137</f>
        <v>0</v>
      </c>
      <c r="U133" s="58"/>
      <c r="V133" s="58"/>
      <c r="W133" s="22" t="s">
        <v>34</v>
      </c>
      <c r="X133" s="22">
        <v>5057</v>
      </c>
      <c r="Y133" s="22"/>
    </row>
    <row r="134" ht="24.95" customHeight="1" spans="1:25">
      <c r="A134" s="24">
        <v>122</v>
      </c>
      <c r="B134" s="26" t="s">
        <v>1796</v>
      </c>
      <c r="C134" s="24"/>
      <c r="D134" s="24"/>
      <c r="E134" s="24"/>
      <c r="F134" s="24"/>
      <c r="G134" s="24" t="s">
        <v>37</v>
      </c>
      <c r="H134" s="24" t="s">
        <v>34</v>
      </c>
      <c r="I134" s="24" t="s">
        <v>1797</v>
      </c>
      <c r="J134" s="55">
        <f>SUM(0)</f>
        <v>0</v>
      </c>
      <c r="K134" s="51"/>
      <c r="L134" s="24"/>
      <c r="M134" s="52"/>
      <c r="N134" s="52"/>
      <c r="O134" s="52"/>
      <c r="P134" s="52"/>
      <c r="Q134" s="24"/>
      <c r="R134" s="24"/>
      <c r="S134" s="24">
        <f>SUM(0)</f>
        <v>0</v>
      </c>
      <c r="T134" s="24">
        <f>SUM(0)</f>
        <v>0</v>
      </c>
      <c r="U134" s="24"/>
      <c r="V134" s="24"/>
      <c r="W134" s="24" t="s">
        <v>34</v>
      </c>
      <c r="X134" s="24">
        <v>5058</v>
      </c>
      <c r="Y134" s="24"/>
    </row>
    <row r="135" ht="24.95" customHeight="1" spans="1:25">
      <c r="A135" s="24">
        <v>123</v>
      </c>
      <c r="B135" s="26" t="s">
        <v>1798</v>
      </c>
      <c r="C135" s="24"/>
      <c r="D135" s="24"/>
      <c r="E135" s="24"/>
      <c r="F135" s="24"/>
      <c r="G135" s="24" t="s">
        <v>37</v>
      </c>
      <c r="H135" s="24" t="s">
        <v>34</v>
      </c>
      <c r="I135" s="24" t="s">
        <v>106</v>
      </c>
      <c r="J135" s="55">
        <f>SUM(0)</f>
        <v>0</v>
      </c>
      <c r="K135" s="51"/>
      <c r="L135" s="24"/>
      <c r="M135" s="52">
        <f>SUM(0)</f>
        <v>0</v>
      </c>
      <c r="N135" s="52">
        <f>SUM(0)</f>
        <v>0</v>
      </c>
      <c r="O135" s="52">
        <f>SUM(0)</f>
        <v>0</v>
      </c>
      <c r="P135" s="52">
        <f>SUM(0)</f>
        <v>0</v>
      </c>
      <c r="Q135" s="24"/>
      <c r="R135" s="24" t="s">
        <v>39</v>
      </c>
      <c r="S135" s="24">
        <f>SUM(0)</f>
        <v>0</v>
      </c>
      <c r="T135" s="24">
        <f>SUM(0)</f>
        <v>0</v>
      </c>
      <c r="U135" s="24"/>
      <c r="V135" s="24"/>
      <c r="W135" s="24" t="s">
        <v>34</v>
      </c>
      <c r="X135" s="24">
        <v>5076</v>
      </c>
      <c r="Y135" s="24"/>
    </row>
    <row r="136" ht="24.95" customHeight="1" spans="1:25">
      <c r="A136" s="24">
        <v>124</v>
      </c>
      <c r="B136" s="26" t="s">
        <v>1818</v>
      </c>
      <c r="C136" s="24"/>
      <c r="D136" s="24"/>
      <c r="E136" s="24"/>
      <c r="F136" s="24"/>
      <c r="G136" s="24" t="s">
        <v>37</v>
      </c>
      <c r="H136" s="24" t="s">
        <v>34</v>
      </c>
      <c r="I136" s="24" t="s">
        <v>106</v>
      </c>
      <c r="J136" s="55">
        <f>SUM(0)</f>
        <v>0</v>
      </c>
      <c r="K136" s="51"/>
      <c r="L136" s="24"/>
      <c r="M136" s="52">
        <f t="shared" ref="M136:P136" si="70">SUM(0)</f>
        <v>0</v>
      </c>
      <c r="N136" s="52">
        <f t="shared" si="70"/>
        <v>0</v>
      </c>
      <c r="O136" s="52">
        <f t="shared" si="70"/>
        <v>0</v>
      </c>
      <c r="P136" s="52">
        <f t="shared" si="70"/>
        <v>0</v>
      </c>
      <c r="Q136" s="24"/>
      <c r="R136" s="24" t="s">
        <v>39</v>
      </c>
      <c r="S136" s="24">
        <f>SUM(0)</f>
        <v>0</v>
      </c>
      <c r="T136" s="24">
        <f>SUM(0)</f>
        <v>0</v>
      </c>
      <c r="U136" s="24"/>
      <c r="V136" s="24"/>
      <c r="W136" s="24" t="s">
        <v>34</v>
      </c>
      <c r="X136" s="24">
        <v>5680</v>
      </c>
      <c r="Y136" s="24"/>
    </row>
    <row r="137" ht="24.95" customHeight="1" spans="1:25">
      <c r="A137" s="24">
        <v>125</v>
      </c>
      <c r="B137" s="26" t="s">
        <v>1819</v>
      </c>
      <c r="C137" s="24"/>
      <c r="D137" s="24"/>
      <c r="E137" s="24"/>
      <c r="F137" s="24"/>
      <c r="G137" s="24" t="s">
        <v>37</v>
      </c>
      <c r="H137" s="24" t="s">
        <v>34</v>
      </c>
      <c r="I137" s="24" t="s">
        <v>1797</v>
      </c>
      <c r="J137" s="55">
        <f>SUM(0)</f>
        <v>0</v>
      </c>
      <c r="K137" s="51"/>
      <c r="L137" s="24"/>
      <c r="M137" s="52">
        <f t="shared" ref="M137:P137" si="71">SUM(0)</f>
        <v>0</v>
      </c>
      <c r="N137" s="52">
        <f t="shared" si="71"/>
        <v>0</v>
      </c>
      <c r="O137" s="52">
        <f t="shared" si="71"/>
        <v>0</v>
      </c>
      <c r="P137" s="52">
        <f t="shared" si="71"/>
        <v>0</v>
      </c>
      <c r="Q137" s="24"/>
      <c r="R137" s="24" t="s">
        <v>39</v>
      </c>
      <c r="S137" s="24">
        <f>SUM(0)</f>
        <v>0</v>
      </c>
      <c r="T137" s="24">
        <f>SUM(0)</f>
        <v>0</v>
      </c>
      <c r="U137" s="24"/>
      <c r="V137" s="24"/>
      <c r="W137" s="24" t="s">
        <v>34</v>
      </c>
      <c r="X137" s="24">
        <v>5682</v>
      </c>
      <c r="Y137" s="24"/>
    </row>
    <row r="138" s="6" customFormat="1" ht="24.95" customHeight="1" spans="1:25">
      <c r="A138" s="22">
        <v>126</v>
      </c>
      <c r="B138" s="23" t="s">
        <v>1820</v>
      </c>
      <c r="C138" s="22"/>
      <c r="D138" s="22"/>
      <c r="E138" s="22"/>
      <c r="F138" s="22"/>
      <c r="G138" s="22"/>
      <c r="H138" s="22"/>
      <c r="I138" s="22"/>
      <c r="J138" s="44"/>
      <c r="K138" s="23"/>
      <c r="L138" s="22"/>
      <c r="M138" s="49"/>
      <c r="N138" s="49"/>
      <c r="O138" s="49"/>
      <c r="P138" s="49"/>
      <c r="Q138" s="22"/>
      <c r="R138" s="22"/>
      <c r="S138" s="58"/>
      <c r="T138" s="58"/>
      <c r="U138" s="58"/>
      <c r="V138" s="58"/>
      <c r="W138" s="22"/>
      <c r="X138" s="22">
        <v>6179</v>
      </c>
      <c r="Y138" s="22"/>
    </row>
    <row r="139" s="5" customFormat="1" ht="24.95" customHeight="1" spans="1:25">
      <c r="A139" s="20">
        <v>127</v>
      </c>
      <c r="B139" s="21" t="s">
        <v>1821</v>
      </c>
      <c r="C139" s="20"/>
      <c r="D139" s="20"/>
      <c r="E139" s="20"/>
      <c r="F139" s="20"/>
      <c r="G139" s="20" t="s">
        <v>34</v>
      </c>
      <c r="H139" s="20" t="s">
        <v>34</v>
      </c>
      <c r="I139" s="20" t="s">
        <v>34</v>
      </c>
      <c r="J139" s="41">
        <f>J140+J144+J145+J152</f>
        <v>18</v>
      </c>
      <c r="K139" s="21"/>
      <c r="L139" s="20"/>
      <c r="M139" s="48">
        <f t="shared" ref="M139:P139" si="72">M140+M144+M145+M152</f>
        <v>7.8</v>
      </c>
      <c r="N139" s="48">
        <f t="shared" si="72"/>
        <v>3.8</v>
      </c>
      <c r="O139" s="48">
        <f t="shared" si="72"/>
        <v>2</v>
      </c>
      <c r="P139" s="48">
        <f t="shared" si="72"/>
        <v>2</v>
      </c>
      <c r="Q139" s="20"/>
      <c r="R139" s="20" t="s">
        <v>34</v>
      </c>
      <c r="S139" s="57">
        <f>S140+S144+S145+S152</f>
        <v>18</v>
      </c>
      <c r="T139" s="57">
        <f>T140+T144+T145+T152</f>
        <v>49</v>
      </c>
      <c r="U139" s="57"/>
      <c r="V139" s="57"/>
      <c r="W139" s="20" t="s">
        <v>34</v>
      </c>
      <c r="X139" s="20">
        <v>6180</v>
      </c>
      <c r="Y139" s="20"/>
    </row>
    <row r="140" s="6" customFormat="1" ht="24.95" customHeight="1" spans="1:25">
      <c r="A140" s="22">
        <v>128</v>
      </c>
      <c r="B140" s="23" t="s">
        <v>1822</v>
      </c>
      <c r="C140" s="22"/>
      <c r="D140" s="22"/>
      <c r="E140" s="22"/>
      <c r="F140" s="22"/>
      <c r="G140" s="22" t="s">
        <v>37</v>
      </c>
      <c r="H140" s="22" t="s">
        <v>34</v>
      </c>
      <c r="I140" s="22" t="s">
        <v>38</v>
      </c>
      <c r="J140" s="43">
        <f>SUM(J141:J143)</f>
        <v>6</v>
      </c>
      <c r="K140" s="69" t="s">
        <v>1823</v>
      </c>
      <c r="L140" s="22"/>
      <c r="M140" s="49">
        <f>SUM(M141:M143)</f>
        <v>6</v>
      </c>
      <c r="N140" s="49">
        <f>SUM(N141:N143)</f>
        <v>2</v>
      </c>
      <c r="O140" s="49">
        <f>SUM(O141:O143)</f>
        <v>2</v>
      </c>
      <c r="P140" s="49">
        <f>SUM(P141:P143)</f>
        <v>2</v>
      </c>
      <c r="Q140" s="22"/>
      <c r="R140" s="22" t="s">
        <v>39</v>
      </c>
      <c r="S140" s="58">
        <f>SUM(S141:S143)</f>
        <v>6</v>
      </c>
      <c r="T140" s="58">
        <f>SUM(T141:T143)</f>
        <v>6</v>
      </c>
      <c r="U140" s="58"/>
      <c r="V140" s="58"/>
      <c r="W140" s="22" t="s">
        <v>34</v>
      </c>
      <c r="X140" s="22">
        <v>6181</v>
      </c>
      <c r="Y140" s="22"/>
    </row>
    <row r="141" ht="24.95" customHeight="1" spans="1:25">
      <c r="A141" s="24">
        <v>129</v>
      </c>
      <c r="B141" s="51" t="s">
        <v>1824</v>
      </c>
      <c r="C141" s="24" t="s">
        <v>45</v>
      </c>
      <c r="D141" s="24" t="s">
        <v>64</v>
      </c>
      <c r="E141" s="24" t="s">
        <v>68</v>
      </c>
      <c r="F141" s="24"/>
      <c r="G141" s="24" t="s">
        <v>37</v>
      </c>
      <c r="H141" s="24">
        <v>2018</v>
      </c>
      <c r="I141" s="24" t="s">
        <v>38</v>
      </c>
      <c r="J141" s="55">
        <v>2</v>
      </c>
      <c r="K141" s="51" t="s">
        <v>1826</v>
      </c>
      <c r="L141" s="24" t="s">
        <v>1827</v>
      </c>
      <c r="M141" s="52">
        <f>N141+O141+P141</f>
        <v>2</v>
      </c>
      <c r="N141" s="52">
        <v>2</v>
      </c>
      <c r="O141" s="52"/>
      <c r="P141" s="52"/>
      <c r="Q141" s="24" t="s">
        <v>49</v>
      </c>
      <c r="R141" s="24" t="s">
        <v>39</v>
      </c>
      <c r="S141" s="24">
        <v>2</v>
      </c>
      <c r="T141" s="24">
        <v>2</v>
      </c>
      <c r="U141" s="24"/>
      <c r="V141" s="24"/>
      <c r="W141" s="26" t="s">
        <v>1802</v>
      </c>
      <c r="X141" s="24">
        <v>6211</v>
      </c>
      <c r="Y141" s="24"/>
    </row>
    <row r="142" ht="24.95" customHeight="1" spans="1:25">
      <c r="A142" s="24">
        <v>130</v>
      </c>
      <c r="B142" s="51" t="s">
        <v>1824</v>
      </c>
      <c r="C142" s="24" t="s">
        <v>45</v>
      </c>
      <c r="D142" s="24" t="s">
        <v>64</v>
      </c>
      <c r="E142" s="24" t="s">
        <v>68</v>
      </c>
      <c r="F142" s="24"/>
      <c r="G142" s="24" t="s">
        <v>37</v>
      </c>
      <c r="H142" s="24">
        <v>2019</v>
      </c>
      <c r="I142" s="24" t="s">
        <v>38</v>
      </c>
      <c r="J142" s="55">
        <v>2</v>
      </c>
      <c r="K142" s="51" t="s">
        <v>1826</v>
      </c>
      <c r="L142" s="24" t="s">
        <v>1827</v>
      </c>
      <c r="M142" s="52">
        <f>N142+O142+P142</f>
        <v>2</v>
      </c>
      <c r="N142" s="52"/>
      <c r="O142" s="52">
        <v>2</v>
      </c>
      <c r="P142" s="52"/>
      <c r="Q142" s="24" t="s">
        <v>49</v>
      </c>
      <c r="R142" s="24" t="s">
        <v>39</v>
      </c>
      <c r="S142" s="24">
        <v>2</v>
      </c>
      <c r="T142" s="24">
        <v>2</v>
      </c>
      <c r="U142" s="24"/>
      <c r="V142" s="24"/>
      <c r="W142" s="26" t="s">
        <v>1802</v>
      </c>
      <c r="X142" s="24">
        <v>6347</v>
      </c>
      <c r="Y142" s="24"/>
    </row>
    <row r="143" ht="24.95" customHeight="1" spans="1:25">
      <c r="A143" s="24">
        <v>131</v>
      </c>
      <c r="B143" s="51" t="s">
        <v>1824</v>
      </c>
      <c r="C143" s="24" t="s">
        <v>45</v>
      </c>
      <c r="D143" s="24" t="s">
        <v>64</v>
      </c>
      <c r="E143" s="24" t="s">
        <v>68</v>
      </c>
      <c r="F143" s="24"/>
      <c r="G143" s="24" t="s">
        <v>37</v>
      </c>
      <c r="H143" s="24">
        <v>2020</v>
      </c>
      <c r="I143" s="24" t="s">
        <v>38</v>
      </c>
      <c r="J143" s="55">
        <v>2</v>
      </c>
      <c r="K143" s="51" t="s">
        <v>1826</v>
      </c>
      <c r="L143" s="24" t="s">
        <v>1827</v>
      </c>
      <c r="M143" s="52">
        <f>N143+O143+P143</f>
        <v>2</v>
      </c>
      <c r="N143" s="52"/>
      <c r="O143" s="52"/>
      <c r="P143" s="52">
        <v>2</v>
      </c>
      <c r="Q143" s="24" t="s">
        <v>49</v>
      </c>
      <c r="R143" s="24" t="s">
        <v>39</v>
      </c>
      <c r="S143" s="24">
        <v>2</v>
      </c>
      <c r="T143" s="24">
        <v>2</v>
      </c>
      <c r="U143" s="24"/>
      <c r="V143" s="24"/>
      <c r="W143" s="26" t="s">
        <v>1802</v>
      </c>
      <c r="X143" s="24">
        <v>6483</v>
      </c>
      <c r="Y143" s="24"/>
    </row>
    <row r="144" s="6" customFormat="1" ht="24.95" customHeight="1" spans="1:25">
      <c r="A144" s="22">
        <v>132</v>
      </c>
      <c r="B144" s="23" t="s">
        <v>1830</v>
      </c>
      <c r="C144" s="22"/>
      <c r="D144" s="22"/>
      <c r="E144" s="22"/>
      <c r="F144" s="22"/>
      <c r="G144" s="22"/>
      <c r="H144" s="22"/>
      <c r="I144" s="22"/>
      <c r="J144" s="43"/>
      <c r="K144" s="23"/>
      <c r="L144" s="22"/>
      <c r="M144" s="49"/>
      <c r="N144" s="49"/>
      <c r="O144" s="49"/>
      <c r="P144" s="49"/>
      <c r="Q144" s="22"/>
      <c r="R144" s="22"/>
      <c r="S144" s="58"/>
      <c r="T144" s="58"/>
      <c r="U144" s="58"/>
      <c r="V144" s="58"/>
      <c r="W144" s="22"/>
      <c r="X144" s="22">
        <v>6590</v>
      </c>
      <c r="Y144" s="22"/>
    </row>
    <row r="145" s="6" customFormat="1" ht="24.95" customHeight="1" spans="1:25">
      <c r="A145" s="22">
        <v>133</v>
      </c>
      <c r="B145" s="23" t="s">
        <v>1831</v>
      </c>
      <c r="C145" s="22"/>
      <c r="D145" s="22"/>
      <c r="E145" s="22"/>
      <c r="F145" s="22"/>
      <c r="G145" s="22" t="s">
        <v>37</v>
      </c>
      <c r="H145" s="22" t="s">
        <v>34</v>
      </c>
      <c r="I145" s="22" t="s">
        <v>38</v>
      </c>
      <c r="J145" s="43">
        <f>SUM(J146:J151)</f>
        <v>12</v>
      </c>
      <c r="K145" s="69" t="s">
        <v>1832</v>
      </c>
      <c r="L145" s="22"/>
      <c r="M145" s="49">
        <f>SUM(M146:M151)</f>
        <v>1.8</v>
      </c>
      <c r="N145" s="49">
        <f>SUM(N146:N151)</f>
        <v>1.8</v>
      </c>
      <c r="O145" s="49">
        <f>SUM(O146:O151)</f>
        <v>0</v>
      </c>
      <c r="P145" s="49">
        <f>SUM(P146:P151)</f>
        <v>0</v>
      </c>
      <c r="Q145" s="22"/>
      <c r="R145" s="22" t="s">
        <v>39</v>
      </c>
      <c r="S145" s="58">
        <f>SUM(S146:S151)</f>
        <v>12</v>
      </c>
      <c r="T145" s="58">
        <f>SUM(T146:T151)</f>
        <v>43</v>
      </c>
      <c r="U145" s="58"/>
      <c r="V145" s="58"/>
      <c r="W145" s="22" t="s">
        <v>34</v>
      </c>
      <c r="X145" s="22">
        <v>6591</v>
      </c>
      <c r="Y145" s="22"/>
    </row>
    <row r="146" ht="24.95" customHeight="1" spans="1:25">
      <c r="A146" s="24">
        <v>134</v>
      </c>
      <c r="B146" s="51" t="s">
        <v>1833</v>
      </c>
      <c r="C146" s="24" t="s">
        <v>45</v>
      </c>
      <c r="D146" s="26" t="s">
        <v>64</v>
      </c>
      <c r="E146" s="24" t="s">
        <v>1834</v>
      </c>
      <c r="F146" s="24"/>
      <c r="G146" s="24" t="s">
        <v>37</v>
      </c>
      <c r="H146" s="24">
        <v>2018</v>
      </c>
      <c r="I146" s="24" t="s">
        <v>38</v>
      </c>
      <c r="J146" s="55">
        <v>2</v>
      </c>
      <c r="K146" s="51" t="s">
        <v>1835</v>
      </c>
      <c r="L146" s="24">
        <v>0.15</v>
      </c>
      <c r="M146" s="52">
        <f t="shared" ref="M146:M151" si="73">N146+O146+P146</f>
        <v>0.3</v>
      </c>
      <c r="N146" s="52">
        <v>0.3</v>
      </c>
      <c r="O146" s="52"/>
      <c r="P146" s="52"/>
      <c r="Q146" s="24" t="s">
        <v>49</v>
      </c>
      <c r="R146" s="24" t="s">
        <v>39</v>
      </c>
      <c r="S146" s="24">
        <v>2</v>
      </c>
      <c r="T146" s="24">
        <v>6</v>
      </c>
      <c r="U146" s="24"/>
      <c r="V146" s="24"/>
      <c r="W146" s="26" t="s">
        <v>1710</v>
      </c>
      <c r="X146" s="24">
        <v>6808</v>
      </c>
      <c r="Y146" s="24"/>
    </row>
    <row r="147" ht="24.95" customHeight="1" spans="1:25">
      <c r="A147" s="24">
        <v>135</v>
      </c>
      <c r="B147" s="51" t="s">
        <v>1833</v>
      </c>
      <c r="C147" s="24" t="s">
        <v>45</v>
      </c>
      <c r="D147" s="26" t="s">
        <v>64</v>
      </c>
      <c r="E147" s="24" t="s">
        <v>1836</v>
      </c>
      <c r="F147" s="24"/>
      <c r="G147" s="24" t="s">
        <v>37</v>
      </c>
      <c r="H147" s="24">
        <v>2018</v>
      </c>
      <c r="I147" s="24" t="s">
        <v>38</v>
      </c>
      <c r="J147" s="55">
        <v>2</v>
      </c>
      <c r="K147" s="51" t="s">
        <v>1835</v>
      </c>
      <c r="L147" s="24">
        <v>0.15</v>
      </c>
      <c r="M147" s="52">
        <f t="shared" si="73"/>
        <v>0.3</v>
      </c>
      <c r="N147" s="52">
        <v>0.3</v>
      </c>
      <c r="O147" s="52"/>
      <c r="P147" s="52"/>
      <c r="Q147" s="24" t="s">
        <v>49</v>
      </c>
      <c r="R147" s="24" t="s">
        <v>39</v>
      </c>
      <c r="S147" s="24">
        <v>2</v>
      </c>
      <c r="T147" s="24">
        <v>8</v>
      </c>
      <c r="U147" s="24"/>
      <c r="V147" s="24"/>
      <c r="W147" s="26" t="s">
        <v>1710</v>
      </c>
      <c r="X147" s="24">
        <v>6809</v>
      </c>
      <c r="Y147" s="24"/>
    </row>
    <row r="148" ht="24.95" customHeight="1" spans="1:25">
      <c r="A148" s="24">
        <v>136</v>
      </c>
      <c r="B148" s="51" t="s">
        <v>1833</v>
      </c>
      <c r="C148" s="24" t="s">
        <v>45</v>
      </c>
      <c r="D148" s="26" t="s">
        <v>64</v>
      </c>
      <c r="E148" s="24" t="s">
        <v>1837</v>
      </c>
      <c r="F148" s="24"/>
      <c r="G148" s="24" t="s">
        <v>37</v>
      </c>
      <c r="H148" s="24">
        <v>2018</v>
      </c>
      <c r="I148" s="24" t="s">
        <v>38</v>
      </c>
      <c r="J148" s="55">
        <v>2</v>
      </c>
      <c r="K148" s="51" t="s">
        <v>1835</v>
      </c>
      <c r="L148" s="24">
        <v>0.15</v>
      </c>
      <c r="M148" s="52">
        <f t="shared" si="73"/>
        <v>0.3</v>
      </c>
      <c r="N148" s="52">
        <v>0.3</v>
      </c>
      <c r="O148" s="52"/>
      <c r="P148" s="52"/>
      <c r="Q148" s="24" t="s">
        <v>49</v>
      </c>
      <c r="R148" s="24" t="s">
        <v>39</v>
      </c>
      <c r="S148" s="24">
        <v>2</v>
      </c>
      <c r="T148" s="24">
        <v>7</v>
      </c>
      <c r="U148" s="24"/>
      <c r="V148" s="24"/>
      <c r="W148" s="26" t="s">
        <v>1710</v>
      </c>
      <c r="X148" s="24">
        <v>6810</v>
      </c>
      <c r="Y148" s="24"/>
    </row>
    <row r="149" ht="24.95" customHeight="1" spans="1:25">
      <c r="A149" s="24">
        <v>137</v>
      </c>
      <c r="B149" s="51" t="s">
        <v>1833</v>
      </c>
      <c r="C149" s="24" t="s">
        <v>45</v>
      </c>
      <c r="D149" s="26" t="s">
        <v>64</v>
      </c>
      <c r="E149" s="24" t="s">
        <v>1838</v>
      </c>
      <c r="F149" s="24"/>
      <c r="G149" s="24" t="s">
        <v>37</v>
      </c>
      <c r="H149" s="24">
        <v>2018</v>
      </c>
      <c r="I149" s="24" t="s">
        <v>38</v>
      </c>
      <c r="J149" s="55">
        <v>2</v>
      </c>
      <c r="K149" s="51" t="s">
        <v>1835</v>
      </c>
      <c r="L149" s="24">
        <v>0.15</v>
      </c>
      <c r="M149" s="52">
        <f t="shared" si="73"/>
        <v>0.3</v>
      </c>
      <c r="N149" s="52">
        <v>0.3</v>
      </c>
      <c r="O149" s="52"/>
      <c r="P149" s="52"/>
      <c r="Q149" s="24" t="s">
        <v>49</v>
      </c>
      <c r="R149" s="24" t="s">
        <v>39</v>
      </c>
      <c r="S149" s="24">
        <v>2</v>
      </c>
      <c r="T149" s="24">
        <v>5</v>
      </c>
      <c r="U149" s="24"/>
      <c r="V149" s="24"/>
      <c r="W149" s="26" t="s">
        <v>1710</v>
      </c>
      <c r="X149" s="24">
        <v>6811</v>
      </c>
      <c r="Y149" s="24"/>
    </row>
    <row r="150" ht="24.95" customHeight="1" spans="1:25">
      <c r="A150" s="24">
        <v>138</v>
      </c>
      <c r="B150" s="51" t="s">
        <v>1833</v>
      </c>
      <c r="C150" s="24" t="s">
        <v>45</v>
      </c>
      <c r="D150" s="26" t="s">
        <v>64</v>
      </c>
      <c r="E150" s="24" t="s">
        <v>790</v>
      </c>
      <c r="F150" s="24"/>
      <c r="G150" s="24" t="s">
        <v>37</v>
      </c>
      <c r="H150" s="24">
        <v>2018</v>
      </c>
      <c r="I150" s="24" t="s">
        <v>38</v>
      </c>
      <c r="J150" s="55">
        <v>2</v>
      </c>
      <c r="K150" s="51" t="s">
        <v>1835</v>
      </c>
      <c r="L150" s="24">
        <v>0.15</v>
      </c>
      <c r="M150" s="52">
        <f t="shared" si="73"/>
        <v>0.3</v>
      </c>
      <c r="N150" s="52">
        <v>0.3</v>
      </c>
      <c r="O150" s="52"/>
      <c r="P150" s="52"/>
      <c r="Q150" s="24" t="s">
        <v>49</v>
      </c>
      <c r="R150" s="24" t="s">
        <v>39</v>
      </c>
      <c r="S150" s="24">
        <v>2</v>
      </c>
      <c r="T150" s="24">
        <v>9</v>
      </c>
      <c r="U150" s="24"/>
      <c r="V150" s="24"/>
      <c r="W150" s="26" t="s">
        <v>1710</v>
      </c>
      <c r="X150" s="24">
        <v>6812</v>
      </c>
      <c r="Y150" s="24"/>
    </row>
    <row r="151" ht="24.95" customHeight="1" spans="1:25">
      <c r="A151" s="24">
        <v>139</v>
      </c>
      <c r="B151" s="51" t="s">
        <v>1833</v>
      </c>
      <c r="C151" s="24" t="s">
        <v>45</v>
      </c>
      <c r="D151" s="26" t="s">
        <v>64</v>
      </c>
      <c r="E151" s="24" t="s">
        <v>1839</v>
      </c>
      <c r="F151" s="24"/>
      <c r="G151" s="24" t="s">
        <v>37</v>
      </c>
      <c r="H151" s="24">
        <v>2018</v>
      </c>
      <c r="I151" s="24" t="s">
        <v>38</v>
      </c>
      <c r="J151" s="55">
        <v>2</v>
      </c>
      <c r="K151" s="51" t="s">
        <v>1835</v>
      </c>
      <c r="L151" s="24">
        <v>0.15</v>
      </c>
      <c r="M151" s="52">
        <f t="shared" si="73"/>
        <v>0.3</v>
      </c>
      <c r="N151" s="52">
        <v>0.3</v>
      </c>
      <c r="O151" s="52"/>
      <c r="P151" s="52"/>
      <c r="Q151" s="24" t="s">
        <v>49</v>
      </c>
      <c r="R151" s="24" t="s">
        <v>39</v>
      </c>
      <c r="S151" s="24">
        <v>2</v>
      </c>
      <c r="T151" s="24">
        <v>8</v>
      </c>
      <c r="U151" s="24"/>
      <c r="V151" s="24"/>
      <c r="W151" s="26" t="s">
        <v>1710</v>
      </c>
      <c r="X151" s="24">
        <v>6813</v>
      </c>
      <c r="Y151" s="24"/>
    </row>
    <row r="152" s="6" customFormat="1" ht="24.95" customHeight="1" spans="1:25">
      <c r="A152" s="22">
        <v>140</v>
      </c>
      <c r="B152" s="23" t="s">
        <v>1872</v>
      </c>
      <c r="C152" s="22"/>
      <c r="D152" s="22"/>
      <c r="E152" s="22"/>
      <c r="F152" s="22"/>
      <c r="G152" s="22"/>
      <c r="H152" s="22"/>
      <c r="I152" s="22"/>
      <c r="J152" s="43"/>
      <c r="K152" s="23"/>
      <c r="L152" s="22"/>
      <c r="M152" s="49"/>
      <c r="N152" s="49"/>
      <c r="O152" s="49"/>
      <c r="P152" s="49"/>
      <c r="Q152" s="22"/>
      <c r="R152" s="22"/>
      <c r="S152" s="58"/>
      <c r="T152" s="58"/>
      <c r="U152" s="58"/>
      <c r="V152" s="58"/>
      <c r="W152" s="22"/>
      <c r="X152" s="22">
        <v>7366</v>
      </c>
      <c r="Y152" s="22"/>
    </row>
    <row r="153" s="5" customFormat="1" ht="24.95" customHeight="1" spans="1:25">
      <c r="A153" s="20">
        <v>141</v>
      </c>
      <c r="B153" s="21" t="s">
        <v>1873</v>
      </c>
      <c r="C153" s="20"/>
      <c r="D153" s="20"/>
      <c r="E153" s="20"/>
      <c r="F153" s="20"/>
      <c r="G153" s="20"/>
      <c r="H153" s="20"/>
      <c r="I153" s="20"/>
      <c r="J153" s="41"/>
      <c r="K153" s="21"/>
      <c r="L153" s="20"/>
      <c r="M153" s="48"/>
      <c r="N153" s="48"/>
      <c r="O153" s="48"/>
      <c r="P153" s="48"/>
      <c r="Q153" s="20"/>
      <c r="R153" s="20"/>
      <c r="S153" s="57"/>
      <c r="T153" s="57"/>
      <c r="U153" s="57"/>
      <c r="V153" s="57"/>
      <c r="W153" s="20"/>
      <c r="X153" s="20"/>
      <c r="Y153" s="20" t="s">
        <v>1874</v>
      </c>
    </row>
    <row r="154" s="4" customFormat="1" ht="24.95" customHeight="1" spans="1:25">
      <c r="A154" s="18">
        <v>142</v>
      </c>
      <c r="B154" s="19" t="s">
        <v>1875</v>
      </c>
      <c r="C154" s="18"/>
      <c r="D154" s="18"/>
      <c r="E154" s="18"/>
      <c r="F154" s="18"/>
      <c r="G154" s="18" t="s">
        <v>34</v>
      </c>
      <c r="H154" s="18" t="s">
        <v>34</v>
      </c>
      <c r="I154" s="18" t="s">
        <v>1743</v>
      </c>
      <c r="J154" s="18">
        <f>J155+J156+J157+J158+J159+J160</f>
        <v>0</v>
      </c>
      <c r="K154" s="19"/>
      <c r="L154" s="18"/>
      <c r="M154" s="40">
        <f t="shared" ref="M154:P154" si="74">M155+M156+M157+M158+M159+M160</f>
        <v>0</v>
      </c>
      <c r="N154" s="40">
        <f t="shared" si="74"/>
        <v>0</v>
      </c>
      <c r="O154" s="40">
        <f t="shared" si="74"/>
        <v>0</v>
      </c>
      <c r="P154" s="40">
        <f t="shared" si="74"/>
        <v>0</v>
      </c>
      <c r="Q154" s="18"/>
      <c r="R154" s="18" t="s">
        <v>39</v>
      </c>
      <c r="S154" s="56">
        <f>S155+S156+S157+S158+S159+S160</f>
        <v>0</v>
      </c>
      <c r="T154" s="56">
        <f>T155+T156+T157+T158+T159+T160</f>
        <v>0</v>
      </c>
      <c r="U154" s="56" t="s">
        <v>1876</v>
      </c>
      <c r="V154" s="56" t="s">
        <v>1877</v>
      </c>
      <c r="W154" s="18" t="s">
        <v>34</v>
      </c>
      <c r="X154" s="18">
        <v>7367</v>
      </c>
      <c r="Y154" s="18"/>
    </row>
    <row r="155" s="5" customFormat="1" ht="24.95" customHeight="1" spans="1:25">
      <c r="A155" s="20">
        <v>143</v>
      </c>
      <c r="B155" s="21" t="s">
        <v>1878</v>
      </c>
      <c r="C155" s="20"/>
      <c r="D155" s="20"/>
      <c r="E155" s="20"/>
      <c r="F155" s="20"/>
      <c r="G155" s="20" t="s">
        <v>37</v>
      </c>
      <c r="H155" s="20" t="s">
        <v>34</v>
      </c>
      <c r="I155" s="20" t="s">
        <v>1743</v>
      </c>
      <c r="J155" s="41">
        <f t="shared" ref="J155:J158" si="75">SUM(0)</f>
        <v>0</v>
      </c>
      <c r="K155" s="21" t="s">
        <v>1879</v>
      </c>
      <c r="L155" s="20"/>
      <c r="M155" s="48">
        <f t="shared" ref="M155:P155" si="76">SUM(0)</f>
        <v>0</v>
      </c>
      <c r="N155" s="48">
        <f t="shared" si="76"/>
        <v>0</v>
      </c>
      <c r="O155" s="48">
        <f t="shared" si="76"/>
        <v>0</v>
      </c>
      <c r="P155" s="48">
        <f t="shared" si="76"/>
        <v>0</v>
      </c>
      <c r="Q155" s="20"/>
      <c r="R155" s="20" t="s">
        <v>39</v>
      </c>
      <c r="S155" s="57">
        <f t="shared" ref="S155:S158" si="77">SUM(0)</f>
        <v>0</v>
      </c>
      <c r="T155" s="57">
        <f t="shared" ref="T155:T158" si="78">SUM(0)</f>
        <v>0</v>
      </c>
      <c r="U155" s="57"/>
      <c r="V155" s="57"/>
      <c r="W155" s="20" t="s">
        <v>34</v>
      </c>
      <c r="X155" s="20">
        <v>7368</v>
      </c>
      <c r="Y155" s="20"/>
    </row>
    <row r="156" s="5" customFormat="1" ht="24.95" customHeight="1" spans="1:25">
      <c r="A156" s="20">
        <v>144</v>
      </c>
      <c r="B156" s="21" t="s">
        <v>1880</v>
      </c>
      <c r="C156" s="20"/>
      <c r="D156" s="20"/>
      <c r="E156" s="20"/>
      <c r="F156" s="20"/>
      <c r="G156" s="20" t="s">
        <v>37</v>
      </c>
      <c r="H156" s="20" t="s">
        <v>34</v>
      </c>
      <c r="I156" s="20" t="s">
        <v>1743</v>
      </c>
      <c r="J156" s="41">
        <f t="shared" si="75"/>
        <v>0</v>
      </c>
      <c r="K156" s="21" t="s">
        <v>1881</v>
      </c>
      <c r="L156" s="20"/>
      <c r="M156" s="48">
        <f t="shared" ref="M156:P156" si="79">SUM(0)</f>
        <v>0</v>
      </c>
      <c r="N156" s="48">
        <f t="shared" si="79"/>
        <v>0</v>
      </c>
      <c r="O156" s="48">
        <f t="shared" si="79"/>
        <v>0</v>
      </c>
      <c r="P156" s="48">
        <f t="shared" si="79"/>
        <v>0</v>
      </c>
      <c r="Q156" s="20"/>
      <c r="R156" s="20" t="s">
        <v>39</v>
      </c>
      <c r="S156" s="57">
        <f t="shared" si="77"/>
        <v>0</v>
      </c>
      <c r="T156" s="57">
        <f t="shared" si="78"/>
        <v>0</v>
      </c>
      <c r="U156" s="57"/>
      <c r="V156" s="57"/>
      <c r="W156" s="20" t="s">
        <v>34</v>
      </c>
      <c r="X156" s="20">
        <v>7382</v>
      </c>
      <c r="Y156" s="20"/>
    </row>
    <row r="157" s="5" customFormat="1" ht="24.95" customHeight="1" spans="1:25">
      <c r="A157" s="20">
        <v>145</v>
      </c>
      <c r="B157" s="21" t="s">
        <v>1882</v>
      </c>
      <c r="C157" s="20"/>
      <c r="D157" s="20"/>
      <c r="E157" s="20"/>
      <c r="F157" s="20"/>
      <c r="G157" s="20" t="s">
        <v>37</v>
      </c>
      <c r="H157" s="20" t="s">
        <v>34</v>
      </c>
      <c r="I157" s="20" t="s">
        <v>1743</v>
      </c>
      <c r="J157" s="41">
        <f t="shared" si="75"/>
        <v>0</v>
      </c>
      <c r="K157" s="21" t="s">
        <v>1883</v>
      </c>
      <c r="L157" s="20"/>
      <c r="M157" s="48">
        <f t="shared" ref="M157:P157" si="80">SUM(0)</f>
        <v>0</v>
      </c>
      <c r="N157" s="48">
        <f t="shared" si="80"/>
        <v>0</v>
      </c>
      <c r="O157" s="48">
        <f t="shared" si="80"/>
        <v>0</v>
      </c>
      <c r="P157" s="48">
        <f t="shared" si="80"/>
        <v>0</v>
      </c>
      <c r="Q157" s="20"/>
      <c r="R157" s="20" t="s">
        <v>39</v>
      </c>
      <c r="S157" s="57">
        <f t="shared" si="77"/>
        <v>0</v>
      </c>
      <c r="T157" s="57">
        <f t="shared" si="78"/>
        <v>0</v>
      </c>
      <c r="U157" s="57"/>
      <c r="V157" s="57"/>
      <c r="W157" s="20" t="s">
        <v>34</v>
      </c>
      <c r="X157" s="20">
        <v>7389</v>
      </c>
      <c r="Y157" s="20"/>
    </row>
    <row r="158" s="5" customFormat="1" ht="24.95" customHeight="1" spans="1:25">
      <c r="A158" s="20">
        <v>146</v>
      </c>
      <c r="B158" s="21" t="s">
        <v>1884</v>
      </c>
      <c r="C158" s="20"/>
      <c r="D158" s="20"/>
      <c r="E158" s="20"/>
      <c r="F158" s="20"/>
      <c r="G158" s="20" t="s">
        <v>37</v>
      </c>
      <c r="H158" s="20" t="s">
        <v>34</v>
      </c>
      <c r="I158" s="20" t="s">
        <v>1743</v>
      </c>
      <c r="J158" s="41">
        <f t="shared" si="75"/>
        <v>0</v>
      </c>
      <c r="K158" s="21" t="s">
        <v>1885</v>
      </c>
      <c r="L158" s="20"/>
      <c r="M158" s="42">
        <f t="shared" ref="M158:P158" si="81">SUM(0)</f>
        <v>0</v>
      </c>
      <c r="N158" s="42">
        <f t="shared" si="81"/>
        <v>0</v>
      </c>
      <c r="O158" s="42">
        <f t="shared" si="81"/>
        <v>0</v>
      </c>
      <c r="P158" s="42">
        <f t="shared" si="81"/>
        <v>0</v>
      </c>
      <c r="Q158" s="20"/>
      <c r="R158" s="20" t="s">
        <v>39</v>
      </c>
      <c r="S158" s="42">
        <f t="shared" si="77"/>
        <v>0</v>
      </c>
      <c r="T158" s="42">
        <f t="shared" si="78"/>
        <v>0</v>
      </c>
      <c r="U158" s="57"/>
      <c r="V158" s="57"/>
      <c r="W158" s="20"/>
      <c r="X158" s="20">
        <v>7394</v>
      </c>
      <c r="Y158" s="20"/>
    </row>
    <row r="159" s="5" customFormat="1" ht="24.95" customHeight="1" spans="1:25">
      <c r="A159" s="20">
        <v>147</v>
      </c>
      <c r="B159" s="21" t="s">
        <v>1886</v>
      </c>
      <c r="C159" s="20"/>
      <c r="D159" s="20"/>
      <c r="E159" s="20"/>
      <c r="F159" s="20"/>
      <c r="G159" s="20"/>
      <c r="H159" s="20"/>
      <c r="I159" s="20"/>
      <c r="J159" s="42"/>
      <c r="K159" s="21"/>
      <c r="L159" s="20"/>
      <c r="M159" s="48"/>
      <c r="N159" s="48"/>
      <c r="O159" s="48"/>
      <c r="P159" s="48"/>
      <c r="Q159" s="20"/>
      <c r="R159" s="20"/>
      <c r="S159" s="57"/>
      <c r="T159" s="57"/>
      <c r="U159" s="57"/>
      <c r="V159" s="57"/>
      <c r="W159" s="20"/>
      <c r="X159" s="20">
        <v>7395</v>
      </c>
      <c r="Y159" s="20"/>
    </row>
    <row r="160" s="5" customFormat="1" ht="24.95" customHeight="1" spans="1:25">
      <c r="A160" s="20">
        <v>148</v>
      </c>
      <c r="B160" s="21" t="s">
        <v>1887</v>
      </c>
      <c r="C160" s="20"/>
      <c r="D160" s="20"/>
      <c r="E160" s="20"/>
      <c r="F160" s="20"/>
      <c r="G160" s="20"/>
      <c r="H160" s="20"/>
      <c r="I160" s="20"/>
      <c r="J160" s="42"/>
      <c r="K160" s="21"/>
      <c r="L160" s="20"/>
      <c r="M160" s="48"/>
      <c r="N160" s="48"/>
      <c r="O160" s="48"/>
      <c r="P160" s="48"/>
      <c r="Q160" s="20"/>
      <c r="R160" s="20"/>
      <c r="S160" s="57"/>
      <c r="T160" s="57"/>
      <c r="U160" s="57"/>
      <c r="V160" s="57"/>
      <c r="W160" s="20"/>
      <c r="X160" s="20">
        <v>7396</v>
      </c>
      <c r="Y160" s="20"/>
    </row>
    <row r="161" s="4" customFormat="1" ht="24.95" customHeight="1" spans="1:25">
      <c r="A161" s="18">
        <v>149</v>
      </c>
      <c r="B161" s="19" t="s">
        <v>1888</v>
      </c>
      <c r="C161" s="18"/>
      <c r="D161" s="18"/>
      <c r="E161" s="18"/>
      <c r="F161" s="18"/>
      <c r="G161" s="18" t="s">
        <v>34</v>
      </c>
      <c r="H161" s="18" t="s">
        <v>34</v>
      </c>
      <c r="I161" s="18" t="s">
        <v>34</v>
      </c>
      <c r="J161" s="39" t="s">
        <v>34</v>
      </c>
      <c r="K161" s="19"/>
      <c r="L161" s="18"/>
      <c r="M161" s="40">
        <f t="shared" ref="M161:P161" si="82">M162+M165+M166+M169+M177+M178+M194+M195+M196</f>
        <v>1601.2022</v>
      </c>
      <c r="N161" s="40">
        <f t="shared" si="82"/>
        <v>195.47</v>
      </c>
      <c r="O161" s="40">
        <f t="shared" si="82"/>
        <v>14.7322</v>
      </c>
      <c r="P161" s="40">
        <f t="shared" si="82"/>
        <v>1391</v>
      </c>
      <c r="Q161" s="18"/>
      <c r="R161" s="18" t="s">
        <v>34</v>
      </c>
      <c r="S161" s="56">
        <f>S162+S165+S166+S169+S177+S178+S194+S195+S196</f>
        <v>278</v>
      </c>
      <c r="T161" s="56">
        <f>T162+T165+T166+T169+T177+T178+T194+T195+T196</f>
        <v>1110</v>
      </c>
      <c r="U161" s="56" t="s">
        <v>1889</v>
      </c>
      <c r="V161" s="56" t="s">
        <v>1890</v>
      </c>
      <c r="W161" s="18" t="s">
        <v>34</v>
      </c>
      <c r="X161" s="18">
        <v>7397</v>
      </c>
      <c r="Y161" s="18"/>
    </row>
    <row r="162" s="5" customFormat="1" ht="24.95" customHeight="1" spans="1:25">
      <c r="A162" s="20">
        <v>150</v>
      </c>
      <c r="B162" s="21" t="s">
        <v>1891</v>
      </c>
      <c r="C162" s="20"/>
      <c r="D162" s="20"/>
      <c r="E162" s="20"/>
      <c r="F162" s="20"/>
      <c r="G162" s="20" t="s">
        <v>125</v>
      </c>
      <c r="H162" s="20" t="s">
        <v>34</v>
      </c>
      <c r="I162" s="20" t="s">
        <v>1892</v>
      </c>
      <c r="J162" s="42">
        <f>SUM(J163:J164)</f>
        <v>17.948</v>
      </c>
      <c r="K162" s="21" t="s">
        <v>1893</v>
      </c>
      <c r="L162" s="20"/>
      <c r="M162" s="48">
        <f>SUM(M163:M164)</f>
        <v>1283.47</v>
      </c>
      <c r="N162" s="48">
        <f>SUM(N163:N164)</f>
        <v>62.47</v>
      </c>
      <c r="O162" s="48">
        <f>SUM(O163:O164)</f>
        <v>0</v>
      </c>
      <c r="P162" s="48">
        <f>SUM(P163:P164)</f>
        <v>1221</v>
      </c>
      <c r="Q162" s="20"/>
      <c r="R162" s="20" t="s">
        <v>110</v>
      </c>
      <c r="S162" s="57">
        <f>SUM(S163:S164)</f>
        <v>178</v>
      </c>
      <c r="T162" s="57">
        <f>SUM(T163:T164)</f>
        <v>704</v>
      </c>
      <c r="U162" s="57"/>
      <c r="V162" s="57"/>
      <c r="W162" s="20" t="s">
        <v>34</v>
      </c>
      <c r="X162" s="20">
        <v>7398</v>
      </c>
      <c r="Y162" s="20"/>
    </row>
    <row r="163" ht="24.95" customHeight="1" spans="1:25">
      <c r="A163" s="24">
        <v>151</v>
      </c>
      <c r="B163" s="51" t="s">
        <v>1897</v>
      </c>
      <c r="C163" s="24" t="s">
        <v>45</v>
      </c>
      <c r="D163" s="24" t="s">
        <v>64</v>
      </c>
      <c r="E163" s="24" t="s">
        <v>1261</v>
      </c>
      <c r="F163" s="24"/>
      <c r="G163" s="24" t="s">
        <v>363</v>
      </c>
      <c r="H163" s="24">
        <v>2018</v>
      </c>
      <c r="I163" s="24" t="s">
        <v>1892</v>
      </c>
      <c r="J163" s="50">
        <v>9.918</v>
      </c>
      <c r="K163" s="51" t="s">
        <v>1898</v>
      </c>
      <c r="L163" s="26">
        <f>M163</f>
        <v>62.47</v>
      </c>
      <c r="M163" s="52">
        <f>SUM(N163:P163)</f>
        <v>62.47</v>
      </c>
      <c r="N163" s="52">
        <v>62.47</v>
      </c>
      <c r="O163" s="52"/>
      <c r="P163" s="52"/>
      <c r="Q163" s="24" t="s">
        <v>49</v>
      </c>
      <c r="R163" s="24" t="s">
        <v>110</v>
      </c>
      <c r="S163" s="24">
        <v>31</v>
      </c>
      <c r="T163" s="24">
        <v>134</v>
      </c>
      <c r="U163" s="24"/>
      <c r="V163" s="24"/>
      <c r="W163" s="24" t="s">
        <v>1896</v>
      </c>
      <c r="X163" s="24">
        <v>7409</v>
      </c>
      <c r="Y163" s="24"/>
    </row>
    <row r="164" ht="24.95" customHeight="1" spans="1:25">
      <c r="A164" s="24">
        <v>152</v>
      </c>
      <c r="B164" s="67" t="s">
        <v>1947</v>
      </c>
      <c r="C164" s="24" t="s">
        <v>45</v>
      </c>
      <c r="D164" s="24" t="s">
        <v>64</v>
      </c>
      <c r="E164" s="24" t="s">
        <v>64</v>
      </c>
      <c r="F164" s="24"/>
      <c r="G164" s="24" t="s">
        <v>363</v>
      </c>
      <c r="H164" s="24">
        <v>2020</v>
      </c>
      <c r="I164" s="24" t="s">
        <v>1892</v>
      </c>
      <c r="J164" s="50">
        <v>8.03</v>
      </c>
      <c r="K164" s="67" t="s">
        <v>1948</v>
      </c>
      <c r="L164" s="26">
        <f>M164</f>
        <v>1221</v>
      </c>
      <c r="M164" s="52">
        <f>SUM(N164:P164)</f>
        <v>1221</v>
      </c>
      <c r="N164" s="52"/>
      <c r="O164" s="52"/>
      <c r="P164" s="52">
        <v>1221</v>
      </c>
      <c r="Q164" s="24" t="s">
        <v>49</v>
      </c>
      <c r="R164" s="24" t="s">
        <v>110</v>
      </c>
      <c r="S164" s="59">
        <v>147</v>
      </c>
      <c r="T164" s="59">
        <v>570</v>
      </c>
      <c r="U164" s="59"/>
      <c r="V164" s="24"/>
      <c r="W164" s="24" t="s">
        <v>1896</v>
      </c>
      <c r="X164" s="24"/>
      <c r="Y164" s="26" t="s">
        <v>1949</v>
      </c>
    </row>
    <row r="165" s="5" customFormat="1" ht="24.95" customHeight="1" spans="1:25">
      <c r="A165" s="20">
        <v>153</v>
      </c>
      <c r="B165" s="21" t="s">
        <v>1956</v>
      </c>
      <c r="C165" s="20"/>
      <c r="D165" s="20"/>
      <c r="E165" s="20"/>
      <c r="F165" s="20"/>
      <c r="G165" s="20"/>
      <c r="H165" s="20"/>
      <c r="I165" s="20"/>
      <c r="J165" s="42"/>
      <c r="K165" s="21"/>
      <c r="L165" s="20"/>
      <c r="M165" s="48"/>
      <c r="N165" s="48"/>
      <c r="O165" s="48"/>
      <c r="P165" s="48"/>
      <c r="Q165" s="20"/>
      <c r="R165" s="20"/>
      <c r="S165" s="57"/>
      <c r="T165" s="57"/>
      <c r="U165" s="57"/>
      <c r="V165" s="57"/>
      <c r="W165" s="20"/>
      <c r="X165" s="20">
        <v>7563</v>
      </c>
      <c r="Y165" s="20"/>
    </row>
    <row r="166" s="5" customFormat="1" ht="24.95" customHeight="1" spans="1:25">
      <c r="A166" s="20">
        <v>154</v>
      </c>
      <c r="B166" s="21" t="s">
        <v>1957</v>
      </c>
      <c r="C166" s="20"/>
      <c r="D166" s="20"/>
      <c r="E166" s="20"/>
      <c r="F166" s="20"/>
      <c r="G166" s="20" t="s">
        <v>125</v>
      </c>
      <c r="H166" s="20" t="s">
        <v>34</v>
      </c>
      <c r="I166" s="20" t="s">
        <v>38</v>
      </c>
      <c r="J166" s="41">
        <f>SUM(J167:J168)</f>
        <v>590</v>
      </c>
      <c r="K166" s="21" t="s">
        <v>1958</v>
      </c>
      <c r="L166" s="20"/>
      <c r="M166" s="48">
        <f>SUM(M167:M168)</f>
        <v>9.25</v>
      </c>
      <c r="N166" s="48">
        <f>SUM(N167:N168)</f>
        <v>0</v>
      </c>
      <c r="O166" s="48">
        <f>SUM(O167:O168)</f>
        <v>9.25</v>
      </c>
      <c r="P166" s="48">
        <f>SUM(P167:P168)</f>
        <v>0</v>
      </c>
      <c r="Q166" s="20"/>
      <c r="R166" s="20" t="s">
        <v>110</v>
      </c>
      <c r="S166" s="57">
        <f>SUM(S167:S168)</f>
        <v>9</v>
      </c>
      <c r="T166" s="57">
        <f>SUM(T167:T168)</f>
        <v>45</v>
      </c>
      <c r="U166" s="57"/>
      <c r="V166" s="57"/>
      <c r="W166" s="20" t="s">
        <v>34</v>
      </c>
      <c r="X166" s="20">
        <v>7564</v>
      </c>
      <c r="Y166" s="20"/>
    </row>
    <row r="167" s="7" customFormat="1" ht="24.95" customHeight="1" spans="1:25">
      <c r="A167" s="24">
        <v>155</v>
      </c>
      <c r="B167" s="68" t="s">
        <v>1972</v>
      </c>
      <c r="C167" s="61" t="s">
        <v>45</v>
      </c>
      <c r="D167" s="61" t="s">
        <v>64</v>
      </c>
      <c r="E167" s="61" t="s">
        <v>1973</v>
      </c>
      <c r="F167" s="61"/>
      <c r="G167" s="61" t="s">
        <v>363</v>
      </c>
      <c r="H167" s="61">
        <v>2019</v>
      </c>
      <c r="I167" s="61" t="s">
        <v>38</v>
      </c>
      <c r="J167" s="70">
        <v>26</v>
      </c>
      <c r="K167" s="68" t="s">
        <v>1974</v>
      </c>
      <c r="L167" s="47">
        <f>M167</f>
        <v>0.49</v>
      </c>
      <c r="M167" s="71">
        <f>N167+O167+P167</f>
        <v>0.49</v>
      </c>
      <c r="N167" s="71"/>
      <c r="O167" s="71">
        <v>0.49</v>
      </c>
      <c r="P167" s="71"/>
      <c r="Q167" s="61" t="s">
        <v>49</v>
      </c>
      <c r="R167" s="61" t="s">
        <v>110</v>
      </c>
      <c r="S167" s="61"/>
      <c r="T167" s="61"/>
      <c r="U167" s="61"/>
      <c r="V167" s="26"/>
      <c r="W167" s="61" t="s">
        <v>1964</v>
      </c>
      <c r="X167" s="61">
        <v>7759</v>
      </c>
      <c r="Y167" s="61"/>
    </row>
    <row r="168" s="7" customFormat="1" ht="24.95" customHeight="1" spans="1:25">
      <c r="A168" s="24">
        <v>156</v>
      </c>
      <c r="B168" s="68" t="s">
        <v>1975</v>
      </c>
      <c r="C168" s="61" t="s">
        <v>45</v>
      </c>
      <c r="D168" s="61" t="s">
        <v>64</v>
      </c>
      <c r="E168" s="61" t="s">
        <v>1976</v>
      </c>
      <c r="F168" s="61"/>
      <c r="G168" s="61" t="s">
        <v>363</v>
      </c>
      <c r="H168" s="61">
        <v>2019</v>
      </c>
      <c r="I168" s="61" t="s">
        <v>38</v>
      </c>
      <c r="J168" s="70">
        <v>564</v>
      </c>
      <c r="K168" s="68" t="s">
        <v>1974</v>
      </c>
      <c r="L168" s="47">
        <f>M168</f>
        <v>8.76</v>
      </c>
      <c r="M168" s="71">
        <f>N168+O168+P168</f>
        <v>8.76</v>
      </c>
      <c r="N168" s="71"/>
      <c r="O168" s="71">
        <v>8.76</v>
      </c>
      <c r="P168" s="71"/>
      <c r="Q168" s="61" t="s">
        <v>49</v>
      </c>
      <c r="R168" s="61" t="s">
        <v>110</v>
      </c>
      <c r="S168" s="61">
        <v>9</v>
      </c>
      <c r="T168" s="61">
        <v>45</v>
      </c>
      <c r="U168" s="61"/>
      <c r="V168" s="26"/>
      <c r="W168" s="61" t="s">
        <v>1964</v>
      </c>
      <c r="X168" s="61">
        <v>7760</v>
      </c>
      <c r="Y168" s="61"/>
    </row>
    <row r="169" s="5" customFormat="1" ht="24.95" customHeight="1" spans="1:25">
      <c r="A169" s="20">
        <v>157</v>
      </c>
      <c r="B169" s="21" t="s">
        <v>2047</v>
      </c>
      <c r="C169" s="20"/>
      <c r="D169" s="20"/>
      <c r="E169" s="20"/>
      <c r="F169" s="20"/>
      <c r="G169" s="20" t="s">
        <v>34</v>
      </c>
      <c r="H169" s="20" t="s">
        <v>34</v>
      </c>
      <c r="I169" s="20" t="s">
        <v>34</v>
      </c>
      <c r="J169" s="20" t="s">
        <v>34</v>
      </c>
      <c r="K169" s="21"/>
      <c r="L169" s="72">
        <v>200</v>
      </c>
      <c r="M169" s="48">
        <f t="shared" ref="M169:P169" si="83">SUM(M170,M171,M175,M176)</f>
        <v>0</v>
      </c>
      <c r="N169" s="48">
        <f t="shared" si="83"/>
        <v>0</v>
      </c>
      <c r="O169" s="48">
        <f t="shared" si="83"/>
        <v>0</v>
      </c>
      <c r="P169" s="48">
        <f t="shared" si="83"/>
        <v>0</v>
      </c>
      <c r="Q169" s="20"/>
      <c r="R169" s="20" t="s">
        <v>110</v>
      </c>
      <c r="S169" s="57">
        <f>SUM(S170,S171,S175,S176)</f>
        <v>0</v>
      </c>
      <c r="T169" s="57">
        <f>SUM(T170,T171,T175,T176)</f>
        <v>0</v>
      </c>
      <c r="U169" s="57"/>
      <c r="V169" s="57"/>
      <c r="W169" s="20" t="s">
        <v>34</v>
      </c>
      <c r="X169" s="20">
        <v>7832</v>
      </c>
      <c r="Y169" s="20"/>
    </row>
    <row r="170" s="6" customFormat="1" ht="24.95" customHeight="1" spans="1:25">
      <c r="A170" s="22">
        <v>158</v>
      </c>
      <c r="B170" s="23" t="s">
        <v>2048</v>
      </c>
      <c r="C170" s="22"/>
      <c r="D170" s="22"/>
      <c r="E170" s="22"/>
      <c r="F170" s="22"/>
      <c r="G170" s="22" t="s">
        <v>363</v>
      </c>
      <c r="H170" s="22" t="s">
        <v>34</v>
      </c>
      <c r="I170" s="22" t="s">
        <v>108</v>
      </c>
      <c r="J170" s="43">
        <f>SUM(0)</f>
        <v>0</v>
      </c>
      <c r="K170" s="69" t="s">
        <v>2049</v>
      </c>
      <c r="L170" s="73">
        <v>3000</v>
      </c>
      <c r="M170" s="49">
        <f>SUM(0)</f>
        <v>0</v>
      </c>
      <c r="N170" s="49">
        <f>SUM(0)</f>
        <v>0</v>
      </c>
      <c r="O170" s="49">
        <f>SUM(0)</f>
        <v>0</v>
      </c>
      <c r="P170" s="49">
        <f>SUM(0)</f>
        <v>0</v>
      </c>
      <c r="Q170" s="22"/>
      <c r="R170" s="22" t="s">
        <v>110</v>
      </c>
      <c r="S170" s="58">
        <f>SUM(0)</f>
        <v>0</v>
      </c>
      <c r="T170" s="58">
        <f>SUM(0)</f>
        <v>0</v>
      </c>
      <c r="U170" s="58"/>
      <c r="V170" s="58"/>
      <c r="W170" s="22" t="s">
        <v>34</v>
      </c>
      <c r="X170" s="22">
        <v>7833</v>
      </c>
      <c r="Y170" s="22"/>
    </row>
    <row r="171" s="6" customFormat="1" ht="24.95" customHeight="1" spans="1:25">
      <c r="A171" s="22">
        <v>159</v>
      </c>
      <c r="B171" s="23" t="s">
        <v>2052</v>
      </c>
      <c r="C171" s="22"/>
      <c r="D171" s="22"/>
      <c r="E171" s="22"/>
      <c r="F171" s="22"/>
      <c r="G171" s="22" t="s">
        <v>125</v>
      </c>
      <c r="H171" s="22" t="s">
        <v>34</v>
      </c>
      <c r="I171" s="22" t="s">
        <v>2053</v>
      </c>
      <c r="J171" s="43">
        <f>SUM(J172,J173,J174)</f>
        <v>0</v>
      </c>
      <c r="K171" s="69" t="s">
        <v>2054</v>
      </c>
      <c r="L171" s="73"/>
      <c r="M171" s="49">
        <f t="shared" ref="M171:P171" si="84">SUM(M172,M173,M174)</f>
        <v>0</v>
      </c>
      <c r="N171" s="49">
        <f t="shared" si="84"/>
        <v>0</v>
      </c>
      <c r="O171" s="49">
        <f t="shared" si="84"/>
        <v>0</v>
      </c>
      <c r="P171" s="49">
        <f t="shared" si="84"/>
        <v>0</v>
      </c>
      <c r="Q171" s="22"/>
      <c r="R171" s="22" t="s">
        <v>110</v>
      </c>
      <c r="S171" s="58">
        <f>SUM(S172,S173,S174)</f>
        <v>0</v>
      </c>
      <c r="T171" s="58">
        <f>SUM(T172,T173,T174)</f>
        <v>0</v>
      </c>
      <c r="U171" s="58"/>
      <c r="V171" s="58"/>
      <c r="W171" s="22" t="s">
        <v>34</v>
      </c>
      <c r="X171" s="22">
        <v>7840</v>
      </c>
      <c r="Y171" s="22"/>
    </row>
    <row r="172" s="3" customFormat="1" ht="24.95" customHeight="1" spans="1:25">
      <c r="A172" s="24">
        <v>160</v>
      </c>
      <c r="B172" s="26" t="s">
        <v>2055</v>
      </c>
      <c r="C172" s="24"/>
      <c r="D172" s="24"/>
      <c r="E172" s="24"/>
      <c r="F172" s="24"/>
      <c r="G172" s="24" t="s">
        <v>125</v>
      </c>
      <c r="H172" s="24" t="s">
        <v>34</v>
      </c>
      <c r="I172" s="24" t="s">
        <v>2053</v>
      </c>
      <c r="J172" s="55">
        <f>SUM(0)</f>
        <v>0</v>
      </c>
      <c r="K172" s="51"/>
      <c r="L172" s="24"/>
      <c r="M172" s="52">
        <f>SUM(0)</f>
        <v>0</v>
      </c>
      <c r="N172" s="52">
        <f>SUM(0)</f>
        <v>0</v>
      </c>
      <c r="O172" s="52">
        <f>SUM(0)</f>
        <v>0</v>
      </c>
      <c r="P172" s="52">
        <f>SUM(0)</f>
        <v>0</v>
      </c>
      <c r="Q172" s="24"/>
      <c r="R172" s="24" t="s">
        <v>110</v>
      </c>
      <c r="S172" s="59">
        <f>SUM(0)</f>
        <v>0</v>
      </c>
      <c r="T172" s="59">
        <f>SUM(0)</f>
        <v>0</v>
      </c>
      <c r="U172" s="59"/>
      <c r="V172" s="59"/>
      <c r="W172" s="24" t="s">
        <v>34</v>
      </c>
      <c r="X172" s="24">
        <v>7841</v>
      </c>
      <c r="Y172" s="24"/>
    </row>
    <row r="173" s="3" customFormat="1" ht="24.95" customHeight="1" spans="1:25">
      <c r="A173" s="24">
        <v>161</v>
      </c>
      <c r="B173" s="26" t="s">
        <v>2060</v>
      </c>
      <c r="C173" s="24"/>
      <c r="D173" s="24"/>
      <c r="E173" s="24"/>
      <c r="F173" s="24"/>
      <c r="G173" s="24" t="s">
        <v>125</v>
      </c>
      <c r="H173" s="24" t="s">
        <v>34</v>
      </c>
      <c r="I173" s="24" t="s">
        <v>2053</v>
      </c>
      <c r="J173" s="55">
        <f t="shared" ref="J173:J176" si="85">SUM(0)</f>
        <v>0</v>
      </c>
      <c r="K173" s="51"/>
      <c r="L173" s="24"/>
      <c r="M173" s="52">
        <f t="shared" ref="M173:P173" si="86">SUM(0)</f>
        <v>0</v>
      </c>
      <c r="N173" s="52">
        <f t="shared" si="86"/>
        <v>0</v>
      </c>
      <c r="O173" s="52">
        <f t="shared" si="86"/>
        <v>0</v>
      </c>
      <c r="P173" s="52">
        <f t="shared" si="86"/>
        <v>0</v>
      </c>
      <c r="Q173" s="24"/>
      <c r="R173" s="24" t="s">
        <v>110</v>
      </c>
      <c r="S173" s="59">
        <f t="shared" ref="S173:S176" si="87">SUM(0)</f>
        <v>0</v>
      </c>
      <c r="T173" s="59">
        <f t="shared" ref="T173:T176" si="88">SUM(0)</f>
        <v>0</v>
      </c>
      <c r="U173" s="59"/>
      <c r="V173" s="59"/>
      <c r="W173" s="24" t="s">
        <v>34</v>
      </c>
      <c r="X173" s="24">
        <v>7875</v>
      </c>
      <c r="Y173" s="24"/>
    </row>
    <row r="174" s="3" customFormat="1" ht="24.95" customHeight="1" spans="1:25">
      <c r="A174" s="24">
        <v>162</v>
      </c>
      <c r="B174" s="26" t="s">
        <v>2061</v>
      </c>
      <c r="C174" s="24"/>
      <c r="D174" s="24"/>
      <c r="E174" s="24"/>
      <c r="F174" s="24"/>
      <c r="G174" s="24" t="s">
        <v>37</v>
      </c>
      <c r="H174" s="24" t="s">
        <v>34</v>
      </c>
      <c r="I174" s="24" t="s">
        <v>2053</v>
      </c>
      <c r="J174" s="55">
        <f t="shared" si="85"/>
        <v>0</v>
      </c>
      <c r="K174" s="51"/>
      <c r="L174" s="24"/>
      <c r="M174" s="52">
        <f t="shared" ref="M174:P174" si="89">SUM(0)</f>
        <v>0</v>
      </c>
      <c r="N174" s="52">
        <f t="shared" si="89"/>
        <v>0</v>
      </c>
      <c r="O174" s="52">
        <f t="shared" si="89"/>
        <v>0</v>
      </c>
      <c r="P174" s="52">
        <f t="shared" si="89"/>
        <v>0</v>
      </c>
      <c r="Q174" s="24"/>
      <c r="R174" s="24" t="s">
        <v>110</v>
      </c>
      <c r="S174" s="59"/>
      <c r="T174" s="59"/>
      <c r="U174" s="59"/>
      <c r="V174" s="59"/>
      <c r="W174" s="24" t="s">
        <v>34</v>
      </c>
      <c r="X174" s="24">
        <v>7885</v>
      </c>
      <c r="Y174" s="24"/>
    </row>
    <row r="175" s="6" customFormat="1" ht="24.95" customHeight="1" spans="1:25">
      <c r="A175" s="22">
        <v>163</v>
      </c>
      <c r="B175" s="23" t="s">
        <v>2062</v>
      </c>
      <c r="C175" s="22"/>
      <c r="D175" s="22"/>
      <c r="E175" s="22"/>
      <c r="F175" s="22"/>
      <c r="G175" s="22"/>
      <c r="H175" s="22"/>
      <c r="I175" s="22"/>
      <c r="J175" s="43">
        <f t="shared" si="85"/>
        <v>0</v>
      </c>
      <c r="K175" s="69"/>
      <c r="L175" s="73"/>
      <c r="M175" s="49">
        <f t="shared" ref="M175:P175" si="90">SUM(0)</f>
        <v>0</v>
      </c>
      <c r="N175" s="49">
        <f t="shared" si="90"/>
        <v>0</v>
      </c>
      <c r="O175" s="49">
        <f t="shared" si="90"/>
        <v>0</v>
      </c>
      <c r="P175" s="49">
        <f t="shared" si="90"/>
        <v>0</v>
      </c>
      <c r="Q175" s="22"/>
      <c r="R175" s="22"/>
      <c r="S175" s="58">
        <f t="shared" si="87"/>
        <v>0</v>
      </c>
      <c r="T175" s="58">
        <f t="shared" si="88"/>
        <v>0</v>
      </c>
      <c r="U175" s="58"/>
      <c r="V175" s="58"/>
      <c r="W175" s="22"/>
      <c r="X175" s="22"/>
      <c r="Y175" s="22" t="s">
        <v>2063</v>
      </c>
    </row>
    <row r="176" s="6" customFormat="1" ht="24.95" customHeight="1" spans="1:25">
      <c r="A176" s="22">
        <v>164</v>
      </c>
      <c r="B176" s="23" t="s">
        <v>2064</v>
      </c>
      <c r="C176" s="22"/>
      <c r="D176" s="22"/>
      <c r="E176" s="22"/>
      <c r="F176" s="22"/>
      <c r="G176" s="22"/>
      <c r="H176" s="22"/>
      <c r="I176" s="22"/>
      <c r="J176" s="43">
        <f t="shared" si="85"/>
        <v>0</v>
      </c>
      <c r="K176" s="69"/>
      <c r="L176" s="73"/>
      <c r="M176" s="49">
        <f t="shared" ref="M176:P176" si="91">SUM(0)</f>
        <v>0</v>
      </c>
      <c r="N176" s="49">
        <f t="shared" si="91"/>
        <v>0</v>
      </c>
      <c r="O176" s="49">
        <f t="shared" si="91"/>
        <v>0</v>
      </c>
      <c r="P176" s="49">
        <f t="shared" si="91"/>
        <v>0</v>
      </c>
      <c r="Q176" s="22"/>
      <c r="R176" s="22"/>
      <c r="S176" s="58">
        <f t="shared" si="87"/>
        <v>0</v>
      </c>
      <c r="T176" s="58">
        <f t="shared" si="88"/>
        <v>0</v>
      </c>
      <c r="U176" s="58"/>
      <c r="V176" s="58"/>
      <c r="W176" s="22"/>
      <c r="X176" s="22"/>
      <c r="Y176" s="22" t="s">
        <v>2065</v>
      </c>
    </row>
    <row r="177" s="5" customFormat="1" ht="24.95" customHeight="1" spans="1:25">
      <c r="A177" s="20">
        <v>165</v>
      </c>
      <c r="B177" s="21" t="s">
        <v>2068</v>
      </c>
      <c r="C177" s="20"/>
      <c r="D177" s="20"/>
      <c r="E177" s="20"/>
      <c r="F177" s="20"/>
      <c r="G177" s="20"/>
      <c r="H177" s="20"/>
      <c r="I177" s="20"/>
      <c r="J177" s="42"/>
      <c r="K177" s="21"/>
      <c r="L177" s="20"/>
      <c r="M177" s="48"/>
      <c r="N177" s="48"/>
      <c r="O177" s="48"/>
      <c r="P177" s="48"/>
      <c r="Q177" s="20"/>
      <c r="R177" s="20"/>
      <c r="S177" s="57"/>
      <c r="T177" s="57"/>
      <c r="U177" s="57"/>
      <c r="V177" s="57"/>
      <c r="W177" s="20"/>
      <c r="X177" s="20">
        <v>7888</v>
      </c>
      <c r="Y177" s="20"/>
    </row>
    <row r="178" s="5" customFormat="1" ht="24.95" customHeight="1" spans="1:25">
      <c r="A178" s="20">
        <v>166</v>
      </c>
      <c r="B178" s="21" t="s">
        <v>2069</v>
      </c>
      <c r="C178" s="20"/>
      <c r="D178" s="20"/>
      <c r="E178" s="20"/>
      <c r="F178" s="20"/>
      <c r="G178" s="20" t="s">
        <v>34</v>
      </c>
      <c r="H178" s="20" t="s">
        <v>34</v>
      </c>
      <c r="I178" s="20" t="s">
        <v>34</v>
      </c>
      <c r="J178" s="42" t="s">
        <v>34</v>
      </c>
      <c r="K178" s="21"/>
      <c r="L178" s="20"/>
      <c r="M178" s="48">
        <f t="shared" ref="M178:P178" si="92">M179+M185+M186+M187+M188+M189</f>
        <v>308.4822</v>
      </c>
      <c r="N178" s="48">
        <f t="shared" si="92"/>
        <v>133</v>
      </c>
      <c r="O178" s="48">
        <f t="shared" si="92"/>
        <v>5.4822</v>
      </c>
      <c r="P178" s="48">
        <f t="shared" si="92"/>
        <v>170</v>
      </c>
      <c r="Q178" s="20"/>
      <c r="R178" s="20" t="s">
        <v>110</v>
      </c>
      <c r="S178" s="57">
        <f>S179+S185+S186+S187+S188+S189</f>
        <v>91</v>
      </c>
      <c r="T178" s="57">
        <f>T179+T185+T186+T187+T188+T189</f>
        <v>361</v>
      </c>
      <c r="U178" s="57"/>
      <c r="V178" s="57"/>
      <c r="W178" s="20" t="s">
        <v>34</v>
      </c>
      <c r="X178" s="20">
        <v>7889</v>
      </c>
      <c r="Y178" s="20"/>
    </row>
    <row r="179" s="6" customFormat="1" ht="24.95" customHeight="1" spans="1:25">
      <c r="A179" s="22">
        <v>167</v>
      </c>
      <c r="B179" s="23" t="s">
        <v>2070</v>
      </c>
      <c r="C179" s="22"/>
      <c r="D179" s="22"/>
      <c r="E179" s="22"/>
      <c r="F179" s="22"/>
      <c r="G179" s="22" t="s">
        <v>37</v>
      </c>
      <c r="H179" s="22" t="s">
        <v>34</v>
      </c>
      <c r="I179" s="22" t="s">
        <v>2053</v>
      </c>
      <c r="J179" s="43">
        <f>SUM(J180:J184)</f>
        <v>5</v>
      </c>
      <c r="K179" s="69" t="s">
        <v>2071</v>
      </c>
      <c r="L179" s="22"/>
      <c r="M179" s="49">
        <f>SUM(M180:M184)</f>
        <v>303</v>
      </c>
      <c r="N179" s="49">
        <f>SUM(N180:N184)</f>
        <v>133</v>
      </c>
      <c r="O179" s="49">
        <f>SUM(O180:O184)</f>
        <v>0</v>
      </c>
      <c r="P179" s="49">
        <f>SUM(P180:P184)</f>
        <v>170</v>
      </c>
      <c r="Q179" s="22"/>
      <c r="R179" s="22" t="s">
        <v>110</v>
      </c>
      <c r="S179" s="58">
        <f>SUM(S180:S184)</f>
        <v>82</v>
      </c>
      <c r="T179" s="58">
        <f>SUM(T180:T184)</f>
        <v>334</v>
      </c>
      <c r="U179" s="58"/>
      <c r="V179" s="58"/>
      <c r="W179" s="22" t="s">
        <v>34</v>
      </c>
      <c r="X179" s="22">
        <v>7890</v>
      </c>
      <c r="Y179" s="22"/>
    </row>
    <row r="180" s="3" customFormat="1" ht="24.95" customHeight="1" spans="1:25">
      <c r="A180" s="24">
        <v>168</v>
      </c>
      <c r="B180" s="46" t="s">
        <v>2077</v>
      </c>
      <c r="C180" s="26" t="s">
        <v>45</v>
      </c>
      <c r="D180" s="26" t="s">
        <v>64</v>
      </c>
      <c r="E180" s="26" t="s">
        <v>2078</v>
      </c>
      <c r="F180" s="26"/>
      <c r="G180" s="26" t="s">
        <v>37</v>
      </c>
      <c r="H180" s="26">
        <v>2018</v>
      </c>
      <c r="I180" s="26" t="s">
        <v>2053</v>
      </c>
      <c r="J180" s="45">
        <v>1</v>
      </c>
      <c r="K180" s="46" t="s">
        <v>2079</v>
      </c>
      <c r="L180" s="54">
        <f>M180</f>
        <v>63</v>
      </c>
      <c r="M180" s="54">
        <f>SUM(N180:P180)</f>
        <v>63</v>
      </c>
      <c r="N180" s="74">
        <v>63</v>
      </c>
      <c r="O180" s="74"/>
      <c r="P180" s="74"/>
      <c r="Q180" s="24" t="s">
        <v>2075</v>
      </c>
      <c r="R180" s="26" t="s">
        <v>110</v>
      </c>
      <c r="S180" s="26">
        <v>32</v>
      </c>
      <c r="T180" s="26">
        <v>128</v>
      </c>
      <c r="U180" s="74"/>
      <c r="V180" s="26"/>
      <c r="W180" s="26" t="s">
        <v>2076</v>
      </c>
      <c r="X180" s="24">
        <v>7910</v>
      </c>
      <c r="Y180" s="24"/>
    </row>
    <row r="181" s="3" customFormat="1" ht="24.95" customHeight="1" spans="1:25">
      <c r="A181" s="24">
        <v>169</v>
      </c>
      <c r="B181" s="46" t="s">
        <v>2080</v>
      </c>
      <c r="C181" s="26" t="s">
        <v>45</v>
      </c>
      <c r="D181" s="26" t="s">
        <v>64</v>
      </c>
      <c r="E181" s="26" t="s">
        <v>2081</v>
      </c>
      <c r="F181" s="26"/>
      <c r="G181" s="26" t="s">
        <v>37</v>
      </c>
      <c r="H181" s="26">
        <v>2018</v>
      </c>
      <c r="I181" s="26" t="s">
        <v>2053</v>
      </c>
      <c r="J181" s="45">
        <v>1</v>
      </c>
      <c r="K181" s="46" t="s">
        <v>2082</v>
      </c>
      <c r="L181" s="54">
        <f>M181</f>
        <v>70</v>
      </c>
      <c r="M181" s="54">
        <f>SUM(N181:P181)</f>
        <v>70</v>
      </c>
      <c r="N181" s="74">
        <v>70</v>
      </c>
      <c r="O181" s="74"/>
      <c r="P181" s="74"/>
      <c r="Q181" s="24" t="s">
        <v>2075</v>
      </c>
      <c r="R181" s="26" t="s">
        <v>110</v>
      </c>
      <c r="S181" s="26">
        <v>34</v>
      </c>
      <c r="T181" s="26">
        <v>136</v>
      </c>
      <c r="U181" s="74"/>
      <c r="V181" s="26"/>
      <c r="W181" s="26" t="s">
        <v>2076</v>
      </c>
      <c r="X181" s="24">
        <v>7911</v>
      </c>
      <c r="Y181" s="24"/>
    </row>
    <row r="182" ht="24.95" customHeight="1" spans="1:25">
      <c r="A182" s="24">
        <v>170</v>
      </c>
      <c r="B182" s="25" t="s">
        <v>2244</v>
      </c>
      <c r="C182" s="26" t="s">
        <v>45</v>
      </c>
      <c r="D182" s="26" t="s">
        <v>64</v>
      </c>
      <c r="E182" s="26" t="s">
        <v>790</v>
      </c>
      <c r="F182" s="26"/>
      <c r="G182" s="26" t="s">
        <v>37</v>
      </c>
      <c r="H182" s="26">
        <v>2020</v>
      </c>
      <c r="I182" s="26" t="s">
        <v>2053</v>
      </c>
      <c r="J182" s="45">
        <v>1</v>
      </c>
      <c r="K182" s="46" t="s">
        <v>2245</v>
      </c>
      <c r="L182" s="54">
        <f>M182</f>
        <v>120</v>
      </c>
      <c r="M182" s="54">
        <f>SUM(N182:P182)</f>
        <v>120</v>
      </c>
      <c r="N182" s="74"/>
      <c r="O182" s="74"/>
      <c r="P182" s="74">
        <v>120</v>
      </c>
      <c r="Q182" s="24" t="s">
        <v>2075</v>
      </c>
      <c r="R182" s="26" t="s">
        <v>110</v>
      </c>
      <c r="S182" s="60">
        <v>4</v>
      </c>
      <c r="T182" s="60">
        <v>20</v>
      </c>
      <c r="U182" s="74"/>
      <c r="V182" s="60"/>
      <c r="W182" s="26" t="s">
        <v>17</v>
      </c>
      <c r="X182" s="26"/>
      <c r="Y182" s="26" t="s">
        <v>2246</v>
      </c>
    </row>
    <row r="183" ht="24.95" customHeight="1" spans="1:25">
      <c r="A183" s="24">
        <v>171</v>
      </c>
      <c r="B183" s="25" t="s">
        <v>2347</v>
      </c>
      <c r="C183" s="26" t="s">
        <v>45</v>
      </c>
      <c r="D183" s="26" t="s">
        <v>64</v>
      </c>
      <c r="E183" s="26" t="s">
        <v>1717</v>
      </c>
      <c r="F183" s="26"/>
      <c r="G183" s="26" t="s">
        <v>37</v>
      </c>
      <c r="H183" s="26">
        <v>2020</v>
      </c>
      <c r="I183" s="26" t="s">
        <v>2053</v>
      </c>
      <c r="J183" s="45">
        <v>1</v>
      </c>
      <c r="K183" s="46" t="s">
        <v>2348</v>
      </c>
      <c r="L183" s="54">
        <f>M183</f>
        <v>20</v>
      </c>
      <c r="M183" s="54">
        <f>SUM(N183:P183)</f>
        <v>20</v>
      </c>
      <c r="N183" s="74"/>
      <c r="O183" s="74"/>
      <c r="P183" s="74">
        <v>20</v>
      </c>
      <c r="Q183" s="24" t="s">
        <v>2075</v>
      </c>
      <c r="R183" s="26" t="s">
        <v>110</v>
      </c>
      <c r="S183" s="60">
        <v>8</v>
      </c>
      <c r="T183" s="60">
        <v>33</v>
      </c>
      <c r="U183" s="74"/>
      <c r="V183" s="60"/>
      <c r="W183" s="26" t="s">
        <v>17</v>
      </c>
      <c r="X183" s="26"/>
      <c r="Y183" s="26" t="s">
        <v>2349</v>
      </c>
    </row>
    <row r="184" ht="24.95" customHeight="1" spans="1:25">
      <c r="A184" s="24">
        <v>172</v>
      </c>
      <c r="B184" s="25" t="s">
        <v>2350</v>
      </c>
      <c r="C184" s="26" t="s">
        <v>45</v>
      </c>
      <c r="D184" s="26" t="s">
        <v>64</v>
      </c>
      <c r="E184" s="26" t="s">
        <v>2351</v>
      </c>
      <c r="F184" s="26"/>
      <c r="G184" s="26" t="s">
        <v>37</v>
      </c>
      <c r="H184" s="26">
        <v>2020</v>
      </c>
      <c r="I184" s="26" t="s">
        <v>2053</v>
      </c>
      <c r="J184" s="45">
        <v>1</v>
      </c>
      <c r="K184" s="46" t="s">
        <v>2352</v>
      </c>
      <c r="L184" s="54">
        <f>M184</f>
        <v>30</v>
      </c>
      <c r="M184" s="54">
        <f>SUM(N184:P184)</f>
        <v>30</v>
      </c>
      <c r="N184" s="74"/>
      <c r="O184" s="74"/>
      <c r="P184" s="74">
        <v>30</v>
      </c>
      <c r="Q184" s="24" t="s">
        <v>2075</v>
      </c>
      <c r="R184" s="26" t="s">
        <v>110</v>
      </c>
      <c r="S184" s="60">
        <v>4</v>
      </c>
      <c r="T184" s="60">
        <v>17</v>
      </c>
      <c r="U184" s="74"/>
      <c r="V184" s="60"/>
      <c r="W184" s="26" t="s">
        <v>17</v>
      </c>
      <c r="X184" s="26"/>
      <c r="Y184" s="26" t="s">
        <v>2353</v>
      </c>
    </row>
    <row r="185" s="6" customFormat="1" ht="24.95" customHeight="1" spans="1:25">
      <c r="A185" s="22">
        <v>173</v>
      </c>
      <c r="B185" s="23" t="s">
        <v>2382</v>
      </c>
      <c r="C185" s="22"/>
      <c r="D185" s="22"/>
      <c r="E185" s="22"/>
      <c r="F185" s="22"/>
      <c r="G185" s="22" t="s">
        <v>37</v>
      </c>
      <c r="H185" s="22" t="s">
        <v>34</v>
      </c>
      <c r="I185" s="22" t="s">
        <v>2053</v>
      </c>
      <c r="J185" s="43">
        <f>SUM(0)</f>
        <v>0</v>
      </c>
      <c r="K185" s="69" t="s">
        <v>2383</v>
      </c>
      <c r="L185" s="22"/>
      <c r="M185" s="49">
        <f t="shared" ref="M185:P185" si="93">SUM(0)</f>
        <v>0</v>
      </c>
      <c r="N185" s="49">
        <f t="shared" si="93"/>
        <v>0</v>
      </c>
      <c r="O185" s="49">
        <f t="shared" si="93"/>
        <v>0</v>
      </c>
      <c r="P185" s="49">
        <f t="shared" si="93"/>
        <v>0</v>
      </c>
      <c r="Q185" s="22"/>
      <c r="R185" s="22" t="s">
        <v>110</v>
      </c>
      <c r="S185" s="58">
        <f>SUM(0)</f>
        <v>0</v>
      </c>
      <c r="T185" s="58">
        <f>SUM(0)</f>
        <v>0</v>
      </c>
      <c r="U185" s="58"/>
      <c r="V185" s="58"/>
      <c r="W185" s="22" t="s">
        <v>34</v>
      </c>
      <c r="X185" s="22">
        <v>8123</v>
      </c>
      <c r="Y185" s="22"/>
    </row>
    <row r="186" s="6" customFormat="1" ht="24.95" customHeight="1" spans="1:25">
      <c r="A186" s="22">
        <v>174</v>
      </c>
      <c r="B186" s="23" t="s">
        <v>2384</v>
      </c>
      <c r="C186" s="22"/>
      <c r="D186" s="22"/>
      <c r="E186" s="22"/>
      <c r="F186" s="22"/>
      <c r="G186" s="22" t="s">
        <v>37</v>
      </c>
      <c r="H186" s="22" t="s">
        <v>34</v>
      </c>
      <c r="I186" s="22" t="s">
        <v>2053</v>
      </c>
      <c r="J186" s="58">
        <f>SUM(0)</f>
        <v>0</v>
      </c>
      <c r="K186" s="23" t="s">
        <v>2385</v>
      </c>
      <c r="L186" s="22"/>
      <c r="M186" s="49">
        <f t="shared" ref="M186:P186" si="94">SUM(0)</f>
        <v>0</v>
      </c>
      <c r="N186" s="49">
        <f t="shared" si="94"/>
        <v>0</v>
      </c>
      <c r="O186" s="49">
        <f t="shared" si="94"/>
        <v>0</v>
      </c>
      <c r="P186" s="49">
        <f t="shared" si="94"/>
        <v>0</v>
      </c>
      <c r="Q186" s="22"/>
      <c r="R186" s="22" t="s">
        <v>110</v>
      </c>
      <c r="S186" s="58">
        <f>SUM(0)</f>
        <v>0</v>
      </c>
      <c r="T186" s="58">
        <f>SUM(0)</f>
        <v>0</v>
      </c>
      <c r="U186" s="58"/>
      <c r="V186" s="58"/>
      <c r="W186" s="22" t="s">
        <v>34</v>
      </c>
      <c r="X186" s="22">
        <v>8193</v>
      </c>
      <c r="Y186" s="22"/>
    </row>
    <row r="187" s="6" customFormat="1" ht="24.95" customHeight="1" spans="1:25">
      <c r="A187" s="22">
        <v>175</v>
      </c>
      <c r="B187" s="23" t="s">
        <v>2386</v>
      </c>
      <c r="C187" s="22"/>
      <c r="D187" s="22"/>
      <c r="E187" s="22"/>
      <c r="F187" s="22"/>
      <c r="G187" s="22" t="s">
        <v>37</v>
      </c>
      <c r="H187" s="22" t="s">
        <v>34</v>
      </c>
      <c r="I187" s="22" t="s">
        <v>1232</v>
      </c>
      <c r="J187" s="43">
        <f>SUM(0)</f>
        <v>0</v>
      </c>
      <c r="K187" s="69" t="s">
        <v>2387</v>
      </c>
      <c r="L187" s="22"/>
      <c r="M187" s="49">
        <f>SUM(0)</f>
        <v>0</v>
      </c>
      <c r="N187" s="49">
        <f>SUM(0)</f>
        <v>0</v>
      </c>
      <c r="O187" s="49">
        <f>SUM(0)</f>
        <v>0</v>
      </c>
      <c r="P187" s="49">
        <f>SUM(0)</f>
        <v>0</v>
      </c>
      <c r="Q187" s="22"/>
      <c r="R187" s="22" t="s">
        <v>110</v>
      </c>
      <c r="S187" s="58">
        <f>SUM(0)</f>
        <v>0</v>
      </c>
      <c r="T187" s="58">
        <f>SUM(0)</f>
        <v>0</v>
      </c>
      <c r="U187" s="58"/>
      <c r="V187" s="58"/>
      <c r="W187" s="22" t="s">
        <v>34</v>
      </c>
      <c r="X187" s="22">
        <v>8255</v>
      </c>
      <c r="Y187" s="22"/>
    </row>
    <row r="188" s="6" customFormat="1" ht="24.95" customHeight="1" spans="1:25">
      <c r="A188" s="22">
        <v>176</v>
      </c>
      <c r="B188" s="23" t="s">
        <v>2398</v>
      </c>
      <c r="C188" s="22"/>
      <c r="D188" s="22"/>
      <c r="E188" s="22"/>
      <c r="F188" s="22"/>
      <c r="G188" s="22" t="s">
        <v>37</v>
      </c>
      <c r="H188" s="22" t="s">
        <v>34</v>
      </c>
      <c r="I188" s="22" t="s">
        <v>2399</v>
      </c>
      <c r="J188" s="43">
        <f>SUM(0)</f>
        <v>0</v>
      </c>
      <c r="K188" s="23" t="s">
        <v>2400</v>
      </c>
      <c r="L188" s="44"/>
      <c r="M188" s="44">
        <f t="shared" ref="M188:P188" si="95">SUM(0)</f>
        <v>0</v>
      </c>
      <c r="N188" s="44">
        <f t="shared" si="95"/>
        <v>0</v>
      </c>
      <c r="O188" s="44">
        <f t="shared" si="95"/>
        <v>0</v>
      </c>
      <c r="P188" s="44">
        <f t="shared" si="95"/>
        <v>0</v>
      </c>
      <c r="Q188" s="22"/>
      <c r="R188" s="22" t="s">
        <v>110</v>
      </c>
      <c r="S188" s="58">
        <f>SUM(0)</f>
        <v>0</v>
      </c>
      <c r="T188" s="58">
        <f>SUM(0)</f>
        <v>0</v>
      </c>
      <c r="U188" s="58"/>
      <c r="V188" s="58"/>
      <c r="W188" s="22" t="s">
        <v>34</v>
      </c>
      <c r="X188" s="22">
        <v>8283</v>
      </c>
      <c r="Y188" s="22"/>
    </row>
    <row r="189" s="6" customFormat="1" ht="24.95" customHeight="1" spans="1:25">
      <c r="A189" s="22">
        <v>177</v>
      </c>
      <c r="B189" s="23" t="s">
        <v>2401</v>
      </c>
      <c r="C189" s="22"/>
      <c r="D189" s="22"/>
      <c r="E189" s="22"/>
      <c r="F189" s="22"/>
      <c r="G189" s="22" t="s">
        <v>125</v>
      </c>
      <c r="H189" s="22" t="s">
        <v>34</v>
      </c>
      <c r="I189" s="22" t="s">
        <v>106</v>
      </c>
      <c r="J189" s="43">
        <f>SUM(J190:J193)</f>
        <v>9</v>
      </c>
      <c r="K189" s="23" t="s">
        <v>1632</v>
      </c>
      <c r="L189" s="22"/>
      <c r="M189" s="49">
        <f>SUM(M190:M193)</f>
        <v>5.4822</v>
      </c>
      <c r="N189" s="49">
        <f>SUM(N190:N193)</f>
        <v>0</v>
      </c>
      <c r="O189" s="49">
        <f>SUM(O190:O193)</f>
        <v>5.4822</v>
      </c>
      <c r="P189" s="49">
        <f>SUM(P190:P193)</f>
        <v>0</v>
      </c>
      <c r="Q189" s="22"/>
      <c r="R189" s="22" t="s">
        <v>11</v>
      </c>
      <c r="S189" s="58">
        <f>SUM(S190:S193)</f>
        <v>9</v>
      </c>
      <c r="T189" s="58">
        <f>SUM(T190:T193)</f>
        <v>27</v>
      </c>
      <c r="U189" s="58"/>
      <c r="V189" s="58"/>
      <c r="W189" s="22" t="s">
        <v>34</v>
      </c>
      <c r="X189" s="22">
        <v>8294</v>
      </c>
      <c r="Y189" s="22"/>
    </row>
    <row r="190" ht="24.95" customHeight="1" spans="1:25">
      <c r="A190" s="24">
        <v>178</v>
      </c>
      <c r="B190" s="25" t="s">
        <v>2565</v>
      </c>
      <c r="C190" s="26" t="s">
        <v>45</v>
      </c>
      <c r="D190" s="26" t="s">
        <v>64</v>
      </c>
      <c r="E190" s="26" t="s">
        <v>2257</v>
      </c>
      <c r="F190" s="26"/>
      <c r="G190" s="26" t="s">
        <v>363</v>
      </c>
      <c r="H190" s="26">
        <v>2019</v>
      </c>
      <c r="I190" s="26" t="s">
        <v>106</v>
      </c>
      <c r="J190" s="45">
        <v>3</v>
      </c>
      <c r="K190" s="46" t="s">
        <v>2403</v>
      </c>
      <c r="L190" s="26" t="s">
        <v>1635</v>
      </c>
      <c r="M190" s="47">
        <f>N190+O190+P190</f>
        <v>1.73565</v>
      </c>
      <c r="N190" s="47"/>
      <c r="O190" s="47">
        <v>1.73565</v>
      </c>
      <c r="P190" s="47"/>
      <c r="Q190" s="26" t="s">
        <v>2075</v>
      </c>
      <c r="R190" s="26" t="s">
        <v>39</v>
      </c>
      <c r="S190" s="60">
        <v>3</v>
      </c>
      <c r="T190" s="60">
        <v>9</v>
      </c>
      <c r="U190" s="60"/>
      <c r="V190" s="60"/>
      <c r="W190" s="26" t="s">
        <v>17</v>
      </c>
      <c r="X190" s="26"/>
      <c r="Y190" s="26" t="s">
        <v>2566</v>
      </c>
    </row>
    <row r="191" ht="24.95" customHeight="1" spans="1:25">
      <c r="A191" s="24">
        <v>179</v>
      </c>
      <c r="B191" s="25" t="s">
        <v>2567</v>
      </c>
      <c r="C191" s="26" t="s">
        <v>45</v>
      </c>
      <c r="D191" s="26" t="s">
        <v>64</v>
      </c>
      <c r="E191" s="26" t="s">
        <v>2351</v>
      </c>
      <c r="F191" s="26"/>
      <c r="G191" s="26" t="s">
        <v>363</v>
      </c>
      <c r="H191" s="26">
        <v>2019</v>
      </c>
      <c r="I191" s="26" t="s">
        <v>106</v>
      </c>
      <c r="J191" s="45">
        <v>2</v>
      </c>
      <c r="K191" s="46" t="s">
        <v>2403</v>
      </c>
      <c r="L191" s="26" t="s">
        <v>1635</v>
      </c>
      <c r="M191" s="47">
        <f>N191+O191+P191</f>
        <v>1.4315</v>
      </c>
      <c r="N191" s="47"/>
      <c r="O191" s="47">
        <v>1.4315</v>
      </c>
      <c r="P191" s="47"/>
      <c r="Q191" s="26" t="s">
        <v>2075</v>
      </c>
      <c r="R191" s="26" t="s">
        <v>39</v>
      </c>
      <c r="S191" s="60">
        <v>2</v>
      </c>
      <c r="T191" s="60">
        <v>6</v>
      </c>
      <c r="U191" s="60"/>
      <c r="V191" s="60"/>
      <c r="W191" s="26" t="s">
        <v>17</v>
      </c>
      <c r="X191" s="26"/>
      <c r="Y191" s="26" t="s">
        <v>2568</v>
      </c>
    </row>
    <row r="192" ht="24.95" customHeight="1" spans="1:25">
      <c r="A192" s="24">
        <v>180</v>
      </c>
      <c r="B192" s="25" t="s">
        <v>2569</v>
      </c>
      <c r="C192" s="26" t="s">
        <v>45</v>
      </c>
      <c r="D192" s="26" t="s">
        <v>64</v>
      </c>
      <c r="E192" s="26" t="s">
        <v>68</v>
      </c>
      <c r="F192" s="26"/>
      <c r="G192" s="26" t="s">
        <v>363</v>
      </c>
      <c r="H192" s="26">
        <v>2019</v>
      </c>
      <c r="I192" s="26" t="s">
        <v>106</v>
      </c>
      <c r="J192" s="45">
        <v>1</v>
      </c>
      <c r="K192" s="46" t="s">
        <v>2403</v>
      </c>
      <c r="L192" s="26" t="s">
        <v>1635</v>
      </c>
      <c r="M192" s="47">
        <f>N192+O192+P192</f>
        <v>0.72125</v>
      </c>
      <c r="N192" s="47"/>
      <c r="O192" s="47">
        <v>0.72125</v>
      </c>
      <c r="P192" s="47"/>
      <c r="Q192" s="26" t="s">
        <v>2075</v>
      </c>
      <c r="R192" s="26" t="s">
        <v>39</v>
      </c>
      <c r="S192" s="60">
        <v>1</v>
      </c>
      <c r="T192" s="60">
        <v>3</v>
      </c>
      <c r="U192" s="60"/>
      <c r="V192" s="60"/>
      <c r="W192" s="26" t="s">
        <v>17</v>
      </c>
      <c r="X192" s="26"/>
      <c r="Y192" s="26" t="s">
        <v>2570</v>
      </c>
    </row>
    <row r="193" ht="24.95" customHeight="1" spans="1:25">
      <c r="A193" s="24">
        <v>181</v>
      </c>
      <c r="B193" s="25" t="s">
        <v>2571</v>
      </c>
      <c r="C193" s="26" t="s">
        <v>45</v>
      </c>
      <c r="D193" s="26" t="s">
        <v>64</v>
      </c>
      <c r="E193" s="26" t="s">
        <v>1717</v>
      </c>
      <c r="F193" s="26"/>
      <c r="G193" s="26" t="s">
        <v>363</v>
      </c>
      <c r="H193" s="26">
        <v>2019</v>
      </c>
      <c r="I193" s="26" t="s">
        <v>106</v>
      </c>
      <c r="J193" s="45">
        <v>3</v>
      </c>
      <c r="K193" s="46" t="s">
        <v>2403</v>
      </c>
      <c r="L193" s="26" t="s">
        <v>1635</v>
      </c>
      <c r="M193" s="47">
        <f>N193+O193+P193</f>
        <v>1.5938</v>
      </c>
      <c r="N193" s="47"/>
      <c r="O193" s="47">
        <v>1.5938</v>
      </c>
      <c r="P193" s="47"/>
      <c r="Q193" s="26" t="s">
        <v>2075</v>
      </c>
      <c r="R193" s="26" t="s">
        <v>39</v>
      </c>
      <c r="S193" s="60">
        <v>3</v>
      </c>
      <c r="T193" s="60">
        <v>9</v>
      </c>
      <c r="U193" s="60"/>
      <c r="V193" s="60"/>
      <c r="W193" s="26" t="s">
        <v>17</v>
      </c>
      <c r="X193" s="26"/>
      <c r="Y193" s="26" t="s">
        <v>2572</v>
      </c>
    </row>
    <row r="194" s="5" customFormat="1" ht="24.95" customHeight="1" spans="1:25">
      <c r="A194" s="20">
        <v>182</v>
      </c>
      <c r="B194" s="21" t="s">
        <v>2609</v>
      </c>
      <c r="C194" s="20"/>
      <c r="D194" s="20"/>
      <c r="E194" s="20"/>
      <c r="F194" s="20"/>
      <c r="G194" s="20" t="s">
        <v>37</v>
      </c>
      <c r="H194" s="20" t="s">
        <v>34</v>
      </c>
      <c r="I194" s="20" t="s">
        <v>108</v>
      </c>
      <c r="J194" s="41">
        <f>SUM(0)</f>
        <v>0</v>
      </c>
      <c r="K194" s="21"/>
      <c r="L194" s="20"/>
      <c r="M194" s="48"/>
      <c r="N194" s="48"/>
      <c r="O194" s="48"/>
      <c r="P194" s="48"/>
      <c r="Q194" s="20"/>
      <c r="R194" s="20"/>
      <c r="S194" s="57">
        <f>SUM(0)</f>
        <v>0</v>
      </c>
      <c r="T194" s="57">
        <f>SUM(0)</f>
        <v>0</v>
      </c>
      <c r="U194" s="57"/>
      <c r="V194" s="57"/>
      <c r="W194" s="20"/>
      <c r="X194" s="20">
        <v>9799</v>
      </c>
      <c r="Y194" s="20"/>
    </row>
    <row r="195" s="5" customFormat="1" ht="24.95" customHeight="1" spans="1:25">
      <c r="A195" s="20">
        <v>183</v>
      </c>
      <c r="B195" s="21" t="s">
        <v>2610</v>
      </c>
      <c r="C195" s="20"/>
      <c r="D195" s="20"/>
      <c r="E195" s="20"/>
      <c r="F195" s="20"/>
      <c r="G195" s="20" t="s">
        <v>37</v>
      </c>
      <c r="H195" s="20" t="s">
        <v>34</v>
      </c>
      <c r="I195" s="20" t="s">
        <v>1232</v>
      </c>
      <c r="J195" s="57">
        <f>SUM(0)</f>
        <v>0</v>
      </c>
      <c r="K195" s="21"/>
      <c r="L195" s="20"/>
      <c r="M195" s="48">
        <f>SUM(0)</f>
        <v>0</v>
      </c>
      <c r="N195" s="48">
        <f>SUM(0)</f>
        <v>0</v>
      </c>
      <c r="O195" s="48">
        <f>SUM(0)</f>
        <v>0</v>
      </c>
      <c r="P195" s="48">
        <f>SUM(0)</f>
        <v>0</v>
      </c>
      <c r="Q195" s="20"/>
      <c r="R195" s="20" t="s">
        <v>110</v>
      </c>
      <c r="S195" s="57">
        <f>SUM(0)</f>
        <v>0</v>
      </c>
      <c r="T195" s="57">
        <f>SUM(0)</f>
        <v>0</v>
      </c>
      <c r="U195" s="57"/>
      <c r="V195" s="57"/>
      <c r="W195" s="20" t="s">
        <v>34</v>
      </c>
      <c r="X195" s="20">
        <v>9800</v>
      </c>
      <c r="Y195" s="20"/>
    </row>
    <row r="196" s="5" customFormat="1" ht="24.95" customHeight="1" spans="1:25">
      <c r="A196" s="20">
        <v>184</v>
      </c>
      <c r="B196" s="21" t="s">
        <v>2620</v>
      </c>
      <c r="C196" s="20"/>
      <c r="D196" s="20"/>
      <c r="E196" s="20"/>
      <c r="F196" s="20"/>
      <c r="G196" s="20" t="s">
        <v>37</v>
      </c>
      <c r="H196" s="20" t="s">
        <v>34</v>
      </c>
      <c r="I196" s="20" t="s">
        <v>34</v>
      </c>
      <c r="J196" s="42" t="s">
        <v>34</v>
      </c>
      <c r="K196" s="21"/>
      <c r="L196" s="20"/>
      <c r="M196" s="48">
        <f t="shared" ref="M196:P196" si="96">M197+M198+M199+M200</f>
        <v>0</v>
      </c>
      <c r="N196" s="48">
        <f t="shared" si="96"/>
        <v>0</v>
      </c>
      <c r="O196" s="48">
        <f t="shared" si="96"/>
        <v>0</v>
      </c>
      <c r="P196" s="48">
        <f t="shared" si="96"/>
        <v>0</v>
      </c>
      <c r="Q196" s="20"/>
      <c r="R196" s="20" t="s">
        <v>110</v>
      </c>
      <c r="S196" s="57">
        <f>S197+S198+S199+S200</f>
        <v>0</v>
      </c>
      <c r="T196" s="57">
        <f>T197+T198+T199+T200</f>
        <v>0</v>
      </c>
      <c r="U196" s="57"/>
      <c r="V196" s="57"/>
      <c r="W196" s="20" t="s">
        <v>34</v>
      </c>
      <c r="X196" s="20">
        <v>9839</v>
      </c>
      <c r="Y196" s="20"/>
    </row>
    <row r="197" s="6" customFormat="1" ht="24.95" customHeight="1" spans="1:25">
      <c r="A197" s="22">
        <v>185</v>
      </c>
      <c r="B197" s="23" t="s">
        <v>2621</v>
      </c>
      <c r="C197" s="22"/>
      <c r="D197" s="22"/>
      <c r="E197" s="22"/>
      <c r="F197" s="22"/>
      <c r="G197" s="22" t="s">
        <v>37</v>
      </c>
      <c r="H197" s="22" t="s">
        <v>34</v>
      </c>
      <c r="I197" s="22" t="s">
        <v>2053</v>
      </c>
      <c r="J197" s="43"/>
      <c r="K197" s="69"/>
      <c r="L197" s="22"/>
      <c r="M197" s="49"/>
      <c r="N197" s="49"/>
      <c r="O197" s="49"/>
      <c r="P197" s="49"/>
      <c r="Q197" s="22"/>
      <c r="R197" s="22"/>
      <c r="S197" s="58"/>
      <c r="T197" s="58"/>
      <c r="U197" s="58"/>
      <c r="V197" s="58"/>
      <c r="W197" s="22" t="s">
        <v>34</v>
      </c>
      <c r="X197" s="22">
        <v>9840</v>
      </c>
      <c r="Y197" s="22"/>
    </row>
    <row r="198" s="6" customFormat="1" ht="24.95" customHeight="1" spans="1:25">
      <c r="A198" s="22">
        <v>186</v>
      </c>
      <c r="B198" s="23" t="s">
        <v>2622</v>
      </c>
      <c r="C198" s="22"/>
      <c r="D198" s="22"/>
      <c r="E198" s="22"/>
      <c r="F198" s="22"/>
      <c r="G198" s="22" t="s">
        <v>2623</v>
      </c>
      <c r="H198" s="22" t="s">
        <v>34</v>
      </c>
      <c r="I198" s="22" t="s">
        <v>1232</v>
      </c>
      <c r="J198" s="43">
        <f t="shared" ref="J198:J200" si="97">SUM(0)</f>
        <v>0</v>
      </c>
      <c r="K198" s="69"/>
      <c r="L198" s="22"/>
      <c r="M198" s="49"/>
      <c r="N198" s="49"/>
      <c r="O198" s="49"/>
      <c r="P198" s="49"/>
      <c r="Q198" s="22"/>
      <c r="R198" s="22"/>
      <c r="S198" s="58">
        <f t="shared" ref="S198:S200" si="98">SUM(0)</f>
        <v>0</v>
      </c>
      <c r="T198" s="58">
        <f t="shared" ref="T198:T200" si="99">SUM(0)</f>
        <v>0</v>
      </c>
      <c r="U198" s="58"/>
      <c r="V198" s="58"/>
      <c r="W198" s="22" t="s">
        <v>34</v>
      </c>
      <c r="X198" s="22">
        <v>9874</v>
      </c>
      <c r="Y198" s="22"/>
    </row>
    <row r="199" s="6" customFormat="1" ht="24.95" customHeight="1" spans="1:25">
      <c r="A199" s="22">
        <v>187</v>
      </c>
      <c r="B199" s="23" t="s">
        <v>2624</v>
      </c>
      <c r="C199" s="22"/>
      <c r="D199" s="22"/>
      <c r="E199" s="22"/>
      <c r="F199" s="22"/>
      <c r="G199" s="22" t="s">
        <v>37</v>
      </c>
      <c r="H199" s="22" t="s">
        <v>34</v>
      </c>
      <c r="I199" s="22" t="s">
        <v>108</v>
      </c>
      <c r="J199" s="43">
        <f t="shared" si="97"/>
        <v>0</v>
      </c>
      <c r="K199" s="69" t="s">
        <v>2625</v>
      </c>
      <c r="L199" s="22"/>
      <c r="M199" s="49">
        <f t="shared" ref="M199:P199" si="100">SUM(0)</f>
        <v>0</v>
      </c>
      <c r="N199" s="49">
        <f t="shared" si="100"/>
        <v>0</v>
      </c>
      <c r="O199" s="49">
        <f t="shared" si="100"/>
        <v>0</v>
      </c>
      <c r="P199" s="49">
        <f t="shared" si="100"/>
        <v>0</v>
      </c>
      <c r="Q199" s="22"/>
      <c r="R199" s="22" t="s">
        <v>110</v>
      </c>
      <c r="S199" s="58">
        <f t="shared" si="98"/>
        <v>0</v>
      </c>
      <c r="T199" s="58">
        <f t="shared" si="99"/>
        <v>0</v>
      </c>
      <c r="U199" s="58"/>
      <c r="V199" s="58"/>
      <c r="W199" s="22" t="s">
        <v>34</v>
      </c>
      <c r="X199" s="22">
        <v>9887</v>
      </c>
      <c r="Y199" s="22"/>
    </row>
    <row r="200" s="6" customFormat="1" ht="24.95" customHeight="1" spans="1:25">
      <c r="A200" s="22">
        <v>188</v>
      </c>
      <c r="B200" s="23" t="s">
        <v>2626</v>
      </c>
      <c r="C200" s="22"/>
      <c r="D200" s="22"/>
      <c r="E200" s="22"/>
      <c r="F200" s="22"/>
      <c r="G200" s="22" t="s">
        <v>37</v>
      </c>
      <c r="H200" s="22" t="s">
        <v>34</v>
      </c>
      <c r="I200" s="22" t="s">
        <v>34</v>
      </c>
      <c r="J200" s="58">
        <f t="shared" si="97"/>
        <v>0</v>
      </c>
      <c r="K200" s="69" t="s">
        <v>2627</v>
      </c>
      <c r="L200" s="22"/>
      <c r="M200" s="49">
        <f t="shared" ref="M200:P200" si="101">SUM(0)</f>
        <v>0</v>
      </c>
      <c r="N200" s="49">
        <f t="shared" si="101"/>
        <v>0</v>
      </c>
      <c r="O200" s="49">
        <f t="shared" si="101"/>
        <v>0</v>
      </c>
      <c r="P200" s="49">
        <f t="shared" si="101"/>
        <v>0</v>
      </c>
      <c r="Q200" s="22"/>
      <c r="R200" s="22" t="s">
        <v>110</v>
      </c>
      <c r="S200" s="58">
        <f t="shared" si="98"/>
        <v>0</v>
      </c>
      <c r="T200" s="58">
        <f t="shared" si="99"/>
        <v>0</v>
      </c>
      <c r="U200" s="58"/>
      <c r="V200" s="58"/>
      <c r="W200" s="22" t="s">
        <v>34</v>
      </c>
      <c r="X200" s="22">
        <v>9943</v>
      </c>
      <c r="Y200" s="22"/>
    </row>
    <row r="201" s="4" customFormat="1" ht="24.95" customHeight="1" spans="1:25">
      <c r="A201" s="18">
        <v>189</v>
      </c>
      <c r="B201" s="19" t="s">
        <v>2628</v>
      </c>
      <c r="C201" s="18"/>
      <c r="D201" s="18"/>
      <c r="E201" s="18"/>
      <c r="F201" s="18"/>
      <c r="G201" s="18" t="s">
        <v>34</v>
      </c>
      <c r="H201" s="18" t="s">
        <v>34</v>
      </c>
      <c r="I201" s="18" t="s">
        <v>34</v>
      </c>
      <c r="J201" s="39"/>
      <c r="K201" s="19"/>
      <c r="L201" s="18"/>
      <c r="M201" s="40"/>
      <c r="N201" s="40"/>
      <c r="O201" s="40"/>
      <c r="P201" s="40"/>
      <c r="Q201" s="18"/>
      <c r="R201" s="18"/>
      <c r="S201" s="56"/>
      <c r="T201" s="56"/>
      <c r="U201" s="56"/>
      <c r="V201" s="56"/>
      <c r="W201" s="18"/>
      <c r="X201" s="18">
        <v>9950</v>
      </c>
      <c r="Y201" s="18"/>
    </row>
    <row r="202" s="5" customFormat="1" ht="24.95" customHeight="1" spans="1:25">
      <c r="A202" s="20">
        <v>190</v>
      </c>
      <c r="B202" s="21" t="s">
        <v>2629</v>
      </c>
      <c r="C202" s="20"/>
      <c r="D202" s="20"/>
      <c r="E202" s="20"/>
      <c r="F202" s="20"/>
      <c r="G202" s="20"/>
      <c r="H202" s="20"/>
      <c r="I202" s="20"/>
      <c r="J202" s="41"/>
      <c r="K202" s="21"/>
      <c r="L202" s="20"/>
      <c r="M202" s="48"/>
      <c r="N202" s="48"/>
      <c r="O202" s="48"/>
      <c r="P202" s="48"/>
      <c r="Q202" s="20"/>
      <c r="R202" s="20"/>
      <c r="S202" s="57"/>
      <c r="T202" s="57"/>
      <c r="U202" s="57"/>
      <c r="V202" s="57"/>
      <c r="W202" s="20"/>
      <c r="X202" s="20">
        <v>9951</v>
      </c>
      <c r="Y202" s="20"/>
    </row>
    <row r="203" s="5" customFormat="1" ht="24.95" customHeight="1" spans="1:25">
      <c r="A203" s="20">
        <v>191</v>
      </c>
      <c r="B203" s="21" t="s">
        <v>2630</v>
      </c>
      <c r="C203" s="20"/>
      <c r="D203" s="20"/>
      <c r="E203" s="20"/>
      <c r="F203" s="20"/>
      <c r="G203" s="20"/>
      <c r="H203" s="20"/>
      <c r="I203" s="20"/>
      <c r="J203" s="41"/>
      <c r="K203" s="21"/>
      <c r="L203" s="20"/>
      <c r="M203" s="48"/>
      <c r="N203" s="48"/>
      <c r="O203" s="48"/>
      <c r="P203" s="48"/>
      <c r="Q203" s="20"/>
      <c r="R203" s="20"/>
      <c r="S203" s="57"/>
      <c r="T203" s="57"/>
      <c r="U203" s="57"/>
      <c r="V203" s="57"/>
      <c r="W203" s="20"/>
      <c r="X203" s="20">
        <v>9952</v>
      </c>
      <c r="Y203" s="20"/>
    </row>
    <row r="204" s="5" customFormat="1" ht="24.95" customHeight="1" spans="1:25">
      <c r="A204" s="20">
        <v>192</v>
      </c>
      <c r="B204" s="21" t="s">
        <v>2631</v>
      </c>
      <c r="C204" s="20"/>
      <c r="D204" s="20"/>
      <c r="E204" s="20"/>
      <c r="F204" s="20"/>
      <c r="G204" s="20"/>
      <c r="H204" s="20"/>
      <c r="I204" s="20"/>
      <c r="J204" s="41"/>
      <c r="K204" s="21"/>
      <c r="L204" s="20"/>
      <c r="M204" s="48"/>
      <c r="N204" s="48"/>
      <c r="O204" s="48"/>
      <c r="P204" s="48"/>
      <c r="Q204" s="20"/>
      <c r="R204" s="20"/>
      <c r="S204" s="57"/>
      <c r="T204" s="57"/>
      <c r="U204" s="57"/>
      <c r="V204" s="57"/>
      <c r="W204" s="20"/>
      <c r="X204" s="20">
        <v>9953</v>
      </c>
      <c r="Y204" s="20"/>
    </row>
    <row r="205" s="5" customFormat="1" ht="24.95" customHeight="1" spans="1:25">
      <c r="A205" s="20">
        <v>193</v>
      </c>
      <c r="B205" s="21" t="s">
        <v>2632</v>
      </c>
      <c r="C205" s="20"/>
      <c r="D205" s="20"/>
      <c r="E205" s="20"/>
      <c r="F205" s="20"/>
      <c r="G205" s="20"/>
      <c r="H205" s="20"/>
      <c r="I205" s="20"/>
      <c r="J205" s="41"/>
      <c r="K205" s="21"/>
      <c r="L205" s="20"/>
      <c r="M205" s="48"/>
      <c r="N205" s="48"/>
      <c r="O205" s="48"/>
      <c r="P205" s="48"/>
      <c r="Q205" s="20"/>
      <c r="R205" s="20"/>
      <c r="S205" s="57"/>
      <c r="T205" s="57"/>
      <c r="U205" s="57"/>
      <c r="V205" s="57"/>
      <c r="W205" s="20"/>
      <c r="X205" s="20">
        <v>9954</v>
      </c>
      <c r="Y205" s="20"/>
    </row>
    <row r="206" s="4" customFormat="1" ht="24.95" customHeight="1" spans="1:25">
      <c r="A206" s="18">
        <v>194</v>
      </c>
      <c r="B206" s="19" t="s">
        <v>2633</v>
      </c>
      <c r="C206" s="18"/>
      <c r="D206" s="18"/>
      <c r="E206" s="18"/>
      <c r="F206" s="18"/>
      <c r="G206" s="18" t="s">
        <v>34</v>
      </c>
      <c r="H206" s="18" t="s">
        <v>34</v>
      </c>
      <c r="I206" s="18" t="s">
        <v>34</v>
      </c>
      <c r="J206" s="39" t="s">
        <v>34</v>
      </c>
      <c r="K206" s="19"/>
      <c r="L206" s="18"/>
      <c r="M206" s="40">
        <f t="shared" ref="M206:P206" si="102">M207+M208+M209</f>
        <v>0</v>
      </c>
      <c r="N206" s="40">
        <f t="shared" si="102"/>
        <v>0</v>
      </c>
      <c r="O206" s="40">
        <f t="shared" si="102"/>
        <v>0</v>
      </c>
      <c r="P206" s="40">
        <f t="shared" si="102"/>
        <v>0</v>
      </c>
      <c r="Q206" s="18"/>
      <c r="R206" s="18" t="s">
        <v>34</v>
      </c>
      <c r="S206" s="56">
        <f>S207+S208+S209</f>
        <v>0</v>
      </c>
      <c r="T206" s="56">
        <f>T207+T208+T209</f>
        <v>0</v>
      </c>
      <c r="U206" s="56" t="s">
        <v>2634</v>
      </c>
      <c r="V206" s="56" t="s">
        <v>2635</v>
      </c>
      <c r="W206" s="18" t="s">
        <v>34</v>
      </c>
      <c r="X206" s="18">
        <v>9955</v>
      </c>
      <c r="Y206" s="18"/>
    </row>
    <row r="207" s="5" customFormat="1" ht="24.95" customHeight="1" spans="1:25">
      <c r="A207" s="20">
        <v>195</v>
      </c>
      <c r="B207" s="21" t="s">
        <v>2636</v>
      </c>
      <c r="C207" s="20"/>
      <c r="D207" s="20"/>
      <c r="E207" s="20"/>
      <c r="F207" s="20"/>
      <c r="G207" s="20" t="s">
        <v>37</v>
      </c>
      <c r="H207" s="20" t="s">
        <v>34</v>
      </c>
      <c r="I207" s="20" t="s">
        <v>108</v>
      </c>
      <c r="J207" s="41">
        <f>SUM(0)</f>
        <v>0</v>
      </c>
      <c r="K207" s="21" t="s">
        <v>2637</v>
      </c>
      <c r="L207" s="20"/>
      <c r="M207" s="48">
        <f>SUM(0)</f>
        <v>0</v>
      </c>
      <c r="N207" s="48">
        <f>SUM(0)</f>
        <v>0</v>
      </c>
      <c r="O207" s="48">
        <f>SUM(0)</f>
        <v>0</v>
      </c>
      <c r="P207" s="48">
        <f>SUM(0)</f>
        <v>0</v>
      </c>
      <c r="Q207" s="20"/>
      <c r="R207" s="20" t="s">
        <v>110</v>
      </c>
      <c r="S207" s="57">
        <f>SUM(0)</f>
        <v>0</v>
      </c>
      <c r="T207" s="57">
        <f>SUM(0)</f>
        <v>0</v>
      </c>
      <c r="U207" s="57"/>
      <c r="V207" s="57"/>
      <c r="W207" s="20" t="s">
        <v>34</v>
      </c>
      <c r="X207" s="20">
        <v>9956</v>
      </c>
      <c r="Y207" s="20"/>
    </row>
    <row r="208" s="5" customFormat="1" ht="24.95" customHeight="1" spans="1:25">
      <c r="A208" s="20">
        <v>196</v>
      </c>
      <c r="B208" s="21" t="s">
        <v>2641</v>
      </c>
      <c r="C208" s="20"/>
      <c r="D208" s="20"/>
      <c r="E208" s="20"/>
      <c r="F208" s="20"/>
      <c r="G208" s="20"/>
      <c r="H208" s="20"/>
      <c r="I208" s="20"/>
      <c r="J208" s="42"/>
      <c r="K208" s="21"/>
      <c r="L208" s="20"/>
      <c r="M208" s="48"/>
      <c r="N208" s="48"/>
      <c r="O208" s="48"/>
      <c r="P208" s="48"/>
      <c r="Q208" s="20"/>
      <c r="R208" s="20"/>
      <c r="S208" s="57"/>
      <c r="T208" s="57"/>
      <c r="U208" s="57"/>
      <c r="V208" s="57"/>
      <c r="W208" s="20"/>
      <c r="X208" s="20">
        <v>9958</v>
      </c>
      <c r="Y208" s="20"/>
    </row>
    <row r="209" s="5" customFormat="1" ht="24.95" customHeight="1" spans="1:25">
      <c r="A209" s="20">
        <v>197</v>
      </c>
      <c r="B209" s="21" t="s">
        <v>2642</v>
      </c>
      <c r="C209" s="20"/>
      <c r="D209" s="20"/>
      <c r="E209" s="20"/>
      <c r="F209" s="20"/>
      <c r="G209" s="20" t="s">
        <v>37</v>
      </c>
      <c r="H209" s="20" t="s">
        <v>34</v>
      </c>
      <c r="I209" s="20" t="s">
        <v>38</v>
      </c>
      <c r="J209" s="41"/>
      <c r="K209" s="21"/>
      <c r="L209" s="20"/>
      <c r="M209" s="48"/>
      <c r="N209" s="48"/>
      <c r="O209" s="48"/>
      <c r="P209" s="48"/>
      <c r="Q209" s="20"/>
      <c r="R209" s="20"/>
      <c r="S209" s="57"/>
      <c r="T209" s="57"/>
      <c r="U209" s="57"/>
      <c r="V209" s="57"/>
      <c r="W209" s="20"/>
      <c r="X209" s="20">
        <v>9959</v>
      </c>
      <c r="Y209" s="20"/>
    </row>
    <row r="210" s="6" customFormat="1" ht="24.95" customHeight="1" spans="1:25">
      <c r="A210" s="22">
        <v>198</v>
      </c>
      <c r="B210" s="23" t="s">
        <v>2643</v>
      </c>
      <c r="C210" s="22"/>
      <c r="D210" s="22"/>
      <c r="E210" s="22"/>
      <c r="F210" s="22"/>
      <c r="G210" s="22" t="s">
        <v>37</v>
      </c>
      <c r="H210" s="22" t="s">
        <v>34</v>
      </c>
      <c r="I210" s="22" t="s">
        <v>38</v>
      </c>
      <c r="J210" s="43"/>
      <c r="K210" s="23"/>
      <c r="L210" s="22"/>
      <c r="M210" s="49"/>
      <c r="N210" s="49"/>
      <c r="O210" s="49"/>
      <c r="P210" s="49"/>
      <c r="Q210" s="22"/>
      <c r="R210" s="22"/>
      <c r="S210" s="58"/>
      <c r="T210" s="58"/>
      <c r="U210" s="58"/>
      <c r="V210" s="58"/>
      <c r="W210" s="22"/>
      <c r="X210" s="22">
        <v>9960</v>
      </c>
      <c r="Y210" s="22"/>
    </row>
    <row r="211" s="6" customFormat="1" ht="24.95" customHeight="1" spans="1:25">
      <c r="A211" s="22">
        <v>199</v>
      </c>
      <c r="B211" s="23" t="s">
        <v>2644</v>
      </c>
      <c r="C211" s="22"/>
      <c r="D211" s="22"/>
      <c r="E211" s="22"/>
      <c r="F211" s="22"/>
      <c r="G211" s="22" t="s">
        <v>37</v>
      </c>
      <c r="H211" s="22" t="s">
        <v>34</v>
      </c>
      <c r="I211" s="22" t="s">
        <v>38</v>
      </c>
      <c r="J211" s="43"/>
      <c r="K211" s="23"/>
      <c r="L211" s="22"/>
      <c r="M211" s="49"/>
      <c r="N211" s="49"/>
      <c r="O211" s="49"/>
      <c r="P211" s="49"/>
      <c r="Q211" s="22"/>
      <c r="R211" s="22"/>
      <c r="S211" s="58"/>
      <c r="T211" s="58"/>
      <c r="U211" s="58"/>
      <c r="V211" s="58"/>
      <c r="W211" s="22"/>
      <c r="X211" s="22">
        <v>10320</v>
      </c>
      <c r="Y211" s="22"/>
    </row>
    <row r="212" s="6" customFormat="1" ht="24.95" customHeight="1" spans="1:25">
      <c r="A212" s="22">
        <v>200</v>
      </c>
      <c r="B212" s="23" t="s">
        <v>2645</v>
      </c>
      <c r="C212" s="22"/>
      <c r="D212" s="22"/>
      <c r="E212" s="22"/>
      <c r="F212" s="22"/>
      <c r="G212" s="22" t="s">
        <v>37</v>
      </c>
      <c r="H212" s="22" t="s">
        <v>34</v>
      </c>
      <c r="I212" s="22" t="s">
        <v>38</v>
      </c>
      <c r="J212" s="43"/>
      <c r="K212" s="23"/>
      <c r="L212" s="22"/>
      <c r="M212" s="49"/>
      <c r="N212" s="49"/>
      <c r="O212" s="49"/>
      <c r="P212" s="49"/>
      <c r="Q212" s="22"/>
      <c r="R212" s="22"/>
      <c r="S212" s="58"/>
      <c r="T212" s="58"/>
      <c r="U212" s="58"/>
      <c r="V212" s="58"/>
      <c r="W212" s="22"/>
      <c r="X212" s="22">
        <v>10917</v>
      </c>
      <c r="Y212" s="22"/>
    </row>
    <row r="213" s="4" customFormat="1" ht="24.95" customHeight="1" spans="1:25">
      <c r="A213" s="18">
        <v>201</v>
      </c>
      <c r="B213" s="19" t="s">
        <v>2646</v>
      </c>
      <c r="C213" s="18"/>
      <c r="D213" s="18"/>
      <c r="E213" s="18"/>
      <c r="F213" s="18"/>
      <c r="G213" s="18" t="s">
        <v>37</v>
      </c>
      <c r="H213" s="18" t="s">
        <v>34</v>
      </c>
      <c r="I213" s="18" t="s">
        <v>108</v>
      </c>
      <c r="J213" s="62">
        <f>J214+J215+J216+J217+J218</f>
        <v>0</v>
      </c>
      <c r="K213" s="19"/>
      <c r="L213" s="18"/>
      <c r="M213" s="40">
        <f t="shared" ref="M213:P213" si="103">M214+M215+M216+M217+M218</f>
        <v>0</v>
      </c>
      <c r="N213" s="40">
        <f t="shared" si="103"/>
        <v>0</v>
      </c>
      <c r="O213" s="40">
        <f t="shared" si="103"/>
        <v>0</v>
      </c>
      <c r="P213" s="40">
        <f t="shared" si="103"/>
        <v>0</v>
      </c>
      <c r="Q213" s="18"/>
      <c r="R213" s="18" t="s">
        <v>39</v>
      </c>
      <c r="S213" s="56">
        <f>S214+S215+S216+S217+S218</f>
        <v>0</v>
      </c>
      <c r="T213" s="56">
        <f>T214+T215+T216+T217+T218</f>
        <v>0</v>
      </c>
      <c r="U213" s="56" t="s">
        <v>2647</v>
      </c>
      <c r="V213" s="56" t="s">
        <v>2648</v>
      </c>
      <c r="W213" s="18" t="s">
        <v>34</v>
      </c>
      <c r="X213" s="18">
        <v>11424</v>
      </c>
      <c r="Y213" s="18"/>
    </row>
    <row r="214" s="5" customFormat="1" ht="24.95" customHeight="1" spans="1:25">
      <c r="A214" s="20">
        <v>202</v>
      </c>
      <c r="B214" s="21" t="s">
        <v>2649</v>
      </c>
      <c r="C214" s="20"/>
      <c r="D214" s="20"/>
      <c r="E214" s="20"/>
      <c r="F214" s="20"/>
      <c r="G214" s="20" t="s">
        <v>37</v>
      </c>
      <c r="H214" s="20" t="s">
        <v>34</v>
      </c>
      <c r="I214" s="20" t="s">
        <v>108</v>
      </c>
      <c r="J214" s="41">
        <f>SUM(0)</f>
        <v>0</v>
      </c>
      <c r="K214" s="21" t="s">
        <v>2650</v>
      </c>
      <c r="L214" s="20"/>
      <c r="M214" s="48">
        <f t="shared" ref="M214:P214" si="104">SUM(0)</f>
        <v>0</v>
      </c>
      <c r="N214" s="48">
        <f t="shared" si="104"/>
        <v>0</v>
      </c>
      <c r="O214" s="48">
        <f t="shared" si="104"/>
        <v>0</v>
      </c>
      <c r="P214" s="48">
        <f t="shared" si="104"/>
        <v>0</v>
      </c>
      <c r="Q214" s="20"/>
      <c r="R214" s="20" t="s">
        <v>39</v>
      </c>
      <c r="S214" s="57">
        <f>SUM(0)</f>
        <v>0</v>
      </c>
      <c r="T214" s="57">
        <f>SUM(0)</f>
        <v>0</v>
      </c>
      <c r="U214" s="57"/>
      <c r="V214" s="57"/>
      <c r="W214" s="20" t="s">
        <v>34</v>
      </c>
      <c r="X214" s="20">
        <v>11425</v>
      </c>
      <c r="Y214" s="20"/>
    </row>
    <row r="215" s="8" customFormat="1" ht="24.95" customHeight="1" spans="1:25">
      <c r="A215" s="20">
        <v>203</v>
      </c>
      <c r="B215" s="75" t="s">
        <v>2651</v>
      </c>
      <c r="C215" s="20"/>
      <c r="D215" s="20"/>
      <c r="E215" s="20"/>
      <c r="F215" s="20"/>
      <c r="G215" s="20" t="s">
        <v>37</v>
      </c>
      <c r="H215" s="20">
        <v>2020</v>
      </c>
      <c r="I215" s="20" t="s">
        <v>108</v>
      </c>
      <c r="J215" s="20">
        <f>SUM(0)</f>
        <v>0</v>
      </c>
      <c r="K215" s="20" t="s">
        <v>2652</v>
      </c>
      <c r="L215" s="20"/>
      <c r="M215" s="20">
        <f t="shared" ref="M215:P215" si="105">SUM(0)</f>
        <v>0</v>
      </c>
      <c r="N215" s="20">
        <f t="shared" si="105"/>
        <v>0</v>
      </c>
      <c r="O215" s="20">
        <f t="shared" si="105"/>
        <v>0</v>
      </c>
      <c r="P215" s="20">
        <f t="shared" si="105"/>
        <v>0</v>
      </c>
      <c r="Q215" s="20"/>
      <c r="R215" s="20"/>
      <c r="S215" s="20"/>
      <c r="T215" s="20"/>
      <c r="U215" s="20"/>
      <c r="V215" s="20"/>
      <c r="W215" s="20"/>
      <c r="X215" s="20">
        <v>11429</v>
      </c>
      <c r="Y215" s="20"/>
    </row>
    <row r="216" s="5" customFormat="1" ht="24.95" customHeight="1" spans="1:25">
      <c r="A216" s="20">
        <v>204</v>
      </c>
      <c r="B216" s="21" t="s">
        <v>2653</v>
      </c>
      <c r="C216" s="20"/>
      <c r="D216" s="20"/>
      <c r="E216" s="20"/>
      <c r="F216" s="20"/>
      <c r="G216" s="20"/>
      <c r="H216" s="20"/>
      <c r="I216" s="20"/>
      <c r="J216" s="42"/>
      <c r="K216" s="21"/>
      <c r="L216" s="20"/>
      <c r="M216" s="48"/>
      <c r="N216" s="48"/>
      <c r="O216" s="48"/>
      <c r="P216" s="48"/>
      <c r="Q216" s="20"/>
      <c r="R216" s="20"/>
      <c r="S216" s="57"/>
      <c r="T216" s="57"/>
      <c r="U216" s="57"/>
      <c r="V216" s="57"/>
      <c r="W216" s="20"/>
      <c r="X216" s="20">
        <v>11430</v>
      </c>
      <c r="Y216" s="20"/>
    </row>
    <row r="217" s="5" customFormat="1" ht="24.95" customHeight="1" spans="1:25">
      <c r="A217" s="20">
        <v>205</v>
      </c>
      <c r="B217" s="21" t="s">
        <v>2654</v>
      </c>
      <c r="C217" s="20"/>
      <c r="D217" s="20"/>
      <c r="E217" s="20"/>
      <c r="F217" s="20"/>
      <c r="G217" s="20"/>
      <c r="H217" s="20"/>
      <c r="I217" s="20"/>
      <c r="J217" s="42"/>
      <c r="K217" s="21"/>
      <c r="L217" s="20"/>
      <c r="M217" s="48"/>
      <c r="N217" s="48"/>
      <c r="O217" s="48"/>
      <c r="P217" s="48"/>
      <c r="Q217" s="20"/>
      <c r="R217" s="20"/>
      <c r="S217" s="57"/>
      <c r="T217" s="57"/>
      <c r="U217" s="57"/>
      <c r="V217" s="57"/>
      <c r="W217" s="20"/>
      <c r="X217" s="20">
        <v>11431</v>
      </c>
      <c r="Y217" s="20"/>
    </row>
    <row r="218" s="5" customFormat="1" ht="24.95" customHeight="1" spans="1:25">
      <c r="A218" s="20">
        <v>206</v>
      </c>
      <c r="B218" s="21" t="s">
        <v>2655</v>
      </c>
      <c r="C218" s="20"/>
      <c r="D218" s="20"/>
      <c r="E218" s="20"/>
      <c r="F218" s="20"/>
      <c r="G218" s="20"/>
      <c r="H218" s="20"/>
      <c r="I218" s="20"/>
      <c r="J218" s="42"/>
      <c r="K218" s="21"/>
      <c r="L218" s="20"/>
      <c r="M218" s="48"/>
      <c r="N218" s="48"/>
      <c r="O218" s="48"/>
      <c r="P218" s="48"/>
      <c r="Q218" s="20"/>
      <c r="R218" s="20"/>
      <c r="S218" s="57"/>
      <c r="T218" s="57"/>
      <c r="U218" s="57"/>
      <c r="V218" s="57"/>
      <c r="W218" s="20"/>
      <c r="X218" s="20">
        <v>11432</v>
      </c>
      <c r="Y218" s="20"/>
    </row>
    <row r="219" s="4" customFormat="1" ht="24.95" customHeight="1" spans="1:25">
      <c r="A219" s="18">
        <v>207</v>
      </c>
      <c r="B219" s="19" t="s">
        <v>2656</v>
      </c>
      <c r="C219" s="18"/>
      <c r="D219" s="18"/>
      <c r="E219" s="18"/>
      <c r="F219" s="18"/>
      <c r="G219" s="18"/>
      <c r="H219" s="18"/>
      <c r="I219" s="18"/>
      <c r="J219" s="39"/>
      <c r="K219" s="19"/>
      <c r="L219" s="18"/>
      <c r="M219" s="40"/>
      <c r="N219" s="40"/>
      <c r="O219" s="40"/>
      <c r="P219" s="40"/>
      <c r="Q219" s="18"/>
      <c r="R219" s="18"/>
      <c r="S219" s="56"/>
      <c r="T219" s="56"/>
      <c r="U219" s="56"/>
      <c r="V219" s="56"/>
      <c r="W219" s="18"/>
      <c r="X219" s="18">
        <v>11433</v>
      </c>
      <c r="Y219" s="18"/>
    </row>
    <row r="220" s="5" customFormat="1" ht="24.95" customHeight="1" spans="1:25">
      <c r="A220" s="20">
        <v>208</v>
      </c>
      <c r="B220" s="21" t="s">
        <v>2657</v>
      </c>
      <c r="C220" s="20"/>
      <c r="D220" s="20"/>
      <c r="E220" s="20"/>
      <c r="F220" s="20"/>
      <c r="G220" s="20"/>
      <c r="H220" s="20"/>
      <c r="I220" s="20"/>
      <c r="J220" s="41"/>
      <c r="K220" s="21"/>
      <c r="L220" s="20"/>
      <c r="M220" s="48"/>
      <c r="N220" s="48"/>
      <c r="O220" s="48"/>
      <c r="P220" s="48"/>
      <c r="Q220" s="20"/>
      <c r="R220" s="20"/>
      <c r="S220" s="57"/>
      <c r="T220" s="57"/>
      <c r="U220" s="57"/>
      <c r="V220" s="57"/>
      <c r="W220" s="20"/>
      <c r="X220" s="20">
        <v>11434</v>
      </c>
      <c r="Y220" s="20"/>
    </row>
    <row r="221" s="5" customFormat="1" ht="24.95" customHeight="1" spans="1:25">
      <c r="A221" s="20">
        <v>209</v>
      </c>
      <c r="B221" s="21" t="s">
        <v>2658</v>
      </c>
      <c r="C221" s="20"/>
      <c r="D221" s="20"/>
      <c r="E221" s="20"/>
      <c r="F221" s="20"/>
      <c r="G221" s="20"/>
      <c r="H221" s="20"/>
      <c r="I221" s="20"/>
      <c r="J221" s="42"/>
      <c r="K221" s="21"/>
      <c r="L221" s="20"/>
      <c r="M221" s="48"/>
      <c r="N221" s="48"/>
      <c r="O221" s="48"/>
      <c r="P221" s="48"/>
      <c r="Q221" s="20"/>
      <c r="R221" s="20"/>
      <c r="S221" s="57"/>
      <c r="T221" s="57"/>
      <c r="U221" s="57"/>
      <c r="V221" s="57"/>
      <c r="W221" s="20"/>
      <c r="X221" s="20">
        <v>11435</v>
      </c>
      <c r="Y221" s="20"/>
    </row>
    <row r="222" s="5" customFormat="1" ht="24.95" customHeight="1" spans="1:25">
      <c r="A222" s="20">
        <v>210</v>
      </c>
      <c r="B222" s="21" t="s">
        <v>2659</v>
      </c>
      <c r="C222" s="20"/>
      <c r="D222" s="20"/>
      <c r="E222" s="20"/>
      <c r="F222" s="20"/>
      <c r="G222" s="20"/>
      <c r="H222" s="20"/>
      <c r="I222" s="20"/>
      <c r="J222" s="42"/>
      <c r="K222" s="21"/>
      <c r="L222" s="20"/>
      <c r="M222" s="48"/>
      <c r="N222" s="48"/>
      <c r="O222" s="48"/>
      <c r="P222" s="48"/>
      <c r="Q222" s="20"/>
      <c r="R222" s="20"/>
      <c r="S222" s="57"/>
      <c r="T222" s="57"/>
      <c r="U222" s="57"/>
      <c r="V222" s="57"/>
      <c r="W222" s="20"/>
      <c r="X222" s="20">
        <v>11436</v>
      </c>
      <c r="Y222" s="20"/>
    </row>
    <row r="223" s="5" customFormat="1" ht="24.95" customHeight="1" spans="1:25">
      <c r="A223" s="20">
        <v>211</v>
      </c>
      <c r="B223" s="21" t="s">
        <v>2660</v>
      </c>
      <c r="C223" s="20"/>
      <c r="D223" s="20"/>
      <c r="E223" s="20"/>
      <c r="F223" s="20"/>
      <c r="G223" s="20"/>
      <c r="H223" s="20"/>
      <c r="I223" s="20"/>
      <c r="J223" s="42"/>
      <c r="K223" s="21"/>
      <c r="L223" s="20"/>
      <c r="M223" s="48"/>
      <c r="N223" s="48"/>
      <c r="O223" s="48"/>
      <c r="P223" s="48"/>
      <c r="Q223" s="20"/>
      <c r="R223" s="20"/>
      <c r="S223" s="57"/>
      <c r="T223" s="57"/>
      <c r="U223" s="57"/>
      <c r="V223" s="57"/>
      <c r="W223" s="20"/>
      <c r="X223" s="20">
        <v>11437</v>
      </c>
      <c r="Y223" s="20"/>
    </row>
  </sheetData>
  <autoFilter xmlns:etc="http://www.wps.cn/officeDocument/2017/etCustomData" ref="A4:XFD223"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printOptions horizontalCentered="1"/>
  <pageMargins left="0" right="0" top="0.432638888888889" bottom="0.354166666666667" header="0.313888888888889" footer="0.196527777777778"/>
  <pageSetup paperSize="9" scale="63"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369"/>
  <sheetViews>
    <sheetView showZeros="0" view="pageBreakPreview" zoomScale="90" zoomScaleNormal="90" topLeftCell="A339" workbookViewId="0">
      <selection activeCell="D344" sqref="D344"/>
    </sheetView>
  </sheetViews>
  <sheetFormatPr defaultColWidth="9" defaultRowHeight="12"/>
  <cols>
    <col min="1" max="1" width="6.12962962962963" style="9" customWidth="1"/>
    <col min="2" max="2" width="22" style="10" customWidth="1"/>
    <col min="3" max="3" width="6.87962962962963" style="9" customWidth="1"/>
    <col min="4" max="6" width="9"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2661</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f t="shared" ref="M7:P7" si="0">M8+M15+M201+M244+M259+M270+M298+M305+M347+M352+M359+M365</f>
        <v>1438.655</v>
      </c>
      <c r="N7" s="38">
        <f t="shared" si="0"/>
        <v>897.705</v>
      </c>
      <c r="O7" s="38">
        <f t="shared" si="0"/>
        <v>521.95</v>
      </c>
      <c r="P7" s="38">
        <f t="shared" si="0"/>
        <v>19</v>
      </c>
      <c r="Q7" s="17"/>
      <c r="R7" s="17" t="s">
        <v>34</v>
      </c>
      <c r="S7" s="17" t="s">
        <v>34</v>
      </c>
      <c r="T7" s="17" t="s">
        <v>34</v>
      </c>
      <c r="U7" s="17"/>
      <c r="V7" s="17"/>
      <c r="W7" s="17" t="s">
        <v>34</v>
      </c>
      <c r="X7" s="17">
        <v>1</v>
      </c>
      <c r="Y7" s="17"/>
    </row>
    <row r="8" s="4" customFormat="1" ht="24.95" customHeight="1" spans="1:25">
      <c r="A8" s="18">
        <v>1</v>
      </c>
      <c r="B8" s="19" t="s">
        <v>35</v>
      </c>
      <c r="C8" s="18"/>
      <c r="D8" s="18"/>
      <c r="E8" s="18"/>
      <c r="F8" s="18"/>
      <c r="G8" s="18" t="s">
        <v>34</v>
      </c>
      <c r="H8" s="18" t="s">
        <v>34</v>
      </c>
      <c r="I8" s="18" t="s">
        <v>34</v>
      </c>
      <c r="J8" s="39" t="s">
        <v>34</v>
      </c>
      <c r="K8" s="19"/>
      <c r="L8" s="18"/>
      <c r="M8" s="40">
        <f t="shared" ref="M8:P8" si="1">M9+M12+M13</f>
        <v>700.4</v>
      </c>
      <c r="N8" s="40">
        <f t="shared" si="1"/>
        <v>700.4</v>
      </c>
      <c r="O8" s="40">
        <f t="shared" si="1"/>
        <v>0</v>
      </c>
      <c r="P8" s="40">
        <f t="shared" si="1"/>
        <v>0</v>
      </c>
      <c r="Q8" s="18"/>
      <c r="R8" s="18" t="s">
        <v>34</v>
      </c>
      <c r="S8" s="56">
        <f>S9+S12+S13</f>
        <v>26</v>
      </c>
      <c r="T8" s="56">
        <f>T9+T12+T13</f>
        <v>123</v>
      </c>
      <c r="U8" s="56"/>
      <c r="V8" s="56"/>
      <c r="W8" s="18" t="s">
        <v>34</v>
      </c>
      <c r="X8" s="18">
        <v>2</v>
      </c>
      <c r="Y8" s="18"/>
    </row>
    <row r="9" s="5" customFormat="1" ht="24.95" customHeight="1" spans="1:25">
      <c r="A9" s="20">
        <v>2</v>
      </c>
      <c r="B9" s="21" t="s">
        <v>36</v>
      </c>
      <c r="C9" s="20"/>
      <c r="D9" s="20"/>
      <c r="E9" s="20"/>
      <c r="F9" s="20"/>
      <c r="G9" s="20" t="s">
        <v>37</v>
      </c>
      <c r="H9" s="20" t="s">
        <v>34</v>
      </c>
      <c r="I9" s="20" t="s">
        <v>38</v>
      </c>
      <c r="J9" s="41">
        <f>J10+J11</f>
        <v>0</v>
      </c>
      <c r="K9" s="21"/>
      <c r="L9" s="20"/>
      <c r="M9" s="42">
        <f t="shared" ref="M9:O9" si="2">M10+M11</f>
        <v>0</v>
      </c>
      <c r="N9" s="42">
        <f t="shared" si="2"/>
        <v>0</v>
      </c>
      <c r="O9" s="42">
        <f t="shared" si="2"/>
        <v>0</v>
      </c>
      <c r="P9" s="41">
        <f>SUBTOTAL(9,P10,P11)</f>
        <v>0</v>
      </c>
      <c r="Q9" s="20"/>
      <c r="R9" s="20" t="s">
        <v>39</v>
      </c>
      <c r="S9" s="41">
        <f>S10+S11</f>
        <v>0</v>
      </c>
      <c r="T9" s="41">
        <f>T10+T11</f>
        <v>0</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SUM(0)</f>
        <v>0</v>
      </c>
      <c r="K10" s="23" t="s">
        <v>43</v>
      </c>
      <c r="L10" s="22"/>
      <c r="M10" s="44">
        <f>SUM(0)</f>
        <v>0</v>
      </c>
      <c r="N10" s="44">
        <f>SUM(0)</f>
        <v>0</v>
      </c>
      <c r="O10" s="44">
        <f>SUM(0)</f>
        <v>0</v>
      </c>
      <c r="P10" s="44">
        <f>SUM(0)</f>
        <v>0</v>
      </c>
      <c r="Q10" s="22"/>
      <c r="R10" s="22" t="s">
        <v>39</v>
      </c>
      <c r="S10" s="43">
        <f>SUM(0)</f>
        <v>0</v>
      </c>
      <c r="T10" s="43">
        <f>SUM(0)</f>
        <v>0</v>
      </c>
      <c r="U10" s="58"/>
      <c r="V10" s="58"/>
      <c r="W10" s="22" t="s">
        <v>34</v>
      </c>
      <c r="X10" s="22">
        <v>4</v>
      </c>
      <c r="Y10" s="22"/>
    </row>
    <row r="11" s="6" customFormat="1" ht="24.95" customHeight="1" spans="1:25">
      <c r="A11" s="22">
        <v>4</v>
      </c>
      <c r="B11" s="23" t="s">
        <v>76</v>
      </c>
      <c r="C11" s="22"/>
      <c r="D11" s="22"/>
      <c r="E11" s="22"/>
      <c r="F11" s="22"/>
      <c r="G11" s="22" t="s">
        <v>37</v>
      </c>
      <c r="H11" s="22" t="s">
        <v>34</v>
      </c>
      <c r="I11" s="22" t="s">
        <v>38</v>
      </c>
      <c r="J11" s="43">
        <f>SUM(0)</f>
        <v>0</v>
      </c>
      <c r="K11" s="23" t="s">
        <v>77</v>
      </c>
      <c r="L11" s="22"/>
      <c r="M11" s="44">
        <f>SUM(0)</f>
        <v>0</v>
      </c>
      <c r="N11" s="44">
        <f>SUM(0)</f>
        <v>0</v>
      </c>
      <c r="O11" s="44">
        <f>SUM(0)</f>
        <v>0</v>
      </c>
      <c r="P11" s="44">
        <f>SUM(0)</f>
        <v>0</v>
      </c>
      <c r="Q11" s="22"/>
      <c r="R11" s="22" t="s">
        <v>39</v>
      </c>
      <c r="S11" s="43">
        <f>SUM(0)</f>
        <v>0</v>
      </c>
      <c r="T11" s="43">
        <f>SUM(0)</f>
        <v>0</v>
      </c>
      <c r="U11" s="58"/>
      <c r="V11" s="58"/>
      <c r="W11" s="22" t="s">
        <v>34</v>
      </c>
      <c r="X11" s="22">
        <v>58</v>
      </c>
      <c r="Y11" s="22"/>
    </row>
    <row r="12" s="5" customFormat="1" ht="24.95" customHeight="1" spans="1:25">
      <c r="A12" s="20">
        <v>5</v>
      </c>
      <c r="B12" s="21" t="s">
        <v>105</v>
      </c>
      <c r="C12" s="20"/>
      <c r="D12" s="20"/>
      <c r="E12" s="20"/>
      <c r="F12" s="20"/>
      <c r="G12" s="20" t="s">
        <v>37</v>
      </c>
      <c r="H12" s="20" t="s">
        <v>34</v>
      </c>
      <c r="I12" s="20" t="s">
        <v>106</v>
      </c>
      <c r="J12" s="41"/>
      <c r="K12" s="21"/>
      <c r="L12" s="20"/>
      <c r="M12" s="48"/>
      <c r="N12" s="48"/>
      <c r="O12" s="48"/>
      <c r="P12" s="48"/>
      <c r="Q12" s="20"/>
      <c r="R12" s="20"/>
      <c r="S12" s="57"/>
      <c r="T12" s="57"/>
      <c r="U12" s="57"/>
      <c r="V12" s="57"/>
      <c r="W12" s="20" t="s">
        <v>34</v>
      </c>
      <c r="X12" s="20">
        <v>162</v>
      </c>
      <c r="Y12" s="20"/>
    </row>
    <row r="13" s="5" customFormat="1" ht="24.95" customHeight="1" spans="1:25">
      <c r="A13" s="20">
        <v>6</v>
      </c>
      <c r="B13" s="21" t="s">
        <v>107</v>
      </c>
      <c r="C13" s="20"/>
      <c r="D13" s="20"/>
      <c r="E13" s="20"/>
      <c r="F13" s="20"/>
      <c r="G13" s="20" t="s">
        <v>37</v>
      </c>
      <c r="H13" s="20" t="s">
        <v>34</v>
      </c>
      <c r="I13" s="20" t="s">
        <v>108</v>
      </c>
      <c r="J13" s="41">
        <f>SUM(J14:J14)</f>
        <v>1</v>
      </c>
      <c r="K13" s="21" t="s">
        <v>109</v>
      </c>
      <c r="L13" s="20"/>
      <c r="M13" s="48">
        <f>SUM(M14:M14)</f>
        <v>700.4</v>
      </c>
      <c r="N13" s="48">
        <f>SUM(N14:N14)</f>
        <v>700.4</v>
      </c>
      <c r="O13" s="48">
        <f>SUM(O14:O14)</f>
        <v>0</v>
      </c>
      <c r="P13" s="48">
        <f>SUM(P14:P14)</f>
        <v>0</v>
      </c>
      <c r="Q13" s="20"/>
      <c r="R13" s="20" t="s">
        <v>110</v>
      </c>
      <c r="S13" s="57">
        <f>SUM(S14:S14)</f>
        <v>26</v>
      </c>
      <c r="T13" s="57">
        <f>SUM(T14:T14)</f>
        <v>123</v>
      </c>
      <c r="U13" s="57" t="s">
        <v>40</v>
      </c>
      <c r="V13" s="57" t="s">
        <v>41</v>
      </c>
      <c r="W13" s="20" t="s">
        <v>34</v>
      </c>
      <c r="X13" s="20">
        <v>163</v>
      </c>
      <c r="Y13" s="20"/>
    </row>
    <row r="14" s="3" customFormat="1" ht="24.95" customHeight="1" spans="1:25">
      <c r="A14" s="24">
        <v>7</v>
      </c>
      <c r="B14" s="25" t="s">
        <v>111</v>
      </c>
      <c r="C14" s="26" t="s">
        <v>45</v>
      </c>
      <c r="D14" s="26" t="s">
        <v>112</v>
      </c>
      <c r="E14" s="26" t="s">
        <v>113</v>
      </c>
      <c r="F14" s="26"/>
      <c r="G14" s="26" t="s">
        <v>37</v>
      </c>
      <c r="H14" s="26">
        <v>2018</v>
      </c>
      <c r="I14" s="26" t="s">
        <v>108</v>
      </c>
      <c r="J14" s="45">
        <v>1</v>
      </c>
      <c r="K14" s="46" t="s">
        <v>114</v>
      </c>
      <c r="L14" s="26" t="s">
        <v>115</v>
      </c>
      <c r="M14" s="47">
        <f>N14+O14+P14</f>
        <v>700.4</v>
      </c>
      <c r="N14" s="47">
        <v>700.4</v>
      </c>
      <c r="O14" s="47"/>
      <c r="P14" s="47"/>
      <c r="Q14" s="26" t="s">
        <v>49</v>
      </c>
      <c r="R14" s="26" t="s">
        <v>110</v>
      </c>
      <c r="S14" s="45">
        <v>26</v>
      </c>
      <c r="T14" s="45">
        <v>123</v>
      </c>
      <c r="U14" s="45"/>
      <c r="V14" s="45"/>
      <c r="W14" s="26" t="s">
        <v>50</v>
      </c>
      <c r="X14" s="24">
        <v>167</v>
      </c>
      <c r="Y14" s="24"/>
    </row>
    <row r="15" s="4" customFormat="1" ht="24.95" customHeight="1" spans="1:25">
      <c r="A15" s="18">
        <v>8</v>
      </c>
      <c r="B15" s="19" t="s">
        <v>123</v>
      </c>
      <c r="C15" s="18"/>
      <c r="D15" s="18"/>
      <c r="E15" s="18"/>
      <c r="F15" s="18"/>
      <c r="G15" s="18" t="s">
        <v>34</v>
      </c>
      <c r="H15" s="18" t="s">
        <v>34</v>
      </c>
      <c r="I15" s="18" t="s">
        <v>34</v>
      </c>
      <c r="J15" s="39" t="s">
        <v>34</v>
      </c>
      <c r="K15" s="19"/>
      <c r="L15" s="18"/>
      <c r="M15" s="40">
        <f t="shared" ref="M15:P15" si="3">M16+M152+M177+M187+M191+M196</f>
        <v>141.425</v>
      </c>
      <c r="N15" s="40">
        <f t="shared" si="3"/>
        <v>7.105</v>
      </c>
      <c r="O15" s="40">
        <f t="shared" si="3"/>
        <v>134.32</v>
      </c>
      <c r="P15" s="40">
        <f t="shared" si="3"/>
        <v>0</v>
      </c>
      <c r="Q15" s="18"/>
      <c r="R15" s="18" t="s">
        <v>34</v>
      </c>
      <c r="S15" s="56">
        <f>S16+S152+S177+S187+S191+S196</f>
        <v>202</v>
      </c>
      <c r="T15" s="56">
        <f>T16+T152+T177+T187+T191+T196</f>
        <v>796</v>
      </c>
      <c r="U15" s="56"/>
      <c r="V15" s="56"/>
      <c r="W15" s="18" t="s">
        <v>34</v>
      </c>
      <c r="X15" s="18">
        <v>182</v>
      </c>
      <c r="Y15" s="18"/>
    </row>
    <row r="16" s="5" customFormat="1" ht="24.95" customHeight="1" spans="1:25">
      <c r="A16" s="20">
        <v>9</v>
      </c>
      <c r="B16" s="21" t="s">
        <v>124</v>
      </c>
      <c r="C16" s="20"/>
      <c r="D16" s="20"/>
      <c r="E16" s="20"/>
      <c r="F16" s="20"/>
      <c r="G16" s="20" t="s">
        <v>125</v>
      </c>
      <c r="H16" s="20" t="s">
        <v>34</v>
      </c>
      <c r="I16" s="20" t="s">
        <v>126</v>
      </c>
      <c r="J16" s="42" t="s">
        <v>34</v>
      </c>
      <c r="K16" s="21"/>
      <c r="L16" s="20"/>
      <c r="M16" s="48">
        <f t="shared" ref="M16:P16" si="4">M17+M128+M138+M139</f>
        <v>36.975</v>
      </c>
      <c r="N16" s="48">
        <f t="shared" si="4"/>
        <v>2.655</v>
      </c>
      <c r="O16" s="48">
        <f t="shared" si="4"/>
        <v>34.32</v>
      </c>
      <c r="P16" s="48">
        <f t="shared" si="4"/>
        <v>0</v>
      </c>
      <c r="Q16" s="20"/>
      <c r="R16" s="20" t="s">
        <v>39</v>
      </c>
      <c r="S16" s="57">
        <f>S17+S128+S138+S139</f>
        <v>164</v>
      </c>
      <c r="T16" s="57">
        <f>T17+T128+T138+T139</f>
        <v>716</v>
      </c>
      <c r="U16" s="57" t="s">
        <v>127</v>
      </c>
      <c r="V16" s="57" t="s">
        <v>128</v>
      </c>
      <c r="W16" s="20" t="s">
        <v>34</v>
      </c>
      <c r="X16" s="20">
        <v>183</v>
      </c>
      <c r="Y16" s="20"/>
    </row>
    <row r="17" s="6" customFormat="1" ht="24.95" customHeight="1" spans="1:25">
      <c r="A17" s="22">
        <v>10</v>
      </c>
      <c r="B17" s="23" t="s">
        <v>129</v>
      </c>
      <c r="C17" s="22"/>
      <c r="D17" s="22"/>
      <c r="E17" s="22"/>
      <c r="F17" s="22" t="s">
        <v>2663</v>
      </c>
      <c r="G17" s="22" t="s">
        <v>125</v>
      </c>
      <c r="H17" s="22" t="s">
        <v>34</v>
      </c>
      <c r="I17" s="22" t="s">
        <v>126</v>
      </c>
      <c r="J17" s="44">
        <f>J18+J19+J49</f>
        <v>698.7</v>
      </c>
      <c r="K17" s="23" t="s">
        <v>130</v>
      </c>
      <c r="L17" s="22"/>
      <c r="M17" s="49">
        <f t="shared" ref="M17:P17" si="5">M18+M19+M49</f>
        <v>35.055</v>
      </c>
      <c r="N17" s="49">
        <f t="shared" si="5"/>
        <v>1.835</v>
      </c>
      <c r="O17" s="49">
        <f t="shared" si="5"/>
        <v>33.22</v>
      </c>
      <c r="P17" s="49">
        <f t="shared" si="5"/>
        <v>0</v>
      </c>
      <c r="Q17" s="22"/>
      <c r="R17" s="22" t="s">
        <v>39</v>
      </c>
      <c r="S17" s="58">
        <f>S18+S19+S49</f>
        <v>153</v>
      </c>
      <c r="T17" s="58">
        <f>T18+T19+T49</f>
        <v>673</v>
      </c>
      <c r="U17" s="58"/>
      <c r="V17" s="58"/>
      <c r="W17" s="22" t="s">
        <v>34</v>
      </c>
      <c r="X17" s="22">
        <v>184</v>
      </c>
      <c r="Y17" s="22"/>
    </row>
    <row r="18" ht="24.95" customHeight="1" spans="1:25">
      <c r="A18" s="24">
        <v>11</v>
      </c>
      <c r="B18" s="26" t="s">
        <v>131</v>
      </c>
      <c r="C18" s="24"/>
      <c r="D18" s="24"/>
      <c r="E18" s="24"/>
      <c r="F18" s="24"/>
      <c r="G18" s="24" t="s">
        <v>37</v>
      </c>
      <c r="H18" s="24" t="s">
        <v>34</v>
      </c>
      <c r="I18" s="24" t="s">
        <v>126</v>
      </c>
      <c r="J18" s="50">
        <f>SUM(0)</f>
        <v>0</v>
      </c>
      <c r="K18" s="51"/>
      <c r="L18" s="24"/>
      <c r="M18" s="52">
        <f t="shared" ref="M18:P18" si="6">SUM(0)</f>
        <v>0</v>
      </c>
      <c r="N18" s="52">
        <f t="shared" si="6"/>
        <v>0</v>
      </c>
      <c r="O18" s="52">
        <f t="shared" si="6"/>
        <v>0</v>
      </c>
      <c r="P18" s="52">
        <f t="shared" si="6"/>
        <v>0</v>
      </c>
      <c r="Q18" s="24"/>
      <c r="R18" s="24" t="s">
        <v>39</v>
      </c>
      <c r="S18" s="59">
        <f>SUM(0)</f>
        <v>0</v>
      </c>
      <c r="T18" s="59">
        <f>SUM(0)</f>
        <v>0</v>
      </c>
      <c r="U18" s="59"/>
      <c r="V18" s="59"/>
      <c r="W18" s="24" t="s">
        <v>34</v>
      </c>
      <c r="X18" s="24">
        <v>185</v>
      </c>
      <c r="Y18" s="24"/>
    </row>
    <row r="19" ht="24.95" customHeight="1" spans="1:25">
      <c r="A19" s="24">
        <v>12</v>
      </c>
      <c r="B19" s="26" t="s">
        <v>132</v>
      </c>
      <c r="C19" s="24"/>
      <c r="D19" s="24"/>
      <c r="E19" s="24"/>
      <c r="F19" s="24"/>
      <c r="G19" s="24" t="s">
        <v>125</v>
      </c>
      <c r="H19" s="24" t="s">
        <v>34</v>
      </c>
      <c r="I19" s="24" t="s">
        <v>126</v>
      </c>
      <c r="J19" s="50">
        <f>SUM(J20:J45)</f>
        <v>82</v>
      </c>
      <c r="K19" s="51"/>
      <c r="L19" s="24"/>
      <c r="M19" s="52">
        <f>SUM(M20:M45)</f>
        <v>3.92</v>
      </c>
      <c r="N19" s="52">
        <f>SUM(N20:N45)</f>
        <v>0</v>
      </c>
      <c r="O19" s="52">
        <f>SUM(O20:O45)</f>
        <v>3.92</v>
      </c>
      <c r="P19" s="52">
        <f>SUM(P20:P45)</f>
        <v>0</v>
      </c>
      <c r="Q19" s="24"/>
      <c r="R19" s="24" t="s">
        <v>39</v>
      </c>
      <c r="S19" s="59">
        <f>SUM(S20:S45)</f>
        <v>33</v>
      </c>
      <c r="T19" s="59">
        <f>SUM(T20:T45)</f>
        <v>135</v>
      </c>
      <c r="U19" s="59"/>
      <c r="V19" s="59"/>
      <c r="W19" s="24" t="s">
        <v>34</v>
      </c>
      <c r="X19" s="24">
        <v>202</v>
      </c>
      <c r="Y19" s="24"/>
    </row>
    <row r="20" ht="24.95" customHeight="1" spans="1:25">
      <c r="A20" s="24">
        <v>13</v>
      </c>
      <c r="B20" s="78" t="s">
        <v>177</v>
      </c>
      <c r="C20" s="33" t="s">
        <v>45</v>
      </c>
      <c r="D20" s="33" t="s">
        <v>112</v>
      </c>
      <c r="E20" s="33" t="s">
        <v>178</v>
      </c>
      <c r="F20" s="33"/>
      <c r="G20" s="33" t="s">
        <v>37</v>
      </c>
      <c r="H20" s="33">
        <v>2019</v>
      </c>
      <c r="I20" s="33" t="s">
        <v>126</v>
      </c>
      <c r="J20" s="79">
        <v>1</v>
      </c>
      <c r="K20" s="53" t="s">
        <v>179</v>
      </c>
      <c r="L20" s="33">
        <v>0.05</v>
      </c>
      <c r="M20" s="80">
        <f t="shared" ref="M20:M23" si="7">N20+O20+P20</f>
        <v>0.05</v>
      </c>
      <c r="N20" s="80"/>
      <c r="O20" s="80">
        <v>0.05</v>
      </c>
      <c r="P20" s="80"/>
      <c r="Q20" s="33" t="s">
        <v>135</v>
      </c>
      <c r="R20" s="33" t="s">
        <v>39</v>
      </c>
      <c r="S20" s="82">
        <v>1</v>
      </c>
      <c r="T20" s="82">
        <v>4</v>
      </c>
      <c r="U20" s="82"/>
      <c r="V20" s="82"/>
      <c r="W20" s="26" t="s">
        <v>17</v>
      </c>
      <c r="X20" s="26"/>
      <c r="Y20" s="61" t="s">
        <v>180</v>
      </c>
    </row>
    <row r="21" ht="24.95" customHeight="1" spans="1:25">
      <c r="A21" s="24"/>
      <c r="B21" s="78"/>
      <c r="C21" s="155" t="s">
        <v>45</v>
      </c>
      <c r="D21" s="155" t="s">
        <v>112</v>
      </c>
      <c r="E21" s="157" t="s">
        <v>178</v>
      </c>
      <c r="F21" s="157" t="s">
        <v>2664</v>
      </c>
      <c r="G21" s="33" t="s">
        <v>37</v>
      </c>
      <c r="H21" s="33">
        <v>2019</v>
      </c>
      <c r="I21" s="33" t="s">
        <v>126</v>
      </c>
      <c r="J21" s="79">
        <v>1</v>
      </c>
      <c r="K21" s="53" t="s">
        <v>179</v>
      </c>
      <c r="L21" s="33">
        <v>0.05</v>
      </c>
      <c r="M21" s="80">
        <f t="shared" si="7"/>
        <v>0.05</v>
      </c>
      <c r="N21" s="80"/>
      <c r="O21" s="80">
        <v>0.05</v>
      </c>
      <c r="P21" s="80"/>
      <c r="Q21" s="33" t="s">
        <v>135</v>
      </c>
      <c r="R21" s="33" t="s">
        <v>39</v>
      </c>
      <c r="S21" s="82">
        <v>1</v>
      </c>
      <c r="T21" s="82">
        <v>4</v>
      </c>
      <c r="U21" s="82"/>
      <c r="V21" s="82"/>
      <c r="W21" s="26" t="s">
        <v>17</v>
      </c>
      <c r="X21" s="26"/>
      <c r="Y21" s="61"/>
    </row>
    <row r="22" ht="24.95" customHeight="1" spans="1:25">
      <c r="A22" s="24">
        <v>14</v>
      </c>
      <c r="B22" s="78" t="s">
        <v>181</v>
      </c>
      <c r="C22" s="33" t="s">
        <v>45</v>
      </c>
      <c r="D22" s="33" t="s">
        <v>112</v>
      </c>
      <c r="E22" s="33" t="s">
        <v>182</v>
      </c>
      <c r="F22" s="33"/>
      <c r="G22" s="33" t="s">
        <v>37</v>
      </c>
      <c r="H22" s="33">
        <v>2019</v>
      </c>
      <c r="I22" s="33" t="s">
        <v>126</v>
      </c>
      <c r="J22" s="79">
        <v>3</v>
      </c>
      <c r="K22" s="53" t="s">
        <v>179</v>
      </c>
      <c r="L22" s="33">
        <v>0.05</v>
      </c>
      <c r="M22" s="80">
        <f t="shared" si="7"/>
        <v>0.15</v>
      </c>
      <c r="N22" s="80"/>
      <c r="O22" s="80">
        <v>0.15</v>
      </c>
      <c r="P22" s="80"/>
      <c r="Q22" s="33" t="s">
        <v>135</v>
      </c>
      <c r="R22" s="33" t="s">
        <v>39</v>
      </c>
      <c r="S22" s="82">
        <v>1</v>
      </c>
      <c r="T22" s="82">
        <v>3</v>
      </c>
      <c r="U22" s="82"/>
      <c r="V22" s="82"/>
      <c r="W22" s="26" t="s">
        <v>17</v>
      </c>
      <c r="X22" s="26"/>
      <c r="Y22" s="61" t="s">
        <v>183</v>
      </c>
    </row>
    <row r="23" ht="24.95" customHeight="1" spans="1:25">
      <c r="A23" s="24"/>
      <c r="B23" s="78"/>
      <c r="C23" s="155" t="s">
        <v>45</v>
      </c>
      <c r="D23" s="155" t="s">
        <v>112</v>
      </c>
      <c r="E23" s="157" t="s">
        <v>182</v>
      </c>
      <c r="F23" s="157" t="s">
        <v>2665</v>
      </c>
      <c r="G23" s="33" t="s">
        <v>37</v>
      </c>
      <c r="H23" s="33">
        <v>2019</v>
      </c>
      <c r="I23" s="33" t="s">
        <v>126</v>
      </c>
      <c r="J23" s="79">
        <v>3</v>
      </c>
      <c r="K23" s="53" t="s">
        <v>179</v>
      </c>
      <c r="L23" s="33">
        <v>0.05</v>
      </c>
      <c r="M23" s="80">
        <f t="shared" si="7"/>
        <v>0.15</v>
      </c>
      <c r="N23" s="80"/>
      <c r="O23" s="80">
        <v>0.15</v>
      </c>
      <c r="P23" s="80"/>
      <c r="Q23" s="33" t="s">
        <v>135</v>
      </c>
      <c r="R23" s="33" t="s">
        <v>39</v>
      </c>
      <c r="S23" s="82">
        <v>1</v>
      </c>
      <c r="T23" s="82">
        <v>3</v>
      </c>
      <c r="U23" s="82"/>
      <c r="V23" s="82"/>
      <c r="W23" s="26" t="s">
        <v>17</v>
      </c>
      <c r="X23" s="26"/>
      <c r="Y23" s="61"/>
    </row>
    <row r="24" ht="24.95" customHeight="1" spans="1:25">
      <c r="A24" s="24">
        <v>15</v>
      </c>
      <c r="B24" s="78" t="s">
        <v>184</v>
      </c>
      <c r="C24" s="33" t="s">
        <v>45</v>
      </c>
      <c r="D24" s="33" t="s">
        <v>112</v>
      </c>
      <c r="E24" s="33" t="s">
        <v>185</v>
      </c>
      <c r="F24" s="33"/>
      <c r="G24" s="33" t="s">
        <v>37</v>
      </c>
      <c r="H24" s="33">
        <v>2019</v>
      </c>
      <c r="I24" s="33" t="s">
        <v>126</v>
      </c>
      <c r="J24" s="79">
        <v>1</v>
      </c>
      <c r="K24" s="53" t="s">
        <v>179</v>
      </c>
      <c r="L24" s="33">
        <v>0.05</v>
      </c>
      <c r="M24" s="80">
        <f t="shared" ref="M24:M27" si="8">N24+O24+P24</f>
        <v>0.05</v>
      </c>
      <c r="N24" s="80"/>
      <c r="O24" s="80">
        <v>0.05</v>
      </c>
      <c r="P24" s="80"/>
      <c r="Q24" s="33" t="s">
        <v>135</v>
      </c>
      <c r="R24" s="33" t="s">
        <v>39</v>
      </c>
      <c r="S24" s="82">
        <v>1</v>
      </c>
      <c r="T24" s="82">
        <v>2</v>
      </c>
      <c r="U24" s="82"/>
      <c r="V24" s="82"/>
      <c r="W24" s="26" t="s">
        <v>17</v>
      </c>
      <c r="X24" s="26"/>
      <c r="Y24" s="61" t="s">
        <v>186</v>
      </c>
    </row>
    <row r="25" ht="24.95" customHeight="1" spans="1:25">
      <c r="A25" s="24"/>
      <c r="B25" s="78"/>
      <c r="C25" s="155" t="s">
        <v>45</v>
      </c>
      <c r="D25" s="155" t="s">
        <v>112</v>
      </c>
      <c r="E25" s="157" t="s">
        <v>185</v>
      </c>
      <c r="F25" s="157" t="s">
        <v>2666</v>
      </c>
      <c r="G25" s="33" t="s">
        <v>37</v>
      </c>
      <c r="H25" s="33">
        <v>2019</v>
      </c>
      <c r="I25" s="33" t="s">
        <v>126</v>
      </c>
      <c r="J25" s="79">
        <v>1</v>
      </c>
      <c r="K25" s="53" t="s">
        <v>179</v>
      </c>
      <c r="L25" s="33">
        <v>0.05</v>
      </c>
      <c r="M25" s="80">
        <f t="shared" si="8"/>
        <v>0.05</v>
      </c>
      <c r="N25" s="80"/>
      <c r="O25" s="80">
        <v>0.05</v>
      </c>
      <c r="P25" s="80"/>
      <c r="Q25" s="33" t="s">
        <v>135</v>
      </c>
      <c r="R25" s="33" t="s">
        <v>39</v>
      </c>
      <c r="S25" s="82">
        <v>1</v>
      </c>
      <c r="T25" s="82">
        <v>2</v>
      </c>
      <c r="U25" s="82"/>
      <c r="V25" s="82"/>
      <c r="W25" s="26"/>
      <c r="X25" s="26"/>
      <c r="Y25" s="61"/>
    </row>
    <row r="26" ht="24.95" customHeight="1" spans="1:25">
      <c r="A26" s="24">
        <v>16</v>
      </c>
      <c r="B26" s="78" t="s">
        <v>187</v>
      </c>
      <c r="C26" s="33" t="s">
        <v>45</v>
      </c>
      <c r="D26" s="33" t="s">
        <v>112</v>
      </c>
      <c r="E26" s="33" t="s">
        <v>188</v>
      </c>
      <c r="F26" s="33"/>
      <c r="G26" s="33" t="s">
        <v>37</v>
      </c>
      <c r="H26" s="33">
        <v>2019</v>
      </c>
      <c r="I26" s="33" t="s">
        <v>126</v>
      </c>
      <c r="J26" s="79">
        <v>2</v>
      </c>
      <c r="K26" s="53" t="s">
        <v>179</v>
      </c>
      <c r="L26" s="33">
        <v>0.05</v>
      </c>
      <c r="M26" s="80">
        <f t="shared" si="8"/>
        <v>0.1</v>
      </c>
      <c r="N26" s="80"/>
      <c r="O26" s="80">
        <v>0.1</v>
      </c>
      <c r="P26" s="80"/>
      <c r="Q26" s="33" t="s">
        <v>135</v>
      </c>
      <c r="R26" s="33" t="s">
        <v>39</v>
      </c>
      <c r="S26" s="82">
        <v>1</v>
      </c>
      <c r="T26" s="82">
        <v>6</v>
      </c>
      <c r="U26" s="82"/>
      <c r="V26" s="82"/>
      <c r="W26" s="26" t="s">
        <v>17</v>
      </c>
      <c r="X26" s="26"/>
      <c r="Y26" s="61" t="s">
        <v>189</v>
      </c>
    </row>
    <row r="27" ht="24.95" customHeight="1" spans="1:25">
      <c r="A27" s="24"/>
      <c r="B27" s="78"/>
      <c r="C27" s="155" t="s">
        <v>45</v>
      </c>
      <c r="D27" s="155" t="s">
        <v>112</v>
      </c>
      <c r="E27" s="157" t="s">
        <v>188</v>
      </c>
      <c r="F27" s="157" t="s">
        <v>2667</v>
      </c>
      <c r="G27" s="33" t="s">
        <v>37</v>
      </c>
      <c r="H27" s="33">
        <v>2019</v>
      </c>
      <c r="I27" s="33" t="s">
        <v>126</v>
      </c>
      <c r="J27" s="79">
        <v>2</v>
      </c>
      <c r="K27" s="53" t="s">
        <v>179</v>
      </c>
      <c r="L27" s="33">
        <v>0.05</v>
      </c>
      <c r="M27" s="80">
        <f t="shared" si="8"/>
        <v>0.1</v>
      </c>
      <c r="N27" s="80"/>
      <c r="O27" s="80">
        <v>0.1</v>
      </c>
      <c r="P27" s="80"/>
      <c r="Q27" s="33" t="s">
        <v>135</v>
      </c>
      <c r="R27" s="33" t="s">
        <v>39</v>
      </c>
      <c r="S27" s="82">
        <v>1</v>
      </c>
      <c r="T27" s="82">
        <v>6</v>
      </c>
      <c r="U27" s="82"/>
      <c r="V27" s="82"/>
      <c r="W27" s="26"/>
      <c r="X27" s="26"/>
      <c r="Y27" s="61"/>
    </row>
    <row r="28" ht="24.95" customHeight="1" spans="1:25">
      <c r="A28" s="24">
        <v>17</v>
      </c>
      <c r="B28" s="78" t="s">
        <v>190</v>
      </c>
      <c r="C28" s="33" t="s">
        <v>45</v>
      </c>
      <c r="D28" s="33" t="s">
        <v>112</v>
      </c>
      <c r="E28" s="33" t="s">
        <v>191</v>
      </c>
      <c r="F28" s="33"/>
      <c r="G28" s="33" t="s">
        <v>37</v>
      </c>
      <c r="H28" s="33">
        <v>2019</v>
      </c>
      <c r="I28" s="33" t="s">
        <v>126</v>
      </c>
      <c r="J28" s="79">
        <v>2</v>
      </c>
      <c r="K28" s="53" t="s">
        <v>179</v>
      </c>
      <c r="L28" s="33">
        <v>0.05</v>
      </c>
      <c r="M28" s="80">
        <f t="shared" ref="M28:M34" si="9">N28+O28+P28</f>
        <v>0.1</v>
      </c>
      <c r="N28" s="80"/>
      <c r="O28" s="80">
        <v>0.1</v>
      </c>
      <c r="P28" s="80"/>
      <c r="Q28" s="33" t="s">
        <v>135</v>
      </c>
      <c r="R28" s="33" t="s">
        <v>39</v>
      </c>
      <c r="S28" s="82">
        <v>1</v>
      </c>
      <c r="T28" s="82">
        <v>2</v>
      </c>
      <c r="U28" s="82"/>
      <c r="V28" s="82"/>
      <c r="W28" s="26" t="s">
        <v>17</v>
      </c>
      <c r="X28" s="26"/>
      <c r="Y28" s="61" t="s">
        <v>192</v>
      </c>
    </row>
    <row r="29" ht="24.95" customHeight="1" spans="1:25">
      <c r="A29" s="24"/>
      <c r="B29" s="78"/>
      <c r="C29" s="155" t="s">
        <v>45</v>
      </c>
      <c r="D29" s="155" t="s">
        <v>112</v>
      </c>
      <c r="E29" s="157" t="s">
        <v>191</v>
      </c>
      <c r="F29" s="157" t="s">
        <v>2668</v>
      </c>
      <c r="G29" s="33" t="s">
        <v>37</v>
      </c>
      <c r="H29" s="33">
        <v>2019</v>
      </c>
      <c r="I29" s="33" t="s">
        <v>126</v>
      </c>
      <c r="J29" s="79">
        <v>2</v>
      </c>
      <c r="K29" s="53" t="s">
        <v>179</v>
      </c>
      <c r="L29" s="33">
        <v>0.05</v>
      </c>
      <c r="M29" s="80">
        <f t="shared" si="9"/>
        <v>0.1</v>
      </c>
      <c r="N29" s="80"/>
      <c r="O29" s="80">
        <v>0.1</v>
      </c>
      <c r="P29" s="80"/>
      <c r="Q29" s="33" t="s">
        <v>135</v>
      </c>
      <c r="R29" s="33" t="s">
        <v>39</v>
      </c>
      <c r="S29" s="82">
        <v>1</v>
      </c>
      <c r="T29" s="82">
        <v>2</v>
      </c>
      <c r="U29" s="82"/>
      <c r="V29" s="82"/>
      <c r="W29" s="26" t="s">
        <v>17</v>
      </c>
      <c r="X29" s="26"/>
      <c r="Y29" s="61"/>
    </row>
    <row r="30" ht="24.95" customHeight="1" spans="1:25">
      <c r="A30" s="24">
        <v>18</v>
      </c>
      <c r="B30" s="78" t="s">
        <v>193</v>
      </c>
      <c r="C30" s="33" t="s">
        <v>45</v>
      </c>
      <c r="D30" s="33" t="s">
        <v>112</v>
      </c>
      <c r="E30" s="33" t="s">
        <v>194</v>
      </c>
      <c r="F30" s="33"/>
      <c r="G30" s="33" t="s">
        <v>37</v>
      </c>
      <c r="H30" s="33">
        <v>2019</v>
      </c>
      <c r="I30" s="33" t="s">
        <v>126</v>
      </c>
      <c r="J30" s="79">
        <v>1</v>
      </c>
      <c r="K30" s="53" t="s">
        <v>179</v>
      </c>
      <c r="L30" s="33">
        <v>0.05</v>
      </c>
      <c r="M30" s="80">
        <f t="shared" si="9"/>
        <v>0.05</v>
      </c>
      <c r="N30" s="80"/>
      <c r="O30" s="80">
        <v>0.05</v>
      </c>
      <c r="P30" s="80"/>
      <c r="Q30" s="33" t="s">
        <v>135</v>
      </c>
      <c r="R30" s="33" t="s">
        <v>39</v>
      </c>
      <c r="S30" s="82">
        <v>1</v>
      </c>
      <c r="T30" s="82">
        <v>5</v>
      </c>
      <c r="U30" s="82"/>
      <c r="V30" s="82"/>
      <c r="W30" s="26" t="s">
        <v>17</v>
      </c>
      <c r="X30" s="26"/>
      <c r="Y30" s="61" t="s">
        <v>195</v>
      </c>
    </row>
    <row r="31" ht="24.95" customHeight="1" spans="1:25">
      <c r="A31" s="24"/>
      <c r="C31" s="155" t="s">
        <v>45</v>
      </c>
      <c r="D31" s="155" t="s">
        <v>112</v>
      </c>
      <c r="E31" s="157" t="s">
        <v>194</v>
      </c>
      <c r="F31" s="157" t="s">
        <v>2669</v>
      </c>
      <c r="G31" s="33" t="s">
        <v>37</v>
      </c>
      <c r="H31" s="33">
        <v>2019</v>
      </c>
      <c r="I31" s="33" t="s">
        <v>126</v>
      </c>
      <c r="J31" s="79">
        <v>1</v>
      </c>
      <c r="K31" s="53" t="s">
        <v>179</v>
      </c>
      <c r="L31" s="33">
        <v>0.05</v>
      </c>
      <c r="M31" s="80">
        <f t="shared" si="9"/>
        <v>0.05</v>
      </c>
      <c r="N31" s="80"/>
      <c r="O31" s="80">
        <v>0.05</v>
      </c>
      <c r="P31" s="80"/>
      <c r="Q31" s="33" t="s">
        <v>135</v>
      </c>
      <c r="R31" s="33" t="s">
        <v>39</v>
      </c>
      <c r="S31" s="82">
        <v>1</v>
      </c>
      <c r="T31" s="82">
        <v>5</v>
      </c>
      <c r="U31" s="82"/>
      <c r="V31" s="82"/>
      <c r="W31" s="26" t="s">
        <v>17</v>
      </c>
      <c r="X31" s="26"/>
      <c r="Y31" s="61"/>
    </row>
    <row r="32" ht="24.95" customHeight="1" spans="1:25">
      <c r="A32" s="24">
        <v>19</v>
      </c>
      <c r="B32" s="78" t="s">
        <v>196</v>
      </c>
      <c r="C32" s="33" t="s">
        <v>45</v>
      </c>
      <c r="D32" s="33" t="s">
        <v>112</v>
      </c>
      <c r="E32" s="33" t="s">
        <v>197</v>
      </c>
      <c r="F32" s="33"/>
      <c r="G32" s="33" t="s">
        <v>37</v>
      </c>
      <c r="H32" s="33">
        <v>2019</v>
      </c>
      <c r="I32" s="33" t="s">
        <v>126</v>
      </c>
      <c r="J32" s="79">
        <v>4</v>
      </c>
      <c r="K32" s="53" t="s">
        <v>179</v>
      </c>
      <c r="L32" s="33">
        <v>0.05</v>
      </c>
      <c r="M32" s="80">
        <f t="shared" si="9"/>
        <v>0.2</v>
      </c>
      <c r="N32" s="80"/>
      <c r="O32" s="80">
        <v>0.2</v>
      </c>
      <c r="P32" s="80"/>
      <c r="Q32" s="33" t="s">
        <v>135</v>
      </c>
      <c r="R32" s="33" t="s">
        <v>39</v>
      </c>
      <c r="S32" s="82">
        <v>1</v>
      </c>
      <c r="T32" s="82">
        <v>4</v>
      </c>
      <c r="U32" s="82"/>
      <c r="V32" s="82"/>
      <c r="W32" s="26" t="s">
        <v>17</v>
      </c>
      <c r="X32" s="26"/>
      <c r="Y32" s="61" t="s">
        <v>198</v>
      </c>
    </row>
    <row r="33" ht="24.95" customHeight="1" spans="1:25">
      <c r="A33" s="24"/>
      <c r="B33" s="78"/>
      <c r="C33" s="155" t="s">
        <v>45</v>
      </c>
      <c r="D33" s="155" t="s">
        <v>112</v>
      </c>
      <c r="E33" s="157" t="s">
        <v>197</v>
      </c>
      <c r="F33" s="157" t="s">
        <v>2670</v>
      </c>
      <c r="G33" s="33" t="s">
        <v>37</v>
      </c>
      <c r="H33" s="33">
        <v>2019</v>
      </c>
      <c r="I33" s="33" t="s">
        <v>126</v>
      </c>
      <c r="J33" s="79">
        <v>4</v>
      </c>
      <c r="K33" s="53" t="s">
        <v>179</v>
      </c>
      <c r="L33" s="33">
        <v>0.05</v>
      </c>
      <c r="M33" s="80">
        <f t="shared" si="9"/>
        <v>0.2</v>
      </c>
      <c r="N33" s="80"/>
      <c r="O33" s="80">
        <v>0.2</v>
      </c>
      <c r="P33" s="80"/>
      <c r="Q33" s="33" t="s">
        <v>135</v>
      </c>
      <c r="R33" s="33" t="s">
        <v>39</v>
      </c>
      <c r="S33" s="82">
        <v>1</v>
      </c>
      <c r="T33" s="82">
        <v>4</v>
      </c>
      <c r="U33" s="82"/>
      <c r="V33" s="82"/>
      <c r="W33" s="26" t="s">
        <v>17</v>
      </c>
      <c r="X33" s="26"/>
      <c r="Y33" s="61"/>
    </row>
    <row r="34" ht="24.95" customHeight="1" spans="1:25">
      <c r="A34" s="24">
        <v>20</v>
      </c>
      <c r="B34" s="78" t="s">
        <v>362</v>
      </c>
      <c r="C34" s="33" t="s">
        <v>45</v>
      </c>
      <c r="D34" s="33" t="s">
        <v>112</v>
      </c>
      <c r="E34" s="33" t="s">
        <v>185</v>
      </c>
      <c r="F34" s="33"/>
      <c r="G34" s="33" t="s">
        <v>363</v>
      </c>
      <c r="H34" s="33">
        <v>2019</v>
      </c>
      <c r="I34" s="33" t="s">
        <v>126</v>
      </c>
      <c r="J34" s="79">
        <v>9</v>
      </c>
      <c r="K34" s="53" t="s">
        <v>364</v>
      </c>
      <c r="L34" s="33">
        <v>0.02</v>
      </c>
      <c r="M34" s="80">
        <f t="shared" si="9"/>
        <v>0.18</v>
      </c>
      <c r="N34" s="80"/>
      <c r="O34" s="80">
        <v>0.18</v>
      </c>
      <c r="P34" s="80"/>
      <c r="Q34" s="33" t="s">
        <v>135</v>
      </c>
      <c r="R34" s="33" t="s">
        <v>39</v>
      </c>
      <c r="S34" s="82">
        <v>3</v>
      </c>
      <c r="T34" s="82">
        <v>13</v>
      </c>
      <c r="U34" s="82"/>
      <c r="V34" s="82"/>
      <c r="W34" s="26" t="s">
        <v>17</v>
      </c>
      <c r="X34" s="26"/>
      <c r="Y34" s="61" t="s">
        <v>365</v>
      </c>
    </row>
    <row r="35" ht="24.95" customHeight="1" spans="1:25">
      <c r="A35" s="24"/>
      <c r="B35" s="78"/>
      <c r="C35" s="155" t="s">
        <v>45</v>
      </c>
      <c r="D35" s="155" t="s">
        <v>112</v>
      </c>
      <c r="E35" s="157" t="s">
        <v>185</v>
      </c>
      <c r="F35" s="157" t="s">
        <v>2671</v>
      </c>
      <c r="G35" s="33" t="s">
        <v>363</v>
      </c>
      <c r="H35" s="33">
        <v>2019</v>
      </c>
      <c r="I35" s="33" t="s">
        <v>126</v>
      </c>
      <c r="J35" s="157">
        <v>3</v>
      </c>
      <c r="K35" s="53" t="s">
        <v>364</v>
      </c>
      <c r="L35" s="33">
        <v>0.02</v>
      </c>
      <c r="M35" s="80">
        <v>0.6</v>
      </c>
      <c r="N35" s="80"/>
      <c r="O35" s="80">
        <v>0.6</v>
      </c>
      <c r="P35" s="80"/>
      <c r="Q35" s="33" t="s">
        <v>135</v>
      </c>
      <c r="R35" s="33" t="s">
        <v>39</v>
      </c>
      <c r="S35" s="82">
        <v>1</v>
      </c>
      <c r="T35" s="159">
        <v>7</v>
      </c>
      <c r="U35" s="82"/>
      <c r="V35" s="82"/>
      <c r="W35" s="26"/>
      <c r="X35" s="26"/>
      <c r="Y35" s="61"/>
    </row>
    <row r="36" ht="24.95" customHeight="1" spans="1:25">
      <c r="A36" s="24"/>
      <c r="B36" s="78"/>
      <c r="C36" s="155" t="s">
        <v>45</v>
      </c>
      <c r="D36" s="155" t="s">
        <v>112</v>
      </c>
      <c r="E36" s="157" t="s">
        <v>185</v>
      </c>
      <c r="F36" s="157" t="s">
        <v>2672</v>
      </c>
      <c r="G36" s="33" t="s">
        <v>363</v>
      </c>
      <c r="H36" s="33">
        <v>2019</v>
      </c>
      <c r="I36" s="33" t="s">
        <v>126</v>
      </c>
      <c r="J36" s="157">
        <v>5</v>
      </c>
      <c r="K36" s="53" t="s">
        <v>364</v>
      </c>
      <c r="L36" s="33">
        <v>0.02</v>
      </c>
      <c r="M36" s="80">
        <v>1</v>
      </c>
      <c r="N36" s="80"/>
      <c r="O36" s="80">
        <v>1</v>
      </c>
      <c r="P36" s="80"/>
      <c r="Q36" s="33" t="s">
        <v>135</v>
      </c>
      <c r="R36" s="33" t="s">
        <v>39</v>
      </c>
      <c r="S36" s="82">
        <v>1</v>
      </c>
      <c r="T36" s="159">
        <v>2</v>
      </c>
      <c r="U36" s="82"/>
      <c r="V36" s="82"/>
      <c r="W36" s="26"/>
      <c r="X36" s="26"/>
      <c r="Y36" s="61"/>
    </row>
    <row r="37" ht="24.95" customHeight="1" spans="1:25">
      <c r="A37" s="24"/>
      <c r="B37" s="78"/>
      <c r="C37" s="155" t="s">
        <v>45</v>
      </c>
      <c r="D37" s="155" t="s">
        <v>112</v>
      </c>
      <c r="E37" s="157" t="s">
        <v>185</v>
      </c>
      <c r="F37" s="157" t="s">
        <v>2673</v>
      </c>
      <c r="G37" s="33" t="s">
        <v>363</v>
      </c>
      <c r="H37" s="33">
        <v>2019</v>
      </c>
      <c r="I37" s="33" t="s">
        <v>126</v>
      </c>
      <c r="J37" s="157">
        <v>1</v>
      </c>
      <c r="K37" s="53" t="s">
        <v>364</v>
      </c>
      <c r="L37" s="33">
        <v>0.02</v>
      </c>
      <c r="M37" s="80">
        <v>0.02</v>
      </c>
      <c r="N37" s="80"/>
      <c r="O37" s="80">
        <v>0.02</v>
      </c>
      <c r="P37" s="80"/>
      <c r="Q37" s="33" t="s">
        <v>135</v>
      </c>
      <c r="R37" s="33" t="s">
        <v>39</v>
      </c>
      <c r="S37" s="82">
        <v>1</v>
      </c>
      <c r="T37" s="159">
        <v>4</v>
      </c>
      <c r="U37" s="82"/>
      <c r="V37" s="82"/>
      <c r="W37" s="26"/>
      <c r="X37" s="26"/>
      <c r="Y37" s="61"/>
    </row>
    <row r="38" ht="24.95" customHeight="1" spans="1:25">
      <c r="A38" s="24">
        <v>21</v>
      </c>
      <c r="B38" s="78" t="s">
        <v>366</v>
      </c>
      <c r="C38" s="33" t="s">
        <v>45</v>
      </c>
      <c r="D38" s="33" t="s">
        <v>112</v>
      </c>
      <c r="E38" s="33" t="s">
        <v>188</v>
      </c>
      <c r="F38" s="33"/>
      <c r="G38" s="33" t="s">
        <v>363</v>
      </c>
      <c r="H38" s="33">
        <v>2019</v>
      </c>
      <c r="I38" s="33" t="s">
        <v>126</v>
      </c>
      <c r="J38" s="79">
        <v>9</v>
      </c>
      <c r="K38" s="53" t="s">
        <v>364</v>
      </c>
      <c r="L38" s="33">
        <v>0.02</v>
      </c>
      <c r="M38" s="80">
        <f>N38+O38+P38</f>
        <v>0.18</v>
      </c>
      <c r="N38" s="80"/>
      <c r="O38" s="80">
        <v>0.18</v>
      </c>
      <c r="P38" s="80"/>
      <c r="Q38" s="33" t="s">
        <v>135</v>
      </c>
      <c r="R38" s="33" t="s">
        <v>39</v>
      </c>
      <c r="S38" s="82">
        <v>3</v>
      </c>
      <c r="T38" s="82">
        <v>13</v>
      </c>
      <c r="U38" s="82"/>
      <c r="V38" s="82"/>
      <c r="W38" s="26" t="s">
        <v>17</v>
      </c>
      <c r="X38" s="26"/>
      <c r="Y38" s="61" t="s">
        <v>367</v>
      </c>
    </row>
    <row r="39" ht="24.95" customHeight="1" spans="1:25">
      <c r="A39" s="24"/>
      <c r="B39" s="78"/>
      <c r="C39" s="155" t="s">
        <v>45</v>
      </c>
      <c r="D39" s="155" t="s">
        <v>112</v>
      </c>
      <c r="E39" s="157" t="s">
        <v>188</v>
      </c>
      <c r="F39" s="157" t="s">
        <v>2674</v>
      </c>
      <c r="G39" s="33" t="s">
        <v>363</v>
      </c>
      <c r="H39" s="33">
        <v>2019</v>
      </c>
      <c r="I39" s="33" t="s">
        <v>126</v>
      </c>
      <c r="J39" s="157">
        <v>2</v>
      </c>
      <c r="K39" s="53" t="s">
        <v>364</v>
      </c>
      <c r="L39" s="33">
        <v>0.02</v>
      </c>
      <c r="M39" s="80">
        <f>J39*L39</f>
        <v>0.04</v>
      </c>
      <c r="N39" s="80"/>
      <c r="O39" s="80">
        <v>0.04</v>
      </c>
      <c r="P39" s="80"/>
      <c r="Q39" s="33" t="s">
        <v>135</v>
      </c>
      <c r="R39" s="33" t="s">
        <v>39</v>
      </c>
      <c r="S39" s="82">
        <v>1</v>
      </c>
      <c r="T39" s="159">
        <v>3</v>
      </c>
      <c r="U39" s="82"/>
      <c r="V39" s="82"/>
      <c r="W39" s="26"/>
      <c r="X39" s="26"/>
      <c r="Y39" s="61"/>
    </row>
    <row r="40" ht="24.95" customHeight="1" spans="1:25">
      <c r="A40" s="24"/>
      <c r="B40" s="78"/>
      <c r="C40" s="155" t="s">
        <v>45</v>
      </c>
      <c r="D40" s="155" t="s">
        <v>112</v>
      </c>
      <c r="E40" s="157" t="s">
        <v>188</v>
      </c>
      <c r="F40" s="157" t="s">
        <v>2675</v>
      </c>
      <c r="G40" s="33" t="s">
        <v>363</v>
      </c>
      <c r="H40" s="33">
        <v>2019</v>
      </c>
      <c r="I40" s="33" t="s">
        <v>126</v>
      </c>
      <c r="J40" s="157">
        <v>2</v>
      </c>
      <c r="K40" s="53" t="s">
        <v>364</v>
      </c>
      <c r="L40" s="33">
        <v>0.02</v>
      </c>
      <c r="M40" s="80">
        <f>J40*L40</f>
        <v>0.04</v>
      </c>
      <c r="N40" s="80"/>
      <c r="O40" s="80">
        <v>0.04</v>
      </c>
      <c r="P40" s="80"/>
      <c r="Q40" s="33" t="s">
        <v>135</v>
      </c>
      <c r="R40" s="33" t="s">
        <v>39</v>
      </c>
      <c r="S40" s="82">
        <v>1</v>
      </c>
      <c r="T40" s="159">
        <v>4</v>
      </c>
      <c r="U40" s="82"/>
      <c r="V40" s="82"/>
      <c r="W40" s="26"/>
      <c r="X40" s="26"/>
      <c r="Y40" s="61"/>
    </row>
    <row r="41" ht="24.95" customHeight="1" spans="1:25">
      <c r="A41" s="24"/>
      <c r="B41" s="78"/>
      <c r="C41" s="155" t="s">
        <v>45</v>
      </c>
      <c r="D41" s="155" t="s">
        <v>112</v>
      </c>
      <c r="E41" s="157" t="s">
        <v>188</v>
      </c>
      <c r="F41" s="157" t="s">
        <v>2667</v>
      </c>
      <c r="G41" s="33" t="s">
        <v>363</v>
      </c>
      <c r="H41" s="33">
        <v>2019</v>
      </c>
      <c r="I41" s="33" t="s">
        <v>126</v>
      </c>
      <c r="J41" s="157">
        <v>5</v>
      </c>
      <c r="K41" s="53" t="s">
        <v>364</v>
      </c>
      <c r="L41" s="33">
        <v>0.02</v>
      </c>
      <c r="M41" s="80">
        <f>J41*L41</f>
        <v>0.1</v>
      </c>
      <c r="N41" s="80"/>
      <c r="O41" s="80">
        <v>0.1</v>
      </c>
      <c r="P41" s="80"/>
      <c r="Q41" s="33" t="s">
        <v>135</v>
      </c>
      <c r="R41" s="33" t="s">
        <v>39</v>
      </c>
      <c r="S41" s="82">
        <v>1</v>
      </c>
      <c r="T41" s="159">
        <v>6</v>
      </c>
      <c r="U41" s="82"/>
      <c r="V41" s="82"/>
      <c r="W41" s="26"/>
      <c r="X41" s="26"/>
      <c r="Y41" s="61"/>
    </row>
    <row r="42" ht="24.95" customHeight="1" spans="1:25">
      <c r="A42" s="24">
        <v>22</v>
      </c>
      <c r="B42" s="78" t="s">
        <v>368</v>
      </c>
      <c r="C42" s="33" t="s">
        <v>45</v>
      </c>
      <c r="D42" s="33" t="s">
        <v>112</v>
      </c>
      <c r="E42" s="33" t="s">
        <v>191</v>
      </c>
      <c r="F42" s="33"/>
      <c r="G42" s="33" t="s">
        <v>363</v>
      </c>
      <c r="H42" s="33">
        <v>2019</v>
      </c>
      <c r="I42" s="33" t="s">
        <v>126</v>
      </c>
      <c r="J42" s="79">
        <v>4</v>
      </c>
      <c r="K42" s="53" t="s">
        <v>364</v>
      </c>
      <c r="L42" s="33">
        <v>0.02</v>
      </c>
      <c r="M42" s="80">
        <f>N42+O42+P42</f>
        <v>0.08</v>
      </c>
      <c r="N42" s="80"/>
      <c r="O42" s="80">
        <v>0.08</v>
      </c>
      <c r="P42" s="80"/>
      <c r="Q42" s="33" t="s">
        <v>135</v>
      </c>
      <c r="R42" s="33" t="s">
        <v>39</v>
      </c>
      <c r="S42" s="82">
        <v>2</v>
      </c>
      <c r="T42" s="82">
        <v>9</v>
      </c>
      <c r="U42" s="82"/>
      <c r="V42" s="82"/>
      <c r="W42" s="26" t="s">
        <v>17</v>
      </c>
      <c r="X42" s="26"/>
      <c r="Y42" s="61" t="s">
        <v>369</v>
      </c>
    </row>
    <row r="43" ht="24.95" customHeight="1" spans="1:25">
      <c r="A43" s="24"/>
      <c r="B43" s="78"/>
      <c r="C43" s="155" t="s">
        <v>45</v>
      </c>
      <c r="D43" s="155" t="s">
        <v>112</v>
      </c>
      <c r="E43" s="157" t="s">
        <v>191</v>
      </c>
      <c r="F43" s="157" t="s">
        <v>2676</v>
      </c>
      <c r="G43" s="33" t="s">
        <v>363</v>
      </c>
      <c r="H43" s="33">
        <v>2019</v>
      </c>
      <c r="I43" s="33" t="s">
        <v>126</v>
      </c>
      <c r="J43" s="157">
        <v>1</v>
      </c>
      <c r="K43" s="53" t="s">
        <v>364</v>
      </c>
      <c r="L43" s="33">
        <v>0.02</v>
      </c>
      <c r="M43" s="80">
        <f>J43*L43</f>
        <v>0.02</v>
      </c>
      <c r="N43" s="80"/>
      <c r="O43" s="80">
        <v>0.02</v>
      </c>
      <c r="P43" s="80"/>
      <c r="Q43" s="33" t="s">
        <v>135</v>
      </c>
      <c r="R43" s="33" t="s">
        <v>39</v>
      </c>
      <c r="S43" s="82">
        <v>1</v>
      </c>
      <c r="T43" s="159">
        <v>7</v>
      </c>
      <c r="U43" s="82"/>
      <c r="V43" s="82"/>
      <c r="W43" s="26"/>
      <c r="X43" s="26"/>
      <c r="Y43" s="61"/>
    </row>
    <row r="44" ht="24.95" customHeight="1" spans="1:25">
      <c r="A44" s="24"/>
      <c r="B44" s="78"/>
      <c r="C44" s="155" t="s">
        <v>45</v>
      </c>
      <c r="D44" s="155" t="s">
        <v>112</v>
      </c>
      <c r="E44" s="157" t="s">
        <v>191</v>
      </c>
      <c r="F44" s="157" t="s">
        <v>2668</v>
      </c>
      <c r="G44" s="33" t="s">
        <v>363</v>
      </c>
      <c r="H44" s="33">
        <v>2019</v>
      </c>
      <c r="I44" s="33" t="s">
        <v>126</v>
      </c>
      <c r="J44" s="157">
        <v>3</v>
      </c>
      <c r="K44" s="53" t="s">
        <v>364</v>
      </c>
      <c r="L44" s="33">
        <v>0.02</v>
      </c>
      <c r="M44" s="80">
        <f>J44*L44</f>
        <v>0.06</v>
      </c>
      <c r="N44" s="80"/>
      <c r="O44" s="80">
        <v>0.06</v>
      </c>
      <c r="P44" s="80"/>
      <c r="Q44" s="33" t="s">
        <v>135</v>
      </c>
      <c r="R44" s="33" t="s">
        <v>39</v>
      </c>
      <c r="S44" s="82">
        <v>1</v>
      </c>
      <c r="T44" s="159">
        <v>2</v>
      </c>
      <c r="U44" s="82"/>
      <c r="V44" s="82"/>
      <c r="W44" s="26"/>
      <c r="X44" s="26"/>
      <c r="Y44" s="61"/>
    </row>
    <row r="45" ht="24.95" customHeight="1" spans="1:25">
      <c r="A45" s="24">
        <v>23</v>
      </c>
      <c r="B45" s="78" t="s">
        <v>370</v>
      </c>
      <c r="C45" s="33" t="s">
        <v>45</v>
      </c>
      <c r="D45" s="33" t="s">
        <v>112</v>
      </c>
      <c r="E45" s="33" t="s">
        <v>371</v>
      </c>
      <c r="F45" s="33"/>
      <c r="G45" s="33" t="s">
        <v>363</v>
      </c>
      <c r="H45" s="33">
        <v>2019</v>
      </c>
      <c r="I45" s="33" t="s">
        <v>126</v>
      </c>
      <c r="J45" s="79">
        <v>10</v>
      </c>
      <c r="K45" s="53" t="s">
        <v>364</v>
      </c>
      <c r="L45" s="33">
        <v>0.02</v>
      </c>
      <c r="M45" s="80">
        <f>N45+O45+P45</f>
        <v>0.2</v>
      </c>
      <c r="N45" s="80"/>
      <c r="O45" s="80">
        <v>0.2</v>
      </c>
      <c r="P45" s="80"/>
      <c r="Q45" s="33" t="s">
        <v>135</v>
      </c>
      <c r="R45" s="33" t="s">
        <v>39</v>
      </c>
      <c r="S45" s="82">
        <v>3</v>
      </c>
      <c r="T45" s="82">
        <v>13</v>
      </c>
      <c r="U45" s="82"/>
      <c r="V45" s="82"/>
      <c r="W45" s="26" t="s">
        <v>17</v>
      </c>
      <c r="X45" s="26"/>
      <c r="Y45" s="61" t="s">
        <v>372</v>
      </c>
    </row>
    <row r="46" ht="24.95" customHeight="1" spans="1:25">
      <c r="A46" s="24"/>
      <c r="B46" s="78"/>
      <c r="C46" s="155" t="s">
        <v>45</v>
      </c>
      <c r="D46" s="155" t="s">
        <v>112</v>
      </c>
      <c r="E46" s="155" t="s">
        <v>371</v>
      </c>
      <c r="F46" s="155" t="s">
        <v>2677</v>
      </c>
      <c r="G46" s="33" t="s">
        <v>363</v>
      </c>
      <c r="H46" s="33">
        <v>2019</v>
      </c>
      <c r="I46" s="33" t="s">
        <v>126</v>
      </c>
      <c r="J46" s="155">
        <v>7</v>
      </c>
      <c r="K46" s="53" t="s">
        <v>364</v>
      </c>
      <c r="L46" s="33">
        <v>0.02</v>
      </c>
      <c r="M46" s="80">
        <f>J46*L46</f>
        <v>0.14</v>
      </c>
      <c r="N46" s="80"/>
      <c r="O46" s="80">
        <v>0.14</v>
      </c>
      <c r="P46" s="80"/>
      <c r="Q46" s="33" t="s">
        <v>135</v>
      </c>
      <c r="R46" s="33" t="s">
        <v>39</v>
      </c>
      <c r="S46" s="82">
        <v>1</v>
      </c>
      <c r="T46" s="155">
        <v>4</v>
      </c>
      <c r="U46" s="82"/>
      <c r="V46" s="82"/>
      <c r="W46" s="26"/>
      <c r="X46" s="26"/>
      <c r="Y46" s="61"/>
    </row>
    <row r="47" ht="24.95" customHeight="1" spans="1:25">
      <c r="A47" s="24"/>
      <c r="B47" s="78"/>
      <c r="C47" s="155" t="s">
        <v>45</v>
      </c>
      <c r="D47" s="155" t="s">
        <v>112</v>
      </c>
      <c r="E47" s="155" t="s">
        <v>371</v>
      </c>
      <c r="F47" s="155" t="s">
        <v>2678</v>
      </c>
      <c r="G47" s="33" t="s">
        <v>363</v>
      </c>
      <c r="H47" s="33">
        <v>2019</v>
      </c>
      <c r="I47" s="33" t="s">
        <v>126</v>
      </c>
      <c r="J47" s="155">
        <v>1</v>
      </c>
      <c r="K47" s="53" t="s">
        <v>364</v>
      </c>
      <c r="L47" s="33">
        <v>0.02</v>
      </c>
      <c r="M47" s="80">
        <f>J47*L47</f>
        <v>0.02</v>
      </c>
      <c r="N47" s="80"/>
      <c r="O47" s="80">
        <v>0.02</v>
      </c>
      <c r="P47" s="80"/>
      <c r="Q47" s="33" t="s">
        <v>135</v>
      </c>
      <c r="R47" s="33" t="s">
        <v>39</v>
      </c>
      <c r="S47" s="82">
        <v>1</v>
      </c>
      <c r="T47" s="159">
        <v>5</v>
      </c>
      <c r="U47" s="82"/>
      <c r="V47" s="82"/>
      <c r="W47" s="26"/>
      <c r="X47" s="26"/>
      <c r="Y47" s="61"/>
    </row>
    <row r="48" ht="24.95" customHeight="1" spans="1:25">
      <c r="A48" s="24"/>
      <c r="B48" s="78"/>
      <c r="C48" s="155" t="s">
        <v>45</v>
      </c>
      <c r="D48" s="155" t="s">
        <v>112</v>
      </c>
      <c r="E48" s="157" t="s">
        <v>371</v>
      </c>
      <c r="F48" s="157" t="s">
        <v>2679</v>
      </c>
      <c r="G48" s="33" t="s">
        <v>363</v>
      </c>
      <c r="H48" s="33">
        <v>2019</v>
      </c>
      <c r="I48" s="33" t="s">
        <v>126</v>
      </c>
      <c r="J48" s="157">
        <v>2</v>
      </c>
      <c r="K48" s="53" t="s">
        <v>364</v>
      </c>
      <c r="L48" s="33">
        <v>0.02</v>
      </c>
      <c r="M48" s="80">
        <f>J48*L48</f>
        <v>0.04</v>
      </c>
      <c r="N48" s="80"/>
      <c r="O48" s="80">
        <v>0.04</v>
      </c>
      <c r="P48" s="80"/>
      <c r="Q48" s="33" t="s">
        <v>135</v>
      </c>
      <c r="R48" s="33" t="s">
        <v>39</v>
      </c>
      <c r="S48" s="82">
        <v>1</v>
      </c>
      <c r="T48" s="159">
        <v>4</v>
      </c>
      <c r="U48" s="82"/>
      <c r="V48" s="82"/>
      <c r="W48" s="26"/>
      <c r="X48" s="26"/>
      <c r="Y48" s="61"/>
    </row>
    <row r="49" ht="24.95" customHeight="1" spans="1:25">
      <c r="A49" s="24">
        <v>24</v>
      </c>
      <c r="B49" s="33" t="s">
        <v>526</v>
      </c>
      <c r="C49" s="33"/>
      <c r="D49" s="33"/>
      <c r="E49" s="33"/>
      <c r="F49" s="33"/>
      <c r="G49" s="33" t="s">
        <v>37</v>
      </c>
      <c r="H49" s="33" t="s">
        <v>34</v>
      </c>
      <c r="I49" s="33" t="s">
        <v>126</v>
      </c>
      <c r="J49" s="79">
        <f>SUM(J50:J121)</f>
        <v>616.7</v>
      </c>
      <c r="K49" s="53"/>
      <c r="L49" s="33"/>
      <c r="M49" s="80">
        <f>SUM(M50:M121)</f>
        <v>31.135</v>
      </c>
      <c r="N49" s="80">
        <f>SUM(N50:N121)</f>
        <v>1.835</v>
      </c>
      <c r="O49" s="80">
        <f>SUM(O50:O121)</f>
        <v>29.3</v>
      </c>
      <c r="P49" s="80">
        <f>SUM(P50:P121)</f>
        <v>0</v>
      </c>
      <c r="Q49" s="33"/>
      <c r="R49" s="33" t="s">
        <v>39</v>
      </c>
      <c r="S49" s="82">
        <f>SUM(S50:S121)</f>
        <v>120</v>
      </c>
      <c r="T49" s="82">
        <f>SUM(T50:T121)</f>
        <v>538</v>
      </c>
      <c r="U49" s="82"/>
      <c r="V49" s="82"/>
      <c r="W49" s="24" t="s">
        <v>34</v>
      </c>
      <c r="X49" s="24">
        <v>587</v>
      </c>
      <c r="Y49" s="24"/>
    </row>
    <row r="50" ht="24.95" customHeight="1" spans="1:25">
      <c r="A50" s="24">
        <v>25</v>
      </c>
      <c r="B50" s="53" t="s">
        <v>535</v>
      </c>
      <c r="C50" s="33" t="s">
        <v>45</v>
      </c>
      <c r="D50" s="33" t="s">
        <v>112</v>
      </c>
      <c r="E50" s="33" t="s">
        <v>182</v>
      </c>
      <c r="F50" s="33"/>
      <c r="G50" s="33" t="s">
        <v>37</v>
      </c>
      <c r="H50" s="33">
        <v>2018</v>
      </c>
      <c r="I50" s="33" t="s">
        <v>126</v>
      </c>
      <c r="J50" s="79">
        <v>3</v>
      </c>
      <c r="K50" s="53" t="s">
        <v>529</v>
      </c>
      <c r="L50" s="80">
        <v>0.05</v>
      </c>
      <c r="M50" s="80">
        <f t="shared" ref="M50:M56" si="10">N50+O50+P50</f>
        <v>0.15</v>
      </c>
      <c r="N50" s="80">
        <v>0.15</v>
      </c>
      <c r="O50" s="80"/>
      <c r="P50" s="80"/>
      <c r="Q50" s="33" t="s">
        <v>135</v>
      </c>
      <c r="R50" s="33" t="s">
        <v>39</v>
      </c>
      <c r="S50" s="33">
        <v>1</v>
      </c>
      <c r="T50" s="33">
        <v>2</v>
      </c>
      <c r="U50" s="33"/>
      <c r="V50" s="33"/>
      <c r="W50" s="24" t="s">
        <v>17</v>
      </c>
      <c r="X50" s="24">
        <v>628</v>
      </c>
      <c r="Y50" s="24"/>
    </row>
    <row r="51" ht="24.95" customHeight="1" spans="1:25">
      <c r="A51" s="24">
        <v>26</v>
      </c>
      <c r="B51" s="53" t="s">
        <v>536</v>
      </c>
      <c r="C51" s="33" t="s">
        <v>45</v>
      </c>
      <c r="D51" s="33" t="s">
        <v>112</v>
      </c>
      <c r="E51" s="33" t="s">
        <v>185</v>
      </c>
      <c r="F51" s="33"/>
      <c r="G51" s="33" t="s">
        <v>37</v>
      </c>
      <c r="H51" s="33">
        <v>2018</v>
      </c>
      <c r="I51" s="33" t="s">
        <v>126</v>
      </c>
      <c r="J51" s="79">
        <v>6</v>
      </c>
      <c r="K51" s="53" t="s">
        <v>529</v>
      </c>
      <c r="L51" s="80">
        <v>0.05</v>
      </c>
      <c r="M51" s="80">
        <f t="shared" si="10"/>
        <v>0.3</v>
      </c>
      <c r="N51" s="80">
        <v>0.3</v>
      </c>
      <c r="O51" s="80"/>
      <c r="P51" s="80"/>
      <c r="Q51" s="33" t="s">
        <v>135</v>
      </c>
      <c r="R51" s="33" t="s">
        <v>39</v>
      </c>
      <c r="S51" s="33">
        <v>2</v>
      </c>
      <c r="T51" s="33">
        <v>9</v>
      </c>
      <c r="U51" s="33"/>
      <c r="V51" s="33"/>
      <c r="W51" s="24" t="s">
        <v>17</v>
      </c>
      <c r="X51" s="24">
        <v>629</v>
      </c>
      <c r="Y51" s="24"/>
    </row>
    <row r="52" ht="24.95" customHeight="1" spans="1:25">
      <c r="A52" s="24">
        <v>27</v>
      </c>
      <c r="B52" s="53" t="s">
        <v>537</v>
      </c>
      <c r="C52" s="33" t="s">
        <v>45</v>
      </c>
      <c r="D52" s="33" t="s">
        <v>112</v>
      </c>
      <c r="E52" s="33" t="s">
        <v>538</v>
      </c>
      <c r="F52" s="33"/>
      <c r="G52" s="33" t="s">
        <v>37</v>
      </c>
      <c r="H52" s="33">
        <v>2018</v>
      </c>
      <c r="I52" s="33" t="s">
        <v>126</v>
      </c>
      <c r="J52" s="79">
        <v>3</v>
      </c>
      <c r="K52" s="53" t="s">
        <v>529</v>
      </c>
      <c r="L52" s="80">
        <v>0.05</v>
      </c>
      <c r="M52" s="80">
        <f t="shared" si="10"/>
        <v>0.15</v>
      </c>
      <c r="N52" s="80">
        <v>0.15</v>
      </c>
      <c r="O52" s="80"/>
      <c r="P52" s="80"/>
      <c r="Q52" s="33" t="s">
        <v>135</v>
      </c>
      <c r="R52" s="33" t="s">
        <v>39</v>
      </c>
      <c r="S52" s="33">
        <v>1</v>
      </c>
      <c r="T52" s="33">
        <v>4</v>
      </c>
      <c r="U52" s="33"/>
      <c r="V52" s="33"/>
      <c r="W52" s="24" t="s">
        <v>17</v>
      </c>
      <c r="X52" s="24">
        <v>630</v>
      </c>
      <c r="Y52" s="24"/>
    </row>
    <row r="53" ht="24.95" customHeight="1" spans="1:25">
      <c r="A53" s="24">
        <v>28</v>
      </c>
      <c r="B53" s="53" t="s">
        <v>539</v>
      </c>
      <c r="C53" s="33" t="s">
        <v>45</v>
      </c>
      <c r="D53" s="33" t="s">
        <v>112</v>
      </c>
      <c r="E53" s="33" t="s">
        <v>188</v>
      </c>
      <c r="F53" s="33"/>
      <c r="G53" s="33" t="s">
        <v>37</v>
      </c>
      <c r="H53" s="33">
        <v>2018</v>
      </c>
      <c r="I53" s="33" t="s">
        <v>126</v>
      </c>
      <c r="J53" s="79">
        <v>7.7</v>
      </c>
      <c r="K53" s="53" t="s">
        <v>529</v>
      </c>
      <c r="L53" s="80">
        <v>0.05</v>
      </c>
      <c r="M53" s="80">
        <f t="shared" si="10"/>
        <v>0.385</v>
      </c>
      <c r="N53" s="80">
        <v>0.385</v>
      </c>
      <c r="O53" s="80"/>
      <c r="P53" s="80"/>
      <c r="Q53" s="33" t="s">
        <v>135</v>
      </c>
      <c r="R53" s="33" t="s">
        <v>39</v>
      </c>
      <c r="S53" s="33">
        <v>1</v>
      </c>
      <c r="T53" s="33">
        <v>4</v>
      </c>
      <c r="U53" s="33"/>
      <c r="V53" s="33"/>
      <c r="W53" s="24" t="s">
        <v>17</v>
      </c>
      <c r="X53" s="24">
        <v>631</v>
      </c>
      <c r="Y53" s="24"/>
    </row>
    <row r="54" ht="24.95" customHeight="1" spans="1:25">
      <c r="A54" s="24">
        <v>29</v>
      </c>
      <c r="B54" s="53" t="s">
        <v>540</v>
      </c>
      <c r="C54" s="33" t="s">
        <v>45</v>
      </c>
      <c r="D54" s="33" t="s">
        <v>112</v>
      </c>
      <c r="E54" s="33" t="s">
        <v>541</v>
      </c>
      <c r="F54" s="33"/>
      <c r="G54" s="33" t="s">
        <v>37</v>
      </c>
      <c r="H54" s="33">
        <v>2018</v>
      </c>
      <c r="I54" s="33" t="s">
        <v>126</v>
      </c>
      <c r="J54" s="79">
        <v>3</v>
      </c>
      <c r="K54" s="53" t="s">
        <v>529</v>
      </c>
      <c r="L54" s="80">
        <v>0.05</v>
      </c>
      <c r="M54" s="80">
        <f t="shared" si="10"/>
        <v>0.15</v>
      </c>
      <c r="N54" s="80">
        <v>0.15</v>
      </c>
      <c r="O54" s="80"/>
      <c r="P54" s="80"/>
      <c r="Q54" s="33" t="s">
        <v>135</v>
      </c>
      <c r="R54" s="33" t="s">
        <v>39</v>
      </c>
      <c r="S54" s="33">
        <v>1</v>
      </c>
      <c r="T54" s="33">
        <v>4</v>
      </c>
      <c r="U54" s="33"/>
      <c r="V54" s="33"/>
      <c r="W54" s="24" t="s">
        <v>17</v>
      </c>
      <c r="X54" s="24">
        <v>632</v>
      </c>
      <c r="Y54" s="24"/>
    </row>
    <row r="55" ht="24.95" customHeight="1" spans="1:25">
      <c r="A55" s="24">
        <v>30</v>
      </c>
      <c r="B55" s="53" t="s">
        <v>542</v>
      </c>
      <c r="C55" s="33" t="s">
        <v>45</v>
      </c>
      <c r="D55" s="33" t="s">
        <v>112</v>
      </c>
      <c r="E55" s="33" t="s">
        <v>194</v>
      </c>
      <c r="F55" s="33"/>
      <c r="G55" s="33" t="s">
        <v>37</v>
      </c>
      <c r="H55" s="33">
        <v>2018</v>
      </c>
      <c r="I55" s="33" t="s">
        <v>126</v>
      </c>
      <c r="J55" s="79">
        <v>11</v>
      </c>
      <c r="K55" s="53" t="s">
        <v>529</v>
      </c>
      <c r="L55" s="80">
        <v>0.05</v>
      </c>
      <c r="M55" s="80">
        <f t="shared" si="10"/>
        <v>0.55</v>
      </c>
      <c r="N55" s="80">
        <v>0.55</v>
      </c>
      <c r="O55" s="80"/>
      <c r="P55" s="80"/>
      <c r="Q55" s="33" t="s">
        <v>135</v>
      </c>
      <c r="R55" s="33" t="s">
        <v>39</v>
      </c>
      <c r="S55" s="33">
        <v>4</v>
      </c>
      <c r="T55" s="33">
        <v>14</v>
      </c>
      <c r="U55" s="33"/>
      <c r="V55" s="33"/>
      <c r="W55" s="24" t="s">
        <v>17</v>
      </c>
      <c r="X55" s="24">
        <v>633</v>
      </c>
      <c r="Y55" s="24"/>
    </row>
    <row r="56" ht="24.95" customHeight="1" spans="1:25">
      <c r="A56" s="24">
        <v>31</v>
      </c>
      <c r="B56" s="53" t="s">
        <v>543</v>
      </c>
      <c r="C56" s="33" t="s">
        <v>45</v>
      </c>
      <c r="D56" s="33" t="s">
        <v>112</v>
      </c>
      <c r="E56" s="33" t="s">
        <v>197</v>
      </c>
      <c r="F56" s="33"/>
      <c r="G56" s="33" t="s">
        <v>37</v>
      </c>
      <c r="H56" s="33">
        <v>2018</v>
      </c>
      <c r="I56" s="33" t="s">
        <v>126</v>
      </c>
      <c r="J56" s="79">
        <v>3</v>
      </c>
      <c r="K56" s="53" t="s">
        <v>529</v>
      </c>
      <c r="L56" s="80">
        <v>0.05</v>
      </c>
      <c r="M56" s="80">
        <f t="shared" si="10"/>
        <v>0.15</v>
      </c>
      <c r="N56" s="80">
        <v>0.15</v>
      </c>
      <c r="O56" s="80"/>
      <c r="P56" s="80"/>
      <c r="Q56" s="33" t="s">
        <v>135</v>
      </c>
      <c r="R56" s="33" t="s">
        <v>39</v>
      </c>
      <c r="S56" s="33">
        <v>1</v>
      </c>
      <c r="T56" s="33">
        <v>2</v>
      </c>
      <c r="U56" s="33"/>
      <c r="V56" s="33"/>
      <c r="W56" s="24" t="s">
        <v>17</v>
      </c>
      <c r="X56" s="24">
        <v>634</v>
      </c>
      <c r="Y56" s="24"/>
    </row>
    <row r="57" ht="24.95" customHeight="1" spans="1:25">
      <c r="A57" s="24">
        <v>32</v>
      </c>
      <c r="B57" s="78" t="s">
        <v>582</v>
      </c>
      <c r="C57" s="33" t="s">
        <v>45</v>
      </c>
      <c r="D57" s="33" t="s">
        <v>112</v>
      </c>
      <c r="E57" s="33" t="s">
        <v>178</v>
      </c>
      <c r="F57" s="33"/>
      <c r="G57" s="33" t="s">
        <v>37</v>
      </c>
      <c r="H57" s="33">
        <v>2019</v>
      </c>
      <c r="I57" s="33" t="s">
        <v>126</v>
      </c>
      <c r="J57" s="79">
        <v>17</v>
      </c>
      <c r="K57" s="53" t="s">
        <v>529</v>
      </c>
      <c r="L57" s="33">
        <v>0.05</v>
      </c>
      <c r="M57" s="80">
        <v>0.85</v>
      </c>
      <c r="N57" s="80"/>
      <c r="O57" s="80">
        <f>L57*J57</f>
        <v>0.85</v>
      </c>
      <c r="P57" s="80"/>
      <c r="Q57" s="33" t="s">
        <v>135</v>
      </c>
      <c r="R57" s="33" t="s">
        <v>39</v>
      </c>
      <c r="S57" s="82">
        <v>4</v>
      </c>
      <c r="T57" s="82">
        <v>16</v>
      </c>
      <c r="U57" s="82"/>
      <c r="V57" s="82"/>
      <c r="W57" s="26" t="s">
        <v>17</v>
      </c>
      <c r="X57" s="26"/>
      <c r="Y57" s="26" t="s">
        <v>583</v>
      </c>
    </row>
    <row r="58" ht="24.95" customHeight="1" spans="1:25">
      <c r="A58" s="24"/>
      <c r="B58" s="78"/>
      <c r="C58" s="155" t="s">
        <v>45</v>
      </c>
      <c r="D58" s="155" t="s">
        <v>112</v>
      </c>
      <c r="E58" s="157" t="s">
        <v>178</v>
      </c>
      <c r="F58" s="157" t="s">
        <v>2680</v>
      </c>
      <c r="G58" s="33" t="s">
        <v>37</v>
      </c>
      <c r="H58" s="33">
        <v>2019</v>
      </c>
      <c r="I58" s="33" t="s">
        <v>126</v>
      </c>
      <c r="J58" s="157">
        <v>3</v>
      </c>
      <c r="K58" s="53" t="s">
        <v>529</v>
      </c>
      <c r="L58" s="33">
        <v>0.05</v>
      </c>
      <c r="M58" s="80">
        <v>0.15</v>
      </c>
      <c r="N58" s="80"/>
      <c r="O58" s="80">
        <f>J58*L58</f>
        <v>0.15</v>
      </c>
      <c r="P58" s="80"/>
      <c r="Q58" s="33" t="s">
        <v>135</v>
      </c>
      <c r="R58" s="33" t="s">
        <v>39</v>
      </c>
      <c r="S58" s="33">
        <v>1</v>
      </c>
      <c r="T58" s="159">
        <v>2</v>
      </c>
      <c r="U58" s="82"/>
      <c r="V58" s="82"/>
      <c r="W58" s="26"/>
      <c r="X58" s="26"/>
      <c r="Y58" s="26"/>
    </row>
    <row r="59" ht="24.95" customHeight="1" spans="1:25">
      <c r="A59" s="24"/>
      <c r="B59" s="78"/>
      <c r="C59" s="155" t="s">
        <v>45</v>
      </c>
      <c r="D59" s="155" t="s">
        <v>112</v>
      </c>
      <c r="E59" s="157" t="s">
        <v>178</v>
      </c>
      <c r="F59" s="157" t="s">
        <v>2681</v>
      </c>
      <c r="G59" s="33" t="s">
        <v>37</v>
      </c>
      <c r="H59" s="33">
        <v>2019</v>
      </c>
      <c r="I59" s="33" t="s">
        <v>126</v>
      </c>
      <c r="J59" s="157">
        <v>2</v>
      </c>
      <c r="K59" s="53" t="s">
        <v>529</v>
      </c>
      <c r="L59" s="33">
        <v>0.05</v>
      </c>
      <c r="M59" s="80">
        <v>0.1</v>
      </c>
      <c r="N59" s="80"/>
      <c r="O59" s="80">
        <f>J59*L59</f>
        <v>0.1</v>
      </c>
      <c r="P59" s="80"/>
      <c r="Q59" s="33" t="s">
        <v>135</v>
      </c>
      <c r="R59" s="33" t="s">
        <v>39</v>
      </c>
      <c r="S59" s="33">
        <v>1</v>
      </c>
      <c r="T59" s="159">
        <v>5</v>
      </c>
      <c r="U59" s="82"/>
      <c r="V59" s="82"/>
      <c r="W59" s="26"/>
      <c r="X59" s="26"/>
      <c r="Y59" s="26"/>
    </row>
    <row r="60" ht="24.95" customHeight="1" spans="1:25">
      <c r="A60" s="24"/>
      <c r="B60" s="78"/>
      <c r="C60" s="155" t="s">
        <v>45</v>
      </c>
      <c r="D60" s="155" t="s">
        <v>112</v>
      </c>
      <c r="E60" s="157" t="s">
        <v>178</v>
      </c>
      <c r="F60" s="157" t="s">
        <v>2664</v>
      </c>
      <c r="G60" s="33" t="s">
        <v>37</v>
      </c>
      <c r="H60" s="33">
        <v>2019</v>
      </c>
      <c r="I60" s="33" t="s">
        <v>126</v>
      </c>
      <c r="J60" s="157">
        <v>1</v>
      </c>
      <c r="K60" s="53" t="s">
        <v>529</v>
      </c>
      <c r="L60" s="33">
        <v>0.05</v>
      </c>
      <c r="M60" s="80">
        <v>0.05</v>
      </c>
      <c r="N60" s="80"/>
      <c r="O60" s="80">
        <f>J60*L60</f>
        <v>0.05</v>
      </c>
      <c r="P60" s="80"/>
      <c r="Q60" s="33" t="s">
        <v>135</v>
      </c>
      <c r="R60" s="33" t="s">
        <v>39</v>
      </c>
      <c r="S60" s="33">
        <v>1</v>
      </c>
      <c r="T60" s="159">
        <v>4</v>
      </c>
      <c r="U60" s="82"/>
      <c r="V60" s="82"/>
      <c r="W60" s="26"/>
      <c r="X60" s="26"/>
      <c r="Y60" s="26"/>
    </row>
    <row r="61" ht="24.95" customHeight="1" spans="1:25">
      <c r="A61" s="24">
        <v>33</v>
      </c>
      <c r="B61" s="78" t="s">
        <v>2333</v>
      </c>
      <c r="C61" s="155" t="s">
        <v>45</v>
      </c>
      <c r="D61" s="155" t="s">
        <v>112</v>
      </c>
      <c r="E61" s="157" t="s">
        <v>178</v>
      </c>
      <c r="F61" s="157" t="s">
        <v>2682</v>
      </c>
      <c r="G61" s="33" t="s">
        <v>37</v>
      </c>
      <c r="H61" s="33">
        <v>2019</v>
      </c>
      <c r="I61" s="33" t="s">
        <v>126</v>
      </c>
      <c r="J61" s="157">
        <v>11</v>
      </c>
      <c r="K61" s="53" t="s">
        <v>529</v>
      </c>
      <c r="L61" s="33">
        <v>0.05</v>
      </c>
      <c r="M61" s="80">
        <v>0.85</v>
      </c>
      <c r="N61" s="80"/>
      <c r="O61" s="80">
        <v>0.85</v>
      </c>
      <c r="P61" s="80"/>
      <c r="Q61" s="33" t="s">
        <v>135</v>
      </c>
      <c r="R61" s="33" t="s">
        <v>39</v>
      </c>
      <c r="S61" s="33">
        <v>1</v>
      </c>
      <c r="T61" s="159">
        <v>5</v>
      </c>
      <c r="U61" s="82"/>
      <c r="V61" s="82"/>
      <c r="W61" s="26" t="s">
        <v>17</v>
      </c>
      <c r="X61" s="26"/>
      <c r="Y61" s="26" t="s">
        <v>584</v>
      </c>
    </row>
    <row r="62" ht="24.95" customHeight="1" spans="1:25">
      <c r="A62" s="24">
        <v>34</v>
      </c>
      <c r="B62" s="78" t="s">
        <v>535</v>
      </c>
      <c r="C62" s="33" t="s">
        <v>45</v>
      </c>
      <c r="D62" s="33" t="s">
        <v>112</v>
      </c>
      <c r="E62" s="33" t="s">
        <v>182</v>
      </c>
      <c r="F62" s="33"/>
      <c r="G62" s="33" t="s">
        <v>37</v>
      </c>
      <c r="H62" s="33">
        <v>2019</v>
      </c>
      <c r="I62" s="33" t="s">
        <v>126</v>
      </c>
      <c r="J62" s="79">
        <v>36</v>
      </c>
      <c r="K62" s="53" t="s">
        <v>529</v>
      </c>
      <c r="L62" s="33">
        <v>0.05</v>
      </c>
      <c r="M62" s="80">
        <v>1.8</v>
      </c>
      <c r="N62" s="80"/>
      <c r="O62" s="80">
        <v>1.8</v>
      </c>
      <c r="P62" s="80"/>
      <c r="Q62" s="33" t="s">
        <v>135</v>
      </c>
      <c r="R62" s="33" t="s">
        <v>39</v>
      </c>
      <c r="S62" s="82">
        <v>1</v>
      </c>
      <c r="T62" s="82">
        <v>15</v>
      </c>
      <c r="U62" s="82"/>
      <c r="V62" s="82"/>
      <c r="W62" s="26" t="s">
        <v>17</v>
      </c>
      <c r="X62" s="26"/>
      <c r="Y62" s="26" t="s">
        <v>585</v>
      </c>
    </row>
    <row r="63" ht="24.95" customHeight="1" spans="1:25">
      <c r="A63" s="24"/>
      <c r="B63" s="78"/>
      <c r="C63" s="155" t="s">
        <v>45</v>
      </c>
      <c r="D63" s="155" t="s">
        <v>112</v>
      </c>
      <c r="E63" s="157" t="s">
        <v>182</v>
      </c>
      <c r="F63" s="157" t="s">
        <v>2683</v>
      </c>
      <c r="G63" s="33" t="s">
        <v>37</v>
      </c>
      <c r="H63" s="33">
        <v>2019</v>
      </c>
      <c r="I63" s="33" t="s">
        <v>126</v>
      </c>
      <c r="J63" s="157">
        <v>10</v>
      </c>
      <c r="K63" s="53" t="s">
        <v>529</v>
      </c>
      <c r="L63" s="33">
        <v>0.05</v>
      </c>
      <c r="M63" s="80">
        <f>J63*L63</f>
        <v>0.5</v>
      </c>
      <c r="N63" s="80"/>
      <c r="O63" s="80">
        <v>0.5</v>
      </c>
      <c r="P63" s="80"/>
      <c r="Q63" s="33" t="s">
        <v>135</v>
      </c>
      <c r="R63" s="33" t="s">
        <v>39</v>
      </c>
      <c r="S63" s="82">
        <v>1</v>
      </c>
      <c r="T63" s="159">
        <v>5</v>
      </c>
      <c r="U63" s="82"/>
      <c r="V63" s="82"/>
      <c r="W63" s="26"/>
      <c r="X63" s="26"/>
      <c r="Y63" s="26"/>
    </row>
    <row r="64" ht="24.95" customHeight="1" spans="1:25">
      <c r="A64" s="24"/>
      <c r="B64" s="78"/>
      <c r="C64" s="155" t="s">
        <v>45</v>
      </c>
      <c r="D64" s="155" t="s">
        <v>112</v>
      </c>
      <c r="E64" s="157" t="s">
        <v>182</v>
      </c>
      <c r="F64" s="157" t="s">
        <v>2665</v>
      </c>
      <c r="G64" s="33" t="s">
        <v>37</v>
      </c>
      <c r="H64" s="33">
        <v>2019</v>
      </c>
      <c r="I64" s="33" t="s">
        <v>126</v>
      </c>
      <c r="J64" s="157">
        <v>6</v>
      </c>
      <c r="K64" s="53" t="s">
        <v>529</v>
      </c>
      <c r="L64" s="33">
        <v>0.05</v>
      </c>
      <c r="M64" s="80">
        <f>J64*L64</f>
        <v>0.3</v>
      </c>
      <c r="N64" s="80"/>
      <c r="O64" s="80">
        <v>0.3</v>
      </c>
      <c r="P64" s="80"/>
      <c r="Q64" s="33" t="s">
        <v>135</v>
      </c>
      <c r="R64" s="33" t="s">
        <v>39</v>
      </c>
      <c r="S64" s="82">
        <v>1</v>
      </c>
      <c r="T64" s="159">
        <v>3</v>
      </c>
      <c r="U64" s="82"/>
      <c r="V64" s="82"/>
      <c r="W64" s="26"/>
      <c r="X64" s="26"/>
      <c r="Y64" s="26"/>
    </row>
    <row r="65" ht="24.95" customHeight="1" spans="1:25">
      <c r="A65" s="24"/>
      <c r="B65" s="78"/>
      <c r="C65" s="155" t="s">
        <v>45</v>
      </c>
      <c r="D65" s="155" t="s">
        <v>112</v>
      </c>
      <c r="E65" s="157" t="s">
        <v>182</v>
      </c>
      <c r="F65" s="157" t="s">
        <v>2684</v>
      </c>
      <c r="G65" s="33" t="s">
        <v>37</v>
      </c>
      <c r="H65" s="33">
        <v>2019</v>
      </c>
      <c r="I65" s="33" t="s">
        <v>126</v>
      </c>
      <c r="J65" s="157">
        <v>10</v>
      </c>
      <c r="K65" s="53" t="s">
        <v>529</v>
      </c>
      <c r="L65" s="33">
        <v>0.05</v>
      </c>
      <c r="M65" s="80">
        <f>J65*L65</f>
        <v>0.5</v>
      </c>
      <c r="N65" s="80"/>
      <c r="O65" s="80">
        <v>0.5</v>
      </c>
      <c r="P65" s="80"/>
      <c r="Q65" s="33" t="s">
        <v>135</v>
      </c>
      <c r="R65" s="33" t="s">
        <v>39</v>
      </c>
      <c r="S65" s="82">
        <v>1</v>
      </c>
      <c r="T65" s="159">
        <v>5</v>
      </c>
      <c r="U65" s="82"/>
      <c r="V65" s="82"/>
      <c r="W65" s="26"/>
      <c r="X65" s="26"/>
      <c r="Y65" s="26"/>
    </row>
    <row r="66" ht="24.95" customHeight="1" spans="1:25">
      <c r="A66" s="24" t="s">
        <v>2333</v>
      </c>
      <c r="B66" s="78" t="s">
        <v>2333</v>
      </c>
      <c r="C66" s="155" t="s">
        <v>45</v>
      </c>
      <c r="D66" s="155" t="s">
        <v>112</v>
      </c>
      <c r="E66" s="157" t="s">
        <v>182</v>
      </c>
      <c r="F66" s="157" t="s">
        <v>2685</v>
      </c>
      <c r="G66" s="33" t="s">
        <v>37</v>
      </c>
      <c r="H66" s="33">
        <v>2019</v>
      </c>
      <c r="I66" s="33" t="s">
        <v>126</v>
      </c>
      <c r="J66" s="157">
        <v>10</v>
      </c>
      <c r="K66" s="53" t="s">
        <v>529</v>
      </c>
      <c r="L66" s="33">
        <v>0.05</v>
      </c>
      <c r="M66" s="80">
        <f>J66*L66</f>
        <v>0.5</v>
      </c>
      <c r="N66" s="80"/>
      <c r="O66" s="80">
        <v>0.5</v>
      </c>
      <c r="P66" s="80"/>
      <c r="Q66" s="33" t="s">
        <v>135</v>
      </c>
      <c r="R66" s="33" t="s">
        <v>39</v>
      </c>
      <c r="S66" s="82">
        <v>1</v>
      </c>
      <c r="T66" s="159">
        <v>2</v>
      </c>
      <c r="U66" s="82"/>
      <c r="V66" s="82"/>
      <c r="W66" s="26" t="s">
        <v>17</v>
      </c>
      <c r="X66" s="26"/>
      <c r="Y66" s="26" t="s">
        <v>586</v>
      </c>
    </row>
    <row r="67" ht="24.95" customHeight="1" spans="1:25">
      <c r="A67" s="24">
        <v>36</v>
      </c>
      <c r="B67" s="78" t="s">
        <v>536</v>
      </c>
      <c r="C67" s="33" t="s">
        <v>45</v>
      </c>
      <c r="D67" s="33" t="s">
        <v>112</v>
      </c>
      <c r="E67" s="33" t="s">
        <v>185</v>
      </c>
      <c r="F67" s="33"/>
      <c r="G67" s="33" t="s">
        <v>37</v>
      </c>
      <c r="H67" s="33">
        <v>2019</v>
      </c>
      <c r="I67" s="33" t="s">
        <v>126</v>
      </c>
      <c r="J67" s="79">
        <v>39</v>
      </c>
      <c r="K67" s="53" t="s">
        <v>529</v>
      </c>
      <c r="L67" s="33">
        <v>0.05</v>
      </c>
      <c r="M67" s="80">
        <f>N67+O67+P67</f>
        <v>1.95</v>
      </c>
      <c r="N67" s="80"/>
      <c r="O67" s="80">
        <v>1.95</v>
      </c>
      <c r="P67" s="80"/>
      <c r="Q67" s="33" t="s">
        <v>135</v>
      </c>
      <c r="R67" s="33" t="s">
        <v>39</v>
      </c>
      <c r="S67" s="82">
        <v>9</v>
      </c>
      <c r="T67" s="82">
        <v>33</v>
      </c>
      <c r="U67" s="82"/>
      <c r="V67" s="82"/>
      <c r="W67" s="26" t="s">
        <v>17</v>
      </c>
      <c r="X67" s="26"/>
      <c r="Y67" s="26" t="s">
        <v>587</v>
      </c>
    </row>
    <row r="68" ht="24.95" customHeight="1" spans="1:25">
      <c r="A68" s="24"/>
      <c r="B68" s="78"/>
      <c r="C68" s="155" t="s">
        <v>45</v>
      </c>
      <c r="D68" s="155" t="s">
        <v>112</v>
      </c>
      <c r="E68" s="157" t="s">
        <v>185</v>
      </c>
      <c r="F68" s="157" t="s">
        <v>2686</v>
      </c>
      <c r="G68" s="33" t="s">
        <v>37</v>
      </c>
      <c r="H68" s="33">
        <v>2019</v>
      </c>
      <c r="I68" s="33" t="s">
        <v>126</v>
      </c>
      <c r="J68" s="157">
        <v>4</v>
      </c>
      <c r="K68" s="53" t="s">
        <v>529</v>
      </c>
      <c r="L68" s="33">
        <v>0.05</v>
      </c>
      <c r="M68" s="80">
        <f>J68*L68</f>
        <v>0.2</v>
      </c>
      <c r="N68" s="80"/>
      <c r="O68" s="80">
        <f>J68*L68</f>
        <v>0.2</v>
      </c>
      <c r="P68" s="80"/>
      <c r="Q68" s="33" t="s">
        <v>135</v>
      </c>
      <c r="R68" s="33" t="s">
        <v>39</v>
      </c>
      <c r="S68" s="82">
        <v>1</v>
      </c>
      <c r="T68" s="159">
        <v>3</v>
      </c>
      <c r="U68" s="82"/>
      <c r="V68" s="82"/>
      <c r="W68" s="26"/>
      <c r="X68" s="26"/>
      <c r="Y68" s="26"/>
    </row>
    <row r="69" ht="24.95" customHeight="1" spans="1:25">
      <c r="A69" s="24"/>
      <c r="B69" s="78"/>
      <c r="C69" s="155" t="s">
        <v>45</v>
      </c>
      <c r="D69" s="155" t="s">
        <v>112</v>
      </c>
      <c r="E69" s="157" t="s">
        <v>185</v>
      </c>
      <c r="F69" s="157" t="s">
        <v>2666</v>
      </c>
      <c r="G69" s="33" t="s">
        <v>37</v>
      </c>
      <c r="H69" s="33">
        <v>2019</v>
      </c>
      <c r="I69" s="33" t="s">
        <v>126</v>
      </c>
      <c r="J69" s="157">
        <v>4</v>
      </c>
      <c r="K69" s="53" t="s">
        <v>529</v>
      </c>
      <c r="L69" s="33">
        <v>0.05</v>
      </c>
      <c r="M69" s="80">
        <f t="shared" ref="M69:M76" si="11">J69*L69</f>
        <v>0.2</v>
      </c>
      <c r="N69" s="80"/>
      <c r="O69" s="80">
        <f t="shared" ref="O69:O76" si="12">J69*L69</f>
        <v>0.2</v>
      </c>
      <c r="P69" s="80"/>
      <c r="Q69" s="33" t="s">
        <v>135</v>
      </c>
      <c r="R69" s="33" t="s">
        <v>39</v>
      </c>
      <c r="S69" s="82">
        <v>1</v>
      </c>
      <c r="T69" s="159">
        <v>2</v>
      </c>
      <c r="U69" s="82"/>
      <c r="V69" s="82"/>
      <c r="W69" s="26"/>
      <c r="X69" s="26"/>
      <c r="Y69" s="26"/>
    </row>
    <row r="70" ht="24.95" customHeight="1" spans="1:25">
      <c r="A70" s="24"/>
      <c r="B70" s="78"/>
      <c r="C70" s="155" t="s">
        <v>45</v>
      </c>
      <c r="D70" s="155" t="s">
        <v>112</v>
      </c>
      <c r="E70" s="157" t="s">
        <v>185</v>
      </c>
      <c r="F70" s="157" t="s">
        <v>2671</v>
      </c>
      <c r="G70" s="33" t="s">
        <v>37</v>
      </c>
      <c r="H70" s="33">
        <v>2019</v>
      </c>
      <c r="I70" s="33" t="s">
        <v>126</v>
      </c>
      <c r="J70" s="157">
        <v>4</v>
      </c>
      <c r="K70" s="53" t="s">
        <v>529</v>
      </c>
      <c r="L70" s="33">
        <v>0.05</v>
      </c>
      <c r="M70" s="80">
        <f t="shared" si="11"/>
        <v>0.2</v>
      </c>
      <c r="N70" s="80"/>
      <c r="O70" s="80">
        <f t="shared" si="12"/>
        <v>0.2</v>
      </c>
      <c r="P70" s="80"/>
      <c r="Q70" s="33" t="s">
        <v>135</v>
      </c>
      <c r="R70" s="33" t="s">
        <v>39</v>
      </c>
      <c r="S70" s="82">
        <v>1</v>
      </c>
      <c r="T70" s="159">
        <v>7</v>
      </c>
      <c r="U70" s="82"/>
      <c r="V70" s="82"/>
      <c r="W70" s="26"/>
      <c r="X70" s="26"/>
      <c r="Y70" s="26"/>
    </row>
    <row r="71" ht="24.95" customHeight="1" spans="1:25">
      <c r="A71" s="24"/>
      <c r="B71" s="78"/>
      <c r="C71" s="155" t="s">
        <v>45</v>
      </c>
      <c r="D71" s="155" t="s">
        <v>112</v>
      </c>
      <c r="E71" s="157" t="s">
        <v>185</v>
      </c>
      <c r="F71" s="157" t="s">
        <v>2687</v>
      </c>
      <c r="G71" s="33" t="s">
        <v>37</v>
      </c>
      <c r="H71" s="33">
        <v>2019</v>
      </c>
      <c r="I71" s="33" t="s">
        <v>126</v>
      </c>
      <c r="J71" s="157">
        <v>3</v>
      </c>
      <c r="K71" s="53" t="s">
        <v>529</v>
      </c>
      <c r="L71" s="33">
        <v>0.05</v>
      </c>
      <c r="M71" s="80">
        <f t="shared" si="11"/>
        <v>0.15</v>
      </c>
      <c r="N71" s="80"/>
      <c r="O71" s="80">
        <f t="shared" si="12"/>
        <v>0.15</v>
      </c>
      <c r="P71" s="80"/>
      <c r="Q71" s="33" t="s">
        <v>135</v>
      </c>
      <c r="R71" s="33" t="s">
        <v>39</v>
      </c>
      <c r="S71" s="82">
        <v>1</v>
      </c>
      <c r="T71" s="159">
        <v>3</v>
      </c>
      <c r="U71" s="82"/>
      <c r="V71" s="82"/>
      <c r="W71" s="26"/>
      <c r="X71" s="26"/>
      <c r="Y71" s="26"/>
    </row>
    <row r="72" ht="24.95" customHeight="1" spans="1:25">
      <c r="A72" s="24"/>
      <c r="B72" s="78"/>
      <c r="C72" s="155" t="s">
        <v>45</v>
      </c>
      <c r="D72" s="155" t="s">
        <v>112</v>
      </c>
      <c r="E72" s="157" t="s">
        <v>185</v>
      </c>
      <c r="F72" s="157" t="s">
        <v>2672</v>
      </c>
      <c r="G72" s="33" t="s">
        <v>37</v>
      </c>
      <c r="H72" s="33">
        <v>2019</v>
      </c>
      <c r="I72" s="33" t="s">
        <v>126</v>
      </c>
      <c r="J72" s="157">
        <v>6</v>
      </c>
      <c r="K72" s="53" t="s">
        <v>529</v>
      </c>
      <c r="L72" s="33">
        <v>0.05</v>
      </c>
      <c r="M72" s="80">
        <f t="shared" si="11"/>
        <v>0.3</v>
      </c>
      <c r="N72" s="80"/>
      <c r="O72" s="80">
        <f t="shared" si="12"/>
        <v>0.3</v>
      </c>
      <c r="P72" s="80"/>
      <c r="Q72" s="33" t="s">
        <v>135</v>
      </c>
      <c r="R72" s="33" t="s">
        <v>39</v>
      </c>
      <c r="S72" s="82">
        <v>1</v>
      </c>
      <c r="T72" s="159">
        <v>2</v>
      </c>
      <c r="U72" s="82"/>
      <c r="V72" s="82"/>
      <c r="W72" s="26"/>
      <c r="X72" s="26"/>
      <c r="Y72" s="26"/>
    </row>
    <row r="73" ht="24.95" customHeight="1" spans="1:25">
      <c r="A73" s="24"/>
      <c r="B73" s="78"/>
      <c r="C73" s="155" t="s">
        <v>45</v>
      </c>
      <c r="D73" s="155" t="s">
        <v>112</v>
      </c>
      <c r="E73" s="157" t="s">
        <v>185</v>
      </c>
      <c r="F73" s="157" t="s">
        <v>2688</v>
      </c>
      <c r="G73" s="33" t="s">
        <v>37</v>
      </c>
      <c r="H73" s="33">
        <v>2019</v>
      </c>
      <c r="I73" s="33" t="s">
        <v>126</v>
      </c>
      <c r="J73" s="157">
        <v>2</v>
      </c>
      <c r="K73" s="53" t="s">
        <v>529</v>
      </c>
      <c r="L73" s="33">
        <v>0.05</v>
      </c>
      <c r="M73" s="80">
        <f t="shared" si="11"/>
        <v>0.1</v>
      </c>
      <c r="N73" s="80"/>
      <c r="O73" s="80">
        <f t="shared" si="12"/>
        <v>0.1</v>
      </c>
      <c r="P73" s="80"/>
      <c r="Q73" s="33" t="s">
        <v>135</v>
      </c>
      <c r="R73" s="33" t="s">
        <v>39</v>
      </c>
      <c r="S73" s="82">
        <v>1</v>
      </c>
      <c r="T73" s="159">
        <v>2</v>
      </c>
      <c r="U73" s="82"/>
      <c r="V73" s="82"/>
      <c r="W73" s="26"/>
      <c r="X73" s="26"/>
      <c r="Y73" s="26"/>
    </row>
    <row r="74" ht="24.95" customHeight="1" spans="1:25">
      <c r="A74" s="24"/>
      <c r="B74" s="78"/>
      <c r="C74" s="155" t="s">
        <v>45</v>
      </c>
      <c r="D74" s="155" t="s">
        <v>112</v>
      </c>
      <c r="E74" s="157" t="s">
        <v>185</v>
      </c>
      <c r="F74" s="157" t="s">
        <v>2689</v>
      </c>
      <c r="G74" s="33" t="s">
        <v>37</v>
      </c>
      <c r="H74" s="33">
        <v>2019</v>
      </c>
      <c r="I74" s="33" t="s">
        <v>126</v>
      </c>
      <c r="J74" s="157">
        <v>4</v>
      </c>
      <c r="K74" s="53" t="s">
        <v>529</v>
      </c>
      <c r="L74" s="33">
        <v>0.05</v>
      </c>
      <c r="M74" s="80">
        <f t="shared" si="11"/>
        <v>0.2</v>
      </c>
      <c r="N74" s="80"/>
      <c r="O74" s="80">
        <f t="shared" si="12"/>
        <v>0.2</v>
      </c>
      <c r="P74" s="80"/>
      <c r="Q74" s="33" t="s">
        <v>135</v>
      </c>
      <c r="R74" s="33" t="s">
        <v>39</v>
      </c>
      <c r="S74" s="82">
        <v>1</v>
      </c>
      <c r="T74" s="159">
        <v>4</v>
      </c>
      <c r="U74" s="82"/>
      <c r="V74" s="82"/>
      <c r="W74" s="26"/>
      <c r="X74" s="26"/>
      <c r="Y74" s="26"/>
    </row>
    <row r="75" ht="24.95" customHeight="1" spans="1:25">
      <c r="A75" s="24"/>
      <c r="B75" s="78"/>
      <c r="C75" s="155" t="s">
        <v>45</v>
      </c>
      <c r="D75" s="155" t="s">
        <v>112</v>
      </c>
      <c r="E75" s="157" t="s">
        <v>185</v>
      </c>
      <c r="F75" s="157" t="s">
        <v>2690</v>
      </c>
      <c r="G75" s="33" t="s">
        <v>37</v>
      </c>
      <c r="H75" s="33">
        <v>2019</v>
      </c>
      <c r="I75" s="33" t="s">
        <v>126</v>
      </c>
      <c r="J75" s="157">
        <v>6</v>
      </c>
      <c r="K75" s="53" t="s">
        <v>529</v>
      </c>
      <c r="L75" s="33">
        <v>0.05</v>
      </c>
      <c r="M75" s="80">
        <f t="shared" si="11"/>
        <v>0.3</v>
      </c>
      <c r="N75" s="80"/>
      <c r="O75" s="80">
        <f t="shared" si="12"/>
        <v>0.3</v>
      </c>
      <c r="P75" s="80"/>
      <c r="Q75" s="33" t="s">
        <v>135</v>
      </c>
      <c r="R75" s="33" t="s">
        <v>39</v>
      </c>
      <c r="S75" s="82">
        <v>1</v>
      </c>
      <c r="T75" s="159">
        <v>6</v>
      </c>
      <c r="U75" s="82"/>
      <c r="V75" s="82"/>
      <c r="W75" s="26"/>
      <c r="X75" s="26"/>
      <c r="Y75" s="26"/>
    </row>
    <row r="76" ht="24.95" customHeight="1" spans="1:25">
      <c r="A76" s="24"/>
      <c r="B76" s="78"/>
      <c r="C76" s="155" t="s">
        <v>45</v>
      </c>
      <c r="D76" s="155" t="s">
        <v>112</v>
      </c>
      <c r="E76" s="157" t="s">
        <v>185</v>
      </c>
      <c r="F76" s="157" t="s">
        <v>2673</v>
      </c>
      <c r="G76" s="33" t="s">
        <v>37</v>
      </c>
      <c r="H76" s="33">
        <v>2019</v>
      </c>
      <c r="I76" s="33" t="s">
        <v>126</v>
      </c>
      <c r="J76" s="157">
        <v>6</v>
      </c>
      <c r="K76" s="53" t="s">
        <v>529</v>
      </c>
      <c r="L76" s="33">
        <v>0.05</v>
      </c>
      <c r="M76" s="80">
        <f t="shared" si="11"/>
        <v>0.3</v>
      </c>
      <c r="N76" s="80"/>
      <c r="O76" s="80">
        <f t="shared" si="12"/>
        <v>0.3</v>
      </c>
      <c r="P76" s="80"/>
      <c r="Q76" s="33" t="s">
        <v>135</v>
      </c>
      <c r="R76" s="33" t="s">
        <v>39</v>
      </c>
      <c r="S76" s="82">
        <v>1</v>
      </c>
      <c r="T76" s="159">
        <v>4</v>
      </c>
      <c r="U76" s="82"/>
      <c r="V76" s="82"/>
      <c r="W76" s="26"/>
      <c r="X76" s="26"/>
      <c r="Y76" s="26"/>
    </row>
    <row r="77" ht="24.95" customHeight="1" spans="1:25">
      <c r="A77" s="24">
        <v>37</v>
      </c>
      <c r="B77" s="78" t="s">
        <v>588</v>
      </c>
      <c r="C77" s="33" t="s">
        <v>45</v>
      </c>
      <c r="D77" s="33" t="s">
        <v>112</v>
      </c>
      <c r="E77" s="33" t="s">
        <v>589</v>
      </c>
      <c r="F77" s="33"/>
      <c r="G77" s="33" t="s">
        <v>37</v>
      </c>
      <c r="H77" s="33">
        <v>2019</v>
      </c>
      <c r="I77" s="33" t="s">
        <v>126</v>
      </c>
      <c r="J77" s="79">
        <v>11</v>
      </c>
      <c r="K77" s="53" t="s">
        <v>529</v>
      </c>
      <c r="L77" s="33">
        <v>0.05</v>
      </c>
      <c r="M77" s="80">
        <f>N77+O77+P77</f>
        <v>0.55</v>
      </c>
      <c r="N77" s="80"/>
      <c r="O77" s="80">
        <v>0.55</v>
      </c>
      <c r="P77" s="80"/>
      <c r="Q77" s="33" t="s">
        <v>135</v>
      </c>
      <c r="R77" s="33" t="s">
        <v>39</v>
      </c>
      <c r="S77" s="82">
        <v>3</v>
      </c>
      <c r="T77" s="82">
        <v>17</v>
      </c>
      <c r="U77" s="82"/>
      <c r="V77" s="82"/>
      <c r="W77" s="26" t="s">
        <v>17</v>
      </c>
      <c r="X77" s="26"/>
      <c r="Y77" s="26" t="s">
        <v>590</v>
      </c>
    </row>
    <row r="78" ht="24.95" customHeight="1" spans="1:25">
      <c r="A78" s="24"/>
      <c r="B78" s="78"/>
      <c r="C78" s="155" t="s">
        <v>45</v>
      </c>
      <c r="D78" s="155" t="s">
        <v>112</v>
      </c>
      <c r="E78" s="157" t="s">
        <v>589</v>
      </c>
      <c r="F78" s="157" t="s">
        <v>2691</v>
      </c>
      <c r="G78" s="33" t="s">
        <v>37</v>
      </c>
      <c r="H78" s="33">
        <v>2019</v>
      </c>
      <c r="I78" s="33" t="s">
        <v>126</v>
      </c>
      <c r="J78" s="157">
        <v>3</v>
      </c>
      <c r="K78" s="53" t="s">
        <v>529</v>
      </c>
      <c r="L78" s="33">
        <v>0.05</v>
      </c>
      <c r="M78" s="80">
        <f>J78*L78</f>
        <v>0.15</v>
      </c>
      <c r="N78" s="80"/>
      <c r="O78" s="80">
        <f>J78*L78</f>
        <v>0.15</v>
      </c>
      <c r="P78" s="80"/>
      <c r="Q78" s="33" t="s">
        <v>135</v>
      </c>
      <c r="R78" s="33" t="s">
        <v>39</v>
      </c>
      <c r="S78" s="82">
        <v>1</v>
      </c>
      <c r="T78" s="159">
        <v>3</v>
      </c>
      <c r="U78" s="82"/>
      <c r="V78" s="82"/>
      <c r="W78" s="26"/>
      <c r="X78" s="26"/>
      <c r="Y78" s="26"/>
    </row>
    <row r="79" ht="24.95" customHeight="1" spans="1:25">
      <c r="A79" s="24"/>
      <c r="B79" s="78"/>
      <c r="C79" s="155" t="s">
        <v>45</v>
      </c>
      <c r="D79" s="155" t="s">
        <v>112</v>
      </c>
      <c r="E79" s="157" t="s">
        <v>589</v>
      </c>
      <c r="F79" s="157" t="s">
        <v>2692</v>
      </c>
      <c r="G79" s="33" t="s">
        <v>37</v>
      </c>
      <c r="H79" s="33">
        <v>2019</v>
      </c>
      <c r="I79" s="33" t="s">
        <v>126</v>
      </c>
      <c r="J79" s="157">
        <v>5</v>
      </c>
      <c r="K79" s="53" t="s">
        <v>529</v>
      </c>
      <c r="L79" s="33">
        <v>0.05</v>
      </c>
      <c r="M79" s="80">
        <f>J79*L79</f>
        <v>0.25</v>
      </c>
      <c r="N79" s="80"/>
      <c r="O79" s="80">
        <f>J79*L79</f>
        <v>0.25</v>
      </c>
      <c r="P79" s="80"/>
      <c r="Q79" s="33" t="s">
        <v>135</v>
      </c>
      <c r="R79" s="33" t="s">
        <v>39</v>
      </c>
      <c r="S79" s="82">
        <v>1</v>
      </c>
      <c r="T79" s="159">
        <v>3</v>
      </c>
      <c r="U79" s="82"/>
      <c r="V79" s="82"/>
      <c r="W79" s="26"/>
      <c r="X79" s="26"/>
      <c r="Y79" s="26"/>
    </row>
    <row r="80" ht="24.95" customHeight="1" spans="1:25">
      <c r="A80" s="24"/>
      <c r="B80" s="78"/>
      <c r="C80" s="155" t="s">
        <v>45</v>
      </c>
      <c r="D80" s="155" t="s">
        <v>112</v>
      </c>
      <c r="E80" s="157" t="s">
        <v>589</v>
      </c>
      <c r="F80" s="157" t="s">
        <v>2693</v>
      </c>
      <c r="G80" s="33" t="s">
        <v>37</v>
      </c>
      <c r="H80" s="33">
        <v>2019</v>
      </c>
      <c r="I80" s="33" t="s">
        <v>126</v>
      </c>
      <c r="J80" s="157">
        <v>3</v>
      </c>
      <c r="K80" s="53" t="s">
        <v>529</v>
      </c>
      <c r="L80" s="33">
        <v>0.05</v>
      </c>
      <c r="M80" s="80">
        <f>J80*L80</f>
        <v>0.15</v>
      </c>
      <c r="N80" s="80"/>
      <c r="O80" s="80">
        <f>J80*L80</f>
        <v>0.15</v>
      </c>
      <c r="P80" s="80"/>
      <c r="Q80" s="33" t="s">
        <v>135</v>
      </c>
      <c r="R80" s="33" t="s">
        <v>39</v>
      </c>
      <c r="S80" s="82">
        <v>1</v>
      </c>
      <c r="T80" s="159">
        <v>11</v>
      </c>
      <c r="U80" s="82"/>
      <c r="V80" s="82"/>
      <c r="W80" s="26"/>
      <c r="X80" s="26"/>
      <c r="Y80" s="26"/>
    </row>
    <row r="81" ht="24.95" customHeight="1" spans="1:25">
      <c r="A81" s="24">
        <v>38</v>
      </c>
      <c r="B81" s="78" t="s">
        <v>537</v>
      </c>
      <c r="C81" s="33" t="s">
        <v>45</v>
      </c>
      <c r="D81" s="33" t="s">
        <v>112</v>
      </c>
      <c r="E81" s="33" t="s">
        <v>538</v>
      </c>
      <c r="F81" s="33"/>
      <c r="G81" s="33" t="s">
        <v>37</v>
      </c>
      <c r="H81" s="33">
        <v>2019</v>
      </c>
      <c r="I81" s="33" t="s">
        <v>126</v>
      </c>
      <c r="J81" s="79">
        <v>20</v>
      </c>
      <c r="K81" s="53" t="s">
        <v>529</v>
      </c>
      <c r="L81" s="33">
        <v>0.05</v>
      </c>
      <c r="M81" s="80">
        <f>N81+O81+P81</f>
        <v>1</v>
      </c>
      <c r="N81" s="80"/>
      <c r="O81" s="80">
        <v>1</v>
      </c>
      <c r="P81" s="80"/>
      <c r="Q81" s="33" t="s">
        <v>135</v>
      </c>
      <c r="R81" s="33" t="s">
        <v>39</v>
      </c>
      <c r="S81" s="82">
        <v>3</v>
      </c>
      <c r="T81" s="82">
        <v>17</v>
      </c>
      <c r="U81" s="82"/>
      <c r="V81" s="82"/>
      <c r="W81" s="26" t="s">
        <v>17</v>
      </c>
      <c r="X81" s="26"/>
      <c r="Y81" s="26" t="s">
        <v>591</v>
      </c>
    </row>
    <row r="82" ht="24.95" customHeight="1" spans="1:25">
      <c r="A82" s="24"/>
      <c r="B82" s="78"/>
      <c r="C82" s="155" t="s">
        <v>45</v>
      </c>
      <c r="D82" s="155" t="s">
        <v>112</v>
      </c>
      <c r="E82" s="157" t="s">
        <v>538</v>
      </c>
      <c r="F82" s="157" t="s">
        <v>2694</v>
      </c>
      <c r="G82" s="33" t="s">
        <v>37</v>
      </c>
      <c r="H82" s="33">
        <v>2019</v>
      </c>
      <c r="I82" s="33" t="s">
        <v>126</v>
      </c>
      <c r="J82" s="157">
        <v>10</v>
      </c>
      <c r="K82" s="53" t="s">
        <v>529</v>
      </c>
      <c r="L82" s="33">
        <v>0.05</v>
      </c>
      <c r="M82" s="80">
        <f>J82*L82</f>
        <v>0.5</v>
      </c>
      <c r="N82" s="80"/>
      <c r="O82" s="80">
        <f>J82*L82</f>
        <v>0.5</v>
      </c>
      <c r="P82" s="80"/>
      <c r="Q82" s="33" t="s">
        <v>135</v>
      </c>
      <c r="R82" s="33" t="s">
        <v>39</v>
      </c>
      <c r="S82" s="82">
        <v>1</v>
      </c>
      <c r="T82" s="159">
        <v>5</v>
      </c>
      <c r="U82" s="82"/>
      <c r="V82" s="82"/>
      <c r="W82" s="26"/>
      <c r="X82" s="26"/>
      <c r="Y82" s="26"/>
    </row>
    <row r="83" ht="24.95" customHeight="1" spans="1:25">
      <c r="A83" s="24"/>
      <c r="B83" s="78"/>
      <c r="C83" s="155" t="s">
        <v>45</v>
      </c>
      <c r="D83" s="155" t="s">
        <v>112</v>
      </c>
      <c r="E83" s="157" t="s">
        <v>538</v>
      </c>
      <c r="F83" s="157" t="s">
        <v>2695</v>
      </c>
      <c r="G83" s="33" t="s">
        <v>37</v>
      </c>
      <c r="H83" s="33">
        <v>2019</v>
      </c>
      <c r="I83" s="33" t="s">
        <v>126</v>
      </c>
      <c r="J83" s="157">
        <v>7</v>
      </c>
      <c r="K83" s="53" t="s">
        <v>529</v>
      </c>
      <c r="L83" s="33">
        <v>0.05</v>
      </c>
      <c r="M83" s="80">
        <f>J83*L83</f>
        <v>0.35</v>
      </c>
      <c r="N83" s="80"/>
      <c r="O83" s="80">
        <f>J83*L83</f>
        <v>0.35</v>
      </c>
      <c r="P83" s="80"/>
      <c r="Q83" s="33" t="s">
        <v>135</v>
      </c>
      <c r="R83" s="33" t="s">
        <v>39</v>
      </c>
      <c r="S83" s="82">
        <v>1</v>
      </c>
      <c r="T83" s="159">
        <v>4</v>
      </c>
      <c r="U83" s="82"/>
      <c r="V83" s="82"/>
      <c r="W83" s="26"/>
      <c r="X83" s="26"/>
      <c r="Y83" s="26"/>
    </row>
    <row r="84" ht="24.95" customHeight="1" spans="1:25">
      <c r="A84" s="24"/>
      <c r="B84" s="78"/>
      <c r="C84" s="155" t="s">
        <v>45</v>
      </c>
      <c r="D84" s="155" t="s">
        <v>112</v>
      </c>
      <c r="E84" s="157" t="s">
        <v>538</v>
      </c>
      <c r="F84" s="157" t="s">
        <v>2696</v>
      </c>
      <c r="G84" s="33" t="s">
        <v>37</v>
      </c>
      <c r="H84" s="33">
        <v>2019</v>
      </c>
      <c r="I84" s="33" t="s">
        <v>126</v>
      </c>
      <c r="J84" s="157">
        <v>3</v>
      </c>
      <c r="K84" s="53" t="s">
        <v>529</v>
      </c>
      <c r="L84" s="33">
        <v>0.05</v>
      </c>
      <c r="M84" s="80">
        <f>J84*L84</f>
        <v>0.15</v>
      </c>
      <c r="N84" s="80"/>
      <c r="O84" s="80">
        <f>J84*L84</f>
        <v>0.15</v>
      </c>
      <c r="P84" s="80"/>
      <c r="Q84" s="33" t="s">
        <v>135</v>
      </c>
      <c r="R84" s="33" t="s">
        <v>39</v>
      </c>
      <c r="S84" s="82">
        <v>1</v>
      </c>
      <c r="T84" s="159">
        <v>8</v>
      </c>
      <c r="U84" s="82"/>
      <c r="V84" s="82"/>
      <c r="W84" s="26"/>
      <c r="X84" s="26"/>
      <c r="Y84" s="26"/>
    </row>
    <row r="85" ht="24.95" customHeight="1" spans="1:25">
      <c r="A85" s="24">
        <v>39</v>
      </c>
      <c r="B85" s="78" t="s">
        <v>539</v>
      </c>
      <c r="C85" s="33" t="s">
        <v>45</v>
      </c>
      <c r="D85" s="33" t="s">
        <v>112</v>
      </c>
      <c r="E85" s="33" t="s">
        <v>188</v>
      </c>
      <c r="F85" s="33"/>
      <c r="G85" s="33" t="s">
        <v>37</v>
      </c>
      <c r="H85" s="33">
        <v>2019</v>
      </c>
      <c r="I85" s="33" t="s">
        <v>126</v>
      </c>
      <c r="J85" s="79">
        <v>21</v>
      </c>
      <c r="K85" s="53" t="s">
        <v>529</v>
      </c>
      <c r="L85" s="33">
        <v>0.05</v>
      </c>
      <c r="M85" s="80">
        <f>N85+O85+P85</f>
        <v>1.05</v>
      </c>
      <c r="N85" s="80"/>
      <c r="O85" s="80">
        <v>1.05</v>
      </c>
      <c r="P85" s="80"/>
      <c r="Q85" s="33" t="s">
        <v>135</v>
      </c>
      <c r="R85" s="33" t="s">
        <v>39</v>
      </c>
      <c r="S85" s="82">
        <v>3</v>
      </c>
      <c r="T85" s="82">
        <v>15</v>
      </c>
      <c r="U85" s="82"/>
      <c r="V85" s="82"/>
      <c r="W85" s="26" t="s">
        <v>17</v>
      </c>
      <c r="X85" s="26"/>
      <c r="Y85" s="26" t="s">
        <v>592</v>
      </c>
    </row>
    <row r="86" ht="24.95" customHeight="1" spans="1:25">
      <c r="A86" s="24"/>
      <c r="B86" s="78"/>
      <c r="C86" s="155" t="s">
        <v>45</v>
      </c>
      <c r="D86" s="155" t="s">
        <v>112</v>
      </c>
      <c r="E86" s="157" t="s">
        <v>188</v>
      </c>
      <c r="F86" s="157" t="s">
        <v>2674</v>
      </c>
      <c r="G86" s="33" t="s">
        <v>37</v>
      </c>
      <c r="H86" s="33">
        <v>2019</v>
      </c>
      <c r="I86" s="33" t="s">
        <v>126</v>
      </c>
      <c r="J86" s="157">
        <v>5</v>
      </c>
      <c r="K86" s="53" t="s">
        <v>529</v>
      </c>
      <c r="L86" s="33">
        <v>0.05</v>
      </c>
      <c r="M86" s="80">
        <f>J86*L86</f>
        <v>0.25</v>
      </c>
      <c r="N86" s="80"/>
      <c r="O86" s="80">
        <f>L86*J86</f>
        <v>0.25</v>
      </c>
      <c r="P86" s="80"/>
      <c r="Q86" s="33" t="s">
        <v>135</v>
      </c>
      <c r="R86" s="33" t="s">
        <v>39</v>
      </c>
      <c r="S86" s="82">
        <v>1</v>
      </c>
      <c r="T86" s="159">
        <v>3</v>
      </c>
      <c r="U86" s="82"/>
      <c r="V86" s="82"/>
      <c r="W86" s="26"/>
      <c r="X86" s="26"/>
      <c r="Y86" s="26"/>
    </row>
    <row r="87" ht="24.95" customHeight="1" spans="1:25">
      <c r="A87" s="24"/>
      <c r="B87" s="78"/>
      <c r="C87" s="155" t="s">
        <v>45</v>
      </c>
      <c r="D87" s="155" t="s">
        <v>112</v>
      </c>
      <c r="E87" s="157" t="s">
        <v>188</v>
      </c>
      <c r="F87" s="157" t="s">
        <v>2667</v>
      </c>
      <c r="G87" s="33" t="s">
        <v>37</v>
      </c>
      <c r="H87" s="33">
        <v>2019</v>
      </c>
      <c r="I87" s="33" t="s">
        <v>126</v>
      </c>
      <c r="J87" s="157">
        <v>6</v>
      </c>
      <c r="K87" s="53" t="s">
        <v>529</v>
      </c>
      <c r="L87" s="33">
        <v>0.05</v>
      </c>
      <c r="M87" s="80">
        <f>J87*L87</f>
        <v>0.3</v>
      </c>
      <c r="N87" s="80"/>
      <c r="O87" s="80">
        <f>L87*J87</f>
        <v>0.3</v>
      </c>
      <c r="P87" s="80"/>
      <c r="Q87" s="33" t="s">
        <v>135</v>
      </c>
      <c r="R87" s="33" t="s">
        <v>39</v>
      </c>
      <c r="S87" s="82">
        <v>1</v>
      </c>
      <c r="T87" s="159">
        <v>6</v>
      </c>
      <c r="U87" s="82"/>
      <c r="V87" s="82"/>
      <c r="W87" s="26"/>
      <c r="X87" s="26"/>
      <c r="Y87" s="26"/>
    </row>
    <row r="88" ht="24.95" customHeight="1" spans="1:25">
      <c r="A88" s="24"/>
      <c r="B88" s="78"/>
      <c r="C88" s="155" t="s">
        <v>45</v>
      </c>
      <c r="D88" s="155" t="s">
        <v>112</v>
      </c>
      <c r="E88" s="157" t="s">
        <v>188</v>
      </c>
      <c r="F88" s="157" t="s">
        <v>2697</v>
      </c>
      <c r="G88" s="33" t="s">
        <v>37</v>
      </c>
      <c r="H88" s="33">
        <v>2019</v>
      </c>
      <c r="I88" s="33" t="s">
        <v>126</v>
      </c>
      <c r="J88" s="157">
        <v>10</v>
      </c>
      <c r="K88" s="53" t="s">
        <v>529</v>
      </c>
      <c r="L88" s="33">
        <v>0.05</v>
      </c>
      <c r="M88" s="80">
        <f>J88*L88</f>
        <v>0.5</v>
      </c>
      <c r="N88" s="80"/>
      <c r="O88" s="80">
        <f>L88*J88</f>
        <v>0.5</v>
      </c>
      <c r="P88" s="80"/>
      <c r="Q88" s="33" t="s">
        <v>135</v>
      </c>
      <c r="R88" s="33" t="s">
        <v>39</v>
      </c>
      <c r="S88" s="82">
        <v>1</v>
      </c>
      <c r="T88" s="159">
        <v>6</v>
      </c>
      <c r="U88" s="82"/>
      <c r="V88" s="82"/>
      <c r="W88" s="26"/>
      <c r="X88" s="26"/>
      <c r="Y88" s="26"/>
    </row>
    <row r="89" ht="24.95" customHeight="1" spans="1:25">
      <c r="A89" s="24">
        <v>40</v>
      </c>
      <c r="B89" s="78" t="s">
        <v>593</v>
      </c>
      <c r="C89" s="33" t="s">
        <v>45</v>
      </c>
      <c r="D89" s="33" t="s">
        <v>112</v>
      </c>
      <c r="E89" s="33" t="s">
        <v>191</v>
      </c>
      <c r="F89" s="33"/>
      <c r="G89" s="33" t="s">
        <v>37</v>
      </c>
      <c r="H89" s="33">
        <v>2019</v>
      </c>
      <c r="I89" s="33" t="s">
        <v>126</v>
      </c>
      <c r="J89" s="79">
        <v>15</v>
      </c>
      <c r="K89" s="53" t="s">
        <v>529</v>
      </c>
      <c r="L89" s="33">
        <v>0.05</v>
      </c>
      <c r="M89" s="80">
        <f>N89+O89+P89</f>
        <v>0.75</v>
      </c>
      <c r="N89" s="80"/>
      <c r="O89" s="80">
        <v>0.75</v>
      </c>
      <c r="P89" s="80"/>
      <c r="Q89" s="33" t="s">
        <v>135</v>
      </c>
      <c r="R89" s="33" t="s">
        <v>39</v>
      </c>
      <c r="S89" s="82">
        <v>2</v>
      </c>
      <c r="T89" s="82">
        <v>9</v>
      </c>
      <c r="U89" s="82"/>
      <c r="V89" s="82"/>
      <c r="W89" s="26" t="s">
        <v>17</v>
      </c>
      <c r="X89" s="26"/>
      <c r="Y89" s="26" t="s">
        <v>594</v>
      </c>
    </row>
    <row r="90" ht="24.95" customHeight="1" spans="1:25">
      <c r="A90" s="24"/>
      <c r="B90" s="78"/>
      <c r="C90" s="155" t="s">
        <v>45</v>
      </c>
      <c r="D90" s="155" t="s">
        <v>112</v>
      </c>
      <c r="E90" s="157" t="s">
        <v>191</v>
      </c>
      <c r="F90" s="157" t="s">
        <v>2676</v>
      </c>
      <c r="G90" s="33" t="s">
        <v>37</v>
      </c>
      <c r="H90" s="33">
        <v>2019</v>
      </c>
      <c r="I90" s="33" t="s">
        <v>126</v>
      </c>
      <c r="J90" s="157">
        <v>10</v>
      </c>
      <c r="K90" s="53" t="s">
        <v>529</v>
      </c>
      <c r="L90" s="33">
        <v>0.05</v>
      </c>
      <c r="M90" s="80">
        <f>L90*J90</f>
        <v>0.5</v>
      </c>
      <c r="N90" s="80"/>
      <c r="O90" s="80">
        <f>L90*J90</f>
        <v>0.5</v>
      </c>
      <c r="P90" s="80"/>
      <c r="Q90" s="33" t="s">
        <v>135</v>
      </c>
      <c r="R90" s="33" t="s">
        <v>39</v>
      </c>
      <c r="S90" s="82">
        <v>1</v>
      </c>
      <c r="T90" s="159">
        <v>7</v>
      </c>
      <c r="U90" s="82"/>
      <c r="V90" s="82"/>
      <c r="W90" s="26"/>
      <c r="X90" s="26"/>
      <c r="Y90" s="26"/>
    </row>
    <row r="91" ht="24.95" customHeight="1" spans="1:25">
      <c r="A91" s="24"/>
      <c r="B91" s="78"/>
      <c r="C91" s="155" t="s">
        <v>45</v>
      </c>
      <c r="D91" s="155" t="s">
        <v>112</v>
      </c>
      <c r="E91" s="157" t="s">
        <v>191</v>
      </c>
      <c r="F91" s="157" t="s">
        <v>2668</v>
      </c>
      <c r="G91" s="33" t="s">
        <v>37</v>
      </c>
      <c r="H91" s="33">
        <v>2019</v>
      </c>
      <c r="I91" s="33" t="s">
        <v>126</v>
      </c>
      <c r="J91" s="157">
        <v>5</v>
      </c>
      <c r="K91" s="53" t="s">
        <v>529</v>
      </c>
      <c r="L91" s="33">
        <v>0.05</v>
      </c>
      <c r="M91" s="80">
        <f>L91*J91</f>
        <v>0.25</v>
      </c>
      <c r="N91" s="80"/>
      <c r="O91" s="80">
        <f>L91*J91</f>
        <v>0.25</v>
      </c>
      <c r="P91" s="80"/>
      <c r="Q91" s="33" t="s">
        <v>135</v>
      </c>
      <c r="R91" s="33" t="s">
        <v>39</v>
      </c>
      <c r="S91" s="82">
        <v>1</v>
      </c>
      <c r="T91" s="159">
        <v>2</v>
      </c>
      <c r="U91" s="82"/>
      <c r="V91" s="82"/>
      <c r="W91" s="26"/>
      <c r="X91" s="26"/>
      <c r="Y91" s="26"/>
    </row>
    <row r="92" ht="24.95" customHeight="1" spans="1:25">
      <c r="A92" s="24">
        <v>41</v>
      </c>
      <c r="B92" s="78" t="s">
        <v>595</v>
      </c>
      <c r="C92" s="33" t="s">
        <v>45</v>
      </c>
      <c r="D92" s="33" t="s">
        <v>112</v>
      </c>
      <c r="E92" s="33" t="s">
        <v>371</v>
      </c>
      <c r="F92" s="33"/>
      <c r="G92" s="33" t="s">
        <v>37</v>
      </c>
      <c r="H92" s="33">
        <v>2019</v>
      </c>
      <c r="I92" s="33" t="s">
        <v>126</v>
      </c>
      <c r="J92" s="79">
        <v>21</v>
      </c>
      <c r="K92" s="53" t="s">
        <v>529</v>
      </c>
      <c r="L92" s="33">
        <v>0.05</v>
      </c>
      <c r="M92" s="80">
        <f>N92+O92+P92</f>
        <v>1.05</v>
      </c>
      <c r="N92" s="80"/>
      <c r="O92" s="80">
        <v>1.05</v>
      </c>
      <c r="P92" s="80"/>
      <c r="Q92" s="33" t="s">
        <v>135</v>
      </c>
      <c r="R92" s="33" t="s">
        <v>39</v>
      </c>
      <c r="S92" s="82">
        <v>4</v>
      </c>
      <c r="T92" s="82">
        <v>20</v>
      </c>
      <c r="U92" s="82"/>
      <c r="V92" s="82"/>
      <c r="W92" s="26" t="s">
        <v>17</v>
      </c>
      <c r="X92" s="26"/>
      <c r="Y92" s="26" t="s">
        <v>596</v>
      </c>
    </row>
    <row r="93" ht="24.95" customHeight="1" spans="1:25">
      <c r="A93" s="24"/>
      <c r="B93" s="78"/>
      <c r="C93" s="155" t="s">
        <v>45</v>
      </c>
      <c r="D93" s="155" t="s">
        <v>112</v>
      </c>
      <c r="E93" s="155" t="s">
        <v>371</v>
      </c>
      <c r="F93" s="155" t="s">
        <v>2678</v>
      </c>
      <c r="G93" s="33" t="s">
        <v>37</v>
      </c>
      <c r="H93" s="33">
        <v>2019</v>
      </c>
      <c r="I93" s="33" t="s">
        <v>126</v>
      </c>
      <c r="J93" s="157">
        <v>5</v>
      </c>
      <c r="K93" s="53" t="s">
        <v>529</v>
      </c>
      <c r="L93" s="33">
        <v>0.05</v>
      </c>
      <c r="M93" s="80">
        <f>J93*L93</f>
        <v>0.25</v>
      </c>
      <c r="N93" s="80"/>
      <c r="O93" s="80">
        <f>L93*J93</f>
        <v>0.25</v>
      </c>
      <c r="P93" s="80"/>
      <c r="Q93" s="33" t="s">
        <v>135</v>
      </c>
      <c r="R93" s="33" t="s">
        <v>39</v>
      </c>
      <c r="S93" s="82">
        <v>1</v>
      </c>
      <c r="T93" s="159">
        <v>5</v>
      </c>
      <c r="U93" s="82"/>
      <c r="V93" s="82"/>
      <c r="W93" s="26"/>
      <c r="X93" s="26"/>
      <c r="Y93" s="26"/>
    </row>
    <row r="94" ht="24.95" customHeight="1" spans="1:25">
      <c r="A94" s="24"/>
      <c r="B94" s="78"/>
      <c r="C94" s="155" t="s">
        <v>45</v>
      </c>
      <c r="D94" s="155" t="s">
        <v>112</v>
      </c>
      <c r="E94" s="157" t="s">
        <v>371</v>
      </c>
      <c r="F94" s="157" t="s">
        <v>2679</v>
      </c>
      <c r="G94" s="33" t="s">
        <v>37</v>
      </c>
      <c r="H94" s="33">
        <v>2019</v>
      </c>
      <c r="I94" s="33" t="s">
        <v>126</v>
      </c>
      <c r="J94" s="157">
        <v>6</v>
      </c>
      <c r="K94" s="53" t="s">
        <v>529</v>
      </c>
      <c r="L94" s="33">
        <v>0.05</v>
      </c>
      <c r="M94" s="80">
        <f>J94*L94</f>
        <v>0.3</v>
      </c>
      <c r="N94" s="80"/>
      <c r="O94" s="80">
        <f>L94*J94</f>
        <v>0.3</v>
      </c>
      <c r="P94" s="80"/>
      <c r="Q94" s="33" t="s">
        <v>135</v>
      </c>
      <c r="R94" s="33" t="s">
        <v>39</v>
      </c>
      <c r="S94" s="82">
        <v>1</v>
      </c>
      <c r="T94" s="159">
        <v>4</v>
      </c>
      <c r="U94" s="82"/>
      <c r="V94" s="82"/>
      <c r="W94" s="26"/>
      <c r="X94" s="26"/>
      <c r="Y94" s="26"/>
    </row>
    <row r="95" ht="24.95" customHeight="1" spans="1:25">
      <c r="A95" s="24"/>
      <c r="B95" s="78"/>
      <c r="C95" s="155" t="s">
        <v>45</v>
      </c>
      <c r="D95" s="155" t="s">
        <v>112</v>
      </c>
      <c r="E95" s="157" t="s">
        <v>371</v>
      </c>
      <c r="F95" s="157" t="s">
        <v>2698</v>
      </c>
      <c r="G95" s="33" t="s">
        <v>37</v>
      </c>
      <c r="H95" s="33">
        <v>2019</v>
      </c>
      <c r="I95" s="33" t="s">
        <v>126</v>
      </c>
      <c r="J95" s="157">
        <v>3</v>
      </c>
      <c r="K95" s="53" t="s">
        <v>529</v>
      </c>
      <c r="L95" s="33">
        <v>0.05</v>
      </c>
      <c r="M95" s="80">
        <f>J95*L95</f>
        <v>0.15</v>
      </c>
      <c r="N95" s="80"/>
      <c r="O95" s="80">
        <f>L95*J95</f>
        <v>0.15</v>
      </c>
      <c r="P95" s="80"/>
      <c r="Q95" s="33" t="s">
        <v>135</v>
      </c>
      <c r="R95" s="33" t="s">
        <v>39</v>
      </c>
      <c r="S95" s="82">
        <v>1</v>
      </c>
      <c r="T95" s="159">
        <v>6</v>
      </c>
      <c r="U95" s="82"/>
      <c r="V95" s="82"/>
      <c r="W95" s="26"/>
      <c r="X95" s="26"/>
      <c r="Y95" s="26"/>
    </row>
    <row r="96" ht="24.95" customHeight="1" spans="1:25">
      <c r="A96" s="24"/>
      <c r="B96" s="78"/>
      <c r="C96" s="155" t="s">
        <v>45</v>
      </c>
      <c r="D96" s="155" t="s">
        <v>112</v>
      </c>
      <c r="E96" s="157" t="s">
        <v>371</v>
      </c>
      <c r="F96" s="157" t="s">
        <v>2699</v>
      </c>
      <c r="G96" s="33" t="s">
        <v>37</v>
      </c>
      <c r="H96" s="33">
        <v>2019</v>
      </c>
      <c r="I96" s="33" t="s">
        <v>126</v>
      </c>
      <c r="J96" s="157">
        <v>7</v>
      </c>
      <c r="K96" s="53" t="s">
        <v>529</v>
      </c>
      <c r="L96" s="33">
        <v>0.05</v>
      </c>
      <c r="M96" s="80">
        <f>J96*L96</f>
        <v>0.35</v>
      </c>
      <c r="N96" s="80"/>
      <c r="O96" s="80">
        <f>L96*J96</f>
        <v>0.35</v>
      </c>
      <c r="P96" s="80"/>
      <c r="Q96" s="33" t="s">
        <v>135</v>
      </c>
      <c r="R96" s="33" t="s">
        <v>39</v>
      </c>
      <c r="S96" s="82">
        <v>1</v>
      </c>
      <c r="T96" s="159">
        <v>5</v>
      </c>
      <c r="U96" s="82"/>
      <c r="V96" s="82"/>
      <c r="W96" s="26"/>
      <c r="X96" s="26"/>
      <c r="Y96" s="26"/>
    </row>
    <row r="97" ht="24.95" customHeight="1" spans="1:25">
      <c r="A97" s="24">
        <v>42</v>
      </c>
      <c r="B97" s="78" t="s">
        <v>597</v>
      </c>
      <c r="C97" s="33" t="s">
        <v>45</v>
      </c>
      <c r="D97" s="33" t="s">
        <v>112</v>
      </c>
      <c r="E97" s="33" t="s">
        <v>598</v>
      </c>
      <c r="F97" s="33"/>
      <c r="G97" s="33" t="s">
        <v>37</v>
      </c>
      <c r="H97" s="33">
        <v>2019</v>
      </c>
      <c r="I97" s="33" t="s">
        <v>126</v>
      </c>
      <c r="J97" s="79">
        <v>23</v>
      </c>
      <c r="K97" s="53" t="s">
        <v>529</v>
      </c>
      <c r="L97" s="33">
        <v>0.05</v>
      </c>
      <c r="M97" s="80">
        <f>N97+O97+P97</f>
        <v>1.15</v>
      </c>
      <c r="N97" s="80"/>
      <c r="O97" s="80">
        <v>1.15</v>
      </c>
      <c r="P97" s="80"/>
      <c r="Q97" s="33" t="s">
        <v>135</v>
      </c>
      <c r="R97" s="33" t="s">
        <v>39</v>
      </c>
      <c r="S97" s="82">
        <v>4</v>
      </c>
      <c r="T97" s="82">
        <v>20</v>
      </c>
      <c r="U97" s="82"/>
      <c r="V97" s="82"/>
      <c r="W97" s="26" t="s">
        <v>17</v>
      </c>
      <c r="X97" s="26"/>
      <c r="Y97" s="26" t="s">
        <v>599</v>
      </c>
    </row>
    <row r="98" ht="24.95" customHeight="1" spans="1:25">
      <c r="A98" s="24"/>
      <c r="B98" s="78"/>
      <c r="C98" s="155" t="s">
        <v>45</v>
      </c>
      <c r="D98" s="155" t="s">
        <v>112</v>
      </c>
      <c r="E98" s="157" t="s">
        <v>598</v>
      </c>
      <c r="F98" s="157" t="s">
        <v>2700</v>
      </c>
      <c r="G98" s="33" t="s">
        <v>37</v>
      </c>
      <c r="H98" s="33">
        <v>2019</v>
      </c>
      <c r="I98" s="33" t="s">
        <v>126</v>
      </c>
      <c r="J98" s="157">
        <v>11</v>
      </c>
      <c r="K98" s="53" t="s">
        <v>529</v>
      </c>
      <c r="L98" s="33">
        <v>0.05</v>
      </c>
      <c r="M98" s="80">
        <f>J98*L98</f>
        <v>0.55</v>
      </c>
      <c r="N98" s="80"/>
      <c r="O98" s="80">
        <f>L98*J98</f>
        <v>0.55</v>
      </c>
      <c r="P98" s="80"/>
      <c r="Q98" s="33" t="s">
        <v>135</v>
      </c>
      <c r="R98" s="33" t="s">
        <v>39</v>
      </c>
      <c r="S98" s="82">
        <v>1</v>
      </c>
      <c r="T98" s="159">
        <v>5</v>
      </c>
      <c r="U98" s="82"/>
      <c r="V98" s="82"/>
      <c r="W98" s="26"/>
      <c r="X98" s="26"/>
      <c r="Y98" s="26"/>
    </row>
    <row r="99" ht="24.95" customHeight="1" spans="1:25">
      <c r="A99" s="24"/>
      <c r="B99" s="78"/>
      <c r="C99" s="155" t="s">
        <v>45</v>
      </c>
      <c r="D99" s="155" t="s">
        <v>112</v>
      </c>
      <c r="E99" s="157" t="s">
        <v>598</v>
      </c>
      <c r="F99" s="157" t="s">
        <v>2701</v>
      </c>
      <c r="G99" s="33" t="s">
        <v>37</v>
      </c>
      <c r="H99" s="33">
        <v>2019</v>
      </c>
      <c r="I99" s="33" t="s">
        <v>126</v>
      </c>
      <c r="J99" s="157">
        <v>5</v>
      </c>
      <c r="K99" s="53" t="s">
        <v>529</v>
      </c>
      <c r="L99" s="33">
        <v>0.05</v>
      </c>
      <c r="M99" s="80">
        <f>J99*L99</f>
        <v>0.25</v>
      </c>
      <c r="N99" s="80"/>
      <c r="O99" s="80">
        <f>L99*J99</f>
        <v>0.25</v>
      </c>
      <c r="P99" s="80"/>
      <c r="Q99" s="33" t="s">
        <v>135</v>
      </c>
      <c r="R99" s="33" t="s">
        <v>39</v>
      </c>
      <c r="S99" s="82">
        <v>1</v>
      </c>
      <c r="T99" s="159">
        <v>6</v>
      </c>
      <c r="U99" s="82"/>
      <c r="V99" s="82"/>
      <c r="W99" s="26"/>
      <c r="X99" s="26"/>
      <c r="Y99" s="26"/>
    </row>
    <row r="100" ht="24.95" customHeight="1" spans="1:25">
      <c r="A100" s="24"/>
      <c r="B100" s="78"/>
      <c r="C100" s="155" t="s">
        <v>45</v>
      </c>
      <c r="D100" s="155" t="s">
        <v>112</v>
      </c>
      <c r="E100" s="157" t="s">
        <v>598</v>
      </c>
      <c r="F100" s="157" t="s">
        <v>2702</v>
      </c>
      <c r="G100" s="33" t="s">
        <v>37</v>
      </c>
      <c r="H100" s="33">
        <v>2019</v>
      </c>
      <c r="I100" s="33" t="s">
        <v>126</v>
      </c>
      <c r="J100" s="157">
        <v>5</v>
      </c>
      <c r="K100" s="53" t="s">
        <v>529</v>
      </c>
      <c r="L100" s="33">
        <v>0.05</v>
      </c>
      <c r="M100" s="80">
        <f>J100*L100</f>
        <v>0.25</v>
      </c>
      <c r="N100" s="80"/>
      <c r="O100" s="80">
        <f>L100*J100</f>
        <v>0.25</v>
      </c>
      <c r="P100" s="80"/>
      <c r="Q100" s="33" t="s">
        <v>135</v>
      </c>
      <c r="R100" s="33" t="s">
        <v>39</v>
      </c>
      <c r="S100" s="82">
        <v>1</v>
      </c>
      <c r="T100" s="159">
        <v>7</v>
      </c>
      <c r="U100" s="82"/>
      <c r="V100" s="82"/>
      <c r="W100" s="26"/>
      <c r="X100" s="26"/>
      <c r="Y100" s="26"/>
    </row>
    <row r="101" ht="24.95" customHeight="1" spans="1:25">
      <c r="A101" s="24"/>
      <c r="B101" s="78"/>
      <c r="C101" s="155" t="s">
        <v>45</v>
      </c>
      <c r="D101" s="155" t="s">
        <v>112</v>
      </c>
      <c r="E101" s="157" t="s">
        <v>598</v>
      </c>
      <c r="F101" s="157" t="s">
        <v>2703</v>
      </c>
      <c r="G101" s="33" t="s">
        <v>37</v>
      </c>
      <c r="H101" s="33">
        <v>2019</v>
      </c>
      <c r="I101" s="33" t="s">
        <v>126</v>
      </c>
      <c r="J101" s="157">
        <v>2</v>
      </c>
      <c r="K101" s="53" t="s">
        <v>529</v>
      </c>
      <c r="L101" s="33">
        <v>0.05</v>
      </c>
      <c r="M101" s="80">
        <f>J101*L101</f>
        <v>0.1</v>
      </c>
      <c r="N101" s="80"/>
      <c r="O101" s="80">
        <f>L101*J101</f>
        <v>0.1</v>
      </c>
      <c r="P101" s="80"/>
      <c r="Q101" s="33" t="s">
        <v>135</v>
      </c>
      <c r="R101" s="33" t="s">
        <v>39</v>
      </c>
      <c r="S101" s="82">
        <v>1</v>
      </c>
      <c r="T101" s="159">
        <v>2</v>
      </c>
      <c r="U101" s="82"/>
      <c r="V101" s="82"/>
      <c r="W101" s="26"/>
      <c r="X101" s="26"/>
      <c r="Y101" s="26"/>
    </row>
    <row r="102" ht="24.95" customHeight="1" spans="1:25">
      <c r="A102" s="24">
        <v>44</v>
      </c>
      <c r="B102" s="78" t="s">
        <v>600</v>
      </c>
      <c r="C102" s="33" t="s">
        <v>45</v>
      </c>
      <c r="D102" s="33" t="s">
        <v>112</v>
      </c>
      <c r="E102" s="33" t="s">
        <v>601</v>
      </c>
      <c r="F102" s="33"/>
      <c r="G102" s="33" t="s">
        <v>37</v>
      </c>
      <c r="H102" s="33">
        <v>2019</v>
      </c>
      <c r="I102" s="33" t="s">
        <v>126</v>
      </c>
      <c r="J102" s="79">
        <v>24</v>
      </c>
      <c r="K102" s="53" t="s">
        <v>529</v>
      </c>
      <c r="L102" s="33">
        <v>0.05</v>
      </c>
      <c r="M102" s="80">
        <f>N102+O102+P102</f>
        <v>1.2</v>
      </c>
      <c r="N102" s="80"/>
      <c r="O102" s="80">
        <v>1.2</v>
      </c>
      <c r="P102" s="80"/>
      <c r="Q102" s="33" t="s">
        <v>135</v>
      </c>
      <c r="R102" s="33" t="s">
        <v>39</v>
      </c>
      <c r="S102" s="82">
        <v>6</v>
      </c>
      <c r="T102" s="82">
        <v>29</v>
      </c>
      <c r="U102" s="82"/>
      <c r="V102" s="82"/>
      <c r="W102" s="26" t="s">
        <v>17</v>
      </c>
      <c r="X102" s="26"/>
      <c r="Y102" s="26" t="s">
        <v>603</v>
      </c>
    </row>
    <row r="103" ht="24.95" customHeight="1" spans="1:25">
      <c r="A103" s="24"/>
      <c r="B103" s="78"/>
      <c r="C103" s="155" t="s">
        <v>45</v>
      </c>
      <c r="D103" s="155" t="s">
        <v>112</v>
      </c>
      <c r="E103" s="157" t="s">
        <v>601</v>
      </c>
      <c r="F103" s="157" t="s">
        <v>2704</v>
      </c>
      <c r="G103" s="33" t="s">
        <v>37</v>
      </c>
      <c r="H103" s="33">
        <v>2019</v>
      </c>
      <c r="I103" s="33" t="s">
        <v>126</v>
      </c>
      <c r="J103" s="157">
        <v>4</v>
      </c>
      <c r="K103" s="53" t="s">
        <v>529</v>
      </c>
      <c r="L103" s="33">
        <v>0.05</v>
      </c>
      <c r="M103" s="80">
        <f t="shared" ref="M103:M108" si="13">L103*J103</f>
        <v>0.2</v>
      </c>
      <c r="N103" s="80"/>
      <c r="O103" s="80">
        <f t="shared" ref="O103:O108" si="14">L103*J103</f>
        <v>0.2</v>
      </c>
      <c r="P103" s="80"/>
      <c r="Q103" s="33" t="s">
        <v>135</v>
      </c>
      <c r="R103" s="33" t="s">
        <v>39</v>
      </c>
      <c r="S103" s="82">
        <v>1</v>
      </c>
      <c r="T103" s="159">
        <v>6</v>
      </c>
      <c r="U103" s="82"/>
      <c r="V103" s="82"/>
      <c r="W103" s="26"/>
      <c r="X103" s="26"/>
      <c r="Y103" s="26"/>
    </row>
    <row r="104" ht="24.95" customHeight="1" spans="1:25">
      <c r="A104" s="24"/>
      <c r="B104" s="78"/>
      <c r="C104" s="155" t="s">
        <v>45</v>
      </c>
      <c r="D104" s="155" t="s">
        <v>112</v>
      </c>
      <c r="E104" s="157" t="s">
        <v>601</v>
      </c>
      <c r="F104" s="157" t="s">
        <v>2705</v>
      </c>
      <c r="G104" s="33" t="s">
        <v>37</v>
      </c>
      <c r="H104" s="33">
        <v>2019</v>
      </c>
      <c r="I104" s="33" t="s">
        <v>126</v>
      </c>
      <c r="J104" s="157">
        <v>4</v>
      </c>
      <c r="K104" s="53" t="s">
        <v>529</v>
      </c>
      <c r="L104" s="33">
        <v>0.05</v>
      </c>
      <c r="M104" s="80">
        <f t="shared" si="13"/>
        <v>0.2</v>
      </c>
      <c r="N104" s="80"/>
      <c r="O104" s="80">
        <f t="shared" si="14"/>
        <v>0.2</v>
      </c>
      <c r="P104" s="80"/>
      <c r="Q104" s="33" t="s">
        <v>135</v>
      </c>
      <c r="R104" s="33" t="s">
        <v>39</v>
      </c>
      <c r="S104" s="82">
        <v>1</v>
      </c>
      <c r="T104" s="159">
        <v>7</v>
      </c>
      <c r="U104" s="82"/>
      <c r="V104" s="82"/>
      <c r="W104" s="26"/>
      <c r="X104" s="26"/>
      <c r="Y104" s="26"/>
    </row>
    <row r="105" ht="24.95" customHeight="1" spans="1:25">
      <c r="A105" s="24"/>
      <c r="B105" s="78"/>
      <c r="C105" s="155" t="s">
        <v>45</v>
      </c>
      <c r="D105" s="155" t="s">
        <v>112</v>
      </c>
      <c r="E105" s="157" t="s">
        <v>601</v>
      </c>
      <c r="F105" s="157" t="s">
        <v>2706</v>
      </c>
      <c r="G105" s="33" t="s">
        <v>37</v>
      </c>
      <c r="H105" s="33">
        <v>2019</v>
      </c>
      <c r="I105" s="33" t="s">
        <v>126</v>
      </c>
      <c r="J105" s="157">
        <v>6</v>
      </c>
      <c r="K105" s="53" t="s">
        <v>529</v>
      </c>
      <c r="L105" s="33">
        <v>0.05</v>
      </c>
      <c r="M105" s="80">
        <f t="shared" si="13"/>
        <v>0.3</v>
      </c>
      <c r="N105" s="80"/>
      <c r="O105" s="80">
        <f t="shared" si="14"/>
        <v>0.3</v>
      </c>
      <c r="P105" s="80"/>
      <c r="Q105" s="33" t="s">
        <v>135</v>
      </c>
      <c r="R105" s="33" t="s">
        <v>39</v>
      </c>
      <c r="S105" s="82">
        <v>1</v>
      </c>
      <c r="T105" s="159">
        <v>6</v>
      </c>
      <c r="U105" s="82"/>
      <c r="V105" s="82"/>
      <c r="W105" s="26"/>
      <c r="X105" s="26"/>
      <c r="Y105" s="26"/>
    </row>
    <row r="106" ht="24.95" customHeight="1" spans="1:25">
      <c r="A106" s="24"/>
      <c r="B106" s="78"/>
      <c r="C106" s="155" t="s">
        <v>45</v>
      </c>
      <c r="D106" s="155" t="s">
        <v>112</v>
      </c>
      <c r="E106" s="157" t="s">
        <v>601</v>
      </c>
      <c r="F106" s="157" t="s">
        <v>2707</v>
      </c>
      <c r="G106" s="33" t="s">
        <v>37</v>
      </c>
      <c r="H106" s="33">
        <v>2019</v>
      </c>
      <c r="I106" s="33" t="s">
        <v>126</v>
      </c>
      <c r="J106" s="157">
        <v>3</v>
      </c>
      <c r="K106" s="53" t="s">
        <v>529</v>
      </c>
      <c r="L106" s="33">
        <v>0.05</v>
      </c>
      <c r="M106" s="80">
        <f t="shared" si="13"/>
        <v>0.15</v>
      </c>
      <c r="N106" s="80"/>
      <c r="O106" s="80">
        <f t="shared" si="14"/>
        <v>0.15</v>
      </c>
      <c r="P106" s="80"/>
      <c r="Q106" s="33" t="s">
        <v>135</v>
      </c>
      <c r="R106" s="33" t="s">
        <v>39</v>
      </c>
      <c r="S106" s="82">
        <v>1</v>
      </c>
      <c r="T106" s="159">
        <v>3</v>
      </c>
      <c r="U106" s="82"/>
      <c r="V106" s="82"/>
      <c r="W106" s="26"/>
      <c r="X106" s="26"/>
      <c r="Y106" s="26"/>
    </row>
    <row r="107" ht="24.95" customHeight="1" spans="1:25">
      <c r="A107" s="24"/>
      <c r="B107" s="78"/>
      <c r="C107" s="155" t="s">
        <v>45</v>
      </c>
      <c r="D107" s="155" t="s">
        <v>112</v>
      </c>
      <c r="E107" s="157" t="s">
        <v>601</v>
      </c>
      <c r="F107" s="157" t="s">
        <v>2708</v>
      </c>
      <c r="G107" s="33" t="s">
        <v>37</v>
      </c>
      <c r="H107" s="33">
        <v>2019</v>
      </c>
      <c r="I107" s="33" t="s">
        <v>126</v>
      </c>
      <c r="J107" s="157">
        <v>4</v>
      </c>
      <c r="K107" s="53" t="s">
        <v>529</v>
      </c>
      <c r="L107" s="33">
        <v>0.05</v>
      </c>
      <c r="M107" s="80">
        <f t="shared" si="13"/>
        <v>0.2</v>
      </c>
      <c r="N107" s="80"/>
      <c r="O107" s="80">
        <f t="shared" si="14"/>
        <v>0.2</v>
      </c>
      <c r="P107" s="80"/>
      <c r="Q107" s="33" t="s">
        <v>135</v>
      </c>
      <c r="R107" s="33" t="s">
        <v>39</v>
      </c>
      <c r="S107" s="82">
        <v>1</v>
      </c>
      <c r="T107" s="159">
        <v>2</v>
      </c>
      <c r="U107" s="82"/>
      <c r="V107" s="82"/>
      <c r="W107" s="26"/>
      <c r="X107" s="26"/>
      <c r="Y107" s="26"/>
    </row>
    <row r="108" ht="24.95" customHeight="1" spans="1:25">
      <c r="A108" s="24"/>
      <c r="B108" s="78"/>
      <c r="C108" s="155" t="s">
        <v>45</v>
      </c>
      <c r="D108" s="155" t="s">
        <v>112</v>
      </c>
      <c r="E108" s="157" t="s">
        <v>601</v>
      </c>
      <c r="F108" s="157" t="s">
        <v>2709</v>
      </c>
      <c r="G108" s="33" t="s">
        <v>37</v>
      </c>
      <c r="H108" s="33">
        <v>2019</v>
      </c>
      <c r="I108" s="33" t="s">
        <v>126</v>
      </c>
      <c r="J108" s="157">
        <v>3</v>
      </c>
      <c r="K108" s="53" t="s">
        <v>529</v>
      </c>
      <c r="L108" s="33">
        <v>0.05</v>
      </c>
      <c r="M108" s="80">
        <f t="shared" si="13"/>
        <v>0.15</v>
      </c>
      <c r="N108" s="80"/>
      <c r="O108" s="80">
        <f t="shared" si="14"/>
        <v>0.15</v>
      </c>
      <c r="P108" s="80"/>
      <c r="Q108" s="33" t="s">
        <v>135</v>
      </c>
      <c r="R108" s="33" t="s">
        <v>39</v>
      </c>
      <c r="S108" s="82">
        <v>1</v>
      </c>
      <c r="T108" s="159">
        <v>5</v>
      </c>
      <c r="U108" s="82"/>
      <c r="V108" s="82"/>
      <c r="W108" s="26"/>
      <c r="X108" s="26"/>
      <c r="Y108" s="26"/>
    </row>
    <row r="109" ht="24.95" customHeight="1" spans="1:25">
      <c r="A109" s="24">
        <v>46</v>
      </c>
      <c r="B109" s="78" t="s">
        <v>542</v>
      </c>
      <c r="C109" s="33" t="s">
        <v>45</v>
      </c>
      <c r="D109" s="33" t="s">
        <v>112</v>
      </c>
      <c r="E109" s="33" t="s">
        <v>194</v>
      </c>
      <c r="F109" s="33"/>
      <c r="G109" s="33" t="s">
        <v>37</v>
      </c>
      <c r="H109" s="33">
        <v>2019</v>
      </c>
      <c r="I109" s="33" t="s">
        <v>126</v>
      </c>
      <c r="J109" s="79">
        <v>42</v>
      </c>
      <c r="K109" s="53" t="s">
        <v>529</v>
      </c>
      <c r="L109" s="33">
        <v>0.05</v>
      </c>
      <c r="M109" s="80">
        <f>N109+O109+P109</f>
        <v>2.1</v>
      </c>
      <c r="N109" s="80"/>
      <c r="O109" s="80">
        <v>2.1</v>
      </c>
      <c r="P109" s="80"/>
      <c r="Q109" s="33" t="s">
        <v>135</v>
      </c>
      <c r="R109" s="33" t="s">
        <v>39</v>
      </c>
      <c r="S109" s="82">
        <v>11</v>
      </c>
      <c r="T109" s="82">
        <v>48</v>
      </c>
      <c r="U109" s="82"/>
      <c r="V109" s="82"/>
      <c r="W109" s="26" t="s">
        <v>17</v>
      </c>
      <c r="X109" s="26"/>
      <c r="Y109" s="26" t="s">
        <v>605</v>
      </c>
    </row>
    <row r="110" ht="24.95" customHeight="1" spans="1:25">
      <c r="A110" s="24"/>
      <c r="B110" s="78"/>
      <c r="C110" s="155" t="s">
        <v>45</v>
      </c>
      <c r="D110" s="155" t="s">
        <v>112</v>
      </c>
      <c r="E110" s="157" t="s">
        <v>194</v>
      </c>
      <c r="F110" s="157" t="s">
        <v>2710</v>
      </c>
      <c r="G110" s="33" t="s">
        <v>37</v>
      </c>
      <c r="H110" s="33">
        <v>2019</v>
      </c>
      <c r="I110" s="33" t="s">
        <v>126</v>
      </c>
      <c r="J110" s="157">
        <v>4</v>
      </c>
      <c r="K110" s="53" t="s">
        <v>529</v>
      </c>
      <c r="L110" s="33">
        <v>0.05</v>
      </c>
      <c r="M110" s="80">
        <f>J110*L110</f>
        <v>0.2</v>
      </c>
      <c r="N110" s="80"/>
      <c r="O110" s="80">
        <f>J110*L110</f>
        <v>0.2</v>
      </c>
      <c r="P110" s="80"/>
      <c r="Q110" s="33" t="s">
        <v>135</v>
      </c>
      <c r="R110" s="33" t="s">
        <v>39</v>
      </c>
      <c r="S110" s="82">
        <v>1</v>
      </c>
      <c r="T110" s="159">
        <v>5</v>
      </c>
      <c r="U110" s="82"/>
      <c r="V110" s="82"/>
      <c r="W110" s="26"/>
      <c r="X110" s="26"/>
      <c r="Y110" s="26"/>
    </row>
    <row r="111" ht="24.95" customHeight="1" spans="1:25">
      <c r="A111" s="24"/>
      <c r="B111" s="78"/>
      <c r="C111" s="155" t="s">
        <v>45</v>
      </c>
      <c r="D111" s="155" t="s">
        <v>112</v>
      </c>
      <c r="E111" s="157" t="s">
        <v>194</v>
      </c>
      <c r="F111" s="157" t="s">
        <v>2711</v>
      </c>
      <c r="G111" s="33" t="s">
        <v>37</v>
      </c>
      <c r="H111" s="33">
        <v>2019</v>
      </c>
      <c r="I111" s="33" t="s">
        <v>126</v>
      </c>
      <c r="J111" s="157">
        <v>4</v>
      </c>
      <c r="K111" s="53" t="s">
        <v>529</v>
      </c>
      <c r="L111" s="33">
        <v>0.05</v>
      </c>
      <c r="M111" s="80">
        <f t="shared" ref="M111:M120" si="15">J111*L111</f>
        <v>0.2</v>
      </c>
      <c r="N111" s="80"/>
      <c r="O111" s="80">
        <f t="shared" ref="O111:O120" si="16">J111*L111</f>
        <v>0.2</v>
      </c>
      <c r="P111" s="80"/>
      <c r="Q111" s="33" t="s">
        <v>135</v>
      </c>
      <c r="R111" s="33" t="s">
        <v>39</v>
      </c>
      <c r="S111" s="82">
        <v>1</v>
      </c>
      <c r="T111" s="159">
        <v>5</v>
      </c>
      <c r="U111" s="82"/>
      <c r="V111" s="82"/>
      <c r="W111" s="26"/>
      <c r="X111" s="26"/>
      <c r="Y111" s="26"/>
    </row>
    <row r="112" ht="24.95" customHeight="1" spans="1:25">
      <c r="A112" s="24"/>
      <c r="B112" s="78"/>
      <c r="C112" s="155" t="s">
        <v>45</v>
      </c>
      <c r="D112" s="155" t="s">
        <v>112</v>
      </c>
      <c r="E112" s="157" t="s">
        <v>194</v>
      </c>
      <c r="F112" s="157" t="s">
        <v>2712</v>
      </c>
      <c r="G112" s="33" t="s">
        <v>37</v>
      </c>
      <c r="H112" s="33">
        <v>2019</v>
      </c>
      <c r="I112" s="33" t="s">
        <v>126</v>
      </c>
      <c r="J112" s="157">
        <v>3</v>
      </c>
      <c r="K112" s="53" t="s">
        <v>529</v>
      </c>
      <c r="L112" s="33">
        <v>0.05</v>
      </c>
      <c r="M112" s="80">
        <f t="shared" si="15"/>
        <v>0.15</v>
      </c>
      <c r="N112" s="80"/>
      <c r="O112" s="80">
        <f t="shared" si="16"/>
        <v>0.15</v>
      </c>
      <c r="P112" s="80"/>
      <c r="Q112" s="33" t="s">
        <v>135</v>
      </c>
      <c r="R112" s="33" t="s">
        <v>39</v>
      </c>
      <c r="S112" s="82">
        <v>1</v>
      </c>
      <c r="T112" s="159">
        <v>4</v>
      </c>
      <c r="U112" s="82"/>
      <c r="V112" s="82"/>
      <c r="W112" s="26"/>
      <c r="X112" s="26"/>
      <c r="Y112" s="26"/>
    </row>
    <row r="113" ht="24.95" customHeight="1" spans="1:25">
      <c r="A113" s="24"/>
      <c r="B113" s="78"/>
      <c r="C113" s="155" t="s">
        <v>45</v>
      </c>
      <c r="D113" s="155" t="s">
        <v>112</v>
      </c>
      <c r="E113" s="157" t="s">
        <v>194</v>
      </c>
      <c r="F113" s="157" t="s">
        <v>2669</v>
      </c>
      <c r="G113" s="33" t="s">
        <v>37</v>
      </c>
      <c r="H113" s="33">
        <v>2019</v>
      </c>
      <c r="I113" s="33" t="s">
        <v>126</v>
      </c>
      <c r="J113" s="157">
        <v>4</v>
      </c>
      <c r="K113" s="53" t="s">
        <v>529</v>
      </c>
      <c r="L113" s="33">
        <v>0.05</v>
      </c>
      <c r="M113" s="80">
        <f t="shared" si="15"/>
        <v>0.2</v>
      </c>
      <c r="N113" s="80"/>
      <c r="O113" s="80">
        <f t="shared" si="16"/>
        <v>0.2</v>
      </c>
      <c r="P113" s="80"/>
      <c r="Q113" s="33" t="s">
        <v>135</v>
      </c>
      <c r="R113" s="33" t="s">
        <v>39</v>
      </c>
      <c r="S113" s="82">
        <v>1</v>
      </c>
      <c r="T113" s="159">
        <v>5</v>
      </c>
      <c r="U113" s="82"/>
      <c r="V113" s="82"/>
      <c r="W113" s="26"/>
      <c r="X113" s="26"/>
      <c r="Y113" s="26"/>
    </row>
    <row r="114" ht="24.95" customHeight="1" spans="1:25">
      <c r="A114" s="24"/>
      <c r="B114" s="78"/>
      <c r="C114" s="155" t="s">
        <v>45</v>
      </c>
      <c r="D114" s="155" t="s">
        <v>112</v>
      </c>
      <c r="E114" s="157" t="s">
        <v>194</v>
      </c>
      <c r="F114" s="157" t="s">
        <v>2713</v>
      </c>
      <c r="G114" s="33" t="s">
        <v>37</v>
      </c>
      <c r="H114" s="33">
        <v>2019</v>
      </c>
      <c r="I114" s="33" t="s">
        <v>126</v>
      </c>
      <c r="J114" s="157">
        <v>3</v>
      </c>
      <c r="K114" s="53" t="s">
        <v>529</v>
      </c>
      <c r="L114" s="33">
        <v>0.05</v>
      </c>
      <c r="M114" s="80">
        <f t="shared" si="15"/>
        <v>0.15</v>
      </c>
      <c r="N114" s="80"/>
      <c r="O114" s="80">
        <f t="shared" si="16"/>
        <v>0.15</v>
      </c>
      <c r="P114" s="80"/>
      <c r="Q114" s="33" t="s">
        <v>135</v>
      </c>
      <c r="R114" s="33" t="s">
        <v>39</v>
      </c>
      <c r="S114" s="82">
        <v>1</v>
      </c>
      <c r="T114" s="159">
        <v>8</v>
      </c>
      <c r="U114" s="82"/>
      <c r="V114" s="82"/>
      <c r="W114" s="26"/>
      <c r="X114" s="26"/>
      <c r="Y114" s="26"/>
    </row>
    <row r="115" ht="24.95" customHeight="1" spans="1:25">
      <c r="A115" s="24"/>
      <c r="B115" s="78"/>
      <c r="C115" s="155" t="s">
        <v>45</v>
      </c>
      <c r="D115" s="155" t="s">
        <v>112</v>
      </c>
      <c r="E115" s="157" t="s">
        <v>194</v>
      </c>
      <c r="F115" s="157" t="s">
        <v>2714</v>
      </c>
      <c r="G115" s="33" t="s">
        <v>37</v>
      </c>
      <c r="H115" s="33">
        <v>2019</v>
      </c>
      <c r="I115" s="33" t="s">
        <v>126</v>
      </c>
      <c r="J115" s="157">
        <v>5</v>
      </c>
      <c r="K115" s="53" t="s">
        <v>529</v>
      </c>
      <c r="L115" s="33">
        <v>0.05</v>
      </c>
      <c r="M115" s="80">
        <f t="shared" si="15"/>
        <v>0.25</v>
      </c>
      <c r="N115" s="80"/>
      <c r="O115" s="80">
        <f t="shared" si="16"/>
        <v>0.25</v>
      </c>
      <c r="P115" s="80"/>
      <c r="Q115" s="33" t="s">
        <v>135</v>
      </c>
      <c r="R115" s="33" t="s">
        <v>39</v>
      </c>
      <c r="S115" s="82">
        <v>1</v>
      </c>
      <c r="T115" s="159">
        <v>3</v>
      </c>
      <c r="U115" s="82"/>
      <c r="V115" s="82"/>
      <c r="W115" s="26"/>
      <c r="X115" s="26"/>
      <c r="Y115" s="26"/>
    </row>
    <row r="116" ht="24.95" customHeight="1" spans="1:25">
      <c r="A116" s="24"/>
      <c r="B116" s="78"/>
      <c r="C116" s="155" t="s">
        <v>45</v>
      </c>
      <c r="D116" s="155" t="s">
        <v>112</v>
      </c>
      <c r="E116" s="157" t="s">
        <v>194</v>
      </c>
      <c r="F116" s="157" t="s">
        <v>2715</v>
      </c>
      <c r="G116" s="33" t="s">
        <v>37</v>
      </c>
      <c r="H116" s="33">
        <v>2019</v>
      </c>
      <c r="I116" s="33" t="s">
        <v>126</v>
      </c>
      <c r="J116" s="157">
        <v>3</v>
      </c>
      <c r="K116" s="53" t="s">
        <v>529</v>
      </c>
      <c r="L116" s="33">
        <v>0.05</v>
      </c>
      <c r="M116" s="80">
        <f t="shared" si="15"/>
        <v>0.15</v>
      </c>
      <c r="N116" s="80"/>
      <c r="O116" s="80">
        <f t="shared" si="16"/>
        <v>0.15</v>
      </c>
      <c r="P116" s="80"/>
      <c r="Q116" s="33" t="s">
        <v>135</v>
      </c>
      <c r="R116" s="33" t="s">
        <v>39</v>
      </c>
      <c r="S116" s="82">
        <v>1</v>
      </c>
      <c r="T116" s="159">
        <v>3</v>
      </c>
      <c r="U116" s="82"/>
      <c r="V116" s="82"/>
      <c r="W116" s="26"/>
      <c r="X116" s="26"/>
      <c r="Y116" s="26"/>
    </row>
    <row r="117" ht="24.95" customHeight="1" spans="1:25">
      <c r="A117" s="24"/>
      <c r="B117" s="78"/>
      <c r="C117" s="155" t="s">
        <v>45</v>
      </c>
      <c r="D117" s="155" t="s">
        <v>112</v>
      </c>
      <c r="E117" s="157" t="s">
        <v>194</v>
      </c>
      <c r="F117" s="157" t="s">
        <v>2716</v>
      </c>
      <c r="G117" s="33" t="s">
        <v>37</v>
      </c>
      <c r="H117" s="33">
        <v>2019</v>
      </c>
      <c r="I117" s="33" t="s">
        <v>126</v>
      </c>
      <c r="J117" s="157">
        <v>1</v>
      </c>
      <c r="K117" s="53" t="s">
        <v>529</v>
      </c>
      <c r="L117" s="33">
        <v>0.05</v>
      </c>
      <c r="M117" s="80">
        <f t="shared" si="15"/>
        <v>0.05</v>
      </c>
      <c r="N117" s="80"/>
      <c r="O117" s="80">
        <f t="shared" si="16"/>
        <v>0.05</v>
      </c>
      <c r="P117" s="80"/>
      <c r="Q117" s="33" t="s">
        <v>135</v>
      </c>
      <c r="R117" s="33" t="s">
        <v>39</v>
      </c>
      <c r="S117" s="82">
        <v>1</v>
      </c>
      <c r="T117" s="159">
        <v>3</v>
      </c>
      <c r="U117" s="82"/>
      <c r="V117" s="82"/>
      <c r="W117" s="26"/>
      <c r="X117" s="26"/>
      <c r="Y117" s="26"/>
    </row>
    <row r="118" ht="24.95" customHeight="1" spans="1:25">
      <c r="A118" s="24"/>
      <c r="B118" s="78"/>
      <c r="C118" s="155" t="s">
        <v>45</v>
      </c>
      <c r="D118" s="155" t="s">
        <v>112</v>
      </c>
      <c r="E118" s="157" t="s">
        <v>194</v>
      </c>
      <c r="F118" s="157" t="s">
        <v>2717</v>
      </c>
      <c r="G118" s="33" t="s">
        <v>37</v>
      </c>
      <c r="H118" s="33">
        <v>2019</v>
      </c>
      <c r="I118" s="33" t="s">
        <v>126</v>
      </c>
      <c r="J118" s="157">
        <v>8</v>
      </c>
      <c r="K118" s="53" t="s">
        <v>529</v>
      </c>
      <c r="L118" s="33">
        <v>0.05</v>
      </c>
      <c r="M118" s="80">
        <f t="shared" si="15"/>
        <v>0.4</v>
      </c>
      <c r="N118" s="80"/>
      <c r="O118" s="80">
        <f t="shared" si="16"/>
        <v>0.4</v>
      </c>
      <c r="P118" s="80"/>
      <c r="Q118" s="33" t="s">
        <v>135</v>
      </c>
      <c r="R118" s="33" t="s">
        <v>39</v>
      </c>
      <c r="S118" s="82">
        <v>1</v>
      </c>
      <c r="T118" s="159">
        <v>4</v>
      </c>
      <c r="U118" s="82"/>
      <c r="V118" s="82"/>
      <c r="W118" s="26"/>
      <c r="X118" s="26"/>
      <c r="Y118" s="26"/>
    </row>
    <row r="119" ht="24.95" customHeight="1" spans="1:25">
      <c r="A119" s="24"/>
      <c r="B119" s="78"/>
      <c r="C119" s="155" t="s">
        <v>45</v>
      </c>
      <c r="D119" s="155" t="s">
        <v>112</v>
      </c>
      <c r="E119" s="157" t="s">
        <v>194</v>
      </c>
      <c r="F119" s="157" t="s">
        <v>2718</v>
      </c>
      <c r="G119" s="33" t="s">
        <v>37</v>
      </c>
      <c r="H119" s="33">
        <v>2019</v>
      </c>
      <c r="I119" s="33" t="s">
        <v>126</v>
      </c>
      <c r="J119" s="157">
        <v>4</v>
      </c>
      <c r="K119" s="53" t="s">
        <v>529</v>
      </c>
      <c r="L119" s="33">
        <v>0.05</v>
      </c>
      <c r="M119" s="80">
        <f t="shared" si="15"/>
        <v>0.2</v>
      </c>
      <c r="N119" s="80"/>
      <c r="O119" s="80">
        <f t="shared" si="16"/>
        <v>0.2</v>
      </c>
      <c r="P119" s="80"/>
      <c r="Q119" s="33" t="s">
        <v>135</v>
      </c>
      <c r="R119" s="33" t="s">
        <v>39</v>
      </c>
      <c r="S119" s="82">
        <v>1</v>
      </c>
      <c r="T119" s="159">
        <v>4</v>
      </c>
      <c r="U119" s="82"/>
      <c r="V119" s="82"/>
      <c r="W119" s="26"/>
      <c r="X119" s="26"/>
      <c r="Y119" s="26"/>
    </row>
    <row r="120" ht="24.95" customHeight="1" spans="1:25">
      <c r="A120" s="24"/>
      <c r="B120" s="78"/>
      <c r="C120" s="155" t="s">
        <v>45</v>
      </c>
      <c r="D120" s="155" t="s">
        <v>112</v>
      </c>
      <c r="E120" s="157" t="s">
        <v>194</v>
      </c>
      <c r="F120" s="157" t="s">
        <v>2719</v>
      </c>
      <c r="G120" s="33" t="s">
        <v>37</v>
      </c>
      <c r="H120" s="33">
        <v>2019</v>
      </c>
      <c r="I120" s="33" t="s">
        <v>126</v>
      </c>
      <c r="J120" s="157">
        <v>3</v>
      </c>
      <c r="K120" s="53" t="s">
        <v>529</v>
      </c>
      <c r="L120" s="33">
        <v>0.05</v>
      </c>
      <c r="M120" s="80">
        <f t="shared" si="15"/>
        <v>0.15</v>
      </c>
      <c r="N120" s="80"/>
      <c r="O120" s="80">
        <f t="shared" si="16"/>
        <v>0.15</v>
      </c>
      <c r="P120" s="80"/>
      <c r="Q120" s="33" t="s">
        <v>135</v>
      </c>
      <c r="R120" s="33" t="s">
        <v>39</v>
      </c>
      <c r="S120" s="82">
        <v>1</v>
      </c>
      <c r="T120" s="159">
        <v>4</v>
      </c>
      <c r="U120" s="82"/>
      <c r="V120" s="82"/>
      <c r="W120" s="26"/>
      <c r="X120" s="26"/>
      <c r="Y120" s="26"/>
    </row>
    <row r="121" ht="24.95" customHeight="1" spans="1:25">
      <c r="A121" s="24">
        <v>48</v>
      </c>
      <c r="B121" s="78" t="s">
        <v>543</v>
      </c>
      <c r="C121" s="33" t="s">
        <v>45</v>
      </c>
      <c r="D121" s="33" t="s">
        <v>112</v>
      </c>
      <c r="E121" s="33" t="s">
        <v>197</v>
      </c>
      <c r="F121" s="33"/>
      <c r="G121" s="33" t="s">
        <v>37</v>
      </c>
      <c r="H121" s="33">
        <v>2019</v>
      </c>
      <c r="I121" s="33" t="s">
        <v>126</v>
      </c>
      <c r="J121" s="79">
        <v>42</v>
      </c>
      <c r="K121" s="53" t="s">
        <v>529</v>
      </c>
      <c r="L121" s="33">
        <v>0.05</v>
      </c>
      <c r="M121" s="80">
        <f>N121+O121+P121</f>
        <v>2.1</v>
      </c>
      <c r="N121" s="80"/>
      <c r="O121" s="80">
        <v>2.1</v>
      </c>
      <c r="P121" s="80"/>
      <c r="Q121" s="33" t="s">
        <v>135</v>
      </c>
      <c r="R121" s="33" t="s">
        <v>39</v>
      </c>
      <c r="S121" s="82">
        <v>6</v>
      </c>
      <c r="T121" s="82">
        <v>21</v>
      </c>
      <c r="U121" s="82"/>
      <c r="V121" s="82"/>
      <c r="W121" s="26" t="s">
        <v>17</v>
      </c>
      <c r="X121" s="26"/>
      <c r="Y121" s="26" t="s">
        <v>607</v>
      </c>
    </row>
    <row r="122" customFormat="1" ht="24.95" customHeight="1" spans="1:25">
      <c r="A122" s="24"/>
      <c r="B122" s="78"/>
      <c r="C122" s="155" t="s">
        <v>45</v>
      </c>
      <c r="D122" s="155" t="s">
        <v>112</v>
      </c>
      <c r="E122" s="157" t="s">
        <v>197</v>
      </c>
      <c r="F122" s="157" t="s">
        <v>2720</v>
      </c>
      <c r="G122" s="33" t="s">
        <v>37</v>
      </c>
      <c r="H122" s="33">
        <v>2019</v>
      </c>
      <c r="I122" s="33" t="s">
        <v>126</v>
      </c>
      <c r="J122" s="157">
        <v>12</v>
      </c>
      <c r="K122" s="53" t="s">
        <v>529</v>
      </c>
      <c r="L122" s="33">
        <v>0.05</v>
      </c>
      <c r="M122" s="80">
        <f t="shared" ref="M122:M127" si="17">J122*L122</f>
        <v>0.6</v>
      </c>
      <c r="N122" s="80"/>
      <c r="O122" s="80">
        <f t="shared" ref="O122:O127" si="18">L122*J122</f>
        <v>0.6</v>
      </c>
      <c r="P122" s="80"/>
      <c r="Q122" s="33" t="s">
        <v>135</v>
      </c>
      <c r="R122" s="33" t="s">
        <v>39</v>
      </c>
      <c r="S122" s="82">
        <v>1</v>
      </c>
      <c r="T122" s="159">
        <v>3</v>
      </c>
      <c r="U122" s="82"/>
      <c r="V122" s="82"/>
      <c r="W122" s="26"/>
      <c r="X122" s="26"/>
      <c r="Y122" s="26"/>
    </row>
    <row r="123" customFormat="1" ht="24.95" customHeight="1" spans="1:25">
      <c r="A123" s="24"/>
      <c r="B123" s="78"/>
      <c r="C123" s="155" t="s">
        <v>45</v>
      </c>
      <c r="D123" s="155" t="s">
        <v>112</v>
      </c>
      <c r="E123" s="157" t="s">
        <v>197</v>
      </c>
      <c r="F123" s="157" t="s">
        <v>2721</v>
      </c>
      <c r="G123" s="33" t="s">
        <v>37</v>
      </c>
      <c r="H123" s="33">
        <v>2019</v>
      </c>
      <c r="I123" s="33" t="s">
        <v>126</v>
      </c>
      <c r="J123" s="157">
        <v>5</v>
      </c>
      <c r="K123" s="53" t="s">
        <v>529</v>
      </c>
      <c r="L123" s="33">
        <v>0.05</v>
      </c>
      <c r="M123" s="80">
        <f t="shared" si="17"/>
        <v>0.25</v>
      </c>
      <c r="N123" s="80"/>
      <c r="O123" s="80">
        <f t="shared" si="18"/>
        <v>0.25</v>
      </c>
      <c r="P123" s="80"/>
      <c r="Q123" s="33" t="s">
        <v>135</v>
      </c>
      <c r="R123" s="33" t="s">
        <v>39</v>
      </c>
      <c r="S123" s="82">
        <v>1</v>
      </c>
      <c r="T123" s="159">
        <v>4</v>
      </c>
      <c r="U123" s="82"/>
      <c r="V123" s="82"/>
      <c r="W123" s="26"/>
      <c r="X123" s="26"/>
      <c r="Y123" s="26"/>
    </row>
    <row r="124" customFormat="1" ht="24.95" customHeight="1" spans="1:25">
      <c r="A124" s="24"/>
      <c r="B124" s="78"/>
      <c r="C124" s="155" t="s">
        <v>45</v>
      </c>
      <c r="D124" s="155" t="s">
        <v>112</v>
      </c>
      <c r="E124" s="157" t="s">
        <v>197</v>
      </c>
      <c r="F124" s="157" t="s">
        <v>2722</v>
      </c>
      <c r="G124" s="33" t="s">
        <v>37</v>
      </c>
      <c r="H124" s="33">
        <v>2019</v>
      </c>
      <c r="I124" s="33" t="s">
        <v>126</v>
      </c>
      <c r="J124" s="157">
        <v>8</v>
      </c>
      <c r="K124" s="53" t="s">
        <v>529</v>
      </c>
      <c r="L124" s="33">
        <v>0.05</v>
      </c>
      <c r="M124" s="80">
        <f t="shared" si="17"/>
        <v>0.4</v>
      </c>
      <c r="N124" s="80"/>
      <c r="O124" s="80">
        <f t="shared" si="18"/>
        <v>0.4</v>
      </c>
      <c r="P124" s="80"/>
      <c r="Q124" s="33" t="s">
        <v>135</v>
      </c>
      <c r="R124" s="33" t="s">
        <v>39</v>
      </c>
      <c r="S124" s="82">
        <v>1</v>
      </c>
      <c r="T124" s="159">
        <v>4</v>
      </c>
      <c r="U124" s="82"/>
      <c r="V124" s="82"/>
      <c r="W124" s="26"/>
      <c r="X124" s="26"/>
      <c r="Y124" s="26"/>
    </row>
    <row r="125" customFormat="1" ht="24.95" customHeight="1" spans="1:25">
      <c r="A125" s="24"/>
      <c r="B125" s="78"/>
      <c r="C125" s="155" t="s">
        <v>45</v>
      </c>
      <c r="D125" s="155" t="s">
        <v>112</v>
      </c>
      <c r="E125" s="157" t="s">
        <v>197</v>
      </c>
      <c r="F125" s="157" t="s">
        <v>2723</v>
      </c>
      <c r="G125" s="33" t="s">
        <v>37</v>
      </c>
      <c r="H125" s="33">
        <v>2019</v>
      </c>
      <c r="I125" s="33" t="s">
        <v>126</v>
      </c>
      <c r="J125" s="157">
        <v>10</v>
      </c>
      <c r="K125" s="53" t="s">
        <v>529</v>
      </c>
      <c r="L125" s="33">
        <v>0.05</v>
      </c>
      <c r="M125" s="80">
        <f t="shared" si="17"/>
        <v>0.5</v>
      </c>
      <c r="N125" s="80"/>
      <c r="O125" s="80">
        <f t="shared" si="18"/>
        <v>0.5</v>
      </c>
      <c r="P125" s="80"/>
      <c r="Q125" s="33" t="s">
        <v>135</v>
      </c>
      <c r="R125" s="33" t="s">
        <v>39</v>
      </c>
      <c r="S125" s="82">
        <v>1</v>
      </c>
      <c r="T125" s="159">
        <v>4</v>
      </c>
      <c r="U125" s="82"/>
      <c r="V125" s="82"/>
      <c r="W125" s="26"/>
      <c r="X125" s="26"/>
      <c r="Y125" s="26"/>
    </row>
    <row r="126" customFormat="1" ht="24.95" customHeight="1" spans="1:25">
      <c r="A126" s="24"/>
      <c r="B126" s="78"/>
      <c r="C126" s="155" t="s">
        <v>45</v>
      </c>
      <c r="D126" s="155" t="s">
        <v>112</v>
      </c>
      <c r="E126" s="157" t="s">
        <v>197</v>
      </c>
      <c r="F126" s="157" t="s">
        <v>2670</v>
      </c>
      <c r="G126" s="33" t="s">
        <v>37</v>
      </c>
      <c r="H126" s="33">
        <v>2019</v>
      </c>
      <c r="I126" s="33" t="s">
        <v>126</v>
      </c>
      <c r="J126" s="157">
        <v>4</v>
      </c>
      <c r="K126" s="53" t="s">
        <v>529</v>
      </c>
      <c r="L126" s="33">
        <v>0.05</v>
      </c>
      <c r="M126" s="80">
        <f t="shared" si="17"/>
        <v>0.2</v>
      </c>
      <c r="N126" s="80"/>
      <c r="O126" s="80">
        <f t="shared" si="18"/>
        <v>0.2</v>
      </c>
      <c r="P126" s="80"/>
      <c r="Q126" s="33" t="s">
        <v>135</v>
      </c>
      <c r="R126" s="33" t="s">
        <v>39</v>
      </c>
      <c r="S126" s="82">
        <v>1</v>
      </c>
      <c r="T126" s="159">
        <v>4</v>
      </c>
      <c r="U126" s="82"/>
      <c r="V126" s="82"/>
      <c r="W126" s="26"/>
      <c r="X126" s="26"/>
      <c r="Y126" s="26"/>
    </row>
    <row r="127" customFormat="1" ht="24.95" customHeight="1" spans="1:25">
      <c r="A127" s="24"/>
      <c r="B127" s="25"/>
      <c r="C127" s="158" t="s">
        <v>45</v>
      </c>
      <c r="D127" s="158" t="s">
        <v>112</v>
      </c>
      <c r="E127" s="163" t="s">
        <v>197</v>
      </c>
      <c r="F127" s="163" t="s">
        <v>2724</v>
      </c>
      <c r="G127" s="33" t="s">
        <v>37</v>
      </c>
      <c r="H127" s="26">
        <v>2019</v>
      </c>
      <c r="I127" s="26" t="s">
        <v>126</v>
      </c>
      <c r="J127" s="163">
        <v>3</v>
      </c>
      <c r="K127" s="46" t="s">
        <v>529</v>
      </c>
      <c r="L127" s="26">
        <v>0.05</v>
      </c>
      <c r="M127" s="47">
        <f t="shared" si="17"/>
        <v>0.15</v>
      </c>
      <c r="N127" s="47"/>
      <c r="O127" s="47">
        <f t="shared" si="18"/>
        <v>0.15</v>
      </c>
      <c r="P127" s="47"/>
      <c r="Q127" s="26" t="s">
        <v>135</v>
      </c>
      <c r="R127" s="26" t="s">
        <v>39</v>
      </c>
      <c r="S127" s="60">
        <v>1</v>
      </c>
      <c r="T127" s="164">
        <v>2</v>
      </c>
      <c r="U127" s="60"/>
      <c r="V127" s="60"/>
      <c r="W127" s="26"/>
      <c r="X127" s="26"/>
      <c r="Y127" s="26"/>
    </row>
    <row r="128" s="6" customFormat="1" ht="24.95" customHeight="1" spans="1:25">
      <c r="A128" s="22">
        <v>49</v>
      </c>
      <c r="B128" s="23" t="s">
        <v>734</v>
      </c>
      <c r="C128" s="22"/>
      <c r="D128" s="22"/>
      <c r="E128" s="22"/>
      <c r="F128" s="22"/>
      <c r="G128" s="22" t="s">
        <v>125</v>
      </c>
      <c r="H128" s="22" t="s">
        <v>34</v>
      </c>
      <c r="I128" s="22" t="s">
        <v>126</v>
      </c>
      <c r="J128" s="44" t="s">
        <v>34</v>
      </c>
      <c r="K128" s="23" t="s">
        <v>735</v>
      </c>
      <c r="L128" s="22"/>
      <c r="M128" s="49">
        <f t="shared" ref="M128:P128" si="19">M129+M130+M134+M135+M136+M137</f>
        <v>0.82</v>
      </c>
      <c r="N128" s="49">
        <f t="shared" si="19"/>
        <v>0.82</v>
      </c>
      <c r="O128" s="49">
        <f t="shared" si="19"/>
        <v>0</v>
      </c>
      <c r="P128" s="49">
        <f t="shared" si="19"/>
        <v>0</v>
      </c>
      <c r="Q128" s="22"/>
      <c r="R128" s="22" t="s">
        <v>39</v>
      </c>
      <c r="S128" s="58">
        <f>S129+S130+S134+S135+S136+S137</f>
        <v>4</v>
      </c>
      <c r="T128" s="58">
        <f>T129+T130+T134+T135+T136+T137</f>
        <v>13</v>
      </c>
      <c r="U128" s="58"/>
      <c r="V128" s="58"/>
      <c r="W128" s="22" t="s">
        <v>34</v>
      </c>
      <c r="X128" s="22">
        <v>815</v>
      </c>
      <c r="Y128" s="22"/>
    </row>
    <row r="129" ht="24.95" customHeight="1" spans="1:25">
      <c r="A129" s="24">
        <v>50</v>
      </c>
      <c r="B129" s="26" t="s">
        <v>736</v>
      </c>
      <c r="C129" s="24"/>
      <c r="D129" s="24"/>
      <c r="E129" s="24"/>
      <c r="F129" s="24"/>
      <c r="G129" s="24" t="s">
        <v>125</v>
      </c>
      <c r="H129" s="24" t="s">
        <v>34</v>
      </c>
      <c r="I129" s="24" t="s">
        <v>126</v>
      </c>
      <c r="J129" s="50">
        <f>SUM(0)</f>
        <v>0</v>
      </c>
      <c r="K129" s="51"/>
      <c r="L129" s="24"/>
      <c r="M129" s="52">
        <f>SUM(0)</f>
        <v>0</v>
      </c>
      <c r="N129" s="52">
        <f>SUM(0)</f>
        <v>0</v>
      </c>
      <c r="O129" s="52">
        <f>SUM(0)</f>
        <v>0</v>
      </c>
      <c r="P129" s="52">
        <f>SUM(0)</f>
        <v>0</v>
      </c>
      <c r="Q129" s="24"/>
      <c r="R129" s="24" t="s">
        <v>39</v>
      </c>
      <c r="S129" s="59">
        <f>SUM(0)</f>
        <v>0</v>
      </c>
      <c r="T129" s="59">
        <f>SUM(0)</f>
        <v>0</v>
      </c>
      <c r="U129" s="59"/>
      <c r="V129" s="59"/>
      <c r="W129" s="24" t="s">
        <v>34</v>
      </c>
      <c r="X129" s="24">
        <v>816</v>
      </c>
      <c r="Y129" s="24"/>
    </row>
    <row r="130" ht="24.95" customHeight="1" spans="1:25">
      <c r="A130" s="24">
        <v>51</v>
      </c>
      <c r="B130" s="26" t="s">
        <v>797</v>
      </c>
      <c r="C130" s="24"/>
      <c r="D130" s="24"/>
      <c r="E130" s="24"/>
      <c r="F130" s="24"/>
      <c r="G130" s="24" t="s">
        <v>37</v>
      </c>
      <c r="H130" s="24" t="s">
        <v>34</v>
      </c>
      <c r="I130" s="24" t="s">
        <v>126</v>
      </c>
      <c r="J130" s="50">
        <f>SUM(J131:J133)</f>
        <v>3.73</v>
      </c>
      <c r="K130" s="51"/>
      <c r="L130" s="24"/>
      <c r="M130" s="52">
        <f>SUM(M131:M133)</f>
        <v>0.82</v>
      </c>
      <c r="N130" s="52">
        <f>SUM(N131:N133)</f>
        <v>0.82</v>
      </c>
      <c r="O130" s="52">
        <f>SUM(O131:O133)</f>
        <v>0</v>
      </c>
      <c r="P130" s="52">
        <f>SUM(P131:P133)</f>
        <v>0</v>
      </c>
      <c r="Q130" s="24"/>
      <c r="R130" s="24" t="s">
        <v>39</v>
      </c>
      <c r="S130" s="59">
        <f>SUM(S131:S133)</f>
        <v>4</v>
      </c>
      <c r="T130" s="59">
        <f>SUM(T131:T133)</f>
        <v>13</v>
      </c>
      <c r="U130" s="59"/>
      <c r="V130" s="59"/>
      <c r="W130" s="24" t="s">
        <v>34</v>
      </c>
      <c r="X130" s="24">
        <v>1056</v>
      </c>
      <c r="Y130" s="24"/>
    </row>
    <row r="131" ht="24.95" customHeight="1" spans="1:25">
      <c r="A131" s="24">
        <v>52</v>
      </c>
      <c r="B131" s="46" t="s">
        <v>808</v>
      </c>
      <c r="C131" s="26" t="s">
        <v>45</v>
      </c>
      <c r="D131" s="26" t="s">
        <v>112</v>
      </c>
      <c r="E131" s="26" t="s">
        <v>185</v>
      </c>
      <c r="F131" s="26"/>
      <c r="G131" s="26" t="s">
        <v>37</v>
      </c>
      <c r="H131" s="26">
        <v>2018</v>
      </c>
      <c r="I131" s="26" t="s">
        <v>126</v>
      </c>
      <c r="J131" s="54">
        <v>1.91</v>
      </c>
      <c r="K131" s="46" t="s">
        <v>804</v>
      </c>
      <c r="L131" s="47">
        <v>0.22</v>
      </c>
      <c r="M131" s="47">
        <f>N131+O131+P131</f>
        <v>0.42</v>
      </c>
      <c r="N131" s="47">
        <v>0.42</v>
      </c>
      <c r="O131" s="47"/>
      <c r="P131" s="47"/>
      <c r="Q131" s="26" t="s">
        <v>135</v>
      </c>
      <c r="R131" s="26" t="s">
        <v>39</v>
      </c>
      <c r="S131" s="26">
        <v>2</v>
      </c>
      <c r="T131" s="26">
        <v>8</v>
      </c>
      <c r="U131" s="26"/>
      <c r="V131" s="26"/>
      <c r="W131" s="26" t="s">
        <v>17</v>
      </c>
      <c r="X131" s="24">
        <v>1088</v>
      </c>
      <c r="Y131" s="24"/>
    </row>
    <row r="132" ht="24.95" customHeight="1" spans="1:25">
      <c r="A132" s="24">
        <v>53</v>
      </c>
      <c r="B132" s="46" t="s">
        <v>809</v>
      </c>
      <c r="C132" s="26" t="s">
        <v>45</v>
      </c>
      <c r="D132" s="26" t="s">
        <v>112</v>
      </c>
      <c r="E132" s="26" t="s">
        <v>589</v>
      </c>
      <c r="F132" s="26"/>
      <c r="G132" s="26" t="s">
        <v>37</v>
      </c>
      <c r="H132" s="26">
        <v>2018</v>
      </c>
      <c r="I132" s="26" t="s">
        <v>126</v>
      </c>
      <c r="J132" s="54">
        <v>0.91</v>
      </c>
      <c r="K132" s="46" t="s">
        <v>804</v>
      </c>
      <c r="L132" s="47">
        <v>0.22</v>
      </c>
      <c r="M132" s="47">
        <f>N132+O132+P132</f>
        <v>0.2</v>
      </c>
      <c r="N132" s="47">
        <v>0.2</v>
      </c>
      <c r="O132" s="47"/>
      <c r="P132" s="47"/>
      <c r="Q132" s="26" t="s">
        <v>135</v>
      </c>
      <c r="R132" s="26" t="s">
        <v>39</v>
      </c>
      <c r="S132" s="26">
        <v>1</v>
      </c>
      <c r="T132" s="26">
        <v>2</v>
      </c>
      <c r="U132" s="26"/>
      <c r="V132" s="26"/>
      <c r="W132" s="26" t="s">
        <v>17</v>
      </c>
      <c r="X132" s="24">
        <v>1089</v>
      </c>
      <c r="Y132" s="24"/>
    </row>
    <row r="133" ht="24.95" customHeight="1" spans="1:25">
      <c r="A133" s="24">
        <v>54</v>
      </c>
      <c r="B133" s="46" t="s">
        <v>810</v>
      </c>
      <c r="C133" s="26" t="s">
        <v>45</v>
      </c>
      <c r="D133" s="26" t="s">
        <v>112</v>
      </c>
      <c r="E133" s="26" t="s">
        <v>811</v>
      </c>
      <c r="F133" s="26"/>
      <c r="G133" s="26" t="s">
        <v>37</v>
      </c>
      <c r="H133" s="26">
        <v>2018</v>
      </c>
      <c r="I133" s="26" t="s">
        <v>126</v>
      </c>
      <c r="J133" s="54">
        <v>0.91</v>
      </c>
      <c r="K133" s="46" t="s">
        <v>804</v>
      </c>
      <c r="L133" s="47">
        <v>0.22</v>
      </c>
      <c r="M133" s="47">
        <f>N133+O133+P133</f>
        <v>0.2</v>
      </c>
      <c r="N133" s="47">
        <v>0.2</v>
      </c>
      <c r="O133" s="47"/>
      <c r="P133" s="47"/>
      <c r="Q133" s="26" t="s">
        <v>135</v>
      </c>
      <c r="R133" s="26" t="s">
        <v>39</v>
      </c>
      <c r="S133" s="26">
        <v>1</v>
      </c>
      <c r="T133" s="26">
        <v>3</v>
      </c>
      <c r="U133" s="26"/>
      <c r="V133" s="26"/>
      <c r="W133" s="26" t="s">
        <v>17</v>
      </c>
      <c r="X133" s="24">
        <v>1090</v>
      </c>
      <c r="Y133" s="24"/>
    </row>
    <row r="134" ht="24.95" customHeight="1" spans="1:25">
      <c r="A134" s="24">
        <v>55</v>
      </c>
      <c r="B134" s="26" t="s">
        <v>830</v>
      </c>
      <c r="C134" s="24"/>
      <c r="D134" s="24"/>
      <c r="E134" s="24"/>
      <c r="F134" s="24"/>
      <c r="G134" s="24" t="s">
        <v>37</v>
      </c>
      <c r="H134" s="24" t="s">
        <v>34</v>
      </c>
      <c r="I134" s="24" t="s">
        <v>126</v>
      </c>
      <c r="J134" s="50">
        <f>SUM(0)</f>
        <v>0</v>
      </c>
      <c r="K134" s="51"/>
      <c r="L134" s="24"/>
      <c r="M134" s="52">
        <f t="shared" ref="M134:P134" si="20">SUM(0)</f>
        <v>0</v>
      </c>
      <c r="N134" s="52">
        <f t="shared" si="20"/>
        <v>0</v>
      </c>
      <c r="O134" s="52">
        <f t="shared" si="20"/>
        <v>0</v>
      </c>
      <c r="P134" s="52">
        <f t="shared" si="20"/>
        <v>0</v>
      </c>
      <c r="Q134" s="24"/>
      <c r="R134" s="24" t="s">
        <v>39</v>
      </c>
      <c r="S134" s="59">
        <f>SUM(0)</f>
        <v>0</v>
      </c>
      <c r="T134" s="59">
        <f>SUM(0)</f>
        <v>0</v>
      </c>
      <c r="U134" s="59"/>
      <c r="V134" s="59"/>
      <c r="W134" s="24" t="s">
        <v>34</v>
      </c>
      <c r="X134" s="24">
        <v>1100</v>
      </c>
      <c r="Y134" s="24"/>
    </row>
    <row r="135" ht="24.95" customHeight="1" spans="1:25">
      <c r="A135" s="24">
        <v>56</v>
      </c>
      <c r="B135" s="26" t="s">
        <v>831</v>
      </c>
      <c r="C135" s="24"/>
      <c r="D135" s="24"/>
      <c r="E135" s="24"/>
      <c r="F135" s="24"/>
      <c r="G135" s="24" t="s">
        <v>125</v>
      </c>
      <c r="H135" s="24" t="s">
        <v>34</v>
      </c>
      <c r="I135" s="24" t="s">
        <v>126</v>
      </c>
      <c r="J135" s="50">
        <f>SUM(0)</f>
        <v>0</v>
      </c>
      <c r="K135" s="51"/>
      <c r="L135" s="24"/>
      <c r="M135" s="52">
        <f>SUM(0)</f>
        <v>0</v>
      </c>
      <c r="N135" s="52">
        <f>SUM(0)</f>
        <v>0</v>
      </c>
      <c r="O135" s="52">
        <f>SUM(0)</f>
        <v>0</v>
      </c>
      <c r="P135" s="52">
        <f>SUM(0)</f>
        <v>0</v>
      </c>
      <c r="Q135" s="24"/>
      <c r="R135" s="24" t="s">
        <v>39</v>
      </c>
      <c r="S135" s="59">
        <f>SUM(0)</f>
        <v>0</v>
      </c>
      <c r="T135" s="59">
        <f>SUM(0)</f>
        <v>0</v>
      </c>
      <c r="U135" s="59"/>
      <c r="V135" s="59"/>
      <c r="W135" s="24" t="s">
        <v>34</v>
      </c>
      <c r="X135" s="24">
        <v>1131</v>
      </c>
      <c r="Y135" s="24"/>
    </row>
    <row r="136" ht="24.95" customHeight="1" spans="1:25">
      <c r="A136" s="24">
        <v>57</v>
      </c>
      <c r="B136" s="26" t="s">
        <v>844</v>
      </c>
      <c r="C136" s="24"/>
      <c r="D136" s="24"/>
      <c r="E136" s="24"/>
      <c r="F136" s="24"/>
      <c r="G136" s="24" t="s">
        <v>37</v>
      </c>
      <c r="H136" s="24" t="s">
        <v>34</v>
      </c>
      <c r="I136" s="24" t="s">
        <v>126</v>
      </c>
      <c r="J136" s="50">
        <f>SUM(0)</f>
        <v>0</v>
      </c>
      <c r="K136" s="51"/>
      <c r="L136" s="24"/>
      <c r="M136" s="52">
        <f>SUM(0)</f>
        <v>0</v>
      </c>
      <c r="N136" s="52">
        <f>SUM(0)</f>
        <v>0</v>
      </c>
      <c r="O136" s="52">
        <f>SUM(0)</f>
        <v>0</v>
      </c>
      <c r="P136" s="52">
        <f>SUM(0)</f>
        <v>0</v>
      </c>
      <c r="Q136" s="24"/>
      <c r="R136" s="24" t="s">
        <v>39</v>
      </c>
      <c r="S136" s="59">
        <f>SUM(0)</f>
        <v>0</v>
      </c>
      <c r="T136" s="59">
        <f>SUM(0)</f>
        <v>0</v>
      </c>
      <c r="U136" s="59"/>
      <c r="V136" s="59"/>
      <c r="W136" s="24" t="s">
        <v>34</v>
      </c>
      <c r="X136" s="24">
        <v>1146</v>
      </c>
      <c r="Y136" s="24"/>
    </row>
    <row r="137" ht="24.95" customHeight="1" spans="1:25">
      <c r="A137" s="24">
        <v>58</v>
      </c>
      <c r="B137" s="26" t="s">
        <v>852</v>
      </c>
      <c r="C137" s="24"/>
      <c r="D137" s="24"/>
      <c r="E137" s="24"/>
      <c r="F137" s="24"/>
      <c r="G137" s="24" t="s">
        <v>37</v>
      </c>
      <c r="H137" s="24" t="s">
        <v>34</v>
      </c>
      <c r="I137" s="24" t="s">
        <v>853</v>
      </c>
      <c r="J137" s="24" t="s">
        <v>34</v>
      </c>
      <c r="K137" s="51"/>
      <c r="L137" s="24"/>
      <c r="M137" s="52">
        <f>SUM(0)</f>
        <v>0</v>
      </c>
      <c r="N137" s="52">
        <f>SUM(0)</f>
        <v>0</v>
      </c>
      <c r="O137" s="52">
        <f>SUM(0)</f>
        <v>0</v>
      </c>
      <c r="P137" s="52">
        <f>SUM(0)</f>
        <v>0</v>
      </c>
      <c r="Q137" s="24"/>
      <c r="R137" s="24" t="s">
        <v>39</v>
      </c>
      <c r="S137" s="59">
        <f>SUM(0)</f>
        <v>0</v>
      </c>
      <c r="T137" s="59">
        <f>SUM(0)</f>
        <v>0</v>
      </c>
      <c r="U137" s="59"/>
      <c r="V137" s="59"/>
      <c r="W137" s="24" t="s">
        <v>34</v>
      </c>
      <c r="X137" s="24">
        <v>1185</v>
      </c>
      <c r="Y137" s="24"/>
    </row>
    <row r="138" s="6" customFormat="1" ht="24.95" customHeight="1" spans="1:25">
      <c r="A138" s="22">
        <v>59</v>
      </c>
      <c r="B138" s="23" t="s">
        <v>880</v>
      </c>
      <c r="C138" s="22"/>
      <c r="D138" s="22"/>
      <c r="E138" s="22"/>
      <c r="F138" s="22"/>
      <c r="G138" s="22" t="s">
        <v>37</v>
      </c>
      <c r="H138" s="22" t="s">
        <v>34</v>
      </c>
      <c r="I138" s="22" t="s">
        <v>126</v>
      </c>
      <c r="J138" s="44">
        <f>SUM(0)</f>
        <v>0</v>
      </c>
      <c r="K138" s="23" t="s">
        <v>881</v>
      </c>
      <c r="L138" s="22"/>
      <c r="M138" s="49">
        <f t="shared" ref="M138:P138" si="21">SUM(0)</f>
        <v>0</v>
      </c>
      <c r="N138" s="49">
        <f t="shared" si="21"/>
        <v>0</v>
      </c>
      <c r="O138" s="49">
        <f t="shared" si="21"/>
        <v>0</v>
      </c>
      <c r="P138" s="49">
        <f t="shared" si="21"/>
        <v>0</v>
      </c>
      <c r="Q138" s="22"/>
      <c r="R138" s="22" t="s">
        <v>39</v>
      </c>
      <c r="S138" s="58">
        <f>SUM(0)</f>
        <v>0</v>
      </c>
      <c r="T138" s="58">
        <f>SUM(0)</f>
        <v>0</v>
      </c>
      <c r="U138" s="58"/>
      <c r="V138" s="58"/>
      <c r="W138" s="22" t="s">
        <v>34</v>
      </c>
      <c r="X138" s="22">
        <v>1191</v>
      </c>
      <c r="Y138" s="22"/>
    </row>
    <row r="139" s="6" customFormat="1" ht="24.95" customHeight="1" spans="1:25">
      <c r="A139" s="22">
        <v>60</v>
      </c>
      <c r="B139" s="23" t="s">
        <v>882</v>
      </c>
      <c r="C139" s="22"/>
      <c r="D139" s="22"/>
      <c r="E139" s="22"/>
      <c r="F139" s="22"/>
      <c r="G139" s="22" t="s">
        <v>37</v>
      </c>
      <c r="H139" s="22" t="s">
        <v>34</v>
      </c>
      <c r="I139" s="22" t="s">
        <v>883</v>
      </c>
      <c r="J139" s="44" t="s">
        <v>34</v>
      </c>
      <c r="K139" s="23"/>
      <c r="L139" s="22"/>
      <c r="M139" s="49">
        <f t="shared" ref="M139:P139" si="22">M140+M141+M142+M150+M151</f>
        <v>1.1</v>
      </c>
      <c r="N139" s="49">
        <f t="shared" si="22"/>
        <v>0</v>
      </c>
      <c r="O139" s="49">
        <f t="shared" si="22"/>
        <v>1.1</v>
      </c>
      <c r="P139" s="49">
        <f t="shared" si="22"/>
        <v>0</v>
      </c>
      <c r="Q139" s="22"/>
      <c r="R139" s="22" t="s">
        <v>39</v>
      </c>
      <c r="S139" s="58">
        <f>S140+S141+S142+S150+S151</f>
        <v>7</v>
      </c>
      <c r="T139" s="58">
        <f>T140+T141+T142+T150+T151</f>
        <v>30</v>
      </c>
      <c r="U139" s="58"/>
      <c r="V139" s="58"/>
      <c r="W139" s="22" t="s">
        <v>34</v>
      </c>
      <c r="X139" s="22">
        <v>1206</v>
      </c>
      <c r="Y139" s="22"/>
    </row>
    <row r="140" ht="24.95" customHeight="1" spans="1:25">
      <c r="A140" s="24">
        <v>61</v>
      </c>
      <c r="B140" s="26" t="s">
        <v>884</v>
      </c>
      <c r="C140" s="24"/>
      <c r="D140" s="24"/>
      <c r="E140" s="24"/>
      <c r="F140" s="24"/>
      <c r="G140" s="24" t="s">
        <v>37</v>
      </c>
      <c r="H140" s="24" t="s">
        <v>34</v>
      </c>
      <c r="I140" s="24" t="s">
        <v>108</v>
      </c>
      <c r="J140" s="55"/>
      <c r="K140" s="51"/>
      <c r="L140" s="24"/>
      <c r="M140" s="52"/>
      <c r="N140" s="52"/>
      <c r="O140" s="52"/>
      <c r="P140" s="52"/>
      <c r="Q140" s="24"/>
      <c r="R140" s="24"/>
      <c r="S140" s="59"/>
      <c r="T140" s="59"/>
      <c r="U140" s="59"/>
      <c r="V140" s="59"/>
      <c r="W140" s="24" t="s">
        <v>34</v>
      </c>
      <c r="X140" s="24">
        <v>1207</v>
      </c>
      <c r="Y140" s="24"/>
    </row>
    <row r="141" ht="24.95" customHeight="1" spans="1:25">
      <c r="A141" s="24">
        <v>62</v>
      </c>
      <c r="B141" s="26" t="s">
        <v>885</v>
      </c>
      <c r="C141" s="24"/>
      <c r="D141" s="24"/>
      <c r="E141" s="24"/>
      <c r="F141" s="24"/>
      <c r="G141" s="24" t="s">
        <v>37</v>
      </c>
      <c r="H141" s="24" t="s">
        <v>34</v>
      </c>
      <c r="I141" s="24" t="s">
        <v>126</v>
      </c>
      <c r="J141" s="50">
        <f>SUM(0)</f>
        <v>0</v>
      </c>
      <c r="K141" s="51"/>
      <c r="L141" s="24"/>
      <c r="M141" s="52">
        <f t="shared" ref="M141:P141" si="23">SUM(0)</f>
        <v>0</v>
      </c>
      <c r="N141" s="52">
        <f t="shared" si="23"/>
        <v>0</v>
      </c>
      <c r="O141" s="52">
        <f t="shared" si="23"/>
        <v>0</v>
      </c>
      <c r="P141" s="52">
        <f t="shared" si="23"/>
        <v>0</v>
      </c>
      <c r="Q141" s="24"/>
      <c r="R141" s="24" t="s">
        <v>39</v>
      </c>
      <c r="S141" s="59">
        <f>SUM(0)</f>
        <v>0</v>
      </c>
      <c r="T141" s="59">
        <f>SUM(0)</f>
        <v>0</v>
      </c>
      <c r="U141" s="59"/>
      <c r="V141" s="59"/>
      <c r="W141" s="24" t="s">
        <v>34</v>
      </c>
      <c r="X141" s="24">
        <v>1210</v>
      </c>
      <c r="Y141" s="24"/>
    </row>
    <row r="142" ht="24.95" customHeight="1" spans="1:25">
      <c r="A142" s="24">
        <v>63</v>
      </c>
      <c r="B142" s="33" t="s">
        <v>886</v>
      </c>
      <c r="C142" s="33"/>
      <c r="D142" s="33"/>
      <c r="E142" s="33"/>
      <c r="F142" s="33"/>
      <c r="G142" s="33" t="s">
        <v>37</v>
      </c>
      <c r="H142" s="33" t="s">
        <v>34</v>
      </c>
      <c r="I142" s="33" t="s">
        <v>883</v>
      </c>
      <c r="J142" s="33" t="s">
        <v>34</v>
      </c>
      <c r="K142" s="53"/>
      <c r="L142" s="33"/>
      <c r="M142" s="80">
        <f>SUM(M143:M148)</f>
        <v>1.1</v>
      </c>
      <c r="N142" s="80">
        <f>SUM(N143:N148)</f>
        <v>0</v>
      </c>
      <c r="O142" s="80">
        <f>SUM(O143:O148)</f>
        <v>1.1</v>
      </c>
      <c r="P142" s="80">
        <f>SUM(P143:P148)</f>
        <v>0</v>
      </c>
      <c r="Q142" s="33"/>
      <c r="R142" s="33" t="s">
        <v>39</v>
      </c>
      <c r="S142" s="82">
        <f>SUM(S143:S148)</f>
        <v>7</v>
      </c>
      <c r="T142" s="82">
        <f>SUM(T143:T148)</f>
        <v>30</v>
      </c>
      <c r="U142" s="82"/>
      <c r="V142" s="82"/>
      <c r="W142" s="33" t="s">
        <v>34</v>
      </c>
      <c r="X142" s="24">
        <v>1234</v>
      </c>
      <c r="Y142" s="24"/>
    </row>
    <row r="143" ht="24.95" customHeight="1" spans="1:25">
      <c r="A143" s="24">
        <v>64</v>
      </c>
      <c r="B143" s="78" t="s">
        <v>890</v>
      </c>
      <c r="C143" s="33" t="s">
        <v>45</v>
      </c>
      <c r="D143" s="33" t="s">
        <v>112</v>
      </c>
      <c r="E143" s="33" t="s">
        <v>188</v>
      </c>
      <c r="F143" s="33"/>
      <c r="G143" s="33" t="s">
        <v>37</v>
      </c>
      <c r="H143" s="33">
        <v>2019</v>
      </c>
      <c r="I143" s="33" t="s">
        <v>126</v>
      </c>
      <c r="J143" s="79">
        <v>1</v>
      </c>
      <c r="K143" s="53" t="s">
        <v>891</v>
      </c>
      <c r="L143" s="33">
        <v>0.2</v>
      </c>
      <c r="M143" s="80">
        <f>N143+O143+P143</f>
        <v>0.2</v>
      </c>
      <c r="N143" s="80"/>
      <c r="O143" s="80">
        <v>0.2</v>
      </c>
      <c r="P143" s="80"/>
      <c r="Q143" s="33" t="s">
        <v>135</v>
      </c>
      <c r="R143" s="33" t="s">
        <v>39</v>
      </c>
      <c r="S143" s="82">
        <v>1</v>
      </c>
      <c r="T143" s="82">
        <v>3</v>
      </c>
      <c r="U143" s="82"/>
      <c r="V143" s="82"/>
      <c r="W143" s="33" t="s">
        <v>17</v>
      </c>
      <c r="X143" s="26"/>
      <c r="Y143" s="26" t="s">
        <v>892</v>
      </c>
    </row>
    <row r="144" ht="24.95" customHeight="1" spans="1:25">
      <c r="A144" s="24"/>
      <c r="B144" s="78"/>
      <c r="C144" s="155" t="s">
        <v>45</v>
      </c>
      <c r="D144" s="155" t="s">
        <v>112</v>
      </c>
      <c r="E144" s="157" t="s">
        <v>188</v>
      </c>
      <c r="F144" s="157"/>
      <c r="G144" s="157" t="s">
        <v>2674</v>
      </c>
      <c r="H144" s="33">
        <v>2019</v>
      </c>
      <c r="I144" s="33" t="s">
        <v>126</v>
      </c>
      <c r="J144" s="157">
        <v>1</v>
      </c>
      <c r="K144" s="53" t="s">
        <v>891</v>
      </c>
      <c r="L144" s="33">
        <v>0.2</v>
      </c>
      <c r="M144" s="80">
        <f t="shared" ref="M144:M149" si="24">N144+O144+P144</f>
        <v>0.2</v>
      </c>
      <c r="N144" s="80"/>
      <c r="O144" s="80">
        <v>0.2</v>
      </c>
      <c r="P144" s="80"/>
      <c r="Q144" s="33" t="s">
        <v>135</v>
      </c>
      <c r="R144" s="33" t="s">
        <v>39</v>
      </c>
      <c r="S144" s="82">
        <v>1</v>
      </c>
      <c r="T144" s="82">
        <v>3</v>
      </c>
      <c r="U144" s="82"/>
      <c r="V144" s="82"/>
      <c r="W144" s="33"/>
      <c r="X144" s="26"/>
      <c r="Y144" s="26"/>
    </row>
    <row r="145" ht="24.95" customHeight="1" spans="1:25">
      <c r="A145" s="24">
        <v>65</v>
      </c>
      <c r="B145" s="78" t="s">
        <v>893</v>
      </c>
      <c r="C145" s="33" t="s">
        <v>45</v>
      </c>
      <c r="D145" s="33" t="s">
        <v>112</v>
      </c>
      <c r="E145" s="33" t="s">
        <v>371</v>
      </c>
      <c r="F145" s="33"/>
      <c r="G145" s="33" t="s">
        <v>37</v>
      </c>
      <c r="H145" s="33">
        <v>2019</v>
      </c>
      <c r="I145" s="33" t="s">
        <v>126</v>
      </c>
      <c r="J145" s="79">
        <v>1</v>
      </c>
      <c r="K145" s="53" t="s">
        <v>891</v>
      </c>
      <c r="L145" s="33">
        <v>0.2</v>
      </c>
      <c r="M145" s="80">
        <f t="shared" si="24"/>
        <v>0.2</v>
      </c>
      <c r="N145" s="80"/>
      <c r="O145" s="80">
        <v>0.2</v>
      </c>
      <c r="P145" s="80"/>
      <c r="Q145" s="33" t="s">
        <v>135</v>
      </c>
      <c r="R145" s="33" t="s">
        <v>39</v>
      </c>
      <c r="S145" s="82">
        <v>2</v>
      </c>
      <c r="T145" s="82">
        <v>9</v>
      </c>
      <c r="U145" s="82"/>
      <c r="V145" s="82"/>
      <c r="W145" s="33" t="s">
        <v>17</v>
      </c>
      <c r="X145" s="26"/>
      <c r="Y145" s="26" t="s">
        <v>894</v>
      </c>
    </row>
    <row r="146" ht="24.95" customHeight="1" spans="1:25">
      <c r="A146" s="24"/>
      <c r="B146" s="78"/>
      <c r="C146" s="155" t="s">
        <v>45</v>
      </c>
      <c r="D146" s="155" t="s">
        <v>112</v>
      </c>
      <c r="E146" s="157" t="s">
        <v>371</v>
      </c>
      <c r="F146" s="157"/>
      <c r="G146" s="157" t="s">
        <v>2679</v>
      </c>
      <c r="H146" s="33">
        <v>2019</v>
      </c>
      <c r="I146" s="33" t="s">
        <v>126</v>
      </c>
      <c r="J146" s="157">
        <v>0.5</v>
      </c>
      <c r="K146" s="53" t="s">
        <v>891</v>
      </c>
      <c r="L146" s="33">
        <v>0.2</v>
      </c>
      <c r="M146" s="80">
        <f>J146*L146</f>
        <v>0.1</v>
      </c>
      <c r="N146" s="80"/>
      <c r="O146" s="80">
        <v>0.1</v>
      </c>
      <c r="P146" s="80"/>
      <c r="Q146" s="33" t="s">
        <v>135</v>
      </c>
      <c r="R146" s="33" t="s">
        <v>39</v>
      </c>
      <c r="S146" s="82">
        <v>1</v>
      </c>
      <c r="T146" s="159">
        <v>4</v>
      </c>
      <c r="U146" s="82"/>
      <c r="V146" s="82"/>
      <c r="W146" s="33"/>
      <c r="X146" s="26"/>
      <c r="Y146" s="26"/>
    </row>
    <row r="147" ht="24.95" customHeight="1" spans="1:25">
      <c r="A147" s="24"/>
      <c r="B147" s="78"/>
      <c r="C147" s="155" t="s">
        <v>45</v>
      </c>
      <c r="D147" s="155" t="s">
        <v>112</v>
      </c>
      <c r="E147" s="157" t="s">
        <v>371</v>
      </c>
      <c r="F147" s="157"/>
      <c r="G147" s="157" t="s">
        <v>2699</v>
      </c>
      <c r="H147" s="33">
        <v>2019</v>
      </c>
      <c r="I147" s="33" t="s">
        <v>126</v>
      </c>
      <c r="J147" s="157">
        <v>0.5</v>
      </c>
      <c r="K147" s="53" t="s">
        <v>891</v>
      </c>
      <c r="L147" s="33">
        <v>0.2</v>
      </c>
      <c r="M147" s="80">
        <f>J147*L147</f>
        <v>0.1</v>
      </c>
      <c r="N147" s="80"/>
      <c r="O147" s="80">
        <v>0.1</v>
      </c>
      <c r="P147" s="80"/>
      <c r="Q147" s="33" t="s">
        <v>135</v>
      </c>
      <c r="R147" s="33" t="s">
        <v>39</v>
      </c>
      <c r="S147" s="82">
        <v>1</v>
      </c>
      <c r="T147" s="159">
        <v>5</v>
      </c>
      <c r="U147" s="82"/>
      <c r="V147" s="82"/>
      <c r="W147" s="33"/>
      <c r="X147" s="26"/>
      <c r="Y147" s="26"/>
    </row>
    <row r="148" ht="24.95" customHeight="1" spans="1:25">
      <c r="A148" s="24">
        <v>66</v>
      </c>
      <c r="B148" s="78" t="s">
        <v>895</v>
      </c>
      <c r="C148" s="33" t="s">
        <v>45</v>
      </c>
      <c r="D148" s="33" t="s">
        <v>112</v>
      </c>
      <c r="E148" s="33" t="s">
        <v>601</v>
      </c>
      <c r="F148" s="33"/>
      <c r="G148" s="33" t="s">
        <v>37</v>
      </c>
      <c r="H148" s="33">
        <v>2019</v>
      </c>
      <c r="I148" s="33" t="s">
        <v>126</v>
      </c>
      <c r="J148" s="79">
        <v>1.5</v>
      </c>
      <c r="K148" s="53" t="s">
        <v>891</v>
      </c>
      <c r="L148" s="33">
        <v>0.2</v>
      </c>
      <c r="M148" s="80">
        <f t="shared" si="24"/>
        <v>0.3</v>
      </c>
      <c r="N148" s="80"/>
      <c r="O148" s="80">
        <v>0.3</v>
      </c>
      <c r="P148" s="80"/>
      <c r="Q148" s="33" t="s">
        <v>135</v>
      </c>
      <c r="R148" s="33" t="s">
        <v>39</v>
      </c>
      <c r="S148" s="82">
        <v>1</v>
      </c>
      <c r="T148" s="82">
        <v>6</v>
      </c>
      <c r="U148" s="82"/>
      <c r="V148" s="82"/>
      <c r="W148" s="33" t="s">
        <v>17</v>
      </c>
      <c r="X148" s="26"/>
      <c r="Y148" s="26" t="s">
        <v>896</v>
      </c>
    </row>
    <row r="149" ht="24.95" customHeight="1" spans="1:25">
      <c r="A149" s="24"/>
      <c r="B149" s="78"/>
      <c r="C149" s="155" t="s">
        <v>45</v>
      </c>
      <c r="D149" s="155" t="s">
        <v>112</v>
      </c>
      <c r="E149" s="157" t="s">
        <v>601</v>
      </c>
      <c r="F149" s="157"/>
      <c r="G149" s="157" t="s">
        <v>2704</v>
      </c>
      <c r="H149" s="33">
        <v>2019</v>
      </c>
      <c r="I149" s="33" t="s">
        <v>126</v>
      </c>
      <c r="J149" s="79">
        <v>1.5</v>
      </c>
      <c r="K149" s="53" t="s">
        <v>891</v>
      </c>
      <c r="L149" s="33">
        <v>0.2</v>
      </c>
      <c r="M149" s="80">
        <f t="shared" si="24"/>
        <v>0.3</v>
      </c>
      <c r="N149" s="80"/>
      <c r="O149" s="80">
        <v>0.3</v>
      </c>
      <c r="P149" s="80"/>
      <c r="Q149" s="33" t="s">
        <v>135</v>
      </c>
      <c r="R149" s="33" t="s">
        <v>39</v>
      </c>
      <c r="S149" s="82">
        <v>1</v>
      </c>
      <c r="T149" s="159">
        <v>6</v>
      </c>
      <c r="U149" s="82"/>
      <c r="V149" s="82"/>
      <c r="W149" s="33"/>
      <c r="X149" s="26"/>
      <c r="Y149" s="26"/>
    </row>
    <row r="150" ht="24.95" customHeight="1" spans="1:25">
      <c r="A150" s="24">
        <v>67</v>
      </c>
      <c r="B150" s="33" t="s">
        <v>936</v>
      </c>
      <c r="C150" s="33"/>
      <c r="D150" s="33"/>
      <c r="E150" s="33"/>
      <c r="F150" s="33"/>
      <c r="G150" s="33" t="s">
        <v>37</v>
      </c>
      <c r="H150" s="33" t="s">
        <v>34</v>
      </c>
      <c r="I150" s="33" t="s">
        <v>126</v>
      </c>
      <c r="J150" s="79">
        <f>SUM(0)</f>
        <v>0</v>
      </c>
      <c r="K150" s="53"/>
      <c r="L150" s="33"/>
      <c r="M150" s="80">
        <f t="shared" ref="M150:P150" si="25">SUM(0)</f>
        <v>0</v>
      </c>
      <c r="N150" s="80">
        <f t="shared" si="25"/>
        <v>0</v>
      </c>
      <c r="O150" s="80">
        <f t="shared" si="25"/>
        <v>0</v>
      </c>
      <c r="P150" s="80">
        <f t="shared" si="25"/>
        <v>0</v>
      </c>
      <c r="Q150" s="33"/>
      <c r="R150" s="33" t="s">
        <v>39</v>
      </c>
      <c r="S150" s="82">
        <f>SUM(0)</f>
        <v>0</v>
      </c>
      <c r="T150" s="82">
        <f>SUM(0)</f>
        <v>0</v>
      </c>
      <c r="U150" s="82"/>
      <c r="V150" s="82"/>
      <c r="W150" s="33" t="s">
        <v>34</v>
      </c>
      <c r="X150" s="24">
        <v>1247</v>
      </c>
      <c r="Y150" s="24"/>
    </row>
    <row r="151" ht="24.95" customHeight="1" spans="1:25">
      <c r="A151" s="24">
        <v>68</v>
      </c>
      <c r="B151" s="26" t="s">
        <v>937</v>
      </c>
      <c r="C151" s="24"/>
      <c r="D151" s="24"/>
      <c r="E151" s="24"/>
      <c r="F151" s="24"/>
      <c r="G151" s="24" t="s">
        <v>37</v>
      </c>
      <c r="H151" s="24" t="s">
        <v>34</v>
      </c>
      <c r="I151" s="24" t="s">
        <v>126</v>
      </c>
      <c r="J151" s="50">
        <f>SUM(0)</f>
        <v>0</v>
      </c>
      <c r="K151" s="51"/>
      <c r="L151" s="24"/>
      <c r="M151" s="52">
        <f t="shared" ref="M151:P151" si="26">SUM(0)</f>
        <v>0</v>
      </c>
      <c r="N151" s="52">
        <f t="shared" si="26"/>
        <v>0</v>
      </c>
      <c r="O151" s="52">
        <f t="shared" si="26"/>
        <v>0</v>
      </c>
      <c r="P151" s="52">
        <f t="shared" si="26"/>
        <v>0</v>
      </c>
      <c r="Q151" s="24"/>
      <c r="R151" s="24" t="s">
        <v>39</v>
      </c>
      <c r="S151" s="59">
        <f>SUM(0)</f>
        <v>0</v>
      </c>
      <c r="T151" s="59">
        <f>SUM(0)</f>
        <v>0</v>
      </c>
      <c r="U151" s="59"/>
      <c r="V151" s="59"/>
      <c r="W151" s="24" t="s">
        <v>34</v>
      </c>
      <c r="X151" s="24">
        <v>1252</v>
      </c>
      <c r="Y151" s="24"/>
    </row>
    <row r="152" s="5" customFormat="1" ht="24.95" customHeight="1" spans="1:25">
      <c r="A152" s="20">
        <v>69</v>
      </c>
      <c r="B152" s="21" t="s">
        <v>938</v>
      </c>
      <c r="C152" s="20"/>
      <c r="D152" s="20"/>
      <c r="E152" s="20"/>
      <c r="F152" s="20"/>
      <c r="G152" s="20" t="s">
        <v>37</v>
      </c>
      <c r="H152" s="20" t="s">
        <v>34</v>
      </c>
      <c r="I152" s="20" t="s">
        <v>34</v>
      </c>
      <c r="J152" s="42" t="s">
        <v>34</v>
      </c>
      <c r="K152" s="21"/>
      <c r="L152" s="20"/>
      <c r="M152" s="48">
        <f t="shared" ref="M152:P152" si="27">M153+M163+M167+M168+M169+M170</f>
        <v>4.45</v>
      </c>
      <c r="N152" s="48">
        <f t="shared" si="27"/>
        <v>4.45</v>
      </c>
      <c r="O152" s="48">
        <f t="shared" si="27"/>
        <v>0</v>
      </c>
      <c r="P152" s="48">
        <f t="shared" si="27"/>
        <v>0</v>
      </c>
      <c r="Q152" s="20"/>
      <c r="R152" s="20" t="s">
        <v>34</v>
      </c>
      <c r="S152" s="57">
        <f>S153+S163+S167+S168+S169+S170</f>
        <v>18</v>
      </c>
      <c r="T152" s="57">
        <f>T153+T163+T167+T168+T169+T170</f>
        <v>60</v>
      </c>
      <c r="U152" s="57" t="s">
        <v>939</v>
      </c>
      <c r="V152" s="57" t="s">
        <v>128</v>
      </c>
      <c r="W152" s="20" t="s">
        <v>34</v>
      </c>
      <c r="X152" s="20">
        <v>1263</v>
      </c>
      <c r="Y152" s="20"/>
    </row>
    <row r="153" s="6" customFormat="1" ht="24.95" customHeight="1" spans="1:25">
      <c r="A153" s="22">
        <v>70</v>
      </c>
      <c r="B153" s="23" t="s">
        <v>940</v>
      </c>
      <c r="C153" s="22"/>
      <c r="D153" s="22"/>
      <c r="E153" s="22"/>
      <c r="F153" s="22"/>
      <c r="G153" s="22" t="s">
        <v>37</v>
      </c>
      <c r="H153" s="22" t="s">
        <v>34</v>
      </c>
      <c r="I153" s="22" t="s">
        <v>941</v>
      </c>
      <c r="J153" s="43">
        <f>SUM(J154:J162)</f>
        <v>52</v>
      </c>
      <c r="K153" s="23" t="s">
        <v>942</v>
      </c>
      <c r="L153" s="22"/>
      <c r="M153" s="49">
        <f>SUM(M154:M162)</f>
        <v>2.6</v>
      </c>
      <c r="N153" s="49">
        <f>SUM(N154:N162)</f>
        <v>2.6</v>
      </c>
      <c r="O153" s="49">
        <f>SUM(O154:O162)</f>
        <v>0</v>
      </c>
      <c r="P153" s="49">
        <f>SUM(P154:P162)</f>
        <v>0</v>
      </c>
      <c r="Q153" s="22"/>
      <c r="R153" s="22" t="s">
        <v>39</v>
      </c>
      <c r="S153" s="58">
        <f>SUM(S154:S162)</f>
        <v>12</v>
      </c>
      <c r="T153" s="58">
        <f>SUM(T154:T162)</f>
        <v>41</v>
      </c>
      <c r="U153" s="58"/>
      <c r="V153" s="58"/>
      <c r="W153" s="22" t="s">
        <v>34</v>
      </c>
      <c r="X153" s="22">
        <v>1264</v>
      </c>
      <c r="Y153" s="22"/>
    </row>
    <row r="154" s="76" customFormat="1" ht="24.95" customHeight="1" spans="1:25">
      <c r="A154" s="24">
        <v>71</v>
      </c>
      <c r="B154" s="51" t="s">
        <v>961</v>
      </c>
      <c r="C154" s="24" t="s">
        <v>45</v>
      </c>
      <c r="D154" s="24" t="s">
        <v>112</v>
      </c>
      <c r="E154" s="24" t="s">
        <v>178</v>
      </c>
      <c r="F154" s="24"/>
      <c r="G154" s="24" t="s">
        <v>37</v>
      </c>
      <c r="H154" s="24">
        <v>2018</v>
      </c>
      <c r="I154" s="24" t="s">
        <v>941</v>
      </c>
      <c r="J154" s="55">
        <v>6</v>
      </c>
      <c r="K154" s="51" t="s">
        <v>955</v>
      </c>
      <c r="L154" s="52">
        <v>0.05</v>
      </c>
      <c r="M154" s="52">
        <v>0.3</v>
      </c>
      <c r="N154" s="52">
        <v>0.3</v>
      </c>
      <c r="O154" s="52"/>
      <c r="P154" s="52"/>
      <c r="Q154" s="24" t="s">
        <v>135</v>
      </c>
      <c r="R154" s="24" t="s">
        <v>39</v>
      </c>
      <c r="S154" s="24">
        <v>2</v>
      </c>
      <c r="T154" s="24">
        <v>8</v>
      </c>
      <c r="U154" s="24"/>
      <c r="V154" s="24"/>
      <c r="W154" s="24" t="s">
        <v>17</v>
      </c>
      <c r="X154" s="24">
        <v>1400</v>
      </c>
      <c r="Y154" s="24"/>
    </row>
    <row r="155" s="76" customFormat="1" ht="24.95" customHeight="1" spans="1:25">
      <c r="A155" s="24">
        <v>72</v>
      </c>
      <c r="B155" s="51" t="s">
        <v>962</v>
      </c>
      <c r="C155" s="24" t="s">
        <v>45</v>
      </c>
      <c r="D155" s="24" t="s">
        <v>112</v>
      </c>
      <c r="E155" s="24" t="s">
        <v>182</v>
      </c>
      <c r="F155" s="24"/>
      <c r="G155" s="24" t="s">
        <v>37</v>
      </c>
      <c r="H155" s="24">
        <v>2018</v>
      </c>
      <c r="I155" s="24" t="s">
        <v>941</v>
      </c>
      <c r="J155" s="55">
        <v>6</v>
      </c>
      <c r="K155" s="51" t="s">
        <v>955</v>
      </c>
      <c r="L155" s="52">
        <v>0.05</v>
      </c>
      <c r="M155" s="52">
        <v>0.3</v>
      </c>
      <c r="N155" s="52">
        <v>0.3</v>
      </c>
      <c r="O155" s="52"/>
      <c r="P155" s="52"/>
      <c r="Q155" s="24" t="s">
        <v>135</v>
      </c>
      <c r="R155" s="24" t="s">
        <v>39</v>
      </c>
      <c r="S155" s="24">
        <v>1</v>
      </c>
      <c r="T155" s="24">
        <v>3</v>
      </c>
      <c r="U155" s="24"/>
      <c r="V155" s="24"/>
      <c r="W155" s="24" t="s">
        <v>17</v>
      </c>
      <c r="X155" s="24">
        <v>1401</v>
      </c>
      <c r="Y155" s="24"/>
    </row>
    <row r="156" s="76" customFormat="1" ht="24.95" customHeight="1" spans="1:25">
      <c r="A156" s="24">
        <v>73</v>
      </c>
      <c r="B156" s="51" t="s">
        <v>963</v>
      </c>
      <c r="C156" s="24" t="s">
        <v>45</v>
      </c>
      <c r="D156" s="24" t="s">
        <v>112</v>
      </c>
      <c r="E156" s="24" t="s">
        <v>185</v>
      </c>
      <c r="F156" s="24"/>
      <c r="G156" s="24" t="s">
        <v>37</v>
      </c>
      <c r="H156" s="24">
        <v>2018</v>
      </c>
      <c r="I156" s="24" t="s">
        <v>941</v>
      </c>
      <c r="J156" s="55">
        <v>5</v>
      </c>
      <c r="K156" s="51" t="s">
        <v>955</v>
      </c>
      <c r="L156" s="52">
        <v>0.05</v>
      </c>
      <c r="M156" s="52">
        <v>0.25</v>
      </c>
      <c r="N156" s="52">
        <v>0.25</v>
      </c>
      <c r="O156" s="52"/>
      <c r="P156" s="52"/>
      <c r="Q156" s="24" t="s">
        <v>135</v>
      </c>
      <c r="R156" s="24" t="s">
        <v>39</v>
      </c>
      <c r="S156" s="24">
        <v>1</v>
      </c>
      <c r="T156" s="24">
        <v>3</v>
      </c>
      <c r="U156" s="24"/>
      <c r="V156" s="24"/>
      <c r="W156" s="24" t="s">
        <v>17</v>
      </c>
      <c r="X156" s="24">
        <v>1402</v>
      </c>
      <c r="Y156" s="24"/>
    </row>
    <row r="157" s="76" customFormat="1" ht="24.95" customHeight="1" spans="1:25">
      <c r="A157" s="24">
        <v>74</v>
      </c>
      <c r="B157" s="51" t="s">
        <v>964</v>
      </c>
      <c r="C157" s="24" t="s">
        <v>45</v>
      </c>
      <c r="D157" s="24" t="s">
        <v>112</v>
      </c>
      <c r="E157" s="24" t="s">
        <v>589</v>
      </c>
      <c r="F157" s="24"/>
      <c r="G157" s="24" t="s">
        <v>37</v>
      </c>
      <c r="H157" s="24">
        <v>2018</v>
      </c>
      <c r="I157" s="24" t="s">
        <v>941</v>
      </c>
      <c r="J157" s="55">
        <v>6</v>
      </c>
      <c r="K157" s="51" t="s">
        <v>955</v>
      </c>
      <c r="L157" s="52">
        <v>0.05</v>
      </c>
      <c r="M157" s="52">
        <v>0.3</v>
      </c>
      <c r="N157" s="52">
        <v>0.3</v>
      </c>
      <c r="O157" s="52"/>
      <c r="P157" s="52"/>
      <c r="Q157" s="24" t="s">
        <v>135</v>
      </c>
      <c r="R157" s="24" t="s">
        <v>39</v>
      </c>
      <c r="S157" s="24">
        <v>1</v>
      </c>
      <c r="T157" s="24">
        <v>2</v>
      </c>
      <c r="U157" s="24"/>
      <c r="V157" s="24"/>
      <c r="W157" s="24" t="s">
        <v>17</v>
      </c>
      <c r="X157" s="24">
        <v>1403</v>
      </c>
      <c r="Y157" s="24"/>
    </row>
    <row r="158" s="76" customFormat="1" ht="24.95" customHeight="1" spans="1:25">
      <c r="A158" s="24">
        <v>75</v>
      </c>
      <c r="B158" s="51" t="s">
        <v>965</v>
      </c>
      <c r="C158" s="24" t="s">
        <v>45</v>
      </c>
      <c r="D158" s="24" t="s">
        <v>112</v>
      </c>
      <c r="E158" s="24" t="s">
        <v>538</v>
      </c>
      <c r="F158" s="24"/>
      <c r="G158" s="24" t="s">
        <v>37</v>
      </c>
      <c r="H158" s="24">
        <v>2018</v>
      </c>
      <c r="I158" s="24" t="s">
        <v>941</v>
      </c>
      <c r="J158" s="55">
        <v>11</v>
      </c>
      <c r="K158" s="51" t="s">
        <v>955</v>
      </c>
      <c r="L158" s="52">
        <v>0.05</v>
      </c>
      <c r="M158" s="52">
        <v>0.55</v>
      </c>
      <c r="N158" s="52">
        <v>0.55</v>
      </c>
      <c r="O158" s="52"/>
      <c r="P158" s="52"/>
      <c r="Q158" s="24" t="s">
        <v>135</v>
      </c>
      <c r="R158" s="24" t="s">
        <v>39</v>
      </c>
      <c r="S158" s="24">
        <v>2</v>
      </c>
      <c r="T158" s="24">
        <v>8</v>
      </c>
      <c r="U158" s="24"/>
      <c r="V158" s="24"/>
      <c r="W158" s="24" t="s">
        <v>17</v>
      </c>
      <c r="X158" s="24">
        <v>1404</v>
      </c>
      <c r="Y158" s="24"/>
    </row>
    <row r="159" s="76" customFormat="1" ht="24.95" customHeight="1" spans="1:25">
      <c r="A159" s="24">
        <v>76</v>
      </c>
      <c r="B159" s="51" t="s">
        <v>966</v>
      </c>
      <c r="C159" s="24" t="s">
        <v>45</v>
      </c>
      <c r="D159" s="24" t="s">
        <v>112</v>
      </c>
      <c r="E159" s="24" t="s">
        <v>188</v>
      </c>
      <c r="F159" s="24"/>
      <c r="G159" s="24" t="s">
        <v>37</v>
      </c>
      <c r="H159" s="24">
        <v>2018</v>
      </c>
      <c r="I159" s="24" t="s">
        <v>941</v>
      </c>
      <c r="J159" s="55">
        <v>2</v>
      </c>
      <c r="K159" s="51" t="s">
        <v>955</v>
      </c>
      <c r="L159" s="52">
        <v>0.05</v>
      </c>
      <c r="M159" s="52">
        <v>0.1</v>
      </c>
      <c r="N159" s="52">
        <v>0.1</v>
      </c>
      <c r="O159" s="52"/>
      <c r="P159" s="52"/>
      <c r="Q159" s="24" t="s">
        <v>135</v>
      </c>
      <c r="R159" s="24" t="s">
        <v>39</v>
      </c>
      <c r="S159" s="24">
        <v>1</v>
      </c>
      <c r="T159" s="24">
        <v>4</v>
      </c>
      <c r="U159" s="24"/>
      <c r="V159" s="24"/>
      <c r="W159" s="24" t="s">
        <v>17</v>
      </c>
      <c r="X159" s="24">
        <v>1405</v>
      </c>
      <c r="Y159" s="24"/>
    </row>
    <row r="160" s="76" customFormat="1" ht="24.95" customHeight="1" spans="1:25">
      <c r="A160" s="24">
        <v>77</v>
      </c>
      <c r="B160" s="51" t="s">
        <v>967</v>
      </c>
      <c r="C160" s="24" t="s">
        <v>45</v>
      </c>
      <c r="D160" s="24" t="s">
        <v>112</v>
      </c>
      <c r="E160" s="24" t="s">
        <v>541</v>
      </c>
      <c r="F160" s="24"/>
      <c r="G160" s="24" t="s">
        <v>37</v>
      </c>
      <c r="H160" s="24">
        <v>2018</v>
      </c>
      <c r="I160" s="24" t="s">
        <v>941</v>
      </c>
      <c r="J160" s="55">
        <v>7</v>
      </c>
      <c r="K160" s="51" t="s">
        <v>955</v>
      </c>
      <c r="L160" s="52">
        <v>0.05</v>
      </c>
      <c r="M160" s="52">
        <v>0.35</v>
      </c>
      <c r="N160" s="52">
        <v>0.35</v>
      </c>
      <c r="O160" s="52"/>
      <c r="P160" s="52"/>
      <c r="Q160" s="24" t="s">
        <v>135</v>
      </c>
      <c r="R160" s="24" t="s">
        <v>39</v>
      </c>
      <c r="S160" s="24">
        <v>1</v>
      </c>
      <c r="T160" s="24">
        <v>4</v>
      </c>
      <c r="U160" s="24"/>
      <c r="V160" s="24"/>
      <c r="W160" s="24" t="s">
        <v>17</v>
      </c>
      <c r="X160" s="24">
        <v>1406</v>
      </c>
      <c r="Y160" s="24"/>
    </row>
    <row r="161" s="76" customFormat="1" ht="24.95" customHeight="1" spans="1:25">
      <c r="A161" s="24">
        <v>78</v>
      </c>
      <c r="B161" s="51" t="s">
        <v>968</v>
      </c>
      <c r="C161" s="24" t="s">
        <v>45</v>
      </c>
      <c r="D161" s="24" t="s">
        <v>112</v>
      </c>
      <c r="E161" s="24" t="s">
        <v>811</v>
      </c>
      <c r="F161" s="24"/>
      <c r="G161" s="24" t="s">
        <v>37</v>
      </c>
      <c r="H161" s="24">
        <v>2018</v>
      </c>
      <c r="I161" s="24" t="s">
        <v>941</v>
      </c>
      <c r="J161" s="55">
        <v>4</v>
      </c>
      <c r="K161" s="51" t="s">
        <v>955</v>
      </c>
      <c r="L161" s="52">
        <v>0.05</v>
      </c>
      <c r="M161" s="52">
        <v>0.2</v>
      </c>
      <c r="N161" s="52">
        <v>0.2</v>
      </c>
      <c r="O161" s="52"/>
      <c r="P161" s="52"/>
      <c r="Q161" s="24" t="s">
        <v>135</v>
      </c>
      <c r="R161" s="24" t="s">
        <v>39</v>
      </c>
      <c r="S161" s="24">
        <v>2</v>
      </c>
      <c r="T161" s="24">
        <v>7</v>
      </c>
      <c r="U161" s="24"/>
      <c r="V161" s="24"/>
      <c r="W161" s="24" t="s">
        <v>17</v>
      </c>
      <c r="X161" s="24">
        <v>1407</v>
      </c>
      <c r="Y161" s="24"/>
    </row>
    <row r="162" s="76" customFormat="1" ht="24.95" customHeight="1" spans="1:25">
      <c r="A162" s="24">
        <v>79</v>
      </c>
      <c r="B162" s="51" t="s">
        <v>969</v>
      </c>
      <c r="C162" s="24" t="s">
        <v>45</v>
      </c>
      <c r="D162" s="24" t="s">
        <v>112</v>
      </c>
      <c r="E162" s="24" t="s">
        <v>197</v>
      </c>
      <c r="F162" s="24"/>
      <c r="G162" s="24" t="s">
        <v>37</v>
      </c>
      <c r="H162" s="24">
        <v>2018</v>
      </c>
      <c r="I162" s="24" t="s">
        <v>941</v>
      </c>
      <c r="J162" s="55">
        <v>5</v>
      </c>
      <c r="K162" s="51" t="s">
        <v>955</v>
      </c>
      <c r="L162" s="52">
        <v>0.05</v>
      </c>
      <c r="M162" s="52">
        <v>0.25</v>
      </c>
      <c r="N162" s="52">
        <v>0.25</v>
      </c>
      <c r="O162" s="52"/>
      <c r="P162" s="52"/>
      <c r="Q162" s="24" t="s">
        <v>135</v>
      </c>
      <c r="R162" s="24" t="s">
        <v>39</v>
      </c>
      <c r="S162" s="24">
        <v>1</v>
      </c>
      <c r="T162" s="24">
        <v>2</v>
      </c>
      <c r="U162" s="24"/>
      <c r="V162" s="24"/>
      <c r="W162" s="24" t="s">
        <v>17</v>
      </c>
      <c r="X162" s="24">
        <v>1408</v>
      </c>
      <c r="Y162" s="24"/>
    </row>
    <row r="163" s="6" customFormat="1" ht="24.95" customHeight="1" spans="1:25">
      <c r="A163" s="22">
        <v>80</v>
      </c>
      <c r="B163" s="23" t="s">
        <v>1047</v>
      </c>
      <c r="C163" s="22"/>
      <c r="D163" s="22"/>
      <c r="E163" s="22"/>
      <c r="F163" s="22"/>
      <c r="G163" s="22" t="s">
        <v>37</v>
      </c>
      <c r="H163" s="22" t="s">
        <v>34</v>
      </c>
      <c r="I163" s="22" t="s">
        <v>941</v>
      </c>
      <c r="J163" s="43">
        <f>SUM(J164:J166)</f>
        <v>4</v>
      </c>
      <c r="K163" s="23" t="s">
        <v>1048</v>
      </c>
      <c r="L163" s="22"/>
      <c r="M163" s="49">
        <f>SUM(M164:M166)</f>
        <v>1.6</v>
      </c>
      <c r="N163" s="49">
        <f>SUM(N164:N166)</f>
        <v>1.6</v>
      </c>
      <c r="O163" s="49">
        <f>SUM(O164:O166)</f>
        <v>0</v>
      </c>
      <c r="P163" s="49">
        <f>SUM(P164:P166)</f>
        <v>0</v>
      </c>
      <c r="Q163" s="22"/>
      <c r="R163" s="22" t="s">
        <v>39</v>
      </c>
      <c r="S163" s="58">
        <f>SUM(S164:S166)</f>
        <v>4</v>
      </c>
      <c r="T163" s="58">
        <f>SUM(T164:T166)</f>
        <v>12</v>
      </c>
      <c r="U163" s="58"/>
      <c r="V163" s="58"/>
      <c r="W163" s="22" t="s">
        <v>34</v>
      </c>
      <c r="X163" s="22">
        <v>1780</v>
      </c>
      <c r="Y163" s="22"/>
    </row>
    <row r="164" s="3" customFormat="1" ht="24.95" customHeight="1" spans="1:25">
      <c r="A164" s="24">
        <v>81</v>
      </c>
      <c r="B164" s="46" t="s">
        <v>1063</v>
      </c>
      <c r="C164" s="26" t="s">
        <v>45</v>
      </c>
      <c r="D164" s="26" t="s">
        <v>112</v>
      </c>
      <c r="E164" s="85" t="s">
        <v>191</v>
      </c>
      <c r="F164" s="85"/>
      <c r="G164" s="26" t="s">
        <v>37</v>
      </c>
      <c r="H164" s="26">
        <v>2018</v>
      </c>
      <c r="I164" s="26" t="s">
        <v>941</v>
      </c>
      <c r="J164" s="45">
        <v>1</v>
      </c>
      <c r="K164" s="51" t="s">
        <v>1048</v>
      </c>
      <c r="L164" s="47">
        <v>0.4</v>
      </c>
      <c r="M164" s="47">
        <v>0.4</v>
      </c>
      <c r="N164" s="47">
        <v>0.4</v>
      </c>
      <c r="O164" s="47"/>
      <c r="P164" s="47"/>
      <c r="Q164" s="26" t="s">
        <v>135</v>
      </c>
      <c r="R164" s="26" t="s">
        <v>39</v>
      </c>
      <c r="S164" s="26">
        <v>1</v>
      </c>
      <c r="T164" s="85">
        <v>4</v>
      </c>
      <c r="U164" s="85"/>
      <c r="V164" s="85"/>
      <c r="W164" s="26" t="s">
        <v>17</v>
      </c>
      <c r="X164" s="24">
        <v>1791</v>
      </c>
      <c r="Y164" s="24"/>
    </row>
    <row r="165" s="3" customFormat="1" ht="24.95" customHeight="1" spans="1:25">
      <c r="A165" s="24">
        <v>82</v>
      </c>
      <c r="B165" s="46" t="s">
        <v>1064</v>
      </c>
      <c r="C165" s="26" t="s">
        <v>45</v>
      </c>
      <c r="D165" s="26" t="s">
        <v>112</v>
      </c>
      <c r="E165" s="165" t="s">
        <v>601</v>
      </c>
      <c r="F165" s="165"/>
      <c r="G165" s="26" t="s">
        <v>37</v>
      </c>
      <c r="H165" s="26">
        <v>2018</v>
      </c>
      <c r="I165" s="26" t="s">
        <v>941</v>
      </c>
      <c r="J165" s="45">
        <v>1</v>
      </c>
      <c r="K165" s="51" t="s">
        <v>1048</v>
      </c>
      <c r="L165" s="47">
        <v>0.4</v>
      </c>
      <c r="M165" s="47">
        <v>0.4</v>
      </c>
      <c r="N165" s="47">
        <v>0.4</v>
      </c>
      <c r="O165" s="47"/>
      <c r="P165" s="47"/>
      <c r="Q165" s="26" t="s">
        <v>135</v>
      </c>
      <c r="R165" s="26" t="s">
        <v>39</v>
      </c>
      <c r="S165" s="26">
        <v>1</v>
      </c>
      <c r="T165" s="85">
        <v>4</v>
      </c>
      <c r="U165" s="85"/>
      <c r="V165" s="85"/>
      <c r="W165" s="26" t="s">
        <v>17</v>
      </c>
      <c r="X165" s="24">
        <v>1792</v>
      </c>
      <c r="Y165" s="24"/>
    </row>
    <row r="166" s="3" customFormat="1" ht="24.95" customHeight="1" spans="1:25">
      <c r="A166" s="24">
        <v>83</v>
      </c>
      <c r="B166" s="46" t="s">
        <v>1065</v>
      </c>
      <c r="C166" s="26" t="s">
        <v>45</v>
      </c>
      <c r="D166" s="26" t="s">
        <v>112</v>
      </c>
      <c r="E166" s="165" t="s">
        <v>194</v>
      </c>
      <c r="F166" s="165"/>
      <c r="G166" s="26" t="s">
        <v>37</v>
      </c>
      <c r="H166" s="26">
        <v>2018</v>
      </c>
      <c r="I166" s="26" t="s">
        <v>941</v>
      </c>
      <c r="J166" s="45">
        <v>2</v>
      </c>
      <c r="K166" s="51" t="s">
        <v>1048</v>
      </c>
      <c r="L166" s="47">
        <v>0.4</v>
      </c>
      <c r="M166" s="47">
        <v>0.8</v>
      </c>
      <c r="N166" s="47">
        <v>0.8</v>
      </c>
      <c r="O166" s="47"/>
      <c r="P166" s="47"/>
      <c r="Q166" s="26" t="s">
        <v>135</v>
      </c>
      <c r="R166" s="26" t="s">
        <v>39</v>
      </c>
      <c r="S166" s="26">
        <v>2</v>
      </c>
      <c r="T166" s="85">
        <v>4</v>
      </c>
      <c r="U166" s="85"/>
      <c r="V166" s="85"/>
      <c r="W166" s="26" t="s">
        <v>17</v>
      </c>
      <c r="X166" s="24">
        <v>1793</v>
      </c>
      <c r="Y166" s="24"/>
    </row>
    <row r="167" s="6" customFormat="1" ht="24.95" customHeight="1" spans="1:25">
      <c r="A167" s="22">
        <v>84</v>
      </c>
      <c r="B167" s="23" t="s">
        <v>1153</v>
      </c>
      <c r="C167" s="22"/>
      <c r="D167" s="22"/>
      <c r="E167" s="22"/>
      <c r="F167" s="22"/>
      <c r="G167" s="22" t="s">
        <v>37</v>
      </c>
      <c r="H167" s="22" t="s">
        <v>34</v>
      </c>
      <c r="I167" s="22" t="s">
        <v>1139</v>
      </c>
      <c r="J167" s="43">
        <f>SUM(0)</f>
        <v>0</v>
      </c>
      <c r="K167" s="23" t="s">
        <v>1154</v>
      </c>
      <c r="L167" s="22"/>
      <c r="M167" s="49">
        <f>SUM(0)</f>
        <v>0</v>
      </c>
      <c r="N167" s="49">
        <f>SUM(0)</f>
        <v>0</v>
      </c>
      <c r="O167" s="49">
        <f>SUM(0)</f>
        <v>0</v>
      </c>
      <c r="P167" s="49">
        <f>SUM(0)</f>
        <v>0</v>
      </c>
      <c r="Q167" s="22"/>
      <c r="R167" s="22" t="s">
        <v>39</v>
      </c>
      <c r="S167" s="58">
        <f>SUM(0)</f>
        <v>0</v>
      </c>
      <c r="T167" s="58">
        <f>SUM(0)</f>
        <v>0</v>
      </c>
      <c r="U167" s="58"/>
      <c r="V167" s="58"/>
      <c r="W167" s="22" t="s">
        <v>34</v>
      </c>
      <c r="X167" s="22">
        <v>2076</v>
      </c>
      <c r="Y167" s="22"/>
    </row>
    <row r="168" s="6" customFormat="1" ht="24.95" customHeight="1" spans="1:25">
      <c r="A168" s="22">
        <v>85</v>
      </c>
      <c r="B168" s="23" t="s">
        <v>1168</v>
      </c>
      <c r="C168" s="22"/>
      <c r="D168" s="22"/>
      <c r="E168" s="22"/>
      <c r="F168" s="22"/>
      <c r="G168" s="22" t="s">
        <v>37</v>
      </c>
      <c r="H168" s="22" t="s">
        <v>34</v>
      </c>
      <c r="I168" s="22" t="s">
        <v>1169</v>
      </c>
      <c r="J168" s="43">
        <f>SUM(0)</f>
        <v>0</v>
      </c>
      <c r="K168" s="23" t="s">
        <v>1170</v>
      </c>
      <c r="L168" s="22"/>
      <c r="M168" s="49">
        <f t="shared" ref="M168:P168" si="28">SUM(0)</f>
        <v>0</v>
      </c>
      <c r="N168" s="49">
        <f t="shared" si="28"/>
        <v>0</v>
      </c>
      <c r="O168" s="49">
        <f t="shared" si="28"/>
        <v>0</v>
      </c>
      <c r="P168" s="49">
        <f t="shared" si="28"/>
        <v>0</v>
      </c>
      <c r="Q168" s="22"/>
      <c r="R168" s="22" t="s">
        <v>39</v>
      </c>
      <c r="S168" s="58">
        <f>SUM(0)</f>
        <v>0</v>
      </c>
      <c r="T168" s="58">
        <f>SUM(0)</f>
        <v>0</v>
      </c>
      <c r="U168" s="58"/>
      <c r="V168" s="58"/>
      <c r="W168" s="22" t="s">
        <v>34</v>
      </c>
      <c r="X168" s="22">
        <v>2118</v>
      </c>
      <c r="Y168" s="22"/>
    </row>
    <row r="169" s="6" customFormat="1" ht="24.95" customHeight="1" spans="1:25">
      <c r="A169" s="22">
        <v>86</v>
      </c>
      <c r="B169" s="23" t="s">
        <v>1171</v>
      </c>
      <c r="C169" s="22"/>
      <c r="D169" s="22"/>
      <c r="E169" s="22"/>
      <c r="F169" s="22"/>
      <c r="G169" s="22" t="s">
        <v>37</v>
      </c>
      <c r="H169" s="22" t="s">
        <v>34</v>
      </c>
      <c r="I169" s="22" t="s">
        <v>126</v>
      </c>
      <c r="J169" s="44">
        <f>SUM(0)</f>
        <v>0</v>
      </c>
      <c r="K169" s="23" t="s">
        <v>1172</v>
      </c>
      <c r="L169" s="22"/>
      <c r="M169" s="49">
        <f t="shared" ref="M169:P169" si="29">SUM(0)</f>
        <v>0</v>
      </c>
      <c r="N169" s="49">
        <f t="shared" si="29"/>
        <v>0</v>
      </c>
      <c r="O169" s="49">
        <f t="shared" si="29"/>
        <v>0</v>
      </c>
      <c r="P169" s="49">
        <f t="shared" si="29"/>
        <v>0</v>
      </c>
      <c r="Q169" s="22"/>
      <c r="R169" s="22" t="s">
        <v>39</v>
      </c>
      <c r="S169" s="58">
        <f>SUM(0)</f>
        <v>0</v>
      </c>
      <c r="T169" s="58">
        <f>SUM(0)</f>
        <v>0</v>
      </c>
      <c r="U169" s="58"/>
      <c r="V169" s="58"/>
      <c r="W169" s="22" t="s">
        <v>34</v>
      </c>
      <c r="X169" s="22">
        <v>2196</v>
      </c>
      <c r="Y169" s="22"/>
    </row>
    <row r="170" s="6" customFormat="1" ht="24.95" customHeight="1" spans="1:25">
      <c r="A170" s="22">
        <v>87</v>
      </c>
      <c r="B170" s="23" t="s">
        <v>1173</v>
      </c>
      <c r="C170" s="22"/>
      <c r="D170" s="22"/>
      <c r="E170" s="22"/>
      <c r="F170" s="22"/>
      <c r="G170" s="22" t="s">
        <v>37</v>
      </c>
      <c r="H170" s="22" t="s">
        <v>34</v>
      </c>
      <c r="I170" s="22" t="s">
        <v>34</v>
      </c>
      <c r="J170" s="43" t="s">
        <v>34</v>
      </c>
      <c r="K170" s="23" t="s">
        <v>1174</v>
      </c>
      <c r="L170" s="22"/>
      <c r="M170" s="49">
        <f t="shared" ref="M170:P170" si="30">M171+M174+M175+M176</f>
        <v>0.25</v>
      </c>
      <c r="N170" s="49">
        <f t="shared" si="30"/>
        <v>0.25</v>
      </c>
      <c r="O170" s="49">
        <f t="shared" si="30"/>
        <v>0</v>
      </c>
      <c r="P170" s="49">
        <f t="shared" si="30"/>
        <v>0</v>
      </c>
      <c r="Q170" s="22"/>
      <c r="R170" s="22" t="s">
        <v>39</v>
      </c>
      <c r="S170" s="58">
        <f>S171+S174+S175+S176</f>
        <v>2</v>
      </c>
      <c r="T170" s="58">
        <f>T171+T174+T175+T176</f>
        <v>7</v>
      </c>
      <c r="U170" s="58"/>
      <c r="V170" s="58"/>
      <c r="W170" s="22" t="s">
        <v>34</v>
      </c>
      <c r="X170" s="22">
        <v>2211</v>
      </c>
      <c r="Y170" s="22"/>
    </row>
    <row r="171" ht="24.95" customHeight="1" spans="1:25">
      <c r="A171" s="24">
        <v>88</v>
      </c>
      <c r="B171" s="26" t="s">
        <v>1175</v>
      </c>
      <c r="C171" s="24"/>
      <c r="D171" s="24"/>
      <c r="E171" s="24"/>
      <c r="F171" s="24"/>
      <c r="G171" s="24" t="s">
        <v>37</v>
      </c>
      <c r="H171" s="24" t="s">
        <v>34</v>
      </c>
      <c r="I171" s="24" t="s">
        <v>1176</v>
      </c>
      <c r="J171" s="55">
        <f>SUM(J172:J173)</f>
        <v>5</v>
      </c>
      <c r="K171" s="51"/>
      <c r="L171" s="24"/>
      <c r="M171" s="52">
        <f>SUM(M172:M173)</f>
        <v>0.25</v>
      </c>
      <c r="N171" s="52">
        <f>SUM(N172:N173)</f>
        <v>0.25</v>
      </c>
      <c r="O171" s="52">
        <f>SUM(O172:O173)</f>
        <v>0</v>
      </c>
      <c r="P171" s="52">
        <f>SUM(P172:P173)</f>
        <v>0</v>
      </c>
      <c r="Q171" s="24"/>
      <c r="R171" s="24" t="s">
        <v>39</v>
      </c>
      <c r="S171" s="59">
        <f>SUM(S172:S173)</f>
        <v>2</v>
      </c>
      <c r="T171" s="59">
        <f>SUM(T172:T173)</f>
        <v>7</v>
      </c>
      <c r="U171" s="59"/>
      <c r="V171" s="59"/>
      <c r="W171" s="24" t="s">
        <v>34</v>
      </c>
      <c r="X171" s="24">
        <v>2212</v>
      </c>
      <c r="Y171" s="24"/>
    </row>
    <row r="172" ht="24.95" customHeight="1" spans="1:25">
      <c r="A172" s="24">
        <v>89</v>
      </c>
      <c r="B172" s="51" t="s">
        <v>1177</v>
      </c>
      <c r="C172" s="24" t="s">
        <v>45</v>
      </c>
      <c r="D172" s="24" t="s">
        <v>112</v>
      </c>
      <c r="E172" s="24" t="s">
        <v>538</v>
      </c>
      <c r="F172" s="24"/>
      <c r="G172" s="24" t="s">
        <v>37</v>
      </c>
      <c r="H172" s="24">
        <v>2018</v>
      </c>
      <c r="I172" s="24" t="s">
        <v>1178</v>
      </c>
      <c r="J172" s="55">
        <v>2</v>
      </c>
      <c r="K172" s="51" t="s">
        <v>1179</v>
      </c>
      <c r="L172" s="52">
        <v>0.05</v>
      </c>
      <c r="M172" s="52">
        <f>N172+O172+P172</f>
        <v>0.1</v>
      </c>
      <c r="N172" s="52">
        <v>0.1</v>
      </c>
      <c r="O172" s="52"/>
      <c r="P172" s="52"/>
      <c r="Q172" s="24" t="s">
        <v>135</v>
      </c>
      <c r="R172" s="24" t="s">
        <v>39</v>
      </c>
      <c r="S172" s="24">
        <v>1</v>
      </c>
      <c r="T172" s="24">
        <v>4</v>
      </c>
      <c r="U172" s="24"/>
      <c r="V172" s="24"/>
      <c r="W172" s="24" t="s">
        <v>17</v>
      </c>
      <c r="X172" s="24">
        <v>2214</v>
      </c>
      <c r="Y172" s="24"/>
    </row>
    <row r="173" ht="24.95" customHeight="1" spans="1:25">
      <c r="A173" s="24">
        <v>90</v>
      </c>
      <c r="B173" s="51" t="s">
        <v>1180</v>
      </c>
      <c r="C173" s="24" t="s">
        <v>45</v>
      </c>
      <c r="D173" s="24" t="s">
        <v>112</v>
      </c>
      <c r="E173" s="24" t="s">
        <v>811</v>
      </c>
      <c r="F173" s="24"/>
      <c r="G173" s="24" t="s">
        <v>37</v>
      </c>
      <c r="H173" s="24">
        <v>2018</v>
      </c>
      <c r="I173" s="24" t="s">
        <v>1178</v>
      </c>
      <c r="J173" s="55">
        <v>3</v>
      </c>
      <c r="K173" s="51" t="s">
        <v>1179</v>
      </c>
      <c r="L173" s="52">
        <v>0.05</v>
      </c>
      <c r="M173" s="52">
        <f>N173+O173+P173</f>
        <v>0.15</v>
      </c>
      <c r="N173" s="52">
        <v>0.15</v>
      </c>
      <c r="O173" s="52"/>
      <c r="P173" s="52"/>
      <c r="Q173" s="24" t="s">
        <v>135</v>
      </c>
      <c r="R173" s="24" t="s">
        <v>39</v>
      </c>
      <c r="S173" s="24">
        <v>1</v>
      </c>
      <c r="T173" s="24">
        <v>3</v>
      </c>
      <c r="U173" s="24"/>
      <c r="V173" s="24"/>
      <c r="W173" s="24" t="s">
        <v>17</v>
      </c>
      <c r="X173" s="24">
        <v>2215</v>
      </c>
      <c r="Y173" s="24"/>
    </row>
    <row r="174" ht="24.95" customHeight="1" spans="1:25">
      <c r="A174" s="24">
        <v>91</v>
      </c>
      <c r="B174" s="26" t="s">
        <v>1227</v>
      </c>
      <c r="C174" s="24"/>
      <c r="D174" s="24"/>
      <c r="E174" s="24"/>
      <c r="F174" s="24"/>
      <c r="G174" s="24" t="s">
        <v>37</v>
      </c>
      <c r="H174" s="24" t="s">
        <v>34</v>
      </c>
      <c r="I174" s="24" t="s">
        <v>1228</v>
      </c>
      <c r="J174" s="55">
        <f t="shared" ref="J174:J176" si="31">SUM(0)</f>
        <v>0</v>
      </c>
      <c r="K174" s="51"/>
      <c r="L174" s="24"/>
      <c r="M174" s="52">
        <f t="shared" ref="M174:P174" si="32">SUM(0)</f>
        <v>0</v>
      </c>
      <c r="N174" s="52">
        <f t="shared" si="32"/>
        <v>0</v>
      </c>
      <c r="O174" s="52">
        <f t="shared" si="32"/>
        <v>0</v>
      </c>
      <c r="P174" s="52">
        <f t="shared" si="32"/>
        <v>0</v>
      </c>
      <c r="Q174" s="24"/>
      <c r="R174" s="24" t="s">
        <v>39</v>
      </c>
      <c r="S174" s="59">
        <f t="shared" ref="S174:S176" si="33">SUM(0)</f>
        <v>0</v>
      </c>
      <c r="T174" s="59">
        <f t="shared" ref="T174:T176" si="34">SUM(0)</f>
        <v>0</v>
      </c>
      <c r="U174" s="59"/>
      <c r="V174" s="59"/>
      <c r="W174" s="24" t="s">
        <v>34</v>
      </c>
      <c r="X174" s="24">
        <v>2232</v>
      </c>
      <c r="Y174" s="24"/>
    </row>
    <row r="175" ht="24.95" customHeight="1" spans="1:25">
      <c r="A175" s="24">
        <v>92</v>
      </c>
      <c r="B175" s="26" t="s">
        <v>1229</v>
      </c>
      <c r="C175" s="24"/>
      <c r="D175" s="24"/>
      <c r="E175" s="24"/>
      <c r="F175" s="24"/>
      <c r="G175" s="24" t="s">
        <v>37</v>
      </c>
      <c r="H175" s="24" t="s">
        <v>34</v>
      </c>
      <c r="I175" s="24" t="s">
        <v>941</v>
      </c>
      <c r="J175" s="55">
        <f t="shared" si="31"/>
        <v>0</v>
      </c>
      <c r="K175" s="51"/>
      <c r="L175" s="24"/>
      <c r="M175" s="52">
        <f t="shared" ref="M175:P175" si="35">SUM(0)</f>
        <v>0</v>
      </c>
      <c r="N175" s="52">
        <f t="shared" si="35"/>
        <v>0</v>
      </c>
      <c r="O175" s="52">
        <f t="shared" si="35"/>
        <v>0</v>
      </c>
      <c r="P175" s="52">
        <f t="shared" si="35"/>
        <v>0</v>
      </c>
      <c r="Q175" s="24"/>
      <c r="R175" s="24" t="s">
        <v>39</v>
      </c>
      <c r="S175" s="59">
        <f t="shared" si="33"/>
        <v>0</v>
      </c>
      <c r="T175" s="59">
        <f t="shared" si="34"/>
        <v>0</v>
      </c>
      <c r="U175" s="59"/>
      <c r="V175" s="59"/>
      <c r="W175" s="24" t="s">
        <v>34</v>
      </c>
      <c r="X175" s="24">
        <v>2251</v>
      </c>
      <c r="Y175" s="24"/>
    </row>
    <row r="176" ht="24.95" customHeight="1" spans="1:25">
      <c r="A176" s="24">
        <v>93</v>
      </c>
      <c r="B176" s="26" t="s">
        <v>1230</v>
      </c>
      <c r="C176" s="24"/>
      <c r="D176" s="24"/>
      <c r="E176" s="24"/>
      <c r="F176" s="24"/>
      <c r="G176" s="24" t="s">
        <v>37</v>
      </c>
      <c r="H176" s="24" t="s">
        <v>34</v>
      </c>
      <c r="I176" s="24" t="s">
        <v>1139</v>
      </c>
      <c r="J176" s="55">
        <f t="shared" si="31"/>
        <v>0</v>
      </c>
      <c r="K176" s="51"/>
      <c r="L176" s="24"/>
      <c r="M176" s="52">
        <f t="shared" ref="M176:P176" si="36">SUM(0)</f>
        <v>0</v>
      </c>
      <c r="N176" s="52">
        <f t="shared" si="36"/>
        <v>0</v>
      </c>
      <c r="O176" s="52">
        <f t="shared" si="36"/>
        <v>0</v>
      </c>
      <c r="P176" s="52">
        <f t="shared" si="36"/>
        <v>0</v>
      </c>
      <c r="Q176" s="24"/>
      <c r="R176" s="24" t="s">
        <v>39</v>
      </c>
      <c r="S176" s="59">
        <f t="shared" si="33"/>
        <v>0</v>
      </c>
      <c r="T176" s="59">
        <f t="shared" si="34"/>
        <v>0</v>
      </c>
      <c r="U176" s="59"/>
      <c r="V176" s="59"/>
      <c r="W176" s="24" t="s">
        <v>34</v>
      </c>
      <c r="X176" s="24">
        <v>2256</v>
      </c>
      <c r="Y176" s="24"/>
    </row>
    <row r="177" s="5" customFormat="1" ht="24.95" customHeight="1" spans="1:25">
      <c r="A177" s="20">
        <v>94</v>
      </c>
      <c r="B177" s="21" t="s">
        <v>1231</v>
      </c>
      <c r="C177" s="20"/>
      <c r="D177" s="20"/>
      <c r="E177" s="20"/>
      <c r="F177" s="20"/>
      <c r="G177" s="20" t="s">
        <v>37</v>
      </c>
      <c r="H177" s="20" t="s">
        <v>34</v>
      </c>
      <c r="I177" s="20" t="s">
        <v>1232</v>
      </c>
      <c r="J177" s="41">
        <f>J178+J179+J180+J181+J182+J184+J185+J186</f>
        <v>1</v>
      </c>
      <c r="K177" s="21"/>
      <c r="L177" s="20"/>
      <c r="M177" s="48">
        <f t="shared" ref="M177:P177" si="37">M178+M179+M180+M181+M182+M184+M185+M186</f>
        <v>100</v>
      </c>
      <c r="N177" s="48">
        <f t="shared" si="37"/>
        <v>0</v>
      </c>
      <c r="O177" s="48">
        <f t="shared" si="37"/>
        <v>100</v>
      </c>
      <c r="P177" s="48">
        <f t="shared" si="37"/>
        <v>0</v>
      </c>
      <c r="Q177" s="20"/>
      <c r="R177" s="20" t="s">
        <v>34</v>
      </c>
      <c r="S177" s="57">
        <f>S178+S179+S180+S181+S182+S184+S185+S186</f>
        <v>20</v>
      </c>
      <c r="T177" s="57">
        <f>T178+T179+T180+T181+T182+T184+T185+T186</f>
        <v>20</v>
      </c>
      <c r="U177" s="57"/>
      <c r="V177" s="57"/>
      <c r="W177" s="20" t="s">
        <v>34</v>
      </c>
      <c r="X177" s="20">
        <v>2258</v>
      </c>
      <c r="Y177" s="20"/>
    </row>
    <row r="178" s="6" customFormat="1" ht="24.95" customHeight="1" spans="1:25">
      <c r="A178" s="22">
        <v>95</v>
      </c>
      <c r="B178" s="23" t="s">
        <v>1233</v>
      </c>
      <c r="C178" s="22"/>
      <c r="D178" s="22"/>
      <c r="E178" s="22"/>
      <c r="F178" s="22"/>
      <c r="G178" s="22" t="s">
        <v>37</v>
      </c>
      <c r="H178" s="22" t="s">
        <v>34</v>
      </c>
      <c r="I178" s="22" t="s">
        <v>1232</v>
      </c>
      <c r="J178" s="43">
        <v>0</v>
      </c>
      <c r="K178" s="23"/>
      <c r="L178" s="22"/>
      <c r="M178" s="49"/>
      <c r="N178" s="49"/>
      <c r="O178" s="49"/>
      <c r="P178" s="49"/>
      <c r="Q178" s="22"/>
      <c r="R178" s="22"/>
      <c r="S178" s="58"/>
      <c r="T178" s="58"/>
      <c r="U178" s="58"/>
      <c r="V178" s="58"/>
      <c r="W178" s="22" t="s">
        <v>34</v>
      </c>
      <c r="X178" s="22">
        <v>2259</v>
      </c>
      <c r="Y178" s="22"/>
    </row>
    <row r="179" s="6" customFormat="1" ht="24.95" customHeight="1" spans="1:25">
      <c r="A179" s="22">
        <v>96</v>
      </c>
      <c r="B179" s="23" t="s">
        <v>1234</v>
      </c>
      <c r="C179" s="22"/>
      <c r="D179" s="22"/>
      <c r="E179" s="22"/>
      <c r="F179" s="22"/>
      <c r="G179" s="22" t="s">
        <v>37</v>
      </c>
      <c r="H179" s="22" t="s">
        <v>34</v>
      </c>
      <c r="I179" s="22" t="s">
        <v>1232</v>
      </c>
      <c r="J179" s="43">
        <f>SUM(0)</f>
        <v>0</v>
      </c>
      <c r="K179" s="23" t="s">
        <v>1235</v>
      </c>
      <c r="L179" s="22"/>
      <c r="M179" s="49">
        <f>SUM(0)</f>
        <v>0</v>
      </c>
      <c r="N179" s="49">
        <f>SUM(0)</f>
        <v>0</v>
      </c>
      <c r="O179" s="49">
        <f>SUM(0)</f>
        <v>0</v>
      </c>
      <c r="P179" s="49">
        <f>SUM(0)</f>
        <v>0</v>
      </c>
      <c r="Q179" s="22"/>
      <c r="R179" s="22" t="s">
        <v>110</v>
      </c>
      <c r="S179" s="58">
        <f>SUM(0)</f>
        <v>0</v>
      </c>
      <c r="T179" s="58">
        <f>SUM(0)</f>
        <v>0</v>
      </c>
      <c r="U179" s="58" t="s">
        <v>1236</v>
      </c>
      <c r="V179" s="58" t="s">
        <v>1237</v>
      </c>
      <c r="W179" s="22" t="s">
        <v>34</v>
      </c>
      <c r="X179" s="22">
        <v>2266</v>
      </c>
      <c r="Y179" s="22"/>
    </row>
    <row r="180" s="6" customFormat="1" ht="24.95" customHeight="1" spans="1:25">
      <c r="A180" s="22">
        <v>97</v>
      </c>
      <c r="B180" s="23" t="s">
        <v>1255</v>
      </c>
      <c r="C180" s="22"/>
      <c r="D180" s="22"/>
      <c r="E180" s="22"/>
      <c r="F180" s="22"/>
      <c r="G180" s="22" t="s">
        <v>37</v>
      </c>
      <c r="H180" s="22" t="s">
        <v>34</v>
      </c>
      <c r="I180" s="22" t="s">
        <v>1232</v>
      </c>
      <c r="J180" s="43"/>
      <c r="K180" s="23"/>
      <c r="L180" s="22"/>
      <c r="M180" s="49"/>
      <c r="N180" s="49"/>
      <c r="O180" s="49"/>
      <c r="P180" s="49"/>
      <c r="Q180" s="22"/>
      <c r="R180" s="22"/>
      <c r="S180" s="58"/>
      <c r="T180" s="58"/>
      <c r="U180" s="58"/>
      <c r="V180" s="58"/>
      <c r="W180" s="22"/>
      <c r="X180" s="22">
        <v>2304</v>
      </c>
      <c r="Y180" s="22"/>
    </row>
    <row r="181" s="6" customFormat="1" ht="24.95" customHeight="1" spans="1:25">
      <c r="A181" s="22">
        <v>98</v>
      </c>
      <c r="B181" s="23" t="s">
        <v>1256</v>
      </c>
      <c r="C181" s="22"/>
      <c r="D181" s="22"/>
      <c r="E181" s="22"/>
      <c r="F181" s="22"/>
      <c r="G181" s="22" t="s">
        <v>37</v>
      </c>
      <c r="H181" s="22" t="s">
        <v>34</v>
      </c>
      <c r="I181" s="22" t="s">
        <v>1232</v>
      </c>
      <c r="J181" s="43">
        <f>SUM(0)</f>
        <v>0</v>
      </c>
      <c r="K181" s="23" t="s">
        <v>1257</v>
      </c>
      <c r="L181" s="22"/>
      <c r="M181" s="49">
        <f t="shared" ref="M181:P181" si="38">SUM(0)</f>
        <v>0</v>
      </c>
      <c r="N181" s="49">
        <f t="shared" si="38"/>
        <v>0</v>
      </c>
      <c r="O181" s="49">
        <f t="shared" si="38"/>
        <v>0</v>
      </c>
      <c r="P181" s="49">
        <f t="shared" si="38"/>
        <v>0</v>
      </c>
      <c r="Q181" s="22"/>
      <c r="R181" s="22" t="s">
        <v>39</v>
      </c>
      <c r="S181" s="58">
        <f>SUM(0)</f>
        <v>0</v>
      </c>
      <c r="T181" s="58">
        <f>SUM(0)</f>
        <v>0</v>
      </c>
      <c r="U181" s="58" t="s">
        <v>1236</v>
      </c>
      <c r="V181" s="58" t="s">
        <v>1237</v>
      </c>
      <c r="W181" s="22" t="s">
        <v>34</v>
      </c>
      <c r="X181" s="22">
        <v>2305</v>
      </c>
      <c r="Y181" s="22"/>
    </row>
    <row r="182" s="6" customFormat="1" ht="24.95" customHeight="1" spans="1:25">
      <c r="A182" s="22">
        <v>99</v>
      </c>
      <c r="B182" s="23" t="s">
        <v>1258</v>
      </c>
      <c r="C182" s="22"/>
      <c r="D182" s="22"/>
      <c r="E182" s="22"/>
      <c r="F182" s="22"/>
      <c r="G182" s="22" t="s">
        <v>37</v>
      </c>
      <c r="H182" s="22" t="s">
        <v>34</v>
      </c>
      <c r="I182" s="22" t="s">
        <v>1232</v>
      </c>
      <c r="J182" s="43">
        <f>SUM(J183:J183)</f>
        <v>1</v>
      </c>
      <c r="K182" s="23" t="s">
        <v>1259</v>
      </c>
      <c r="L182" s="22"/>
      <c r="M182" s="49">
        <f>SUM(M183:M183)</f>
        <v>100</v>
      </c>
      <c r="N182" s="49">
        <f>SUM(N183:N183)</f>
        <v>0</v>
      </c>
      <c r="O182" s="49">
        <f>SUM(O183:O183)</f>
        <v>100</v>
      </c>
      <c r="P182" s="49">
        <f>SUM(P183:P183)</f>
        <v>0</v>
      </c>
      <c r="Q182" s="22"/>
      <c r="R182" s="22" t="s">
        <v>110</v>
      </c>
      <c r="S182" s="58">
        <f>SUM(S183:S183)</f>
        <v>20</v>
      </c>
      <c r="T182" s="58">
        <f>SUM(T183:T183)</f>
        <v>20</v>
      </c>
      <c r="U182" s="58" t="s">
        <v>1236</v>
      </c>
      <c r="V182" s="58" t="s">
        <v>1237</v>
      </c>
      <c r="W182" s="22" t="s">
        <v>34</v>
      </c>
      <c r="X182" s="22">
        <v>2309</v>
      </c>
      <c r="Y182" s="22"/>
    </row>
    <row r="183" s="3" customFormat="1" ht="24.95" customHeight="1" spans="1:25">
      <c r="A183" s="24">
        <v>100</v>
      </c>
      <c r="B183" s="46" t="s">
        <v>1267</v>
      </c>
      <c r="C183" s="26" t="s">
        <v>45</v>
      </c>
      <c r="D183" s="26" t="s">
        <v>112</v>
      </c>
      <c r="E183" s="26"/>
      <c r="F183" s="26"/>
      <c r="G183" s="26" t="s">
        <v>37</v>
      </c>
      <c r="H183" s="26">
        <v>2019</v>
      </c>
      <c r="I183" s="26" t="s">
        <v>1232</v>
      </c>
      <c r="J183" s="45">
        <v>1</v>
      </c>
      <c r="K183" s="46" t="s">
        <v>1268</v>
      </c>
      <c r="L183" s="26">
        <v>100</v>
      </c>
      <c r="M183" s="47">
        <f>N183+O183+P183</f>
        <v>100</v>
      </c>
      <c r="N183" s="47"/>
      <c r="O183" s="47">
        <v>100</v>
      </c>
      <c r="P183" s="47"/>
      <c r="Q183" s="26" t="s">
        <v>135</v>
      </c>
      <c r="R183" s="26" t="s">
        <v>110</v>
      </c>
      <c r="S183" s="26">
        <v>20</v>
      </c>
      <c r="T183" s="26">
        <v>20</v>
      </c>
      <c r="U183" s="26"/>
      <c r="V183" s="26"/>
      <c r="W183" s="26" t="s">
        <v>1264</v>
      </c>
      <c r="X183" s="24">
        <v>2344</v>
      </c>
      <c r="Y183" s="24"/>
    </row>
    <row r="184" s="6" customFormat="1" ht="24.95" customHeight="1" spans="1:25">
      <c r="A184" s="22">
        <v>101</v>
      </c>
      <c r="B184" s="23" t="s">
        <v>1269</v>
      </c>
      <c r="C184" s="22"/>
      <c r="D184" s="22"/>
      <c r="E184" s="22"/>
      <c r="F184" s="22"/>
      <c r="G184" s="22" t="s">
        <v>37</v>
      </c>
      <c r="H184" s="22" t="s">
        <v>34</v>
      </c>
      <c r="I184" s="22" t="s">
        <v>1232</v>
      </c>
      <c r="J184" s="43">
        <f>SUM(0)</f>
        <v>0</v>
      </c>
      <c r="K184" s="23" t="s">
        <v>1270</v>
      </c>
      <c r="L184" s="22"/>
      <c r="M184" s="49">
        <f t="shared" ref="M184:P184" si="39">SUM(0)</f>
        <v>0</v>
      </c>
      <c r="N184" s="49">
        <f t="shared" si="39"/>
        <v>0</v>
      </c>
      <c r="O184" s="49">
        <f t="shared" si="39"/>
        <v>0</v>
      </c>
      <c r="P184" s="49">
        <f t="shared" si="39"/>
        <v>0</v>
      </c>
      <c r="Q184" s="22"/>
      <c r="R184" s="22" t="s">
        <v>39</v>
      </c>
      <c r="S184" s="58">
        <f>SUM(0)</f>
        <v>0</v>
      </c>
      <c r="T184" s="58">
        <f>SUM(0)</f>
        <v>0</v>
      </c>
      <c r="U184" s="58" t="s">
        <v>1236</v>
      </c>
      <c r="V184" s="58" t="s">
        <v>1237</v>
      </c>
      <c r="W184" s="22" t="s">
        <v>34</v>
      </c>
      <c r="X184" s="22">
        <v>2353</v>
      </c>
      <c r="Y184" s="22"/>
    </row>
    <row r="185" s="6" customFormat="1" ht="24.95" customHeight="1" spans="1:25">
      <c r="A185" s="22">
        <v>102</v>
      </c>
      <c r="B185" s="23" t="s">
        <v>1271</v>
      </c>
      <c r="C185" s="22"/>
      <c r="D185" s="22"/>
      <c r="E185" s="22"/>
      <c r="F185" s="22"/>
      <c r="G185" s="22" t="s">
        <v>37</v>
      </c>
      <c r="H185" s="22" t="s">
        <v>34</v>
      </c>
      <c r="I185" s="22" t="s">
        <v>1232</v>
      </c>
      <c r="J185" s="43">
        <f>SUM(0)</f>
        <v>0</v>
      </c>
      <c r="K185" s="23" t="s">
        <v>1272</v>
      </c>
      <c r="L185" s="22"/>
      <c r="M185" s="49">
        <f t="shared" ref="M185:P185" si="40">SUM(0)</f>
        <v>0</v>
      </c>
      <c r="N185" s="49">
        <f t="shared" si="40"/>
        <v>0</v>
      </c>
      <c r="O185" s="49">
        <f t="shared" si="40"/>
        <v>0</v>
      </c>
      <c r="P185" s="49">
        <f t="shared" si="40"/>
        <v>0</v>
      </c>
      <c r="Q185" s="22"/>
      <c r="R185" s="22" t="s">
        <v>39</v>
      </c>
      <c r="S185" s="58">
        <f>SUM(0)</f>
        <v>0</v>
      </c>
      <c r="T185" s="58">
        <f>SUM(0)</f>
        <v>0</v>
      </c>
      <c r="U185" s="58" t="s">
        <v>1273</v>
      </c>
      <c r="V185" s="58" t="s">
        <v>128</v>
      </c>
      <c r="W185" s="22" t="s">
        <v>34</v>
      </c>
      <c r="X185" s="22">
        <v>2355</v>
      </c>
      <c r="Y185" s="22"/>
    </row>
    <row r="186" s="6" customFormat="1" ht="24.95" customHeight="1" spans="1:25">
      <c r="A186" s="22">
        <v>103</v>
      </c>
      <c r="B186" s="23" t="s">
        <v>1274</v>
      </c>
      <c r="C186" s="22"/>
      <c r="D186" s="22"/>
      <c r="E186" s="22"/>
      <c r="F186" s="22"/>
      <c r="G186" s="22"/>
      <c r="H186" s="22"/>
      <c r="I186" s="22"/>
      <c r="J186" s="43"/>
      <c r="K186" s="23"/>
      <c r="L186" s="22"/>
      <c r="M186" s="49"/>
      <c r="N186" s="49"/>
      <c r="O186" s="49"/>
      <c r="P186" s="49"/>
      <c r="Q186" s="22"/>
      <c r="R186" s="22"/>
      <c r="S186" s="58"/>
      <c r="T186" s="58"/>
      <c r="U186" s="58"/>
      <c r="V186" s="58"/>
      <c r="W186" s="22"/>
      <c r="X186" s="22"/>
      <c r="Y186" s="66" t="s">
        <v>1275</v>
      </c>
    </row>
    <row r="187" s="5" customFormat="1" ht="24.95" customHeight="1" spans="1:25">
      <c r="A187" s="20">
        <v>104</v>
      </c>
      <c r="B187" s="21" t="s">
        <v>1276</v>
      </c>
      <c r="C187" s="20"/>
      <c r="D187" s="20"/>
      <c r="E187" s="20"/>
      <c r="F187" s="20"/>
      <c r="G187" s="20" t="s">
        <v>125</v>
      </c>
      <c r="H187" s="20" t="s">
        <v>34</v>
      </c>
      <c r="I187" s="20" t="s">
        <v>1232</v>
      </c>
      <c r="J187" s="41">
        <f>J188+J189+J190</f>
        <v>0</v>
      </c>
      <c r="K187" s="21"/>
      <c r="L187" s="20"/>
      <c r="M187" s="48">
        <f t="shared" ref="M187:P187" si="41">M188+M189+M190</f>
        <v>0</v>
      </c>
      <c r="N187" s="48">
        <f t="shared" si="41"/>
        <v>0</v>
      </c>
      <c r="O187" s="48">
        <f t="shared" si="41"/>
        <v>0</v>
      </c>
      <c r="P187" s="48">
        <f t="shared" si="41"/>
        <v>0</v>
      </c>
      <c r="Q187" s="20"/>
      <c r="R187" s="20" t="s">
        <v>34</v>
      </c>
      <c r="S187" s="57">
        <f>S188+S189+S190</f>
        <v>0</v>
      </c>
      <c r="T187" s="57">
        <f>T188+T189+T190</f>
        <v>0</v>
      </c>
      <c r="U187" s="57" t="s">
        <v>1277</v>
      </c>
      <c r="V187" s="57" t="s">
        <v>1278</v>
      </c>
      <c r="W187" s="20" t="s">
        <v>34</v>
      </c>
      <c r="X187" s="20">
        <v>2366</v>
      </c>
      <c r="Y187" s="20"/>
    </row>
    <row r="188" s="6" customFormat="1" ht="24.95" customHeight="1" spans="1:25">
      <c r="A188" s="22">
        <v>105</v>
      </c>
      <c r="B188" s="23" t="s">
        <v>1279</v>
      </c>
      <c r="C188" s="22"/>
      <c r="D188" s="22"/>
      <c r="E188" s="22"/>
      <c r="F188" s="22"/>
      <c r="G188" s="22" t="s">
        <v>125</v>
      </c>
      <c r="H188" s="22" t="s">
        <v>34</v>
      </c>
      <c r="I188" s="22" t="s">
        <v>1232</v>
      </c>
      <c r="J188" s="43">
        <f>SUM(0)</f>
        <v>0</v>
      </c>
      <c r="K188" s="23" t="s">
        <v>1280</v>
      </c>
      <c r="L188" s="22"/>
      <c r="M188" s="49">
        <f>SUM(0)</f>
        <v>0</v>
      </c>
      <c r="N188" s="49">
        <f>SUM(0)</f>
        <v>0</v>
      </c>
      <c r="O188" s="49">
        <f>SUM(0)</f>
        <v>0</v>
      </c>
      <c r="P188" s="49">
        <f>SUM(0)</f>
        <v>0</v>
      </c>
      <c r="Q188" s="22"/>
      <c r="R188" s="22" t="s">
        <v>110</v>
      </c>
      <c r="S188" s="58">
        <f>SUM(0)</f>
        <v>0</v>
      </c>
      <c r="T188" s="58">
        <f>SUM(0)</f>
        <v>0</v>
      </c>
      <c r="U188" s="58"/>
      <c r="V188" s="58"/>
      <c r="W188" s="22" t="s">
        <v>34</v>
      </c>
      <c r="X188" s="22">
        <v>2367</v>
      </c>
      <c r="Y188" s="22"/>
    </row>
    <row r="189" s="6" customFormat="1" ht="24.95" customHeight="1" spans="1:25">
      <c r="A189" s="22">
        <v>106</v>
      </c>
      <c r="B189" s="23" t="s">
        <v>1283</v>
      </c>
      <c r="C189" s="22"/>
      <c r="D189" s="22"/>
      <c r="E189" s="22"/>
      <c r="F189" s="22"/>
      <c r="G189" s="22" t="s">
        <v>363</v>
      </c>
      <c r="H189" s="22" t="s">
        <v>34</v>
      </c>
      <c r="I189" s="22" t="s">
        <v>1232</v>
      </c>
      <c r="J189" s="43"/>
      <c r="K189" s="23"/>
      <c r="L189" s="22"/>
      <c r="M189" s="49"/>
      <c r="N189" s="49"/>
      <c r="O189" s="49"/>
      <c r="P189" s="49"/>
      <c r="Q189" s="22"/>
      <c r="R189" s="22"/>
      <c r="S189" s="58"/>
      <c r="T189" s="58"/>
      <c r="U189" s="58"/>
      <c r="V189" s="58"/>
      <c r="W189" s="22" t="s">
        <v>34</v>
      </c>
      <c r="X189" s="22">
        <v>2375</v>
      </c>
      <c r="Y189" s="22"/>
    </row>
    <row r="190" s="6" customFormat="1" ht="24.95" customHeight="1" spans="1:25">
      <c r="A190" s="22">
        <v>107</v>
      </c>
      <c r="B190" s="23" t="s">
        <v>1284</v>
      </c>
      <c r="C190" s="22"/>
      <c r="D190" s="22"/>
      <c r="E190" s="22"/>
      <c r="F190" s="22"/>
      <c r="G190" s="22" t="s">
        <v>37</v>
      </c>
      <c r="H190" s="22" t="s">
        <v>34</v>
      </c>
      <c r="I190" s="22" t="s">
        <v>1232</v>
      </c>
      <c r="J190" s="43"/>
      <c r="K190" s="23"/>
      <c r="L190" s="44"/>
      <c r="M190" s="44"/>
      <c r="N190" s="44"/>
      <c r="O190" s="44"/>
      <c r="P190" s="44"/>
      <c r="Q190" s="22"/>
      <c r="R190" s="22"/>
      <c r="S190" s="58"/>
      <c r="T190" s="58"/>
      <c r="U190" s="58"/>
      <c r="V190" s="58"/>
      <c r="W190" s="22" t="s">
        <v>34</v>
      </c>
      <c r="X190" s="22">
        <v>2391</v>
      </c>
      <c r="Y190" s="22"/>
    </row>
    <row r="191" s="5" customFormat="1" ht="24.95" customHeight="1" spans="1:25">
      <c r="A191" s="20">
        <v>108</v>
      </c>
      <c r="B191" s="21" t="s">
        <v>1285</v>
      </c>
      <c r="C191" s="20"/>
      <c r="D191" s="20"/>
      <c r="E191" s="20"/>
      <c r="F191" s="20"/>
      <c r="G191" s="20" t="s">
        <v>37</v>
      </c>
      <c r="H191" s="20" t="s">
        <v>34</v>
      </c>
      <c r="I191" s="20" t="s">
        <v>38</v>
      </c>
      <c r="J191" s="41">
        <f>J192+J193+J194+J195</f>
        <v>0</v>
      </c>
      <c r="K191" s="21"/>
      <c r="L191" s="20"/>
      <c r="M191" s="48">
        <f t="shared" ref="M191:P191" si="42">M192+M193+M194+M195</f>
        <v>0</v>
      </c>
      <c r="N191" s="48">
        <f t="shared" si="42"/>
        <v>0</v>
      </c>
      <c r="O191" s="48">
        <f t="shared" si="42"/>
        <v>0</v>
      </c>
      <c r="P191" s="48">
        <f t="shared" si="42"/>
        <v>0</v>
      </c>
      <c r="Q191" s="20"/>
      <c r="R191" s="20" t="s">
        <v>39</v>
      </c>
      <c r="S191" s="57">
        <f>S192+S193+S194+S195</f>
        <v>0</v>
      </c>
      <c r="T191" s="57">
        <f>T192+T193+T194+T195</f>
        <v>0</v>
      </c>
      <c r="U191" s="57" t="s">
        <v>2725</v>
      </c>
      <c r="V191" s="57" t="s">
        <v>1287</v>
      </c>
      <c r="W191" s="20" t="s">
        <v>34</v>
      </c>
      <c r="X191" s="20">
        <v>2402</v>
      </c>
      <c r="Y191" s="20"/>
    </row>
    <row r="192" s="6" customFormat="1" ht="24.95" customHeight="1" spans="1:25">
      <c r="A192" s="22">
        <v>109</v>
      </c>
      <c r="B192" s="23" t="s">
        <v>1288</v>
      </c>
      <c r="C192" s="22"/>
      <c r="D192" s="22"/>
      <c r="E192" s="22"/>
      <c r="F192" s="22"/>
      <c r="G192" s="22" t="s">
        <v>37</v>
      </c>
      <c r="H192" s="22" t="s">
        <v>34</v>
      </c>
      <c r="I192" s="22" t="s">
        <v>38</v>
      </c>
      <c r="J192" s="43">
        <f t="shared" ref="J192:J195" si="43">SUM(0)</f>
        <v>0</v>
      </c>
      <c r="K192" s="23" t="s">
        <v>1289</v>
      </c>
      <c r="L192" s="22"/>
      <c r="M192" s="49">
        <f t="shared" ref="M192:P192" si="44">SUM(0)</f>
        <v>0</v>
      </c>
      <c r="N192" s="49">
        <f t="shared" si="44"/>
        <v>0</v>
      </c>
      <c r="O192" s="49">
        <f t="shared" si="44"/>
        <v>0</v>
      </c>
      <c r="P192" s="49">
        <f t="shared" si="44"/>
        <v>0</v>
      </c>
      <c r="Q192" s="22"/>
      <c r="R192" s="22" t="s">
        <v>39</v>
      </c>
      <c r="S192" s="58">
        <f t="shared" ref="S192:S195" si="45">SUM(0)</f>
        <v>0</v>
      </c>
      <c r="T192" s="58">
        <f t="shared" ref="T192:T195" si="46">SUM(0)</f>
        <v>0</v>
      </c>
      <c r="U192" s="58"/>
      <c r="V192" s="58"/>
      <c r="W192" s="22" t="s">
        <v>34</v>
      </c>
      <c r="X192" s="22">
        <v>2403</v>
      </c>
      <c r="Y192" s="22"/>
    </row>
    <row r="193" s="6" customFormat="1" ht="24.95" customHeight="1" spans="1:25">
      <c r="A193" s="22">
        <v>110</v>
      </c>
      <c r="B193" s="23" t="s">
        <v>1290</v>
      </c>
      <c r="C193" s="22"/>
      <c r="D193" s="22"/>
      <c r="E193" s="22"/>
      <c r="F193" s="22"/>
      <c r="G193" s="22" t="s">
        <v>37</v>
      </c>
      <c r="H193" s="22" t="s">
        <v>34</v>
      </c>
      <c r="I193" s="22" t="s">
        <v>38</v>
      </c>
      <c r="J193" s="43">
        <f t="shared" si="43"/>
        <v>0</v>
      </c>
      <c r="K193" s="23" t="s">
        <v>1289</v>
      </c>
      <c r="L193" s="22"/>
      <c r="M193" s="49">
        <f t="shared" ref="M193:P193" si="47">SUM(0)</f>
        <v>0</v>
      </c>
      <c r="N193" s="49">
        <f t="shared" si="47"/>
        <v>0</v>
      </c>
      <c r="O193" s="49">
        <f t="shared" si="47"/>
        <v>0</v>
      </c>
      <c r="P193" s="49">
        <f t="shared" si="47"/>
        <v>0</v>
      </c>
      <c r="Q193" s="22"/>
      <c r="R193" s="22" t="s">
        <v>39</v>
      </c>
      <c r="S193" s="58">
        <f t="shared" si="45"/>
        <v>0</v>
      </c>
      <c r="T193" s="58">
        <f t="shared" si="46"/>
        <v>0</v>
      </c>
      <c r="U193" s="58"/>
      <c r="V193" s="58"/>
      <c r="W193" s="22" t="s">
        <v>34</v>
      </c>
      <c r="X193" s="22">
        <v>2983</v>
      </c>
      <c r="Y193" s="22"/>
    </row>
    <row r="194" s="6" customFormat="1" ht="24.95" customHeight="1" spans="1:25">
      <c r="A194" s="22">
        <v>111</v>
      </c>
      <c r="B194" s="23" t="s">
        <v>1291</v>
      </c>
      <c r="C194" s="22"/>
      <c r="D194" s="22"/>
      <c r="E194" s="22"/>
      <c r="F194" s="22"/>
      <c r="G194" s="22" t="s">
        <v>37</v>
      </c>
      <c r="H194" s="22" t="s">
        <v>34</v>
      </c>
      <c r="I194" s="22" t="s">
        <v>38</v>
      </c>
      <c r="J194" s="43">
        <f t="shared" si="43"/>
        <v>0</v>
      </c>
      <c r="K194" s="23" t="s">
        <v>1289</v>
      </c>
      <c r="L194" s="22"/>
      <c r="M194" s="49">
        <f t="shared" ref="M194:P194" si="48">SUM(0)</f>
        <v>0</v>
      </c>
      <c r="N194" s="49">
        <f t="shared" si="48"/>
        <v>0</v>
      </c>
      <c r="O194" s="49">
        <f t="shared" si="48"/>
        <v>0</v>
      </c>
      <c r="P194" s="49">
        <f t="shared" si="48"/>
        <v>0</v>
      </c>
      <c r="Q194" s="22"/>
      <c r="R194" s="22" t="s">
        <v>39</v>
      </c>
      <c r="S194" s="58">
        <f t="shared" si="45"/>
        <v>0</v>
      </c>
      <c r="T194" s="58">
        <f t="shared" si="46"/>
        <v>0</v>
      </c>
      <c r="U194" s="58"/>
      <c r="V194" s="58"/>
      <c r="W194" s="22" t="s">
        <v>34</v>
      </c>
      <c r="X194" s="22">
        <v>3446</v>
      </c>
      <c r="Y194" s="22"/>
    </row>
    <row r="195" s="6" customFormat="1" ht="24.95" customHeight="1" spans="1:25">
      <c r="A195" s="22">
        <v>112</v>
      </c>
      <c r="B195" s="23" t="s">
        <v>1292</v>
      </c>
      <c r="C195" s="22"/>
      <c r="D195" s="22"/>
      <c r="E195" s="22"/>
      <c r="F195" s="22"/>
      <c r="G195" s="22" t="s">
        <v>37</v>
      </c>
      <c r="H195" s="22" t="s">
        <v>34</v>
      </c>
      <c r="I195" s="22" t="s">
        <v>38</v>
      </c>
      <c r="J195" s="43">
        <f t="shared" si="43"/>
        <v>0</v>
      </c>
      <c r="K195" s="23" t="s">
        <v>1293</v>
      </c>
      <c r="L195" s="22"/>
      <c r="M195" s="49">
        <f t="shared" ref="M195:P195" si="49">SUM(0)</f>
        <v>0</v>
      </c>
      <c r="N195" s="49">
        <f t="shared" si="49"/>
        <v>0</v>
      </c>
      <c r="O195" s="49">
        <f t="shared" si="49"/>
        <v>0</v>
      </c>
      <c r="P195" s="49">
        <f t="shared" si="49"/>
        <v>0</v>
      </c>
      <c r="Q195" s="22"/>
      <c r="R195" s="22" t="s">
        <v>39</v>
      </c>
      <c r="S195" s="58">
        <f t="shared" si="45"/>
        <v>0</v>
      </c>
      <c r="T195" s="58">
        <f t="shared" si="46"/>
        <v>0</v>
      </c>
      <c r="U195" s="58"/>
      <c r="V195" s="58"/>
      <c r="W195" s="22" t="s">
        <v>34</v>
      </c>
      <c r="X195" s="22">
        <v>3942</v>
      </c>
      <c r="Y195" s="22"/>
    </row>
    <row r="196" s="5" customFormat="1" ht="24.95" customHeight="1" spans="1:25">
      <c r="A196" s="20">
        <v>113</v>
      </c>
      <c r="B196" s="21" t="s">
        <v>1294</v>
      </c>
      <c r="C196" s="20"/>
      <c r="D196" s="20"/>
      <c r="E196" s="20"/>
      <c r="F196" s="20"/>
      <c r="G196" s="20" t="s">
        <v>125</v>
      </c>
      <c r="H196" s="20" t="s">
        <v>34</v>
      </c>
      <c r="I196" s="20" t="s">
        <v>1295</v>
      </c>
      <c r="J196" s="41">
        <f>J197+J198</f>
        <v>0</v>
      </c>
      <c r="K196" s="21"/>
      <c r="L196" s="20"/>
      <c r="M196" s="48">
        <f t="shared" ref="M196:P196" si="50">M197+M198</f>
        <v>0</v>
      </c>
      <c r="N196" s="48">
        <f t="shared" si="50"/>
        <v>0</v>
      </c>
      <c r="O196" s="48">
        <f t="shared" si="50"/>
        <v>0</v>
      </c>
      <c r="P196" s="48">
        <f t="shared" si="50"/>
        <v>0</v>
      </c>
      <c r="Q196" s="20"/>
      <c r="R196" s="20" t="s">
        <v>110</v>
      </c>
      <c r="S196" s="57">
        <f>S197+S198</f>
        <v>0</v>
      </c>
      <c r="T196" s="57">
        <f>T197+T198</f>
        <v>0</v>
      </c>
      <c r="U196" s="57" t="s">
        <v>1296</v>
      </c>
      <c r="V196" s="57" t="s">
        <v>1237</v>
      </c>
      <c r="W196" s="20" t="s">
        <v>34</v>
      </c>
      <c r="X196" s="20">
        <v>3949</v>
      </c>
      <c r="Y196" s="20"/>
    </row>
    <row r="197" s="6" customFormat="1" ht="24.95" customHeight="1" spans="1:25">
      <c r="A197" s="22">
        <v>114</v>
      </c>
      <c r="B197" s="23" t="s">
        <v>1297</v>
      </c>
      <c r="C197" s="22"/>
      <c r="D197" s="22"/>
      <c r="E197" s="22"/>
      <c r="F197" s="22"/>
      <c r="G197" s="22" t="s">
        <v>125</v>
      </c>
      <c r="H197" s="22" t="s">
        <v>34</v>
      </c>
      <c r="I197" s="22" t="s">
        <v>1295</v>
      </c>
      <c r="J197" s="43">
        <f>SUM(0)</f>
        <v>0</v>
      </c>
      <c r="K197" s="23" t="s">
        <v>1298</v>
      </c>
      <c r="L197" s="22"/>
      <c r="M197" s="49">
        <f t="shared" ref="M197:P197" si="51">SUM(0)</f>
        <v>0</v>
      </c>
      <c r="N197" s="49">
        <f t="shared" si="51"/>
        <v>0</v>
      </c>
      <c r="O197" s="49">
        <f t="shared" si="51"/>
        <v>0</v>
      </c>
      <c r="P197" s="49">
        <f t="shared" si="51"/>
        <v>0</v>
      </c>
      <c r="Q197" s="22"/>
      <c r="R197" s="22" t="s">
        <v>110</v>
      </c>
      <c r="S197" s="58">
        <f>SUM(0)</f>
        <v>0</v>
      </c>
      <c r="T197" s="58">
        <f>SUM(0)</f>
        <v>0</v>
      </c>
      <c r="U197" s="58"/>
      <c r="V197" s="58"/>
      <c r="W197" s="22" t="s">
        <v>34</v>
      </c>
      <c r="X197" s="22">
        <v>3950</v>
      </c>
      <c r="Y197" s="22"/>
    </row>
    <row r="198" s="6" customFormat="1" ht="24.95" customHeight="1" spans="1:25">
      <c r="A198" s="22">
        <v>115</v>
      </c>
      <c r="B198" s="23" t="s">
        <v>1299</v>
      </c>
      <c r="C198" s="22"/>
      <c r="D198" s="22"/>
      <c r="E198" s="22"/>
      <c r="F198" s="22"/>
      <c r="G198" s="22"/>
      <c r="H198" s="22"/>
      <c r="I198" s="22"/>
      <c r="J198" s="43"/>
      <c r="K198" s="23"/>
      <c r="L198" s="22"/>
      <c r="M198" s="49"/>
      <c r="N198" s="49"/>
      <c r="O198" s="49"/>
      <c r="P198" s="49"/>
      <c r="Q198" s="22"/>
      <c r="R198" s="22"/>
      <c r="S198" s="58"/>
      <c r="T198" s="58"/>
      <c r="U198" s="58"/>
      <c r="V198" s="58"/>
      <c r="W198" s="22"/>
      <c r="X198" s="22">
        <v>3967</v>
      </c>
      <c r="Y198" s="22"/>
    </row>
    <row r="199" s="6" customFormat="1" ht="24.95" customHeight="1" spans="1:25">
      <c r="A199" s="22">
        <v>116</v>
      </c>
      <c r="B199" s="23" t="s">
        <v>1300</v>
      </c>
      <c r="C199" s="22"/>
      <c r="D199" s="22"/>
      <c r="E199" s="22"/>
      <c r="F199" s="22"/>
      <c r="G199" s="22"/>
      <c r="H199" s="22"/>
      <c r="I199" s="22" t="s">
        <v>1301</v>
      </c>
      <c r="J199" s="43"/>
      <c r="K199" s="23"/>
      <c r="L199" s="22"/>
      <c r="M199" s="49"/>
      <c r="N199" s="49"/>
      <c r="O199" s="49"/>
      <c r="P199" s="49"/>
      <c r="Q199" s="22"/>
      <c r="R199" s="22"/>
      <c r="S199" s="58"/>
      <c r="T199" s="58"/>
      <c r="U199" s="58"/>
      <c r="V199" s="58"/>
      <c r="W199" s="22"/>
      <c r="X199" s="22"/>
      <c r="Y199" s="22" t="s">
        <v>1302</v>
      </c>
    </row>
    <row r="200" s="5" customFormat="1" ht="24.95" customHeight="1" spans="1:25">
      <c r="A200" s="20">
        <v>117</v>
      </c>
      <c r="B200" s="21" t="s">
        <v>1303</v>
      </c>
      <c r="C200" s="20"/>
      <c r="D200" s="20"/>
      <c r="E200" s="20"/>
      <c r="F200" s="20"/>
      <c r="G200" s="20"/>
      <c r="H200" s="20"/>
      <c r="I200" s="20" t="s">
        <v>108</v>
      </c>
      <c r="J200" s="41"/>
      <c r="K200" s="21"/>
      <c r="L200" s="20"/>
      <c r="M200" s="48"/>
      <c r="N200" s="48"/>
      <c r="O200" s="48"/>
      <c r="P200" s="48"/>
      <c r="Q200" s="20"/>
      <c r="R200" s="20"/>
      <c r="S200" s="57"/>
      <c r="T200" s="57"/>
      <c r="U200" s="57"/>
      <c r="V200" s="57"/>
      <c r="W200" s="20"/>
      <c r="X200" s="20"/>
      <c r="Y200" s="20" t="s">
        <v>1304</v>
      </c>
    </row>
    <row r="201" s="4" customFormat="1" ht="24.95" customHeight="1" spans="1:25">
      <c r="A201" s="18">
        <v>118</v>
      </c>
      <c r="B201" s="19" t="s">
        <v>1305</v>
      </c>
      <c r="C201" s="18"/>
      <c r="D201" s="18"/>
      <c r="E201" s="18"/>
      <c r="F201" s="18"/>
      <c r="G201" s="18" t="s">
        <v>37</v>
      </c>
      <c r="H201" s="18" t="s">
        <v>34</v>
      </c>
      <c r="I201" s="18" t="s">
        <v>106</v>
      </c>
      <c r="J201" s="62">
        <f>J202+J206+J223+J229+J235+J236+J237</f>
        <v>70</v>
      </c>
      <c r="K201" s="19"/>
      <c r="L201" s="18"/>
      <c r="M201" s="40">
        <f t="shared" ref="M201:P201" si="52">M202+M206+M223+M229+M235+M236+M237</f>
        <v>112.1</v>
      </c>
      <c r="N201" s="40">
        <f t="shared" si="52"/>
        <v>86.9</v>
      </c>
      <c r="O201" s="40">
        <f t="shared" si="52"/>
        <v>25.2</v>
      </c>
      <c r="P201" s="40">
        <f t="shared" si="52"/>
        <v>0</v>
      </c>
      <c r="Q201" s="18"/>
      <c r="R201" s="18" t="s">
        <v>39</v>
      </c>
      <c r="S201" s="56">
        <f>S202+S206+S223+S229+S235+S236+S237</f>
        <v>55</v>
      </c>
      <c r="T201" s="56">
        <f>T202+T206+T223+T229+T235+T236+T237</f>
        <v>207</v>
      </c>
      <c r="U201" s="56" t="s">
        <v>1306</v>
      </c>
      <c r="V201" s="56" t="s">
        <v>1287</v>
      </c>
      <c r="W201" s="18" t="s">
        <v>34</v>
      </c>
      <c r="X201" s="18">
        <v>3968</v>
      </c>
      <c r="Y201" s="18"/>
    </row>
    <row r="202" s="5" customFormat="1" ht="24.95" customHeight="1" spans="1:25">
      <c r="A202" s="20">
        <v>119</v>
      </c>
      <c r="B202" s="21" t="s">
        <v>1307</v>
      </c>
      <c r="C202" s="20"/>
      <c r="D202" s="20"/>
      <c r="E202" s="20"/>
      <c r="F202" s="20"/>
      <c r="G202" s="20" t="s">
        <v>37</v>
      </c>
      <c r="H202" s="20" t="s">
        <v>34</v>
      </c>
      <c r="I202" s="20" t="s">
        <v>106</v>
      </c>
      <c r="J202" s="41">
        <f>SUM(J203:J205)</f>
        <v>7</v>
      </c>
      <c r="K202" s="21"/>
      <c r="L202" s="20"/>
      <c r="M202" s="48">
        <f>SUM(M203:M205)</f>
        <v>14.7</v>
      </c>
      <c r="N202" s="48">
        <f>SUM(N203:N205)</f>
        <v>14.7</v>
      </c>
      <c r="O202" s="48">
        <f>SUM(O203:O205)</f>
        <v>0</v>
      </c>
      <c r="P202" s="48">
        <f>SUM(P203:P205)</f>
        <v>0</v>
      </c>
      <c r="Q202" s="20"/>
      <c r="R202" s="20" t="s">
        <v>39</v>
      </c>
      <c r="S202" s="57">
        <f>SUM(S203:S205)</f>
        <v>5</v>
      </c>
      <c r="T202" s="57">
        <f>SUM(T203:T205)</f>
        <v>20</v>
      </c>
      <c r="U202" s="57"/>
      <c r="V202" s="57"/>
      <c r="W202" s="20" t="s">
        <v>34</v>
      </c>
      <c r="X202" s="20">
        <v>3969</v>
      </c>
      <c r="Y202" s="20"/>
    </row>
    <row r="203" s="3" customFormat="1" ht="24.95" customHeight="1" spans="1:25">
      <c r="A203" s="24">
        <v>120</v>
      </c>
      <c r="B203" s="46" t="s">
        <v>1308</v>
      </c>
      <c r="C203" s="26" t="s">
        <v>45</v>
      </c>
      <c r="D203" s="26" t="s">
        <v>112</v>
      </c>
      <c r="E203" s="26" t="s">
        <v>191</v>
      </c>
      <c r="F203" s="26"/>
      <c r="G203" s="26" t="s">
        <v>37</v>
      </c>
      <c r="H203" s="26">
        <v>2018</v>
      </c>
      <c r="I203" s="26" t="s">
        <v>106</v>
      </c>
      <c r="J203" s="63">
        <v>1</v>
      </c>
      <c r="K203" s="46" t="s">
        <v>1309</v>
      </c>
      <c r="L203" s="47">
        <v>2.1</v>
      </c>
      <c r="M203" s="47">
        <f>N203+O203+P203</f>
        <v>2.1</v>
      </c>
      <c r="N203" s="47">
        <v>2.1</v>
      </c>
      <c r="O203" s="47"/>
      <c r="P203" s="47"/>
      <c r="Q203" s="26" t="s">
        <v>135</v>
      </c>
      <c r="R203" s="26" t="s">
        <v>39</v>
      </c>
      <c r="S203" s="26">
        <v>1</v>
      </c>
      <c r="T203" s="26">
        <v>4</v>
      </c>
      <c r="U203" s="26"/>
      <c r="V203" s="26"/>
      <c r="W203" s="26" t="s">
        <v>1310</v>
      </c>
      <c r="X203" s="26">
        <v>3975</v>
      </c>
      <c r="Y203" s="26"/>
    </row>
    <row r="204" s="3" customFormat="1" ht="24.95" customHeight="1" spans="1:25">
      <c r="A204" s="24">
        <v>121</v>
      </c>
      <c r="B204" s="46" t="s">
        <v>1311</v>
      </c>
      <c r="C204" s="26" t="s">
        <v>45</v>
      </c>
      <c r="D204" s="26" t="s">
        <v>112</v>
      </c>
      <c r="E204" s="26" t="s">
        <v>194</v>
      </c>
      <c r="F204" s="26"/>
      <c r="G204" s="26" t="s">
        <v>37</v>
      </c>
      <c r="H204" s="26">
        <v>2018</v>
      </c>
      <c r="I204" s="26" t="s">
        <v>106</v>
      </c>
      <c r="J204" s="63">
        <v>1</v>
      </c>
      <c r="K204" s="46" t="s">
        <v>1309</v>
      </c>
      <c r="L204" s="47">
        <v>2.1</v>
      </c>
      <c r="M204" s="47">
        <f>N204+O204+P204</f>
        <v>2.1</v>
      </c>
      <c r="N204" s="47">
        <v>2.1</v>
      </c>
      <c r="O204" s="47"/>
      <c r="P204" s="47"/>
      <c r="Q204" s="26" t="s">
        <v>135</v>
      </c>
      <c r="R204" s="26" t="s">
        <v>39</v>
      </c>
      <c r="S204" s="26">
        <v>1</v>
      </c>
      <c r="T204" s="26">
        <v>4</v>
      </c>
      <c r="U204" s="26"/>
      <c r="V204" s="26"/>
      <c r="W204" s="26" t="s">
        <v>1310</v>
      </c>
      <c r="X204" s="26">
        <v>3976</v>
      </c>
      <c r="Y204" s="26"/>
    </row>
    <row r="205" s="3" customFormat="1" ht="24.95" customHeight="1" spans="1:25">
      <c r="A205" s="24">
        <v>122</v>
      </c>
      <c r="B205" s="46" t="s">
        <v>1312</v>
      </c>
      <c r="C205" s="26" t="s">
        <v>45</v>
      </c>
      <c r="D205" s="26" t="s">
        <v>112</v>
      </c>
      <c r="E205" s="26" t="s">
        <v>197</v>
      </c>
      <c r="F205" s="26"/>
      <c r="G205" s="26" t="s">
        <v>37</v>
      </c>
      <c r="H205" s="26">
        <v>2018</v>
      </c>
      <c r="I205" s="26" t="s">
        <v>106</v>
      </c>
      <c r="J205" s="63">
        <v>5</v>
      </c>
      <c r="K205" s="46" t="s">
        <v>1309</v>
      </c>
      <c r="L205" s="47">
        <v>2.1</v>
      </c>
      <c r="M205" s="47">
        <f>N205+O205+P205</f>
        <v>10.5</v>
      </c>
      <c r="N205" s="47">
        <v>10.5</v>
      </c>
      <c r="O205" s="47"/>
      <c r="P205" s="47"/>
      <c r="Q205" s="26" t="s">
        <v>135</v>
      </c>
      <c r="R205" s="26" t="s">
        <v>39</v>
      </c>
      <c r="S205" s="26">
        <v>3</v>
      </c>
      <c r="T205" s="26">
        <v>12</v>
      </c>
      <c r="U205" s="26"/>
      <c r="V205" s="26"/>
      <c r="W205" s="26" t="s">
        <v>1310</v>
      </c>
      <c r="X205" s="26">
        <v>3977</v>
      </c>
      <c r="Y205" s="26"/>
    </row>
    <row r="206" s="5" customFormat="1" ht="24.95" customHeight="1" spans="1:25">
      <c r="A206" s="20">
        <v>123</v>
      </c>
      <c r="B206" s="21" t="s">
        <v>1423</v>
      </c>
      <c r="C206" s="20"/>
      <c r="D206" s="20"/>
      <c r="E206" s="20"/>
      <c r="F206" s="20"/>
      <c r="G206" s="20" t="s">
        <v>363</v>
      </c>
      <c r="H206" s="20" t="s">
        <v>34</v>
      </c>
      <c r="I206" s="20" t="s">
        <v>106</v>
      </c>
      <c r="J206" s="41">
        <f>SUM(J207:J222)</f>
        <v>41</v>
      </c>
      <c r="K206" s="21" t="s">
        <v>1424</v>
      </c>
      <c r="L206" s="20"/>
      <c r="M206" s="48">
        <f>SUM(M207:M222)</f>
        <v>68.1</v>
      </c>
      <c r="N206" s="48">
        <f>SUM(N207:N222)</f>
        <v>45</v>
      </c>
      <c r="O206" s="48">
        <f>SUM(O207:O222)</f>
        <v>23.1</v>
      </c>
      <c r="P206" s="48">
        <f>SUM(P207:P222)</f>
        <v>0</v>
      </c>
      <c r="Q206" s="20"/>
      <c r="R206" s="20" t="s">
        <v>39</v>
      </c>
      <c r="S206" s="57">
        <f>SUM(S207:S222)</f>
        <v>28</v>
      </c>
      <c r="T206" s="57">
        <f>SUM(T207:T222)</f>
        <v>98</v>
      </c>
      <c r="U206" s="57"/>
      <c r="V206" s="57"/>
      <c r="W206" s="20" t="s">
        <v>34</v>
      </c>
      <c r="X206" s="20">
        <v>4290</v>
      </c>
      <c r="Y206" s="20"/>
    </row>
    <row r="207" s="3" customFormat="1" ht="24.95" customHeight="1" spans="1:25">
      <c r="A207" s="24">
        <v>124</v>
      </c>
      <c r="B207" s="46" t="s">
        <v>1425</v>
      </c>
      <c r="C207" s="26" t="s">
        <v>45</v>
      </c>
      <c r="D207" s="26" t="s">
        <v>112</v>
      </c>
      <c r="E207" s="26" t="s">
        <v>1426</v>
      </c>
      <c r="F207" s="26"/>
      <c r="G207" s="26" t="s">
        <v>363</v>
      </c>
      <c r="H207" s="26">
        <v>2018</v>
      </c>
      <c r="I207" s="26" t="s">
        <v>106</v>
      </c>
      <c r="J207" s="45">
        <v>5</v>
      </c>
      <c r="K207" s="46" t="s">
        <v>1427</v>
      </c>
      <c r="L207" s="47">
        <v>1.5</v>
      </c>
      <c r="M207" s="47">
        <f t="shared" ref="M207:M222" si="53">N207+O207+P207</f>
        <v>7.5</v>
      </c>
      <c r="N207" s="47">
        <v>7.5</v>
      </c>
      <c r="O207" s="47"/>
      <c r="P207" s="47"/>
      <c r="Q207" s="26" t="s">
        <v>135</v>
      </c>
      <c r="R207" s="26" t="s">
        <v>39</v>
      </c>
      <c r="S207" s="26">
        <v>2</v>
      </c>
      <c r="T207" s="26">
        <v>8</v>
      </c>
      <c r="U207" s="26"/>
      <c r="V207" s="26"/>
      <c r="W207" s="26" t="s">
        <v>1310</v>
      </c>
      <c r="X207" s="26">
        <v>4299</v>
      </c>
      <c r="Y207" s="26"/>
    </row>
    <row r="208" s="3" customFormat="1" ht="24.95" customHeight="1" spans="1:25">
      <c r="A208" s="24">
        <v>125</v>
      </c>
      <c r="B208" s="46" t="s">
        <v>1428</v>
      </c>
      <c r="C208" s="26" t="s">
        <v>45</v>
      </c>
      <c r="D208" s="26" t="s">
        <v>112</v>
      </c>
      <c r="E208" s="26" t="s">
        <v>1429</v>
      </c>
      <c r="F208" s="26"/>
      <c r="G208" s="26" t="s">
        <v>363</v>
      </c>
      <c r="H208" s="26">
        <v>2018</v>
      </c>
      <c r="I208" s="26" t="s">
        <v>106</v>
      </c>
      <c r="J208" s="45">
        <v>6</v>
      </c>
      <c r="K208" s="46" t="s">
        <v>1427</v>
      </c>
      <c r="L208" s="47">
        <v>1.5</v>
      </c>
      <c r="M208" s="47">
        <f t="shared" si="53"/>
        <v>9</v>
      </c>
      <c r="N208" s="47">
        <v>9</v>
      </c>
      <c r="O208" s="47"/>
      <c r="P208" s="47"/>
      <c r="Q208" s="26" t="s">
        <v>135</v>
      </c>
      <c r="R208" s="26" t="s">
        <v>39</v>
      </c>
      <c r="S208" s="26">
        <v>4</v>
      </c>
      <c r="T208" s="26">
        <v>16</v>
      </c>
      <c r="U208" s="26"/>
      <c r="V208" s="26"/>
      <c r="W208" s="26" t="s">
        <v>1310</v>
      </c>
      <c r="X208" s="26">
        <v>4300</v>
      </c>
      <c r="Y208" s="26"/>
    </row>
    <row r="209" s="3" customFormat="1" ht="24.95" customHeight="1" spans="1:25">
      <c r="A209" s="24">
        <v>126</v>
      </c>
      <c r="B209" s="46" t="s">
        <v>1430</v>
      </c>
      <c r="C209" s="26" t="s">
        <v>45</v>
      </c>
      <c r="D209" s="26" t="s">
        <v>112</v>
      </c>
      <c r="E209" s="26" t="s">
        <v>538</v>
      </c>
      <c r="F209" s="26"/>
      <c r="G209" s="26" t="s">
        <v>363</v>
      </c>
      <c r="H209" s="26">
        <v>2018</v>
      </c>
      <c r="I209" s="26" t="s">
        <v>106</v>
      </c>
      <c r="J209" s="45">
        <v>1</v>
      </c>
      <c r="K209" s="46" t="s">
        <v>1427</v>
      </c>
      <c r="L209" s="47">
        <v>1.5</v>
      </c>
      <c r="M209" s="47">
        <f t="shared" si="53"/>
        <v>1.5</v>
      </c>
      <c r="N209" s="47">
        <v>1.5</v>
      </c>
      <c r="O209" s="47"/>
      <c r="P209" s="47"/>
      <c r="Q209" s="26" t="s">
        <v>135</v>
      </c>
      <c r="R209" s="26" t="s">
        <v>39</v>
      </c>
      <c r="S209" s="26">
        <v>1</v>
      </c>
      <c r="T209" s="26">
        <v>4</v>
      </c>
      <c r="U209" s="26"/>
      <c r="V209" s="26"/>
      <c r="W209" s="26" t="s">
        <v>1310</v>
      </c>
      <c r="X209" s="26">
        <v>4301</v>
      </c>
      <c r="Y209" s="26"/>
    </row>
    <row r="210" s="3" customFormat="1" ht="24.95" customHeight="1" spans="1:25">
      <c r="A210" s="24">
        <v>127</v>
      </c>
      <c r="B210" s="46" t="s">
        <v>1431</v>
      </c>
      <c r="C210" s="26" t="s">
        <v>45</v>
      </c>
      <c r="D210" s="26" t="s">
        <v>112</v>
      </c>
      <c r="E210" s="26" t="s">
        <v>589</v>
      </c>
      <c r="F210" s="26"/>
      <c r="G210" s="26" t="s">
        <v>363</v>
      </c>
      <c r="H210" s="26">
        <v>2018</v>
      </c>
      <c r="I210" s="26" t="s">
        <v>106</v>
      </c>
      <c r="J210" s="45">
        <v>2</v>
      </c>
      <c r="K210" s="46" t="s">
        <v>1427</v>
      </c>
      <c r="L210" s="47">
        <v>1.5</v>
      </c>
      <c r="M210" s="47">
        <f t="shared" si="53"/>
        <v>3</v>
      </c>
      <c r="N210" s="47">
        <v>3</v>
      </c>
      <c r="O210" s="47"/>
      <c r="P210" s="47"/>
      <c r="Q210" s="26" t="s">
        <v>135</v>
      </c>
      <c r="R210" s="26" t="s">
        <v>39</v>
      </c>
      <c r="S210" s="26">
        <v>1</v>
      </c>
      <c r="T210" s="26">
        <v>4</v>
      </c>
      <c r="U210" s="26"/>
      <c r="V210" s="26"/>
      <c r="W210" s="26" t="s">
        <v>1310</v>
      </c>
      <c r="X210" s="26">
        <v>4302</v>
      </c>
      <c r="Y210" s="26"/>
    </row>
    <row r="211" s="3" customFormat="1" ht="24.95" customHeight="1" spans="1:25">
      <c r="A211" s="24">
        <v>128</v>
      </c>
      <c r="B211" s="46" t="s">
        <v>1432</v>
      </c>
      <c r="C211" s="26" t="s">
        <v>45</v>
      </c>
      <c r="D211" s="26" t="s">
        <v>112</v>
      </c>
      <c r="E211" s="26" t="s">
        <v>188</v>
      </c>
      <c r="F211" s="26"/>
      <c r="G211" s="26" t="s">
        <v>363</v>
      </c>
      <c r="H211" s="26">
        <v>2018</v>
      </c>
      <c r="I211" s="26" t="s">
        <v>106</v>
      </c>
      <c r="J211" s="45">
        <v>1</v>
      </c>
      <c r="K211" s="46" t="s">
        <v>1427</v>
      </c>
      <c r="L211" s="47">
        <v>1.5</v>
      </c>
      <c r="M211" s="47">
        <f t="shared" si="53"/>
        <v>1.5</v>
      </c>
      <c r="N211" s="47">
        <v>1.5</v>
      </c>
      <c r="O211" s="47"/>
      <c r="P211" s="47"/>
      <c r="Q211" s="26" t="s">
        <v>135</v>
      </c>
      <c r="R211" s="26" t="s">
        <v>39</v>
      </c>
      <c r="S211" s="26"/>
      <c r="T211" s="26"/>
      <c r="U211" s="26"/>
      <c r="V211" s="26"/>
      <c r="W211" s="26" t="s">
        <v>1310</v>
      </c>
      <c r="X211" s="26">
        <v>4303</v>
      </c>
      <c r="Y211" s="26"/>
    </row>
    <row r="212" s="3" customFormat="1" ht="24.95" customHeight="1" spans="1:25">
      <c r="A212" s="24">
        <v>129</v>
      </c>
      <c r="B212" s="46" t="s">
        <v>1433</v>
      </c>
      <c r="C212" s="26" t="s">
        <v>45</v>
      </c>
      <c r="D212" s="26" t="s">
        <v>112</v>
      </c>
      <c r="E212" s="26" t="s">
        <v>191</v>
      </c>
      <c r="F212" s="26"/>
      <c r="G212" s="26" t="s">
        <v>363</v>
      </c>
      <c r="H212" s="26">
        <v>2018</v>
      </c>
      <c r="I212" s="26" t="s">
        <v>106</v>
      </c>
      <c r="J212" s="45">
        <v>4</v>
      </c>
      <c r="K212" s="46" t="s">
        <v>1427</v>
      </c>
      <c r="L212" s="47">
        <v>1.5</v>
      </c>
      <c r="M212" s="47">
        <f t="shared" si="53"/>
        <v>6</v>
      </c>
      <c r="N212" s="47">
        <v>6</v>
      </c>
      <c r="O212" s="47"/>
      <c r="P212" s="47"/>
      <c r="Q212" s="26" t="s">
        <v>135</v>
      </c>
      <c r="R212" s="26" t="s">
        <v>39</v>
      </c>
      <c r="S212" s="26">
        <v>2</v>
      </c>
      <c r="T212" s="26">
        <v>8</v>
      </c>
      <c r="U212" s="26"/>
      <c r="V212" s="26"/>
      <c r="W212" s="26" t="s">
        <v>1310</v>
      </c>
      <c r="X212" s="26">
        <v>4304</v>
      </c>
      <c r="Y212" s="26"/>
    </row>
    <row r="213" s="3" customFormat="1" ht="24.95" customHeight="1" spans="1:25">
      <c r="A213" s="24">
        <v>130</v>
      </c>
      <c r="B213" s="46" t="s">
        <v>1434</v>
      </c>
      <c r="C213" s="26" t="s">
        <v>45</v>
      </c>
      <c r="D213" s="26" t="s">
        <v>112</v>
      </c>
      <c r="E213" s="26" t="s">
        <v>371</v>
      </c>
      <c r="F213" s="26"/>
      <c r="G213" s="26" t="s">
        <v>363</v>
      </c>
      <c r="H213" s="26">
        <v>2018</v>
      </c>
      <c r="I213" s="26" t="s">
        <v>106</v>
      </c>
      <c r="J213" s="45">
        <v>2</v>
      </c>
      <c r="K213" s="46" t="s">
        <v>1427</v>
      </c>
      <c r="L213" s="47">
        <v>1.5</v>
      </c>
      <c r="M213" s="47">
        <f t="shared" si="53"/>
        <v>3</v>
      </c>
      <c r="N213" s="47">
        <v>3</v>
      </c>
      <c r="O213" s="47"/>
      <c r="P213" s="47"/>
      <c r="Q213" s="26" t="s">
        <v>135</v>
      </c>
      <c r="R213" s="26" t="s">
        <v>39</v>
      </c>
      <c r="S213" s="26">
        <v>1</v>
      </c>
      <c r="T213" s="26">
        <v>4</v>
      </c>
      <c r="U213" s="26"/>
      <c r="V213" s="26"/>
      <c r="W213" s="26" t="s">
        <v>1310</v>
      </c>
      <c r="X213" s="26">
        <v>4305</v>
      </c>
      <c r="Y213" s="26"/>
    </row>
    <row r="214" s="3" customFormat="1" ht="24.95" customHeight="1" spans="1:25">
      <c r="A214" s="24">
        <v>131</v>
      </c>
      <c r="B214" s="46" t="s">
        <v>1435</v>
      </c>
      <c r="C214" s="26" t="s">
        <v>45</v>
      </c>
      <c r="D214" s="26" t="s">
        <v>112</v>
      </c>
      <c r="E214" s="26" t="s">
        <v>541</v>
      </c>
      <c r="F214" s="26"/>
      <c r="G214" s="26" t="s">
        <v>363</v>
      </c>
      <c r="H214" s="26">
        <v>2018</v>
      </c>
      <c r="I214" s="26" t="s">
        <v>106</v>
      </c>
      <c r="J214" s="45">
        <v>3</v>
      </c>
      <c r="K214" s="46" t="s">
        <v>1427</v>
      </c>
      <c r="L214" s="47">
        <v>1.5</v>
      </c>
      <c r="M214" s="47">
        <f t="shared" si="53"/>
        <v>4.5</v>
      </c>
      <c r="N214" s="47">
        <v>4.5</v>
      </c>
      <c r="O214" s="47"/>
      <c r="P214" s="47"/>
      <c r="Q214" s="26" t="s">
        <v>135</v>
      </c>
      <c r="R214" s="26" t="s">
        <v>39</v>
      </c>
      <c r="S214" s="26">
        <v>2</v>
      </c>
      <c r="T214" s="26">
        <v>8</v>
      </c>
      <c r="U214" s="26"/>
      <c r="V214" s="26"/>
      <c r="W214" s="26" t="s">
        <v>1310</v>
      </c>
      <c r="X214" s="26">
        <v>4306</v>
      </c>
      <c r="Y214" s="26"/>
    </row>
    <row r="215" s="3" customFormat="1" ht="24.95" customHeight="1" spans="1:25">
      <c r="A215" s="24">
        <v>132</v>
      </c>
      <c r="B215" s="46" t="s">
        <v>1436</v>
      </c>
      <c r="C215" s="26" t="s">
        <v>45</v>
      </c>
      <c r="D215" s="26" t="s">
        <v>112</v>
      </c>
      <c r="E215" s="26" t="s">
        <v>194</v>
      </c>
      <c r="F215" s="26"/>
      <c r="G215" s="26" t="s">
        <v>363</v>
      </c>
      <c r="H215" s="26">
        <v>2018</v>
      </c>
      <c r="I215" s="26" t="s">
        <v>106</v>
      </c>
      <c r="J215" s="45">
        <v>3</v>
      </c>
      <c r="K215" s="46" t="s">
        <v>1427</v>
      </c>
      <c r="L215" s="47">
        <v>1.5</v>
      </c>
      <c r="M215" s="47">
        <f t="shared" si="53"/>
        <v>4.5</v>
      </c>
      <c r="N215" s="47">
        <v>4.5</v>
      </c>
      <c r="O215" s="47"/>
      <c r="P215" s="47"/>
      <c r="Q215" s="26" t="s">
        <v>135</v>
      </c>
      <c r="R215" s="26" t="s">
        <v>39</v>
      </c>
      <c r="S215" s="26">
        <v>3</v>
      </c>
      <c r="T215" s="26">
        <v>12</v>
      </c>
      <c r="U215" s="26"/>
      <c r="V215" s="26"/>
      <c r="W215" s="26" t="s">
        <v>1310</v>
      </c>
      <c r="X215" s="26">
        <v>4307</v>
      </c>
      <c r="Y215" s="26"/>
    </row>
    <row r="216" s="3" customFormat="1" ht="24.95" customHeight="1" spans="1:25">
      <c r="A216" s="24">
        <v>133</v>
      </c>
      <c r="B216" s="46" t="s">
        <v>1437</v>
      </c>
      <c r="C216" s="26" t="s">
        <v>45</v>
      </c>
      <c r="D216" s="26" t="s">
        <v>112</v>
      </c>
      <c r="E216" s="26" t="s">
        <v>197</v>
      </c>
      <c r="F216" s="26"/>
      <c r="G216" s="26" t="s">
        <v>363</v>
      </c>
      <c r="H216" s="26">
        <v>2018</v>
      </c>
      <c r="I216" s="26" t="s">
        <v>106</v>
      </c>
      <c r="J216" s="45">
        <v>3</v>
      </c>
      <c r="K216" s="46" t="s">
        <v>1427</v>
      </c>
      <c r="L216" s="47">
        <v>1.5</v>
      </c>
      <c r="M216" s="47">
        <f t="shared" si="53"/>
        <v>4.5</v>
      </c>
      <c r="N216" s="47">
        <v>4.5</v>
      </c>
      <c r="O216" s="47"/>
      <c r="P216" s="47"/>
      <c r="Q216" s="26" t="s">
        <v>135</v>
      </c>
      <c r="R216" s="26" t="s">
        <v>39</v>
      </c>
      <c r="S216" s="26">
        <v>3</v>
      </c>
      <c r="T216" s="26">
        <v>12</v>
      </c>
      <c r="U216" s="26"/>
      <c r="V216" s="26"/>
      <c r="W216" s="26" t="s">
        <v>1310</v>
      </c>
      <c r="X216" s="26">
        <v>4308</v>
      </c>
      <c r="Y216" s="26"/>
    </row>
    <row r="217" ht="24.95" customHeight="1" spans="1:25">
      <c r="A217" s="24">
        <v>134</v>
      </c>
      <c r="B217" s="25" t="s">
        <v>1523</v>
      </c>
      <c r="C217" s="26" t="s">
        <v>45</v>
      </c>
      <c r="D217" s="26" t="s">
        <v>112</v>
      </c>
      <c r="E217" s="26" t="s">
        <v>185</v>
      </c>
      <c r="F217" s="26"/>
      <c r="G217" s="26" t="s">
        <v>363</v>
      </c>
      <c r="H217" s="26">
        <v>2019</v>
      </c>
      <c r="I217" s="26" t="s">
        <v>106</v>
      </c>
      <c r="J217" s="45">
        <v>1</v>
      </c>
      <c r="K217" s="46" t="s">
        <v>1427</v>
      </c>
      <c r="L217" s="26">
        <v>2.1</v>
      </c>
      <c r="M217" s="47">
        <f t="shared" si="53"/>
        <v>2.1</v>
      </c>
      <c r="N217" s="47"/>
      <c r="O217" s="47">
        <v>2.1</v>
      </c>
      <c r="P217" s="47"/>
      <c r="Q217" s="26" t="s">
        <v>135</v>
      </c>
      <c r="R217" s="26" t="s">
        <v>39</v>
      </c>
      <c r="S217" s="60">
        <v>1</v>
      </c>
      <c r="T217" s="60">
        <v>2</v>
      </c>
      <c r="U217" s="60"/>
      <c r="V217" s="60"/>
      <c r="W217" s="26" t="s">
        <v>1310</v>
      </c>
      <c r="X217" s="26"/>
      <c r="Y217" s="26" t="s">
        <v>1524</v>
      </c>
    </row>
    <row r="218" ht="24.95" customHeight="1" spans="1:25">
      <c r="A218" s="24">
        <v>135</v>
      </c>
      <c r="B218" s="25" t="s">
        <v>1525</v>
      </c>
      <c r="C218" s="26" t="s">
        <v>45</v>
      </c>
      <c r="D218" s="26" t="s">
        <v>112</v>
      </c>
      <c r="E218" s="26" t="s">
        <v>178</v>
      </c>
      <c r="F218" s="26"/>
      <c r="G218" s="26" t="s">
        <v>363</v>
      </c>
      <c r="H218" s="26">
        <v>2019</v>
      </c>
      <c r="I218" s="26" t="s">
        <v>106</v>
      </c>
      <c r="J218" s="45">
        <v>2</v>
      </c>
      <c r="K218" s="46" t="s">
        <v>1427</v>
      </c>
      <c r="L218" s="26">
        <v>2.1</v>
      </c>
      <c r="M218" s="47">
        <f t="shared" si="53"/>
        <v>4.2</v>
      </c>
      <c r="N218" s="47"/>
      <c r="O218" s="47">
        <v>4.2</v>
      </c>
      <c r="P218" s="47"/>
      <c r="Q218" s="26" t="s">
        <v>135</v>
      </c>
      <c r="R218" s="26" t="s">
        <v>39</v>
      </c>
      <c r="S218" s="60">
        <v>2</v>
      </c>
      <c r="T218" s="60">
        <v>6</v>
      </c>
      <c r="U218" s="60"/>
      <c r="V218" s="60"/>
      <c r="W218" s="26" t="s">
        <v>1310</v>
      </c>
      <c r="X218" s="26"/>
      <c r="Y218" s="26" t="s">
        <v>1526</v>
      </c>
    </row>
    <row r="219" ht="24.95" customHeight="1" spans="1:25">
      <c r="A219" s="24">
        <v>136</v>
      </c>
      <c r="B219" s="25" t="s">
        <v>1527</v>
      </c>
      <c r="C219" s="26" t="s">
        <v>45</v>
      </c>
      <c r="D219" s="26" t="s">
        <v>112</v>
      </c>
      <c r="E219" s="26" t="s">
        <v>182</v>
      </c>
      <c r="F219" s="26"/>
      <c r="G219" s="26" t="s">
        <v>363</v>
      </c>
      <c r="H219" s="26">
        <v>2019</v>
      </c>
      <c r="I219" s="26" t="s">
        <v>106</v>
      </c>
      <c r="J219" s="45">
        <v>3</v>
      </c>
      <c r="K219" s="46" t="s">
        <v>1427</v>
      </c>
      <c r="L219" s="26">
        <v>2.1</v>
      </c>
      <c r="M219" s="47">
        <f t="shared" si="53"/>
        <v>6.3</v>
      </c>
      <c r="N219" s="47"/>
      <c r="O219" s="47">
        <v>6.3</v>
      </c>
      <c r="P219" s="47"/>
      <c r="Q219" s="26" t="s">
        <v>135</v>
      </c>
      <c r="R219" s="26" t="s">
        <v>39</v>
      </c>
      <c r="S219" s="60">
        <v>1</v>
      </c>
      <c r="T219" s="60">
        <v>2</v>
      </c>
      <c r="U219" s="60"/>
      <c r="V219" s="60"/>
      <c r="W219" s="26" t="s">
        <v>1310</v>
      </c>
      <c r="X219" s="26"/>
      <c r="Y219" s="26" t="s">
        <v>1528</v>
      </c>
    </row>
    <row r="220" ht="24.95" customHeight="1" spans="1:25">
      <c r="A220" s="24">
        <v>137</v>
      </c>
      <c r="B220" s="25" t="s">
        <v>1434</v>
      </c>
      <c r="C220" s="26" t="s">
        <v>45</v>
      </c>
      <c r="D220" s="26" t="s">
        <v>112</v>
      </c>
      <c r="E220" s="26" t="s">
        <v>371</v>
      </c>
      <c r="F220" s="26"/>
      <c r="G220" s="26" t="s">
        <v>363</v>
      </c>
      <c r="H220" s="26">
        <v>2019</v>
      </c>
      <c r="I220" s="26" t="s">
        <v>106</v>
      </c>
      <c r="J220" s="45">
        <v>2</v>
      </c>
      <c r="K220" s="46" t="s">
        <v>1427</v>
      </c>
      <c r="L220" s="26">
        <v>2.1</v>
      </c>
      <c r="M220" s="47">
        <f t="shared" si="53"/>
        <v>4.2</v>
      </c>
      <c r="N220" s="47"/>
      <c r="O220" s="47">
        <v>4.2</v>
      </c>
      <c r="P220" s="47"/>
      <c r="Q220" s="26" t="s">
        <v>135</v>
      </c>
      <c r="R220" s="26" t="s">
        <v>39</v>
      </c>
      <c r="S220" s="60">
        <v>2</v>
      </c>
      <c r="T220" s="60">
        <v>2</v>
      </c>
      <c r="U220" s="60"/>
      <c r="V220" s="60"/>
      <c r="W220" s="26" t="s">
        <v>1310</v>
      </c>
      <c r="X220" s="26"/>
      <c r="Y220" s="26" t="s">
        <v>1529</v>
      </c>
    </row>
    <row r="221" ht="24.95" customHeight="1" spans="1:25">
      <c r="A221" s="24">
        <v>138</v>
      </c>
      <c r="B221" s="25" t="s">
        <v>1530</v>
      </c>
      <c r="C221" s="26" t="s">
        <v>45</v>
      </c>
      <c r="D221" s="26" t="s">
        <v>112</v>
      </c>
      <c r="E221" s="26" t="s">
        <v>811</v>
      </c>
      <c r="F221" s="26"/>
      <c r="G221" s="26" t="s">
        <v>363</v>
      </c>
      <c r="H221" s="26">
        <v>2019</v>
      </c>
      <c r="I221" s="26" t="s">
        <v>106</v>
      </c>
      <c r="J221" s="45">
        <v>1</v>
      </c>
      <c r="K221" s="46" t="s">
        <v>1427</v>
      </c>
      <c r="L221" s="26">
        <v>2.1</v>
      </c>
      <c r="M221" s="47">
        <f t="shared" si="53"/>
        <v>2.1</v>
      </c>
      <c r="N221" s="47"/>
      <c r="O221" s="47">
        <v>2.1</v>
      </c>
      <c r="P221" s="47"/>
      <c r="Q221" s="26" t="s">
        <v>135</v>
      </c>
      <c r="R221" s="26" t="s">
        <v>39</v>
      </c>
      <c r="S221" s="60">
        <v>1</v>
      </c>
      <c r="T221" s="60">
        <v>3</v>
      </c>
      <c r="U221" s="60"/>
      <c r="V221" s="60"/>
      <c r="W221" s="26" t="s">
        <v>1310</v>
      </c>
      <c r="X221" s="26"/>
      <c r="Y221" s="26" t="s">
        <v>1531</v>
      </c>
    </row>
    <row r="222" ht="24.95" customHeight="1" spans="1:25">
      <c r="A222" s="24">
        <v>139</v>
      </c>
      <c r="B222" s="25" t="s">
        <v>1436</v>
      </c>
      <c r="C222" s="26" t="s">
        <v>45</v>
      </c>
      <c r="D222" s="26" t="s">
        <v>112</v>
      </c>
      <c r="E222" s="26" t="s">
        <v>194</v>
      </c>
      <c r="F222" s="26"/>
      <c r="G222" s="26" t="s">
        <v>363</v>
      </c>
      <c r="H222" s="26">
        <v>2019</v>
      </c>
      <c r="I222" s="26" t="s">
        <v>106</v>
      </c>
      <c r="J222" s="45">
        <v>2</v>
      </c>
      <c r="K222" s="46" t="s">
        <v>1427</v>
      </c>
      <c r="L222" s="26">
        <v>2.1</v>
      </c>
      <c r="M222" s="47">
        <f t="shared" si="53"/>
        <v>4.2</v>
      </c>
      <c r="N222" s="47"/>
      <c r="O222" s="47">
        <v>4.2</v>
      </c>
      <c r="P222" s="47"/>
      <c r="Q222" s="26" t="s">
        <v>135</v>
      </c>
      <c r="R222" s="26" t="s">
        <v>39</v>
      </c>
      <c r="S222" s="60">
        <v>2</v>
      </c>
      <c r="T222" s="60">
        <v>7</v>
      </c>
      <c r="U222" s="60"/>
      <c r="V222" s="60"/>
      <c r="W222" s="26" t="s">
        <v>1310</v>
      </c>
      <c r="X222" s="26"/>
      <c r="Y222" s="26" t="s">
        <v>1532</v>
      </c>
    </row>
    <row r="223" s="5" customFormat="1" ht="24.95" customHeight="1" spans="1:25">
      <c r="A223" s="20">
        <v>140</v>
      </c>
      <c r="B223" s="21" t="s">
        <v>1590</v>
      </c>
      <c r="C223" s="20"/>
      <c r="D223" s="20"/>
      <c r="E223" s="20"/>
      <c r="F223" s="20"/>
      <c r="G223" s="20" t="s">
        <v>37</v>
      </c>
      <c r="H223" s="20" t="s">
        <v>34</v>
      </c>
      <c r="I223" s="20" t="s">
        <v>106</v>
      </c>
      <c r="J223" s="41">
        <f>SUM(J224:J228)</f>
        <v>6</v>
      </c>
      <c r="K223" s="21" t="s">
        <v>1424</v>
      </c>
      <c r="L223" s="20"/>
      <c r="M223" s="48">
        <f>SUM(M224:M228)</f>
        <v>12.6</v>
      </c>
      <c r="N223" s="48">
        <f>SUM(N224:N228)</f>
        <v>10.5</v>
      </c>
      <c r="O223" s="48">
        <f>SUM(O224:O228)</f>
        <v>2.1</v>
      </c>
      <c r="P223" s="48">
        <f>SUM(P224:P228)</f>
        <v>0</v>
      </c>
      <c r="Q223" s="20"/>
      <c r="R223" s="20" t="s">
        <v>39</v>
      </c>
      <c r="S223" s="57">
        <f>SUM(S224:S228)</f>
        <v>6</v>
      </c>
      <c r="T223" s="57">
        <f>SUM(T224:T228)</f>
        <v>26</v>
      </c>
      <c r="U223" s="57"/>
      <c r="V223" s="57"/>
      <c r="W223" s="20" t="s">
        <v>34</v>
      </c>
      <c r="X223" s="20">
        <v>4571</v>
      </c>
      <c r="Y223" s="20"/>
    </row>
    <row r="224" s="3" customFormat="1" ht="24.95" customHeight="1" spans="1:25">
      <c r="A224" s="24">
        <v>141</v>
      </c>
      <c r="B224" s="46" t="s">
        <v>1591</v>
      </c>
      <c r="C224" s="26" t="s">
        <v>45</v>
      </c>
      <c r="D224" s="26" t="s">
        <v>112</v>
      </c>
      <c r="E224" s="26" t="s">
        <v>1592</v>
      </c>
      <c r="F224" s="26"/>
      <c r="G224" s="26" t="s">
        <v>37</v>
      </c>
      <c r="H224" s="26">
        <v>2018</v>
      </c>
      <c r="I224" s="26" t="s">
        <v>106</v>
      </c>
      <c r="J224" s="45">
        <v>2</v>
      </c>
      <c r="K224" s="46" t="s">
        <v>1593</v>
      </c>
      <c r="L224" s="47">
        <v>2.1</v>
      </c>
      <c r="M224" s="47">
        <f>N224+O224+P224</f>
        <v>4.2</v>
      </c>
      <c r="N224" s="54">
        <v>4.2</v>
      </c>
      <c r="O224" s="54"/>
      <c r="P224" s="54"/>
      <c r="Q224" s="26" t="s">
        <v>135</v>
      </c>
      <c r="R224" s="26" t="s">
        <v>39</v>
      </c>
      <c r="S224" s="45">
        <v>2</v>
      </c>
      <c r="T224" s="26">
        <v>8</v>
      </c>
      <c r="U224" s="26"/>
      <c r="V224" s="26"/>
      <c r="W224" s="26" t="s">
        <v>1310</v>
      </c>
      <c r="X224" s="26">
        <v>4572</v>
      </c>
      <c r="Y224" s="26"/>
    </row>
    <row r="225" s="3" customFormat="1" ht="24.95" customHeight="1" spans="1:25">
      <c r="A225" s="24">
        <v>142</v>
      </c>
      <c r="B225" s="46" t="s">
        <v>1594</v>
      </c>
      <c r="C225" s="26" t="s">
        <v>45</v>
      </c>
      <c r="D225" s="26" t="s">
        <v>112</v>
      </c>
      <c r="E225" s="26" t="s">
        <v>371</v>
      </c>
      <c r="F225" s="26"/>
      <c r="G225" s="26" t="s">
        <v>37</v>
      </c>
      <c r="H225" s="26">
        <v>2018</v>
      </c>
      <c r="I225" s="26" t="s">
        <v>106</v>
      </c>
      <c r="J225" s="45">
        <v>1</v>
      </c>
      <c r="K225" s="46" t="s">
        <v>1593</v>
      </c>
      <c r="L225" s="47">
        <v>2.1</v>
      </c>
      <c r="M225" s="47">
        <f>N225+O225+P225</f>
        <v>2.1</v>
      </c>
      <c r="N225" s="54">
        <v>2.1</v>
      </c>
      <c r="O225" s="54"/>
      <c r="P225" s="54"/>
      <c r="Q225" s="26" t="s">
        <v>135</v>
      </c>
      <c r="R225" s="26" t="s">
        <v>39</v>
      </c>
      <c r="S225" s="45">
        <v>1</v>
      </c>
      <c r="T225" s="26">
        <v>4</v>
      </c>
      <c r="U225" s="26"/>
      <c r="V225" s="26"/>
      <c r="W225" s="26" t="s">
        <v>1310</v>
      </c>
      <c r="X225" s="26">
        <v>4573</v>
      </c>
      <c r="Y225" s="26"/>
    </row>
    <row r="226" s="3" customFormat="1" ht="24.95" customHeight="1" spans="1:25">
      <c r="A226" s="24">
        <v>143</v>
      </c>
      <c r="B226" s="46" t="s">
        <v>1595</v>
      </c>
      <c r="C226" s="26" t="s">
        <v>45</v>
      </c>
      <c r="D226" s="26" t="s">
        <v>112</v>
      </c>
      <c r="E226" s="26" t="s">
        <v>194</v>
      </c>
      <c r="F226" s="26"/>
      <c r="G226" s="26" t="s">
        <v>37</v>
      </c>
      <c r="H226" s="26">
        <v>2018</v>
      </c>
      <c r="I226" s="26" t="s">
        <v>106</v>
      </c>
      <c r="J226" s="45">
        <v>1</v>
      </c>
      <c r="K226" s="46" t="s">
        <v>1593</v>
      </c>
      <c r="L226" s="47">
        <v>2.1</v>
      </c>
      <c r="M226" s="47">
        <f>N226+O226+P226</f>
        <v>2.1</v>
      </c>
      <c r="N226" s="54">
        <v>2.1</v>
      </c>
      <c r="O226" s="54"/>
      <c r="P226" s="54"/>
      <c r="Q226" s="26" t="s">
        <v>135</v>
      </c>
      <c r="R226" s="26" t="s">
        <v>39</v>
      </c>
      <c r="S226" s="45">
        <v>1</v>
      </c>
      <c r="T226" s="26">
        <v>4</v>
      </c>
      <c r="U226" s="26"/>
      <c r="V226" s="26"/>
      <c r="W226" s="26" t="s">
        <v>1310</v>
      </c>
      <c r="X226" s="26">
        <v>4574</v>
      </c>
      <c r="Y226" s="26"/>
    </row>
    <row r="227" s="3" customFormat="1" ht="24.95" customHeight="1" spans="1:25">
      <c r="A227" s="24">
        <v>144</v>
      </c>
      <c r="B227" s="46" t="s">
        <v>1596</v>
      </c>
      <c r="C227" s="26" t="s">
        <v>45</v>
      </c>
      <c r="D227" s="26" t="s">
        <v>112</v>
      </c>
      <c r="E227" s="26" t="s">
        <v>197</v>
      </c>
      <c r="F227" s="26"/>
      <c r="G227" s="26" t="s">
        <v>37</v>
      </c>
      <c r="H227" s="26">
        <v>2018</v>
      </c>
      <c r="I227" s="26" t="s">
        <v>106</v>
      </c>
      <c r="J227" s="45">
        <v>1</v>
      </c>
      <c r="K227" s="46" t="s">
        <v>1593</v>
      </c>
      <c r="L227" s="47">
        <v>2.1</v>
      </c>
      <c r="M227" s="47">
        <f>N227+O227+P227</f>
        <v>2.1</v>
      </c>
      <c r="N227" s="54">
        <v>2.1</v>
      </c>
      <c r="O227" s="54"/>
      <c r="P227" s="54"/>
      <c r="Q227" s="26" t="s">
        <v>135</v>
      </c>
      <c r="R227" s="26" t="s">
        <v>39</v>
      </c>
      <c r="S227" s="45">
        <v>1</v>
      </c>
      <c r="T227" s="26">
        <v>4</v>
      </c>
      <c r="U227" s="26"/>
      <c r="V227" s="26"/>
      <c r="W227" s="26" t="s">
        <v>1310</v>
      </c>
      <c r="X227" s="26">
        <v>4575</v>
      </c>
      <c r="Y227" s="26"/>
    </row>
    <row r="228" ht="24.95" customHeight="1" spans="1:25">
      <c r="A228" s="24">
        <v>145</v>
      </c>
      <c r="B228" s="25" t="s">
        <v>1617</v>
      </c>
      <c r="C228" s="26" t="s">
        <v>45</v>
      </c>
      <c r="D228" s="26" t="s">
        <v>112</v>
      </c>
      <c r="E228" s="26" t="s">
        <v>197</v>
      </c>
      <c r="F228" s="26"/>
      <c r="G228" s="26" t="s">
        <v>37</v>
      </c>
      <c r="H228" s="26">
        <v>2019</v>
      </c>
      <c r="I228" s="26" t="s">
        <v>106</v>
      </c>
      <c r="J228" s="45">
        <v>1</v>
      </c>
      <c r="K228" s="46" t="s">
        <v>1593</v>
      </c>
      <c r="L228" s="26">
        <v>2.1</v>
      </c>
      <c r="M228" s="47">
        <f>N228+O228+P228</f>
        <v>2.1</v>
      </c>
      <c r="N228" s="54"/>
      <c r="O228" s="54">
        <v>2.1</v>
      </c>
      <c r="P228" s="54"/>
      <c r="Q228" s="26" t="s">
        <v>135</v>
      </c>
      <c r="R228" s="26" t="s">
        <v>39</v>
      </c>
      <c r="S228" s="60">
        <v>1</v>
      </c>
      <c r="T228" s="60">
        <v>6</v>
      </c>
      <c r="U228" s="60"/>
      <c r="V228" s="60"/>
      <c r="W228" s="26" t="s">
        <v>1310</v>
      </c>
      <c r="X228" s="26"/>
      <c r="Y228" s="26" t="s">
        <v>1618</v>
      </c>
    </row>
    <row r="229" s="5" customFormat="1" ht="24.95" customHeight="1" spans="1:25">
      <c r="A229" s="20">
        <v>146</v>
      </c>
      <c r="B229" s="21" t="s">
        <v>1631</v>
      </c>
      <c r="C229" s="20"/>
      <c r="D229" s="20"/>
      <c r="E229" s="20"/>
      <c r="F229" s="20"/>
      <c r="G229" s="20" t="s">
        <v>363</v>
      </c>
      <c r="H229" s="20" t="s">
        <v>34</v>
      </c>
      <c r="I229" s="20" t="s">
        <v>106</v>
      </c>
      <c r="J229" s="41">
        <f>SUM(J230:J234)</f>
        <v>9</v>
      </c>
      <c r="K229" s="21" t="s">
        <v>1632</v>
      </c>
      <c r="L229" s="20"/>
      <c r="M229" s="48">
        <f>SUM(M230:M234)</f>
        <v>2.7</v>
      </c>
      <c r="N229" s="48">
        <f>SUM(N230:N234)</f>
        <v>2.7</v>
      </c>
      <c r="O229" s="48">
        <f>SUM(O230:O234)</f>
        <v>0</v>
      </c>
      <c r="P229" s="48">
        <f>SUM(P230:P234)</f>
        <v>0</v>
      </c>
      <c r="Q229" s="20"/>
      <c r="R229" s="20" t="s">
        <v>39</v>
      </c>
      <c r="S229" s="57">
        <f>SUM(S230:S234)</f>
        <v>9</v>
      </c>
      <c r="T229" s="57">
        <f>SUM(T230:T234)</f>
        <v>35</v>
      </c>
      <c r="U229" s="57"/>
      <c r="V229" s="57"/>
      <c r="W229" s="20" t="s">
        <v>34</v>
      </c>
      <c r="X229" s="20">
        <v>4603</v>
      </c>
      <c r="Y229" s="20"/>
    </row>
    <row r="230" ht="24.95" customHeight="1" spans="1:25">
      <c r="A230" s="24">
        <v>147</v>
      </c>
      <c r="B230" s="25" t="s">
        <v>1687</v>
      </c>
      <c r="C230" s="26" t="s">
        <v>45</v>
      </c>
      <c r="D230" s="26" t="s">
        <v>112</v>
      </c>
      <c r="E230" s="26" t="s">
        <v>185</v>
      </c>
      <c r="F230" s="26"/>
      <c r="G230" s="26" t="s">
        <v>363</v>
      </c>
      <c r="H230" s="26">
        <v>2018</v>
      </c>
      <c r="I230" s="26" t="s">
        <v>106</v>
      </c>
      <c r="J230" s="45">
        <v>1</v>
      </c>
      <c r="K230" s="46" t="s">
        <v>1634</v>
      </c>
      <c r="L230" s="26" t="s">
        <v>1635</v>
      </c>
      <c r="M230" s="47">
        <f>N230+O230+P230</f>
        <v>0.3</v>
      </c>
      <c r="N230" s="47">
        <v>0.3</v>
      </c>
      <c r="O230" s="47"/>
      <c r="P230" s="47"/>
      <c r="Q230" s="26" t="s">
        <v>135</v>
      </c>
      <c r="R230" s="26" t="s">
        <v>39</v>
      </c>
      <c r="S230" s="60">
        <v>1</v>
      </c>
      <c r="T230" s="60">
        <v>6</v>
      </c>
      <c r="U230" s="60"/>
      <c r="V230" s="60"/>
      <c r="W230" s="26" t="s">
        <v>17</v>
      </c>
      <c r="X230" s="26"/>
      <c r="Y230" s="26" t="s">
        <v>1688</v>
      </c>
    </row>
    <row r="231" ht="24.95" customHeight="1" spans="1:25">
      <c r="A231" s="24">
        <v>148</v>
      </c>
      <c r="B231" s="25" t="s">
        <v>1689</v>
      </c>
      <c r="C231" s="26" t="s">
        <v>45</v>
      </c>
      <c r="D231" s="26" t="s">
        <v>112</v>
      </c>
      <c r="E231" s="26" t="s">
        <v>371</v>
      </c>
      <c r="F231" s="26"/>
      <c r="G231" s="26" t="s">
        <v>363</v>
      </c>
      <c r="H231" s="26">
        <v>2018</v>
      </c>
      <c r="I231" s="26" t="s">
        <v>106</v>
      </c>
      <c r="J231" s="45">
        <v>2</v>
      </c>
      <c r="K231" s="46" t="s">
        <v>1634</v>
      </c>
      <c r="L231" s="26" t="s">
        <v>1635</v>
      </c>
      <c r="M231" s="47">
        <f>N231+O231+P231</f>
        <v>0.6</v>
      </c>
      <c r="N231" s="47">
        <v>0.6</v>
      </c>
      <c r="O231" s="47"/>
      <c r="P231" s="47"/>
      <c r="Q231" s="26" t="s">
        <v>135</v>
      </c>
      <c r="R231" s="26" t="s">
        <v>39</v>
      </c>
      <c r="S231" s="60">
        <v>2</v>
      </c>
      <c r="T231" s="60">
        <v>5</v>
      </c>
      <c r="U231" s="60"/>
      <c r="V231" s="60"/>
      <c r="W231" s="26" t="s">
        <v>17</v>
      </c>
      <c r="X231" s="26"/>
      <c r="Y231" s="26" t="s">
        <v>1690</v>
      </c>
    </row>
    <row r="232" ht="24.95" customHeight="1" spans="1:25">
      <c r="A232" s="24">
        <v>149</v>
      </c>
      <c r="B232" s="25" t="s">
        <v>1691</v>
      </c>
      <c r="C232" s="26" t="s">
        <v>45</v>
      </c>
      <c r="D232" s="26" t="s">
        <v>112</v>
      </c>
      <c r="E232" s="26" t="s">
        <v>811</v>
      </c>
      <c r="F232" s="26"/>
      <c r="G232" s="26" t="s">
        <v>363</v>
      </c>
      <c r="H232" s="26">
        <v>2018</v>
      </c>
      <c r="I232" s="26" t="s">
        <v>106</v>
      </c>
      <c r="J232" s="45">
        <v>2</v>
      </c>
      <c r="K232" s="46" t="s">
        <v>1634</v>
      </c>
      <c r="L232" s="26" t="s">
        <v>1635</v>
      </c>
      <c r="M232" s="47">
        <f>N232+O232+P232</f>
        <v>0.6</v>
      </c>
      <c r="N232" s="47">
        <v>0.6</v>
      </c>
      <c r="O232" s="47"/>
      <c r="P232" s="47"/>
      <c r="Q232" s="26" t="s">
        <v>135</v>
      </c>
      <c r="R232" s="26" t="s">
        <v>39</v>
      </c>
      <c r="S232" s="60">
        <v>2</v>
      </c>
      <c r="T232" s="60">
        <v>6</v>
      </c>
      <c r="U232" s="60"/>
      <c r="V232" s="60"/>
      <c r="W232" s="26" t="s">
        <v>17</v>
      </c>
      <c r="X232" s="26"/>
      <c r="Y232" s="26" t="s">
        <v>1692</v>
      </c>
    </row>
    <row r="233" ht="24.95" customHeight="1" spans="1:25">
      <c r="A233" s="24">
        <v>150</v>
      </c>
      <c r="B233" s="25" t="s">
        <v>1693</v>
      </c>
      <c r="C233" s="26" t="s">
        <v>45</v>
      </c>
      <c r="D233" s="26" t="s">
        <v>112</v>
      </c>
      <c r="E233" s="26" t="s">
        <v>194</v>
      </c>
      <c r="F233" s="26"/>
      <c r="G233" s="26" t="s">
        <v>363</v>
      </c>
      <c r="H233" s="26">
        <v>2018</v>
      </c>
      <c r="I233" s="26" t="s">
        <v>106</v>
      </c>
      <c r="J233" s="45">
        <v>3</v>
      </c>
      <c r="K233" s="46" t="s">
        <v>1634</v>
      </c>
      <c r="L233" s="26" t="s">
        <v>1635</v>
      </c>
      <c r="M233" s="47">
        <f>N233+O233+P233</f>
        <v>0.9</v>
      </c>
      <c r="N233" s="47">
        <v>0.9</v>
      </c>
      <c r="O233" s="47"/>
      <c r="P233" s="47"/>
      <c r="Q233" s="26" t="s">
        <v>135</v>
      </c>
      <c r="R233" s="26" t="s">
        <v>39</v>
      </c>
      <c r="S233" s="60">
        <v>3</v>
      </c>
      <c r="T233" s="60">
        <v>13</v>
      </c>
      <c r="U233" s="60"/>
      <c r="V233" s="60"/>
      <c r="W233" s="26" t="s">
        <v>17</v>
      </c>
      <c r="X233" s="26"/>
      <c r="Y233" s="26" t="s">
        <v>1694</v>
      </c>
    </row>
    <row r="234" ht="24.95" customHeight="1" spans="1:25">
      <c r="A234" s="24">
        <v>151</v>
      </c>
      <c r="B234" s="25" t="s">
        <v>1695</v>
      </c>
      <c r="C234" s="26" t="s">
        <v>45</v>
      </c>
      <c r="D234" s="26" t="s">
        <v>112</v>
      </c>
      <c r="E234" s="26" t="s">
        <v>197</v>
      </c>
      <c r="F234" s="26"/>
      <c r="G234" s="26" t="s">
        <v>363</v>
      </c>
      <c r="H234" s="26">
        <v>2018</v>
      </c>
      <c r="I234" s="26" t="s">
        <v>106</v>
      </c>
      <c r="J234" s="45">
        <v>1</v>
      </c>
      <c r="K234" s="46" t="s">
        <v>1634</v>
      </c>
      <c r="L234" s="26" t="s">
        <v>1635</v>
      </c>
      <c r="M234" s="47">
        <f>N234+O234+P234</f>
        <v>0.3</v>
      </c>
      <c r="N234" s="47">
        <v>0.3</v>
      </c>
      <c r="O234" s="47"/>
      <c r="P234" s="47"/>
      <c r="Q234" s="26" t="s">
        <v>135</v>
      </c>
      <c r="R234" s="26" t="s">
        <v>39</v>
      </c>
      <c r="S234" s="60">
        <v>1</v>
      </c>
      <c r="T234" s="60">
        <v>5</v>
      </c>
      <c r="U234" s="60"/>
      <c r="V234" s="60"/>
      <c r="W234" s="26" t="s">
        <v>17</v>
      </c>
      <c r="X234" s="26"/>
      <c r="Y234" s="26" t="s">
        <v>1696</v>
      </c>
    </row>
    <row r="235" s="5" customFormat="1" ht="24.95" customHeight="1" spans="1:25">
      <c r="A235" s="20">
        <v>152</v>
      </c>
      <c r="B235" s="21" t="s">
        <v>1699</v>
      </c>
      <c r="C235" s="20"/>
      <c r="D235" s="20"/>
      <c r="E235" s="20"/>
      <c r="F235" s="20"/>
      <c r="G235" s="20"/>
      <c r="H235" s="20"/>
      <c r="I235" s="20"/>
      <c r="J235" s="41"/>
      <c r="K235" s="21"/>
      <c r="L235" s="20"/>
      <c r="M235" s="48"/>
      <c r="N235" s="48"/>
      <c r="O235" s="48"/>
      <c r="P235" s="48"/>
      <c r="Q235" s="20"/>
      <c r="R235" s="20"/>
      <c r="S235" s="57"/>
      <c r="T235" s="57"/>
      <c r="U235" s="57"/>
      <c r="V235" s="57"/>
      <c r="W235" s="20"/>
      <c r="X235" s="20">
        <v>4613</v>
      </c>
      <c r="Y235" s="20"/>
    </row>
    <row r="236" s="5" customFormat="1" ht="24.95" customHeight="1" spans="1:25">
      <c r="A236" s="20">
        <v>153</v>
      </c>
      <c r="B236" s="21" t="s">
        <v>1700</v>
      </c>
      <c r="C236" s="20"/>
      <c r="D236" s="20"/>
      <c r="E236" s="20"/>
      <c r="F236" s="20"/>
      <c r="G236" s="20"/>
      <c r="H236" s="20"/>
      <c r="I236" s="20"/>
      <c r="J236" s="41"/>
      <c r="K236" s="21"/>
      <c r="L236" s="20"/>
      <c r="M236" s="48"/>
      <c r="N236" s="48"/>
      <c r="O236" s="48"/>
      <c r="P236" s="48"/>
      <c r="Q236" s="20"/>
      <c r="R236" s="20"/>
      <c r="S236" s="57"/>
      <c r="T236" s="57"/>
      <c r="U236" s="57"/>
      <c r="V236" s="57"/>
      <c r="W236" s="20"/>
      <c r="X236" s="20"/>
      <c r="Y236" s="20" t="s">
        <v>1701</v>
      </c>
    </row>
    <row r="237" s="5" customFormat="1" ht="24.95" customHeight="1" spans="1:25">
      <c r="A237" s="20">
        <v>154</v>
      </c>
      <c r="B237" s="21" t="s">
        <v>1303</v>
      </c>
      <c r="C237" s="20"/>
      <c r="D237" s="20"/>
      <c r="E237" s="20"/>
      <c r="F237" s="20"/>
      <c r="G237" s="20"/>
      <c r="H237" s="20"/>
      <c r="I237" s="20"/>
      <c r="J237" s="41">
        <f>SUM(J238,J239)</f>
        <v>7</v>
      </c>
      <c r="K237" s="21"/>
      <c r="L237" s="20"/>
      <c r="M237" s="48">
        <f t="shared" ref="M237:P237" si="54">SUM(M238,M239)</f>
        <v>14</v>
      </c>
      <c r="N237" s="48">
        <f t="shared" si="54"/>
        <v>14</v>
      </c>
      <c r="O237" s="48">
        <f t="shared" si="54"/>
        <v>0</v>
      </c>
      <c r="P237" s="48">
        <f t="shared" si="54"/>
        <v>0</v>
      </c>
      <c r="Q237" s="20"/>
      <c r="R237" s="20"/>
      <c r="S237" s="57">
        <f>SUM(S238,S239)</f>
        <v>7</v>
      </c>
      <c r="T237" s="57">
        <f>SUM(T238,T239)</f>
        <v>28</v>
      </c>
      <c r="U237" s="57"/>
      <c r="V237" s="57"/>
      <c r="W237" s="20"/>
      <c r="X237" s="20"/>
      <c r="Y237" s="20" t="s">
        <v>1702</v>
      </c>
    </row>
    <row r="238" s="6" customFormat="1" ht="24.95" customHeight="1" spans="1:25">
      <c r="A238" s="22">
        <v>155</v>
      </c>
      <c r="B238" s="23" t="s">
        <v>1703</v>
      </c>
      <c r="C238" s="22"/>
      <c r="D238" s="22"/>
      <c r="E238" s="22"/>
      <c r="F238" s="22"/>
      <c r="G238" s="22" t="s">
        <v>37</v>
      </c>
      <c r="H238" s="22" t="s">
        <v>34</v>
      </c>
      <c r="I238" s="22" t="s">
        <v>106</v>
      </c>
      <c r="J238" s="43">
        <f>SUM(0)</f>
        <v>0</v>
      </c>
      <c r="K238" s="23" t="s">
        <v>1704</v>
      </c>
      <c r="L238" s="22"/>
      <c r="M238" s="49">
        <f>SUM(0)</f>
        <v>0</v>
      </c>
      <c r="N238" s="49">
        <f>SUM(0)</f>
        <v>0</v>
      </c>
      <c r="O238" s="49">
        <f>SUM(0)</f>
        <v>0</v>
      </c>
      <c r="P238" s="49">
        <f>SUM(0)</f>
        <v>0</v>
      </c>
      <c r="Q238" s="22"/>
      <c r="R238" s="22" t="s">
        <v>39</v>
      </c>
      <c r="S238" s="58">
        <f>SUM(0)</f>
        <v>0</v>
      </c>
      <c r="T238" s="58">
        <f>SUM(0)</f>
        <v>0</v>
      </c>
      <c r="U238" s="44"/>
      <c r="V238" s="44"/>
      <c r="W238" s="22" t="s">
        <v>34</v>
      </c>
      <c r="X238" s="22">
        <v>4151</v>
      </c>
      <c r="Y238" s="22"/>
    </row>
    <row r="239" s="6" customFormat="1" ht="24.95" customHeight="1" spans="1:25">
      <c r="A239" s="22">
        <v>156</v>
      </c>
      <c r="B239" s="23" t="s">
        <v>1711</v>
      </c>
      <c r="C239" s="22"/>
      <c r="D239" s="22"/>
      <c r="E239" s="22"/>
      <c r="F239" s="22"/>
      <c r="G239" s="22" t="s">
        <v>37</v>
      </c>
      <c r="H239" s="22" t="s">
        <v>34</v>
      </c>
      <c r="I239" s="22" t="s">
        <v>106</v>
      </c>
      <c r="J239" s="43">
        <f>SUM(J240:J243)</f>
        <v>7</v>
      </c>
      <c r="K239" s="23" t="s">
        <v>1712</v>
      </c>
      <c r="L239" s="22"/>
      <c r="M239" s="49">
        <f>SUM(M240:M243)</f>
        <v>14</v>
      </c>
      <c r="N239" s="49">
        <f>SUM(N240:N243)</f>
        <v>14</v>
      </c>
      <c r="O239" s="49">
        <f>SUM(O240:O243)</f>
        <v>0</v>
      </c>
      <c r="P239" s="49">
        <f>SUM(P240:P243)</f>
        <v>0</v>
      </c>
      <c r="Q239" s="22"/>
      <c r="R239" s="22" t="s">
        <v>39</v>
      </c>
      <c r="S239" s="58">
        <f>SUM(S240:S243)</f>
        <v>7</v>
      </c>
      <c r="T239" s="58">
        <f>SUM(T240:T243)</f>
        <v>28</v>
      </c>
      <c r="U239" s="44"/>
      <c r="V239" s="44"/>
      <c r="W239" s="22" t="s">
        <v>34</v>
      </c>
      <c r="X239" s="22">
        <v>4155</v>
      </c>
      <c r="Y239" s="22"/>
    </row>
    <row r="240" s="3" customFormat="1" ht="24.95" customHeight="1" spans="1:25">
      <c r="A240" s="24">
        <v>157</v>
      </c>
      <c r="B240" s="46" t="s">
        <v>1713</v>
      </c>
      <c r="C240" s="26" t="s">
        <v>45</v>
      </c>
      <c r="D240" s="26" t="s">
        <v>112</v>
      </c>
      <c r="E240" s="26" t="s">
        <v>589</v>
      </c>
      <c r="F240" s="26"/>
      <c r="G240" s="26" t="s">
        <v>37</v>
      </c>
      <c r="H240" s="26">
        <v>2018</v>
      </c>
      <c r="I240" s="26" t="s">
        <v>106</v>
      </c>
      <c r="J240" s="45">
        <v>3</v>
      </c>
      <c r="K240" s="46" t="s">
        <v>1715</v>
      </c>
      <c r="L240" s="47" t="s">
        <v>1716</v>
      </c>
      <c r="M240" s="47">
        <f>N240+O240+P240</f>
        <v>6</v>
      </c>
      <c r="N240" s="47">
        <v>6</v>
      </c>
      <c r="O240" s="47"/>
      <c r="P240" s="47"/>
      <c r="Q240" s="26" t="s">
        <v>135</v>
      </c>
      <c r="R240" s="26" t="s">
        <v>39</v>
      </c>
      <c r="S240" s="26">
        <v>3</v>
      </c>
      <c r="T240" s="26">
        <v>12</v>
      </c>
      <c r="U240" s="26"/>
      <c r="V240" s="26"/>
      <c r="W240" s="26" t="s">
        <v>17</v>
      </c>
      <c r="X240" s="26">
        <v>4160</v>
      </c>
      <c r="Y240" s="26"/>
    </row>
    <row r="241" s="3" customFormat="1" ht="24.95" customHeight="1" spans="1:25">
      <c r="A241" s="24">
        <v>158</v>
      </c>
      <c r="B241" s="46" t="s">
        <v>1713</v>
      </c>
      <c r="C241" s="26" t="s">
        <v>45</v>
      </c>
      <c r="D241" s="26" t="s">
        <v>112</v>
      </c>
      <c r="E241" s="26" t="s">
        <v>194</v>
      </c>
      <c r="F241" s="26"/>
      <c r="G241" s="26" t="s">
        <v>37</v>
      </c>
      <c r="H241" s="26">
        <v>2018</v>
      </c>
      <c r="I241" s="26" t="s">
        <v>106</v>
      </c>
      <c r="J241" s="45">
        <v>2</v>
      </c>
      <c r="K241" s="46" t="s">
        <v>1715</v>
      </c>
      <c r="L241" s="47" t="s">
        <v>1716</v>
      </c>
      <c r="M241" s="47">
        <f>N241+O241+P241</f>
        <v>4</v>
      </c>
      <c r="N241" s="47">
        <v>4</v>
      </c>
      <c r="O241" s="47"/>
      <c r="P241" s="47"/>
      <c r="Q241" s="26" t="s">
        <v>135</v>
      </c>
      <c r="R241" s="26" t="s">
        <v>39</v>
      </c>
      <c r="S241" s="26">
        <v>2</v>
      </c>
      <c r="T241" s="26">
        <v>8</v>
      </c>
      <c r="U241" s="26"/>
      <c r="V241" s="26"/>
      <c r="W241" s="26" t="s">
        <v>17</v>
      </c>
      <c r="X241" s="26">
        <v>4162</v>
      </c>
      <c r="Y241" s="26"/>
    </row>
    <row r="242" s="3" customFormat="1" ht="24.95" customHeight="1" spans="1:25">
      <c r="A242" s="24">
        <v>159</v>
      </c>
      <c r="B242" s="46" t="s">
        <v>1713</v>
      </c>
      <c r="C242" s="26" t="s">
        <v>45</v>
      </c>
      <c r="D242" s="26" t="s">
        <v>112</v>
      </c>
      <c r="E242" s="26" t="s">
        <v>197</v>
      </c>
      <c r="F242" s="26"/>
      <c r="G242" s="26" t="s">
        <v>37</v>
      </c>
      <c r="H242" s="26">
        <v>2018</v>
      </c>
      <c r="I242" s="26" t="s">
        <v>106</v>
      </c>
      <c r="J242" s="45">
        <v>1</v>
      </c>
      <c r="K242" s="46" t="s">
        <v>1715</v>
      </c>
      <c r="L242" s="47" t="s">
        <v>1716</v>
      </c>
      <c r="M242" s="47">
        <f>N242+O242+P242</f>
        <v>2</v>
      </c>
      <c r="N242" s="47">
        <v>2</v>
      </c>
      <c r="O242" s="47"/>
      <c r="P242" s="47"/>
      <c r="Q242" s="26" t="s">
        <v>135</v>
      </c>
      <c r="R242" s="26" t="s">
        <v>39</v>
      </c>
      <c r="S242" s="26">
        <v>1</v>
      </c>
      <c r="T242" s="26">
        <v>4</v>
      </c>
      <c r="U242" s="26"/>
      <c r="V242" s="26"/>
      <c r="W242" s="26" t="s">
        <v>17</v>
      </c>
      <c r="X242" s="26">
        <v>4168</v>
      </c>
      <c r="Y242" s="26"/>
    </row>
    <row r="243" s="3" customFormat="1" ht="24.95" customHeight="1" spans="1:25">
      <c r="A243" s="24">
        <v>160</v>
      </c>
      <c r="B243" s="46" t="s">
        <v>1713</v>
      </c>
      <c r="C243" s="26" t="s">
        <v>45</v>
      </c>
      <c r="D243" s="26" t="s">
        <v>112</v>
      </c>
      <c r="E243" s="26" t="s">
        <v>598</v>
      </c>
      <c r="F243" s="26"/>
      <c r="G243" s="26" t="s">
        <v>37</v>
      </c>
      <c r="H243" s="26">
        <v>2018</v>
      </c>
      <c r="I243" s="26" t="s">
        <v>106</v>
      </c>
      <c r="J243" s="45">
        <v>1</v>
      </c>
      <c r="K243" s="46" t="s">
        <v>1715</v>
      </c>
      <c r="L243" s="47" t="s">
        <v>1716</v>
      </c>
      <c r="M243" s="47">
        <f>N243+O243+P243</f>
        <v>2</v>
      </c>
      <c r="N243" s="47">
        <v>2</v>
      </c>
      <c r="O243" s="47"/>
      <c r="P243" s="47"/>
      <c r="Q243" s="26" t="s">
        <v>135</v>
      </c>
      <c r="R243" s="26" t="s">
        <v>39</v>
      </c>
      <c r="S243" s="26">
        <v>1</v>
      </c>
      <c r="T243" s="26">
        <v>4</v>
      </c>
      <c r="U243" s="26"/>
      <c r="V243" s="26"/>
      <c r="W243" s="26" t="s">
        <v>17</v>
      </c>
      <c r="X243" s="26">
        <v>4169</v>
      </c>
      <c r="Y243" s="26"/>
    </row>
    <row r="244" s="4" customFormat="1" ht="24.95" customHeight="1" spans="1:25">
      <c r="A244" s="18">
        <v>161</v>
      </c>
      <c r="B244" s="19" t="s">
        <v>1721</v>
      </c>
      <c r="C244" s="18"/>
      <c r="D244" s="18"/>
      <c r="E244" s="18"/>
      <c r="F244" s="18"/>
      <c r="G244" s="18" t="s">
        <v>34</v>
      </c>
      <c r="H244" s="18" t="s">
        <v>34</v>
      </c>
      <c r="I244" s="18" t="s">
        <v>34</v>
      </c>
      <c r="J244" s="62" t="s">
        <v>34</v>
      </c>
      <c r="K244" s="19"/>
      <c r="L244" s="18"/>
      <c r="M244" s="40">
        <f t="shared" ref="M244:P244" si="55">M245+M246+M247+M248+M251+M252+M253+M258</f>
        <v>0</v>
      </c>
      <c r="N244" s="40">
        <f t="shared" si="55"/>
        <v>0</v>
      </c>
      <c r="O244" s="40">
        <f t="shared" si="55"/>
        <v>0</v>
      </c>
      <c r="P244" s="40">
        <f t="shared" si="55"/>
        <v>0</v>
      </c>
      <c r="Q244" s="18">
        <f>SUBTOTAL(9,Q245,Q246,Q247,Q258,Q251,Q252,Q253)</f>
        <v>0</v>
      </c>
      <c r="R244" s="18" t="s">
        <v>34</v>
      </c>
      <c r="S244" s="56">
        <f>S245+S246+S247+S248+S251+S252+S253+S258</f>
        <v>0</v>
      </c>
      <c r="T244" s="56">
        <f>T245+T246+T247+T248+T251+T252+T253+T258</f>
        <v>0</v>
      </c>
      <c r="U244" s="56" t="s">
        <v>1722</v>
      </c>
      <c r="V244" s="56" t="s">
        <v>1723</v>
      </c>
      <c r="W244" s="18" t="s">
        <v>34</v>
      </c>
      <c r="X244" s="18">
        <v>4614</v>
      </c>
      <c r="Y244" s="18"/>
    </row>
    <row r="245" s="5" customFormat="1" ht="24.95" customHeight="1" spans="1:25">
      <c r="A245" s="20">
        <v>162</v>
      </c>
      <c r="B245" s="21" t="s">
        <v>1724</v>
      </c>
      <c r="C245" s="20"/>
      <c r="D245" s="20"/>
      <c r="E245" s="20"/>
      <c r="F245" s="20"/>
      <c r="G245" s="20" t="s">
        <v>37</v>
      </c>
      <c r="H245" s="20" t="s">
        <v>34</v>
      </c>
      <c r="I245" s="20" t="s">
        <v>108</v>
      </c>
      <c r="J245" s="41">
        <f>SUM(0)</f>
        <v>0</v>
      </c>
      <c r="K245" s="21" t="s">
        <v>1725</v>
      </c>
      <c r="L245" s="20"/>
      <c r="M245" s="48">
        <f t="shared" ref="M245:P245" si="56">SUM(0)</f>
        <v>0</v>
      </c>
      <c r="N245" s="48">
        <f t="shared" si="56"/>
        <v>0</v>
      </c>
      <c r="O245" s="48">
        <f t="shared" si="56"/>
        <v>0</v>
      </c>
      <c r="P245" s="48">
        <f t="shared" si="56"/>
        <v>0</v>
      </c>
      <c r="Q245" s="20"/>
      <c r="R245" s="20" t="s">
        <v>110</v>
      </c>
      <c r="S245" s="57">
        <f>SUM(0)</f>
        <v>0</v>
      </c>
      <c r="T245" s="57">
        <f>SUM(0)</f>
        <v>0</v>
      </c>
      <c r="U245" s="57" t="s">
        <v>1722</v>
      </c>
      <c r="V245" s="57" t="s">
        <v>1723</v>
      </c>
      <c r="W245" s="20" t="s">
        <v>34</v>
      </c>
      <c r="X245" s="20">
        <v>4615</v>
      </c>
      <c r="Y245" s="20"/>
    </row>
    <row r="246" s="5" customFormat="1" ht="24.95" customHeight="1" spans="1:25">
      <c r="A246" s="20">
        <v>163</v>
      </c>
      <c r="B246" s="21" t="s">
        <v>1726</v>
      </c>
      <c r="C246" s="20"/>
      <c r="D246" s="20"/>
      <c r="E246" s="20"/>
      <c r="F246" s="20"/>
      <c r="G246" s="20" t="s">
        <v>125</v>
      </c>
      <c r="H246" s="20" t="s">
        <v>34</v>
      </c>
      <c r="I246" s="20" t="s">
        <v>108</v>
      </c>
      <c r="J246" s="41">
        <f>SUM(0)</f>
        <v>0</v>
      </c>
      <c r="K246" s="21" t="s">
        <v>1725</v>
      </c>
      <c r="L246" s="20"/>
      <c r="M246" s="48">
        <f>SUM(0)</f>
        <v>0</v>
      </c>
      <c r="N246" s="48">
        <f>SUM(0)</f>
        <v>0</v>
      </c>
      <c r="O246" s="48">
        <f>SUM(0)</f>
        <v>0</v>
      </c>
      <c r="P246" s="48">
        <f>SUM(0)</f>
        <v>0</v>
      </c>
      <c r="Q246" s="20"/>
      <c r="R246" s="20" t="s">
        <v>110</v>
      </c>
      <c r="S246" s="57">
        <f>SUM(0)</f>
        <v>0</v>
      </c>
      <c r="T246" s="57">
        <f>SUM(0)</f>
        <v>0</v>
      </c>
      <c r="U246" s="57" t="s">
        <v>1727</v>
      </c>
      <c r="V246" s="57" t="s">
        <v>1723</v>
      </c>
      <c r="W246" s="20" t="s">
        <v>34</v>
      </c>
      <c r="X246" s="20">
        <v>4624</v>
      </c>
      <c r="Y246" s="20"/>
    </row>
    <row r="247" s="5" customFormat="1" ht="24.95" customHeight="1" spans="1:25">
      <c r="A247" s="20">
        <v>164</v>
      </c>
      <c r="B247" s="21" t="s">
        <v>1735</v>
      </c>
      <c r="C247" s="20"/>
      <c r="D247" s="20"/>
      <c r="E247" s="20"/>
      <c r="F247" s="20"/>
      <c r="G247" s="20" t="s">
        <v>37</v>
      </c>
      <c r="H247" s="20" t="s">
        <v>34</v>
      </c>
      <c r="I247" s="20" t="s">
        <v>1232</v>
      </c>
      <c r="J247" s="41">
        <f t="shared" ref="J247:J252" si="57">SUM(0)</f>
        <v>0</v>
      </c>
      <c r="K247" s="21" t="s">
        <v>1725</v>
      </c>
      <c r="L247" s="20"/>
      <c r="M247" s="48">
        <f t="shared" ref="M247:P247" si="58">SUM(0)</f>
        <v>0</v>
      </c>
      <c r="N247" s="48">
        <f t="shared" si="58"/>
        <v>0</v>
      </c>
      <c r="O247" s="48">
        <f t="shared" si="58"/>
        <v>0</v>
      </c>
      <c r="P247" s="48">
        <f t="shared" si="58"/>
        <v>0</v>
      </c>
      <c r="Q247" s="20"/>
      <c r="R247" s="20" t="s">
        <v>110</v>
      </c>
      <c r="S247" s="57">
        <f t="shared" ref="S247:S252" si="59">SUM(0)</f>
        <v>0</v>
      </c>
      <c r="T247" s="57">
        <f t="shared" ref="T247:T252" si="60">SUM(0)</f>
        <v>0</v>
      </c>
      <c r="U247" s="57" t="s">
        <v>1736</v>
      </c>
      <c r="V247" s="57" t="s">
        <v>1723</v>
      </c>
      <c r="W247" s="20" t="s">
        <v>34</v>
      </c>
      <c r="X247" s="20">
        <v>4641</v>
      </c>
      <c r="Y247" s="20"/>
    </row>
    <row r="248" s="5" customFormat="1" ht="24.95" customHeight="1" spans="1:25">
      <c r="A248" s="20">
        <v>165</v>
      </c>
      <c r="B248" s="21" t="s">
        <v>1737</v>
      </c>
      <c r="C248" s="20"/>
      <c r="D248" s="20"/>
      <c r="E248" s="20"/>
      <c r="F248" s="20"/>
      <c r="G248" s="20" t="s">
        <v>37</v>
      </c>
      <c r="H248" s="20" t="s">
        <v>34</v>
      </c>
      <c r="I248" s="20" t="s">
        <v>38</v>
      </c>
      <c r="J248" s="41">
        <f>SUM(J249,J250)</f>
        <v>0</v>
      </c>
      <c r="K248" s="21" t="s">
        <v>1738</v>
      </c>
      <c r="L248" s="20"/>
      <c r="M248" s="48">
        <f>SUM(N248:P248)</f>
        <v>0</v>
      </c>
      <c r="N248" s="48">
        <f t="shared" ref="N248:P248" si="61">SUM(N249,N250)</f>
        <v>0</v>
      </c>
      <c r="O248" s="48">
        <f t="shared" si="61"/>
        <v>0</v>
      </c>
      <c r="P248" s="48">
        <f t="shared" si="61"/>
        <v>0</v>
      </c>
      <c r="Q248" s="20"/>
      <c r="R248" s="20" t="s">
        <v>39</v>
      </c>
      <c r="S248" s="57">
        <f>SUM(S249,S250)</f>
        <v>0</v>
      </c>
      <c r="T248" s="57">
        <f>SUM(T249,T250)</f>
        <v>0</v>
      </c>
      <c r="U248" s="57" t="s">
        <v>1739</v>
      </c>
      <c r="V248" s="57" t="s">
        <v>1723</v>
      </c>
      <c r="W248" s="20" t="s">
        <v>34</v>
      </c>
      <c r="X248" s="20">
        <v>4678</v>
      </c>
      <c r="Y248" s="20"/>
    </row>
    <row r="249" s="6" customFormat="1" ht="24.95" customHeight="1" spans="1:25">
      <c r="A249" s="22">
        <v>166</v>
      </c>
      <c r="B249" s="23" t="s">
        <v>1740</v>
      </c>
      <c r="C249" s="22"/>
      <c r="D249" s="22"/>
      <c r="E249" s="22"/>
      <c r="F249" s="22"/>
      <c r="G249" s="22" t="s">
        <v>37</v>
      </c>
      <c r="H249" s="22" t="s">
        <v>34</v>
      </c>
      <c r="I249" s="22" t="s">
        <v>38</v>
      </c>
      <c r="J249" s="43">
        <f t="shared" si="57"/>
        <v>0</v>
      </c>
      <c r="K249" s="23"/>
      <c r="L249" s="22"/>
      <c r="M249" s="49">
        <f t="shared" ref="M249:P249" si="62">SUM(0)</f>
        <v>0</v>
      </c>
      <c r="N249" s="49">
        <f t="shared" si="62"/>
        <v>0</v>
      </c>
      <c r="O249" s="49">
        <f t="shared" si="62"/>
        <v>0</v>
      </c>
      <c r="P249" s="49">
        <f t="shared" si="62"/>
        <v>0</v>
      </c>
      <c r="Q249" s="22"/>
      <c r="R249" s="22"/>
      <c r="S249" s="58">
        <f t="shared" si="59"/>
        <v>0</v>
      </c>
      <c r="T249" s="58">
        <f t="shared" si="60"/>
        <v>0</v>
      </c>
      <c r="U249" s="58"/>
      <c r="V249" s="58"/>
      <c r="W249" s="22"/>
      <c r="X249" s="22"/>
      <c r="Y249" s="22" t="s">
        <v>1741</v>
      </c>
    </row>
    <row r="250" s="6" customFormat="1" ht="24.95" customHeight="1" spans="1:25">
      <c r="A250" s="22">
        <v>167</v>
      </c>
      <c r="B250" s="23" t="s">
        <v>1742</v>
      </c>
      <c r="C250" s="22"/>
      <c r="D250" s="22"/>
      <c r="E250" s="22"/>
      <c r="F250" s="22"/>
      <c r="G250" s="22"/>
      <c r="H250" s="22"/>
      <c r="I250" s="22" t="s">
        <v>1743</v>
      </c>
      <c r="J250" s="43"/>
      <c r="K250" s="23"/>
      <c r="L250" s="22"/>
      <c r="M250" s="49">
        <f t="shared" ref="M250:M256" si="63">SUM(N250:P250)</f>
        <v>0</v>
      </c>
      <c r="N250" s="49"/>
      <c r="O250" s="49"/>
      <c r="P250" s="49"/>
      <c r="Q250" s="22"/>
      <c r="R250" s="22"/>
      <c r="S250" s="58"/>
      <c r="T250" s="58"/>
      <c r="U250" s="58"/>
      <c r="V250" s="58"/>
      <c r="W250" s="22"/>
      <c r="X250" s="22"/>
      <c r="Y250" s="22" t="s">
        <v>1744</v>
      </c>
    </row>
    <row r="251" s="5" customFormat="1" ht="24.95" customHeight="1" spans="1:25">
      <c r="A251" s="20">
        <v>168</v>
      </c>
      <c r="B251" s="21" t="s">
        <v>1745</v>
      </c>
      <c r="C251" s="20"/>
      <c r="D251" s="20"/>
      <c r="E251" s="20"/>
      <c r="F251" s="20"/>
      <c r="G251" s="20"/>
      <c r="H251" s="20" t="s">
        <v>34</v>
      </c>
      <c r="I251" s="20" t="s">
        <v>38</v>
      </c>
      <c r="J251" s="41"/>
      <c r="K251" s="21"/>
      <c r="L251" s="20"/>
      <c r="M251" s="48"/>
      <c r="N251" s="48">
        <f>SUM(0)</f>
        <v>0</v>
      </c>
      <c r="O251" s="48"/>
      <c r="P251" s="48"/>
      <c r="Q251" s="20"/>
      <c r="R251" s="20"/>
      <c r="S251" s="57"/>
      <c r="T251" s="57"/>
      <c r="U251" s="57"/>
      <c r="V251" s="57"/>
      <c r="W251" s="20"/>
      <c r="X251" s="20"/>
      <c r="Y251" s="20" t="s">
        <v>1746</v>
      </c>
    </row>
    <row r="252" s="5" customFormat="1" ht="24.95" customHeight="1" spans="1:25">
      <c r="A252" s="20">
        <v>169</v>
      </c>
      <c r="B252" s="21" t="s">
        <v>1747</v>
      </c>
      <c r="C252" s="20"/>
      <c r="D252" s="20"/>
      <c r="E252" s="20"/>
      <c r="F252" s="20"/>
      <c r="G252" s="20" t="s">
        <v>37</v>
      </c>
      <c r="H252" s="20" t="s">
        <v>34</v>
      </c>
      <c r="I252" s="20" t="s">
        <v>38</v>
      </c>
      <c r="J252" s="41">
        <f t="shared" si="57"/>
        <v>0</v>
      </c>
      <c r="K252" s="21" t="s">
        <v>1748</v>
      </c>
      <c r="L252" s="20"/>
      <c r="M252" s="48">
        <f t="shared" ref="M252:P252" si="64">SUM(0)</f>
        <v>0</v>
      </c>
      <c r="N252" s="48">
        <f t="shared" si="64"/>
        <v>0</v>
      </c>
      <c r="O252" s="48">
        <f t="shared" si="64"/>
        <v>0</v>
      </c>
      <c r="P252" s="48">
        <f t="shared" si="64"/>
        <v>0</v>
      </c>
      <c r="Q252" s="20"/>
      <c r="R252" s="20" t="s">
        <v>110</v>
      </c>
      <c r="S252" s="57">
        <f t="shared" si="59"/>
        <v>0</v>
      </c>
      <c r="T252" s="57">
        <f t="shared" si="60"/>
        <v>0</v>
      </c>
      <c r="U252" s="57" t="s">
        <v>1749</v>
      </c>
      <c r="V252" s="57" t="s">
        <v>1723</v>
      </c>
      <c r="W252" s="20" t="s">
        <v>34</v>
      </c>
      <c r="X252" s="20">
        <v>4686</v>
      </c>
      <c r="Y252" s="20"/>
    </row>
    <row r="253" s="5" customFormat="1" ht="24.95" customHeight="1" spans="1:25">
      <c r="A253" s="20">
        <v>170</v>
      </c>
      <c r="B253" s="21" t="s">
        <v>1750</v>
      </c>
      <c r="C253" s="20"/>
      <c r="D253" s="20"/>
      <c r="E253" s="20"/>
      <c r="F253" s="20"/>
      <c r="G253" s="20" t="s">
        <v>37</v>
      </c>
      <c r="H253" s="20" t="s">
        <v>34</v>
      </c>
      <c r="I253" s="20" t="s">
        <v>38</v>
      </c>
      <c r="J253" s="41">
        <f>SUM(J254:J257)</f>
        <v>0</v>
      </c>
      <c r="K253" s="21"/>
      <c r="L253" s="20"/>
      <c r="M253" s="48">
        <f t="shared" si="63"/>
        <v>0</v>
      </c>
      <c r="N253" s="48">
        <f t="shared" ref="N253:Q253" si="65">SUM(N254:N257)</f>
        <v>0</v>
      </c>
      <c r="O253" s="48">
        <f t="shared" si="65"/>
        <v>0</v>
      </c>
      <c r="P253" s="48">
        <f t="shared" si="65"/>
        <v>0</v>
      </c>
      <c r="Q253" s="20">
        <f t="shared" si="65"/>
        <v>0</v>
      </c>
      <c r="R253" s="20" t="s">
        <v>39</v>
      </c>
      <c r="S253" s="57">
        <f>SUM(S254:S257)</f>
        <v>0</v>
      </c>
      <c r="T253" s="57">
        <f>SUM(T254:T257)</f>
        <v>0</v>
      </c>
      <c r="U253" s="57" t="s">
        <v>1751</v>
      </c>
      <c r="V253" s="57" t="s">
        <v>1752</v>
      </c>
      <c r="W253" s="20" t="s">
        <v>34</v>
      </c>
      <c r="X253" s="20">
        <v>4698</v>
      </c>
      <c r="Y253" s="20"/>
    </row>
    <row r="254" s="6" customFormat="1" ht="24.95" customHeight="1" spans="1:25">
      <c r="A254" s="22">
        <v>171</v>
      </c>
      <c r="B254" s="23" t="s">
        <v>1753</v>
      </c>
      <c r="C254" s="22"/>
      <c r="D254" s="22"/>
      <c r="E254" s="22"/>
      <c r="F254" s="22"/>
      <c r="G254" s="22" t="s">
        <v>37</v>
      </c>
      <c r="H254" s="22" t="s">
        <v>34</v>
      </c>
      <c r="I254" s="22" t="s">
        <v>38</v>
      </c>
      <c r="J254" s="43"/>
      <c r="K254" s="23"/>
      <c r="L254" s="22"/>
      <c r="M254" s="49">
        <f t="shared" si="63"/>
        <v>0</v>
      </c>
      <c r="N254" s="49"/>
      <c r="O254" s="49"/>
      <c r="P254" s="49"/>
      <c r="Q254" s="22"/>
      <c r="R254" s="22"/>
      <c r="S254" s="58"/>
      <c r="T254" s="58"/>
      <c r="U254" s="58"/>
      <c r="V254" s="58"/>
      <c r="W254" s="22"/>
      <c r="X254" s="22">
        <v>4699</v>
      </c>
      <c r="Y254" s="22"/>
    </row>
    <row r="255" s="6" customFormat="1" ht="24.95" customHeight="1" spans="1:25">
      <c r="A255" s="22">
        <v>172</v>
      </c>
      <c r="B255" s="23" t="s">
        <v>1754</v>
      </c>
      <c r="C255" s="22"/>
      <c r="D255" s="22"/>
      <c r="E255" s="22"/>
      <c r="F255" s="22"/>
      <c r="G255" s="22" t="s">
        <v>37</v>
      </c>
      <c r="H255" s="22" t="s">
        <v>34</v>
      </c>
      <c r="I255" s="22" t="s">
        <v>38</v>
      </c>
      <c r="J255" s="43"/>
      <c r="K255" s="23"/>
      <c r="L255" s="22"/>
      <c r="M255" s="49">
        <f t="shared" si="63"/>
        <v>0</v>
      </c>
      <c r="N255" s="49"/>
      <c r="O255" s="49"/>
      <c r="P255" s="49"/>
      <c r="Q255" s="22"/>
      <c r="R255" s="22"/>
      <c r="S255" s="58"/>
      <c r="T255" s="58"/>
      <c r="U255" s="58"/>
      <c r="V255" s="58"/>
      <c r="W255" s="22"/>
      <c r="X255" s="22">
        <v>4754</v>
      </c>
      <c r="Y255" s="22"/>
    </row>
    <row r="256" s="6" customFormat="1" ht="24.95" customHeight="1" spans="1:25">
      <c r="A256" s="22">
        <v>173</v>
      </c>
      <c r="B256" s="23" t="s">
        <v>1755</v>
      </c>
      <c r="C256" s="22"/>
      <c r="D256" s="22"/>
      <c r="E256" s="22"/>
      <c r="F256" s="22"/>
      <c r="G256" s="22" t="s">
        <v>37</v>
      </c>
      <c r="H256" s="22" t="s">
        <v>34</v>
      </c>
      <c r="I256" s="22" t="s">
        <v>38</v>
      </c>
      <c r="J256" s="43"/>
      <c r="K256" s="23"/>
      <c r="L256" s="22"/>
      <c r="M256" s="49">
        <f t="shared" si="63"/>
        <v>0</v>
      </c>
      <c r="N256" s="49"/>
      <c r="O256" s="49"/>
      <c r="P256" s="49"/>
      <c r="Q256" s="22"/>
      <c r="R256" s="22"/>
      <c r="S256" s="58"/>
      <c r="T256" s="58"/>
      <c r="U256" s="58"/>
      <c r="V256" s="58"/>
      <c r="W256" s="22"/>
      <c r="X256" s="22">
        <v>4863</v>
      </c>
      <c r="Y256" s="22"/>
    </row>
    <row r="257" s="6" customFormat="1" ht="24.95" customHeight="1" spans="1:25">
      <c r="A257" s="22">
        <v>174</v>
      </c>
      <c r="B257" s="23" t="s">
        <v>1756</v>
      </c>
      <c r="C257" s="22"/>
      <c r="D257" s="22"/>
      <c r="E257" s="22"/>
      <c r="F257" s="22"/>
      <c r="G257" s="22" t="s">
        <v>37</v>
      </c>
      <c r="H257" s="22" t="s">
        <v>34</v>
      </c>
      <c r="I257" s="22" t="s">
        <v>38</v>
      </c>
      <c r="J257" s="43">
        <f>SUM(0)</f>
        <v>0</v>
      </c>
      <c r="K257" s="23" t="s">
        <v>1757</v>
      </c>
      <c r="L257" s="22"/>
      <c r="M257" s="49">
        <f t="shared" ref="M257:P257" si="66">SUM(0)</f>
        <v>0</v>
      </c>
      <c r="N257" s="49">
        <f t="shared" si="66"/>
        <v>0</v>
      </c>
      <c r="O257" s="49">
        <f t="shared" si="66"/>
        <v>0</v>
      </c>
      <c r="P257" s="49">
        <f t="shared" si="66"/>
        <v>0</v>
      </c>
      <c r="Q257" s="22"/>
      <c r="R257" s="22" t="s">
        <v>39</v>
      </c>
      <c r="S257" s="58">
        <f>SUM(0)</f>
        <v>0</v>
      </c>
      <c r="T257" s="58">
        <f>SUM(0)</f>
        <v>0</v>
      </c>
      <c r="U257" s="58"/>
      <c r="V257" s="58"/>
      <c r="W257" s="22" t="s">
        <v>34</v>
      </c>
      <c r="X257" s="22">
        <v>4939</v>
      </c>
      <c r="Y257" s="22"/>
    </row>
    <row r="258" s="5" customFormat="1" ht="24.95" customHeight="1" spans="1:25">
      <c r="A258" s="20">
        <v>175</v>
      </c>
      <c r="B258" s="21" t="s">
        <v>1758</v>
      </c>
      <c r="C258" s="20"/>
      <c r="D258" s="20"/>
      <c r="E258" s="20"/>
      <c r="F258" s="20"/>
      <c r="G258" s="20" t="s">
        <v>37</v>
      </c>
      <c r="H258" s="20" t="s">
        <v>34</v>
      </c>
      <c r="I258" s="20" t="s">
        <v>1232</v>
      </c>
      <c r="J258" s="41">
        <f>SUM(0)</f>
        <v>0</v>
      </c>
      <c r="K258" s="21" t="s">
        <v>1725</v>
      </c>
      <c r="L258" s="20"/>
      <c r="M258" s="20">
        <f t="shared" ref="M258:Q258" si="67">SUM(0)</f>
        <v>0</v>
      </c>
      <c r="N258" s="20">
        <f t="shared" si="67"/>
        <v>0</v>
      </c>
      <c r="O258" s="20">
        <f t="shared" si="67"/>
        <v>0</v>
      </c>
      <c r="P258" s="20">
        <f t="shared" si="67"/>
        <v>0</v>
      </c>
      <c r="Q258" s="20">
        <f t="shared" si="67"/>
        <v>0</v>
      </c>
      <c r="R258" s="20" t="s">
        <v>110</v>
      </c>
      <c r="S258" s="20">
        <f>SUM(0)</f>
        <v>0</v>
      </c>
      <c r="T258" s="20">
        <f>SUM(0)</f>
        <v>0</v>
      </c>
      <c r="U258" s="57" t="s">
        <v>1736</v>
      </c>
      <c r="V258" s="57" t="s">
        <v>1723</v>
      </c>
      <c r="W258" s="20" t="s">
        <v>34</v>
      </c>
      <c r="X258" s="20"/>
      <c r="Y258" s="20" t="s">
        <v>1759</v>
      </c>
    </row>
    <row r="259" s="4" customFormat="1" ht="24.95" customHeight="1" spans="1:25">
      <c r="A259" s="18">
        <v>176</v>
      </c>
      <c r="B259" s="19" t="s">
        <v>1760</v>
      </c>
      <c r="C259" s="18"/>
      <c r="D259" s="18"/>
      <c r="E259" s="18"/>
      <c r="F259" s="18"/>
      <c r="G259" s="18" t="s">
        <v>34</v>
      </c>
      <c r="H259" s="18" t="s">
        <v>34</v>
      </c>
      <c r="I259" s="18" t="s">
        <v>34</v>
      </c>
      <c r="J259" s="18" t="s">
        <v>34</v>
      </c>
      <c r="K259" s="19"/>
      <c r="L259" s="18"/>
      <c r="M259" s="40">
        <f t="shared" ref="M259:P259" si="68">SUM(M260,M261:M262,M263:M264,M265,M269)</f>
        <v>0</v>
      </c>
      <c r="N259" s="40">
        <f t="shared" si="68"/>
        <v>0</v>
      </c>
      <c r="O259" s="40">
        <f t="shared" si="68"/>
        <v>0</v>
      </c>
      <c r="P259" s="40">
        <f t="shared" si="68"/>
        <v>0</v>
      </c>
      <c r="Q259" s="18"/>
      <c r="R259" s="18" t="s">
        <v>34</v>
      </c>
      <c r="S259" s="56">
        <f>SUM(S260,S261:S262,S263:S264,S265,S269)</f>
        <v>0</v>
      </c>
      <c r="T259" s="56">
        <f>SUM(T260,T261:T262,T263:T264,T265,T269)</f>
        <v>0</v>
      </c>
      <c r="U259" s="56" t="s">
        <v>1761</v>
      </c>
      <c r="V259" s="56" t="s">
        <v>1762</v>
      </c>
      <c r="W259" s="18" t="s">
        <v>34</v>
      </c>
      <c r="X259" s="18">
        <v>4968</v>
      </c>
      <c r="Y259" s="18"/>
    </row>
    <row r="260" s="5" customFormat="1" ht="24.95" customHeight="1" spans="1:25">
      <c r="A260" s="20">
        <v>177</v>
      </c>
      <c r="B260" s="21" t="s">
        <v>1763</v>
      </c>
      <c r="C260" s="20"/>
      <c r="D260" s="20"/>
      <c r="E260" s="20"/>
      <c r="F260" s="20"/>
      <c r="G260" s="20" t="s">
        <v>37</v>
      </c>
      <c r="H260" s="20" t="s">
        <v>34</v>
      </c>
      <c r="I260" s="20" t="s">
        <v>1232</v>
      </c>
      <c r="J260" s="41">
        <f>SUM(0)</f>
        <v>0</v>
      </c>
      <c r="K260" s="21" t="s">
        <v>1764</v>
      </c>
      <c r="L260" s="20"/>
      <c r="M260" s="48">
        <f>SUM(0)</f>
        <v>0</v>
      </c>
      <c r="N260" s="48">
        <f>SUM(0)</f>
        <v>0</v>
      </c>
      <c r="O260" s="48">
        <f>SUM(0)</f>
        <v>0</v>
      </c>
      <c r="P260" s="48">
        <f>SUM(0)</f>
        <v>0</v>
      </c>
      <c r="Q260" s="20"/>
      <c r="R260" s="20" t="s">
        <v>110</v>
      </c>
      <c r="S260" s="57">
        <f>SUM(0)</f>
        <v>0</v>
      </c>
      <c r="T260" s="57">
        <f>SUM(0)</f>
        <v>0</v>
      </c>
      <c r="U260" s="57"/>
      <c r="V260" s="57"/>
      <c r="W260" s="20" t="s">
        <v>34</v>
      </c>
      <c r="X260" s="20">
        <v>4969</v>
      </c>
      <c r="Y260" s="20"/>
    </row>
    <row r="261" s="5" customFormat="1" ht="24.95" customHeight="1" spans="1:25">
      <c r="A261" s="20">
        <v>178</v>
      </c>
      <c r="B261" s="21" t="s">
        <v>1772</v>
      </c>
      <c r="C261" s="20"/>
      <c r="D261" s="20"/>
      <c r="E261" s="20"/>
      <c r="F261" s="20"/>
      <c r="G261" s="20" t="s">
        <v>37</v>
      </c>
      <c r="H261" s="20" t="s">
        <v>34</v>
      </c>
      <c r="I261" s="20" t="s">
        <v>1773</v>
      </c>
      <c r="J261" s="41"/>
      <c r="K261" s="21"/>
      <c r="L261" s="20"/>
      <c r="M261" s="48"/>
      <c r="N261" s="48"/>
      <c r="O261" s="48"/>
      <c r="P261" s="48"/>
      <c r="Q261" s="20"/>
      <c r="R261" s="20"/>
      <c r="S261" s="57"/>
      <c r="T261" s="57"/>
      <c r="U261" s="57"/>
      <c r="V261" s="57"/>
      <c r="W261" s="20"/>
      <c r="X261" s="20">
        <v>4978</v>
      </c>
      <c r="Y261" s="20"/>
    </row>
    <row r="262" s="5" customFormat="1" ht="24.95" customHeight="1" spans="1:25">
      <c r="A262" s="20">
        <v>179</v>
      </c>
      <c r="B262" s="21" t="s">
        <v>1774</v>
      </c>
      <c r="C262" s="20"/>
      <c r="D262" s="20"/>
      <c r="E262" s="20"/>
      <c r="F262" s="20"/>
      <c r="G262" s="20" t="s">
        <v>37</v>
      </c>
      <c r="H262" s="20" t="s">
        <v>34</v>
      </c>
      <c r="I262" s="20" t="s">
        <v>1232</v>
      </c>
      <c r="J262" s="41">
        <f>SUM(0)</f>
        <v>0</v>
      </c>
      <c r="K262" s="21" t="s">
        <v>1764</v>
      </c>
      <c r="L262" s="20"/>
      <c r="M262" s="48">
        <f t="shared" ref="M262:P262" si="69">SUM(0)</f>
        <v>0</v>
      </c>
      <c r="N262" s="48">
        <f t="shared" si="69"/>
        <v>0</v>
      </c>
      <c r="O262" s="48">
        <f t="shared" si="69"/>
        <v>0</v>
      </c>
      <c r="P262" s="48">
        <f t="shared" si="69"/>
        <v>0</v>
      </c>
      <c r="Q262" s="20"/>
      <c r="R262" s="20" t="s">
        <v>110</v>
      </c>
      <c r="S262" s="57">
        <f>SUM(0)</f>
        <v>0</v>
      </c>
      <c r="T262" s="57">
        <f>SUM(0)</f>
        <v>0</v>
      </c>
      <c r="U262" s="57"/>
      <c r="V262" s="57"/>
      <c r="W262" s="20" t="s">
        <v>34</v>
      </c>
      <c r="X262" s="20">
        <v>4981</v>
      </c>
      <c r="Y262" s="20"/>
    </row>
    <row r="263" s="5" customFormat="1" ht="24.95" customHeight="1" spans="1:25">
      <c r="A263" s="20">
        <v>180</v>
      </c>
      <c r="B263" s="21" t="s">
        <v>1775</v>
      </c>
      <c r="C263" s="20"/>
      <c r="D263" s="20"/>
      <c r="E263" s="20"/>
      <c r="F263" s="20"/>
      <c r="G263" s="20"/>
      <c r="H263" s="20"/>
      <c r="I263" s="20"/>
      <c r="J263" s="41"/>
      <c r="K263" s="21"/>
      <c r="L263" s="20"/>
      <c r="M263" s="48"/>
      <c r="N263" s="48"/>
      <c r="O263" s="48"/>
      <c r="P263" s="48"/>
      <c r="Q263" s="20"/>
      <c r="R263" s="20"/>
      <c r="S263" s="57"/>
      <c r="T263" s="57"/>
      <c r="U263" s="57"/>
      <c r="V263" s="57"/>
      <c r="W263" s="20"/>
      <c r="X263" s="20">
        <v>4983</v>
      </c>
      <c r="Y263" s="20"/>
    </row>
    <row r="264" s="5" customFormat="1" ht="24.95" customHeight="1" spans="1:25">
      <c r="A264" s="20">
        <v>181</v>
      </c>
      <c r="B264" s="21" t="s">
        <v>1776</v>
      </c>
      <c r="C264" s="20"/>
      <c r="D264" s="20"/>
      <c r="E264" s="20"/>
      <c r="F264" s="20"/>
      <c r="G264" s="20" t="s">
        <v>37</v>
      </c>
      <c r="H264" s="20" t="s">
        <v>34</v>
      </c>
      <c r="I264" s="20" t="s">
        <v>1743</v>
      </c>
      <c r="J264" s="41"/>
      <c r="K264" s="21"/>
      <c r="L264" s="20"/>
      <c r="M264" s="48"/>
      <c r="N264" s="48"/>
      <c r="O264" s="48"/>
      <c r="P264" s="48"/>
      <c r="Q264" s="20"/>
      <c r="R264" s="20"/>
      <c r="S264" s="57"/>
      <c r="T264" s="57"/>
      <c r="U264" s="57"/>
      <c r="V264" s="57"/>
      <c r="W264" s="20" t="s">
        <v>34</v>
      </c>
      <c r="X264" s="20">
        <v>4984</v>
      </c>
      <c r="Y264" s="20"/>
    </row>
    <row r="265" s="5" customFormat="1" ht="24.95" customHeight="1" spans="1:25">
      <c r="A265" s="20">
        <v>182</v>
      </c>
      <c r="B265" s="21" t="s">
        <v>1777</v>
      </c>
      <c r="C265" s="20"/>
      <c r="D265" s="20"/>
      <c r="E265" s="20"/>
      <c r="F265" s="20"/>
      <c r="G265" s="20" t="s">
        <v>37</v>
      </c>
      <c r="H265" s="20" t="s">
        <v>34</v>
      </c>
      <c r="I265" s="20" t="s">
        <v>1743</v>
      </c>
      <c r="J265" s="41"/>
      <c r="K265" s="21"/>
      <c r="L265" s="20"/>
      <c r="M265" s="48"/>
      <c r="N265" s="48"/>
      <c r="O265" s="48"/>
      <c r="P265" s="48"/>
      <c r="Q265" s="20"/>
      <c r="R265" s="20"/>
      <c r="S265" s="57"/>
      <c r="T265" s="57"/>
      <c r="U265" s="57"/>
      <c r="V265" s="57"/>
      <c r="W265" s="20"/>
      <c r="X265" s="20">
        <v>4988</v>
      </c>
      <c r="Y265" s="20"/>
    </row>
    <row r="266" s="6" customFormat="1" ht="24.95" customHeight="1" spans="1:25">
      <c r="A266" s="22">
        <v>183</v>
      </c>
      <c r="B266" s="23" t="s">
        <v>1778</v>
      </c>
      <c r="C266" s="22"/>
      <c r="D266" s="22"/>
      <c r="E266" s="22"/>
      <c r="F266" s="22"/>
      <c r="G266" s="22" t="s">
        <v>37</v>
      </c>
      <c r="H266" s="22" t="s">
        <v>34</v>
      </c>
      <c r="I266" s="22" t="s">
        <v>1743</v>
      </c>
      <c r="J266" s="43"/>
      <c r="K266" s="23"/>
      <c r="L266" s="22"/>
      <c r="M266" s="49"/>
      <c r="N266" s="49"/>
      <c r="O266" s="49"/>
      <c r="P266" s="49"/>
      <c r="Q266" s="22"/>
      <c r="R266" s="22"/>
      <c r="S266" s="22"/>
      <c r="T266" s="58"/>
      <c r="U266" s="58"/>
      <c r="V266" s="58"/>
      <c r="W266" s="22"/>
      <c r="X266" s="22">
        <v>4989</v>
      </c>
      <c r="Y266" s="22"/>
    </row>
    <row r="267" s="6" customFormat="1" ht="24.95" customHeight="1" spans="1:25">
      <c r="A267" s="22">
        <v>184</v>
      </c>
      <c r="B267" s="23" t="s">
        <v>1779</v>
      </c>
      <c r="C267" s="22"/>
      <c r="D267" s="22"/>
      <c r="E267" s="22"/>
      <c r="F267" s="22"/>
      <c r="G267" s="22" t="s">
        <v>37</v>
      </c>
      <c r="H267" s="22" t="s">
        <v>34</v>
      </c>
      <c r="I267" s="22" t="s">
        <v>1743</v>
      </c>
      <c r="J267" s="43"/>
      <c r="K267" s="23"/>
      <c r="L267" s="22"/>
      <c r="M267" s="49"/>
      <c r="N267" s="49"/>
      <c r="O267" s="49"/>
      <c r="P267" s="49"/>
      <c r="Q267" s="22"/>
      <c r="R267" s="22"/>
      <c r="S267" s="22"/>
      <c r="T267" s="58"/>
      <c r="U267" s="58"/>
      <c r="V267" s="58"/>
      <c r="W267" s="22"/>
      <c r="X267" s="22">
        <v>4993</v>
      </c>
      <c r="Y267" s="22"/>
    </row>
    <row r="268" s="6" customFormat="1" ht="24.95" customHeight="1" spans="1:25">
      <c r="A268" s="22">
        <v>185</v>
      </c>
      <c r="B268" s="23" t="s">
        <v>1780</v>
      </c>
      <c r="C268" s="22"/>
      <c r="D268" s="22"/>
      <c r="E268" s="22"/>
      <c r="F268" s="22"/>
      <c r="G268" s="22" t="s">
        <v>37</v>
      </c>
      <c r="H268" s="22" t="s">
        <v>34</v>
      </c>
      <c r="I268" s="22" t="s">
        <v>1743</v>
      </c>
      <c r="J268" s="43"/>
      <c r="K268" s="23"/>
      <c r="L268" s="22"/>
      <c r="M268" s="49"/>
      <c r="N268" s="49"/>
      <c r="O268" s="49"/>
      <c r="P268" s="49"/>
      <c r="Q268" s="22"/>
      <c r="R268" s="22"/>
      <c r="S268" s="58"/>
      <c r="T268" s="58"/>
      <c r="U268" s="58"/>
      <c r="V268" s="58"/>
      <c r="W268" s="22"/>
      <c r="X268" s="22">
        <v>4997</v>
      </c>
      <c r="Y268" s="22"/>
    </row>
    <row r="269" s="5" customFormat="1" ht="24.95" customHeight="1" spans="1:25">
      <c r="A269" s="20">
        <v>186</v>
      </c>
      <c r="B269" s="21" t="s">
        <v>1303</v>
      </c>
      <c r="C269" s="20"/>
      <c r="D269" s="20"/>
      <c r="E269" s="20"/>
      <c r="F269" s="20"/>
      <c r="G269" s="20"/>
      <c r="H269" s="20"/>
      <c r="I269" s="20"/>
      <c r="J269" s="41"/>
      <c r="K269" s="21"/>
      <c r="L269" s="20"/>
      <c r="M269" s="48"/>
      <c r="N269" s="48"/>
      <c r="O269" s="48"/>
      <c r="P269" s="48"/>
      <c r="Q269" s="20"/>
      <c r="R269" s="20"/>
      <c r="S269" s="57"/>
      <c r="T269" s="57"/>
      <c r="U269" s="57"/>
      <c r="V269" s="57"/>
      <c r="W269" s="20"/>
      <c r="X269" s="20"/>
      <c r="Y269" s="20" t="s">
        <v>1781</v>
      </c>
    </row>
    <row r="270" s="4" customFormat="1" ht="24.95" customHeight="1" spans="1:25">
      <c r="A270" s="18">
        <v>187</v>
      </c>
      <c r="B270" s="19" t="s">
        <v>1782</v>
      </c>
      <c r="C270" s="18"/>
      <c r="D270" s="18"/>
      <c r="E270" s="18"/>
      <c r="F270" s="18"/>
      <c r="G270" s="18" t="s">
        <v>34</v>
      </c>
      <c r="H270" s="18" t="s">
        <v>34</v>
      </c>
      <c r="I270" s="18" t="s">
        <v>34</v>
      </c>
      <c r="J270" s="18" t="s">
        <v>34</v>
      </c>
      <c r="K270" s="19"/>
      <c r="L270" s="18"/>
      <c r="M270" s="40">
        <f t="shared" ref="M270:P270" si="70">SUBTOTAL(9,M271,M274,M282,M297)</f>
        <v>12.3</v>
      </c>
      <c r="N270" s="40">
        <f t="shared" si="70"/>
        <v>4.3</v>
      </c>
      <c r="O270" s="40">
        <f t="shared" si="70"/>
        <v>4</v>
      </c>
      <c r="P270" s="40">
        <f t="shared" si="70"/>
        <v>4</v>
      </c>
      <c r="Q270" s="18"/>
      <c r="R270" s="18" t="s">
        <v>34</v>
      </c>
      <c r="S270" s="56">
        <f>SUBTOTAL(9,S271,S274,S282,S297)</f>
        <v>14</v>
      </c>
      <c r="T270" s="56">
        <f>SUBTOTAL(9,T271,T274,T282,T297)</f>
        <v>20</v>
      </c>
      <c r="U270" s="56" t="s">
        <v>1783</v>
      </c>
      <c r="V270" s="56" t="s">
        <v>1784</v>
      </c>
      <c r="W270" s="18" t="s">
        <v>34</v>
      </c>
      <c r="X270" s="18">
        <v>5050</v>
      </c>
      <c r="Y270" s="18"/>
    </row>
    <row r="271" s="5" customFormat="1" ht="24.95" customHeight="1" spans="1:25">
      <c r="A271" s="20">
        <v>188</v>
      </c>
      <c r="B271" s="21" t="s">
        <v>1785</v>
      </c>
      <c r="C271" s="20"/>
      <c r="D271" s="20"/>
      <c r="E271" s="20"/>
      <c r="F271" s="20"/>
      <c r="G271" s="20" t="s">
        <v>363</v>
      </c>
      <c r="H271" s="20" t="s">
        <v>34</v>
      </c>
      <c r="I271" s="20" t="s">
        <v>1232</v>
      </c>
      <c r="J271" s="41">
        <f>J272+J273</f>
        <v>0</v>
      </c>
      <c r="K271" s="21"/>
      <c r="L271" s="20"/>
      <c r="M271" s="48">
        <f t="shared" ref="M271:P271" si="71">M272+M273</f>
        <v>0</v>
      </c>
      <c r="N271" s="48">
        <f t="shared" si="71"/>
        <v>0</v>
      </c>
      <c r="O271" s="48">
        <f t="shared" si="71"/>
        <v>0</v>
      </c>
      <c r="P271" s="48">
        <f t="shared" si="71"/>
        <v>0</v>
      </c>
      <c r="Q271" s="20"/>
      <c r="R271" s="20" t="s">
        <v>39</v>
      </c>
      <c r="S271" s="57"/>
      <c r="T271" s="57"/>
      <c r="U271" s="57"/>
      <c r="V271" s="57"/>
      <c r="W271" s="20"/>
      <c r="X271" s="20">
        <v>5051</v>
      </c>
      <c r="Y271" s="20"/>
    </row>
    <row r="272" s="6" customFormat="1" ht="24.95" customHeight="1" spans="1:25">
      <c r="A272" s="22">
        <v>189</v>
      </c>
      <c r="B272" s="23" t="s">
        <v>1786</v>
      </c>
      <c r="C272" s="22"/>
      <c r="D272" s="22"/>
      <c r="E272" s="22"/>
      <c r="F272" s="22"/>
      <c r="G272" s="22"/>
      <c r="H272" s="22"/>
      <c r="I272" s="22"/>
      <c r="J272" s="44"/>
      <c r="K272" s="23"/>
      <c r="L272" s="22"/>
      <c r="M272" s="49"/>
      <c r="N272" s="49"/>
      <c r="O272" s="49"/>
      <c r="P272" s="49"/>
      <c r="Q272" s="22"/>
      <c r="R272" s="22"/>
      <c r="S272" s="58"/>
      <c r="T272" s="58"/>
      <c r="U272" s="58"/>
      <c r="V272" s="58"/>
      <c r="W272" s="22"/>
      <c r="X272" s="22">
        <v>5052</v>
      </c>
      <c r="Y272" s="22"/>
    </row>
    <row r="273" s="6" customFormat="1" ht="24.95" customHeight="1" spans="1:25">
      <c r="A273" s="22">
        <v>190</v>
      </c>
      <c r="B273" s="23" t="s">
        <v>1787</v>
      </c>
      <c r="C273" s="22"/>
      <c r="D273" s="22"/>
      <c r="E273" s="22"/>
      <c r="F273" s="22"/>
      <c r="G273" s="22" t="s">
        <v>363</v>
      </c>
      <c r="H273" s="22" t="s">
        <v>34</v>
      </c>
      <c r="I273" s="22" t="s">
        <v>1232</v>
      </c>
      <c r="J273" s="43">
        <f>SUM(0)</f>
        <v>0</v>
      </c>
      <c r="K273" s="69" t="s">
        <v>1788</v>
      </c>
      <c r="L273" s="22"/>
      <c r="M273" s="49">
        <f t="shared" ref="M273:P273" si="72">SUM(0)</f>
        <v>0</v>
      </c>
      <c r="N273" s="49">
        <f t="shared" si="72"/>
        <v>0</v>
      </c>
      <c r="O273" s="49">
        <f t="shared" si="72"/>
        <v>0</v>
      </c>
      <c r="P273" s="49">
        <f t="shared" si="72"/>
        <v>0</v>
      </c>
      <c r="Q273" s="22"/>
      <c r="R273" s="22" t="s">
        <v>110</v>
      </c>
      <c r="S273" s="58">
        <f>SUM(0)</f>
        <v>0</v>
      </c>
      <c r="T273" s="58">
        <f>SUM(0)</f>
        <v>0</v>
      </c>
      <c r="U273" s="58" t="s">
        <v>1789</v>
      </c>
      <c r="V273" s="58" t="s">
        <v>1790</v>
      </c>
      <c r="W273" s="22" t="s">
        <v>34</v>
      </c>
      <c r="X273" s="22">
        <v>5053</v>
      </c>
      <c r="Y273" s="22"/>
    </row>
    <row r="274" s="5" customFormat="1" ht="24.95" customHeight="1" spans="1:25">
      <c r="A274" s="20">
        <v>191</v>
      </c>
      <c r="B274" s="21" t="s">
        <v>1791</v>
      </c>
      <c r="C274" s="20"/>
      <c r="D274" s="20"/>
      <c r="E274" s="20"/>
      <c r="F274" s="20"/>
      <c r="G274" s="20" t="s">
        <v>34</v>
      </c>
      <c r="H274" s="20" t="s">
        <v>34</v>
      </c>
      <c r="I274" s="20" t="s">
        <v>34</v>
      </c>
      <c r="J274" s="20" t="s">
        <v>34</v>
      </c>
      <c r="K274" s="21"/>
      <c r="L274" s="20"/>
      <c r="M274" s="48">
        <f t="shared" ref="M274:P274" si="73">M275+M276+M281</f>
        <v>0</v>
      </c>
      <c r="N274" s="48">
        <f t="shared" si="73"/>
        <v>0</v>
      </c>
      <c r="O274" s="48">
        <f t="shared" si="73"/>
        <v>0</v>
      </c>
      <c r="P274" s="48">
        <f t="shared" si="73"/>
        <v>0</v>
      </c>
      <c r="Q274" s="20"/>
      <c r="R274" s="20" t="s">
        <v>34</v>
      </c>
      <c r="S274" s="57">
        <f>S275+S276+S281</f>
        <v>0</v>
      </c>
      <c r="T274" s="57">
        <f>T275+T276+T281</f>
        <v>0</v>
      </c>
      <c r="U274" s="57"/>
      <c r="V274" s="57"/>
      <c r="W274" s="20" t="s">
        <v>34</v>
      </c>
      <c r="X274" s="20">
        <v>5055</v>
      </c>
      <c r="Y274" s="20"/>
    </row>
    <row r="275" s="6" customFormat="1" ht="24.95" customHeight="1" spans="1:25">
      <c r="A275" s="22">
        <v>192</v>
      </c>
      <c r="B275" s="23" t="s">
        <v>1792</v>
      </c>
      <c r="C275" s="22"/>
      <c r="D275" s="22"/>
      <c r="E275" s="22"/>
      <c r="F275" s="22"/>
      <c r="G275" s="22" t="s">
        <v>37</v>
      </c>
      <c r="H275" s="22" t="s">
        <v>34</v>
      </c>
      <c r="I275" s="22" t="s">
        <v>126</v>
      </c>
      <c r="J275" s="44"/>
      <c r="K275" s="23"/>
      <c r="L275" s="22"/>
      <c r="M275" s="49"/>
      <c r="N275" s="49"/>
      <c r="O275" s="49"/>
      <c r="P275" s="49"/>
      <c r="Q275" s="22"/>
      <c r="R275" s="22"/>
      <c r="S275" s="58"/>
      <c r="T275" s="58"/>
      <c r="U275" s="58"/>
      <c r="V275" s="58"/>
      <c r="W275" s="22" t="s">
        <v>34</v>
      </c>
      <c r="X275" s="22">
        <v>5056</v>
      </c>
      <c r="Y275" s="22"/>
    </row>
    <row r="276" s="6" customFormat="1" ht="24.95" customHeight="1" spans="1:25">
      <c r="A276" s="22">
        <v>193</v>
      </c>
      <c r="B276" s="23" t="s">
        <v>1793</v>
      </c>
      <c r="C276" s="22"/>
      <c r="D276" s="22"/>
      <c r="E276" s="22"/>
      <c r="F276" s="22"/>
      <c r="G276" s="22" t="s">
        <v>37</v>
      </c>
      <c r="H276" s="22" t="s">
        <v>34</v>
      </c>
      <c r="I276" s="22" t="s">
        <v>1794</v>
      </c>
      <c r="J276" s="22">
        <f>J277+J278+J279+J280</f>
        <v>0</v>
      </c>
      <c r="K276" s="69" t="s">
        <v>1795</v>
      </c>
      <c r="L276" s="22"/>
      <c r="M276" s="49">
        <f t="shared" ref="M276:P276" si="74">M277+M278+M279+M280</f>
        <v>0</v>
      </c>
      <c r="N276" s="49">
        <f t="shared" si="74"/>
        <v>0</v>
      </c>
      <c r="O276" s="49">
        <f t="shared" si="74"/>
        <v>0</v>
      </c>
      <c r="P276" s="49">
        <f t="shared" si="74"/>
        <v>0</v>
      </c>
      <c r="Q276" s="22"/>
      <c r="R276" s="22" t="s">
        <v>39</v>
      </c>
      <c r="S276" s="58">
        <f>S277+S278+S279+S280</f>
        <v>0</v>
      </c>
      <c r="T276" s="58">
        <f>T277+T278+T279+T280</f>
        <v>0</v>
      </c>
      <c r="U276" s="58"/>
      <c r="V276" s="58"/>
      <c r="W276" s="22" t="s">
        <v>34</v>
      </c>
      <c r="X276" s="22">
        <v>5057</v>
      </c>
      <c r="Y276" s="22"/>
    </row>
    <row r="277" ht="24.95" customHeight="1" spans="1:25">
      <c r="A277" s="24">
        <v>194</v>
      </c>
      <c r="B277" s="26" t="s">
        <v>1796</v>
      </c>
      <c r="C277" s="24"/>
      <c r="D277" s="24"/>
      <c r="E277" s="24"/>
      <c r="F277" s="24"/>
      <c r="G277" s="24" t="s">
        <v>37</v>
      </c>
      <c r="H277" s="24" t="s">
        <v>34</v>
      </c>
      <c r="I277" s="24" t="s">
        <v>1797</v>
      </c>
      <c r="J277" s="55">
        <f>SUM(0)</f>
        <v>0</v>
      </c>
      <c r="K277" s="51"/>
      <c r="L277" s="24"/>
      <c r="M277" s="52"/>
      <c r="N277" s="52"/>
      <c r="O277" s="52"/>
      <c r="P277" s="52"/>
      <c r="Q277" s="24"/>
      <c r="R277" s="24"/>
      <c r="S277" s="24">
        <f>SUM(0)</f>
        <v>0</v>
      </c>
      <c r="T277" s="24">
        <f>SUM(0)</f>
        <v>0</v>
      </c>
      <c r="U277" s="24"/>
      <c r="V277" s="24"/>
      <c r="W277" s="24" t="s">
        <v>34</v>
      </c>
      <c r="X277" s="24">
        <v>5058</v>
      </c>
      <c r="Y277" s="24"/>
    </row>
    <row r="278" ht="24.95" customHeight="1" spans="1:25">
      <c r="A278" s="24">
        <v>195</v>
      </c>
      <c r="B278" s="26" t="s">
        <v>1798</v>
      </c>
      <c r="C278" s="24"/>
      <c r="D278" s="24"/>
      <c r="E278" s="24"/>
      <c r="F278" s="24"/>
      <c r="G278" s="24" t="s">
        <v>37</v>
      </c>
      <c r="H278" s="24" t="s">
        <v>34</v>
      </c>
      <c r="I278" s="24" t="s">
        <v>106</v>
      </c>
      <c r="J278" s="55">
        <f>SUM(0)</f>
        <v>0</v>
      </c>
      <c r="K278" s="51"/>
      <c r="L278" s="24"/>
      <c r="M278" s="52">
        <f>SUM(0)</f>
        <v>0</v>
      </c>
      <c r="N278" s="52">
        <f>SUM(0)</f>
        <v>0</v>
      </c>
      <c r="O278" s="52">
        <f>SUM(0)</f>
        <v>0</v>
      </c>
      <c r="P278" s="52">
        <f>SUM(0)</f>
        <v>0</v>
      </c>
      <c r="Q278" s="24"/>
      <c r="R278" s="24" t="s">
        <v>39</v>
      </c>
      <c r="S278" s="24">
        <f>SUM(0)</f>
        <v>0</v>
      </c>
      <c r="T278" s="24">
        <f>SUM(0)</f>
        <v>0</v>
      </c>
      <c r="U278" s="24"/>
      <c r="V278" s="24"/>
      <c r="W278" s="24" t="s">
        <v>34</v>
      </c>
      <c r="X278" s="24">
        <v>5076</v>
      </c>
      <c r="Y278" s="24"/>
    </row>
    <row r="279" ht="24.95" customHeight="1" spans="1:25">
      <c r="A279" s="24">
        <v>196</v>
      </c>
      <c r="B279" s="26" t="s">
        <v>1818</v>
      </c>
      <c r="C279" s="24"/>
      <c r="D279" s="24"/>
      <c r="E279" s="24"/>
      <c r="F279" s="24"/>
      <c r="G279" s="24" t="s">
        <v>37</v>
      </c>
      <c r="H279" s="24" t="s">
        <v>34</v>
      </c>
      <c r="I279" s="24" t="s">
        <v>106</v>
      </c>
      <c r="J279" s="55">
        <f>SUM(0)</f>
        <v>0</v>
      </c>
      <c r="K279" s="51"/>
      <c r="L279" s="24"/>
      <c r="M279" s="52">
        <f t="shared" ref="M279:P279" si="75">SUM(0)</f>
        <v>0</v>
      </c>
      <c r="N279" s="52">
        <f t="shared" si="75"/>
        <v>0</v>
      </c>
      <c r="O279" s="52">
        <f t="shared" si="75"/>
        <v>0</v>
      </c>
      <c r="P279" s="52">
        <f t="shared" si="75"/>
        <v>0</v>
      </c>
      <c r="Q279" s="24"/>
      <c r="R279" s="24" t="s">
        <v>39</v>
      </c>
      <c r="S279" s="24">
        <f>SUM(0)</f>
        <v>0</v>
      </c>
      <c r="T279" s="24">
        <f>SUM(0)</f>
        <v>0</v>
      </c>
      <c r="U279" s="24"/>
      <c r="V279" s="24"/>
      <c r="W279" s="24" t="s">
        <v>34</v>
      </c>
      <c r="X279" s="24">
        <v>5680</v>
      </c>
      <c r="Y279" s="24"/>
    </row>
    <row r="280" ht="24.95" customHeight="1" spans="1:25">
      <c r="A280" s="24">
        <v>197</v>
      </c>
      <c r="B280" s="26" t="s">
        <v>1819</v>
      </c>
      <c r="C280" s="24"/>
      <c r="D280" s="24"/>
      <c r="E280" s="24"/>
      <c r="F280" s="24"/>
      <c r="G280" s="24" t="s">
        <v>37</v>
      </c>
      <c r="H280" s="24" t="s">
        <v>34</v>
      </c>
      <c r="I280" s="24" t="s">
        <v>1797</v>
      </c>
      <c r="J280" s="55">
        <f>SUM(0)</f>
        <v>0</v>
      </c>
      <c r="K280" s="51"/>
      <c r="L280" s="24"/>
      <c r="M280" s="52">
        <f t="shared" ref="M280:P280" si="76">SUM(0)</f>
        <v>0</v>
      </c>
      <c r="N280" s="52">
        <f t="shared" si="76"/>
        <v>0</v>
      </c>
      <c r="O280" s="52">
        <f t="shared" si="76"/>
        <v>0</v>
      </c>
      <c r="P280" s="52">
        <f t="shared" si="76"/>
        <v>0</v>
      </c>
      <c r="Q280" s="24"/>
      <c r="R280" s="24" t="s">
        <v>39</v>
      </c>
      <c r="S280" s="24">
        <f>SUM(0)</f>
        <v>0</v>
      </c>
      <c r="T280" s="24">
        <f>SUM(0)</f>
        <v>0</v>
      </c>
      <c r="U280" s="24"/>
      <c r="V280" s="24"/>
      <c r="W280" s="24" t="s">
        <v>34</v>
      </c>
      <c r="X280" s="24">
        <v>5682</v>
      </c>
      <c r="Y280" s="24"/>
    </row>
    <row r="281" s="6" customFormat="1" ht="24.95" customHeight="1" spans="1:25">
      <c r="A281" s="22">
        <v>198</v>
      </c>
      <c r="B281" s="23" t="s">
        <v>1820</v>
      </c>
      <c r="C281" s="22"/>
      <c r="D281" s="22"/>
      <c r="E281" s="22"/>
      <c r="F281" s="22"/>
      <c r="G281" s="22"/>
      <c r="H281" s="22"/>
      <c r="I281" s="22"/>
      <c r="J281" s="44"/>
      <c r="K281" s="23"/>
      <c r="L281" s="22"/>
      <c r="M281" s="49"/>
      <c r="N281" s="49"/>
      <c r="O281" s="49"/>
      <c r="P281" s="49"/>
      <c r="Q281" s="22"/>
      <c r="R281" s="22"/>
      <c r="S281" s="58"/>
      <c r="T281" s="58"/>
      <c r="U281" s="58"/>
      <c r="V281" s="58"/>
      <c r="W281" s="22"/>
      <c r="X281" s="22">
        <v>6179</v>
      </c>
      <c r="Y281" s="22"/>
    </row>
    <row r="282" s="5" customFormat="1" ht="24.95" customHeight="1" spans="1:25">
      <c r="A282" s="20">
        <v>199</v>
      </c>
      <c r="B282" s="21" t="s">
        <v>1821</v>
      </c>
      <c r="C282" s="20"/>
      <c r="D282" s="20"/>
      <c r="E282" s="20"/>
      <c r="F282" s="20"/>
      <c r="G282" s="20" t="s">
        <v>34</v>
      </c>
      <c r="H282" s="20" t="s">
        <v>34</v>
      </c>
      <c r="I282" s="20" t="s">
        <v>34</v>
      </c>
      <c r="J282" s="41">
        <f>J283+J293+J294+J296</f>
        <v>14</v>
      </c>
      <c r="K282" s="21"/>
      <c r="L282" s="20"/>
      <c r="M282" s="48">
        <f t="shared" ref="M282:P282" si="77">M283+M293+M294+M296</f>
        <v>12.3</v>
      </c>
      <c r="N282" s="48">
        <f t="shared" si="77"/>
        <v>4.3</v>
      </c>
      <c r="O282" s="48">
        <f t="shared" si="77"/>
        <v>4</v>
      </c>
      <c r="P282" s="48">
        <f t="shared" si="77"/>
        <v>4</v>
      </c>
      <c r="Q282" s="20"/>
      <c r="R282" s="20" t="s">
        <v>34</v>
      </c>
      <c r="S282" s="57">
        <f>S283+S293+S294+S296</f>
        <v>14</v>
      </c>
      <c r="T282" s="57">
        <f>T283+T293+T294+T296</f>
        <v>20</v>
      </c>
      <c r="U282" s="57"/>
      <c r="V282" s="57"/>
      <c r="W282" s="20" t="s">
        <v>34</v>
      </c>
      <c r="X282" s="20">
        <v>6180</v>
      </c>
      <c r="Y282" s="20"/>
    </row>
    <row r="283" s="6" customFormat="1" ht="24.95" customHeight="1" spans="1:25">
      <c r="A283" s="22">
        <v>200</v>
      </c>
      <c r="B283" s="23" t="s">
        <v>1822</v>
      </c>
      <c r="C283" s="22"/>
      <c r="D283" s="22"/>
      <c r="E283" s="22"/>
      <c r="F283" s="22"/>
      <c r="G283" s="22" t="s">
        <v>37</v>
      </c>
      <c r="H283" s="22" t="s">
        <v>34</v>
      </c>
      <c r="I283" s="22" t="s">
        <v>38</v>
      </c>
      <c r="J283" s="43">
        <f>SUM(J284:J292)</f>
        <v>12</v>
      </c>
      <c r="K283" s="69" t="s">
        <v>1823</v>
      </c>
      <c r="L283" s="22"/>
      <c r="M283" s="49">
        <f>SUM(M284:M292)</f>
        <v>12</v>
      </c>
      <c r="N283" s="49">
        <f>SUM(N284:N292)</f>
        <v>4</v>
      </c>
      <c r="O283" s="49">
        <f>SUM(O284:O292)</f>
        <v>4</v>
      </c>
      <c r="P283" s="49">
        <f>SUM(P284:P292)</f>
        <v>4</v>
      </c>
      <c r="Q283" s="22"/>
      <c r="R283" s="22" t="s">
        <v>39</v>
      </c>
      <c r="S283" s="58">
        <f>SUM(S284:S292)</f>
        <v>12</v>
      </c>
      <c r="T283" s="58">
        <f>SUM(T284:T292)</f>
        <v>12</v>
      </c>
      <c r="U283" s="58"/>
      <c r="V283" s="58"/>
      <c r="W283" s="22" t="s">
        <v>34</v>
      </c>
      <c r="X283" s="22">
        <v>6181</v>
      </c>
      <c r="Y283" s="22"/>
    </row>
    <row r="284" ht="24.95" customHeight="1" spans="1:25">
      <c r="A284" s="24">
        <v>201</v>
      </c>
      <c r="B284" s="51" t="s">
        <v>1824</v>
      </c>
      <c r="C284" s="24" t="s">
        <v>45</v>
      </c>
      <c r="D284" s="24" t="s">
        <v>112</v>
      </c>
      <c r="E284" s="24" t="s">
        <v>197</v>
      </c>
      <c r="F284" s="24"/>
      <c r="G284" s="24" t="s">
        <v>37</v>
      </c>
      <c r="H284" s="24">
        <v>2018</v>
      </c>
      <c r="I284" s="24" t="s">
        <v>38</v>
      </c>
      <c r="J284" s="55">
        <v>1</v>
      </c>
      <c r="K284" s="51" t="s">
        <v>1826</v>
      </c>
      <c r="L284" s="24" t="s">
        <v>1827</v>
      </c>
      <c r="M284" s="52">
        <f t="shared" ref="M284:M292" si="78">N284+O284+P284</f>
        <v>1</v>
      </c>
      <c r="N284" s="52">
        <v>1</v>
      </c>
      <c r="O284" s="52"/>
      <c r="P284" s="52"/>
      <c r="Q284" s="24" t="s">
        <v>49</v>
      </c>
      <c r="R284" s="24" t="s">
        <v>39</v>
      </c>
      <c r="S284" s="24">
        <v>1</v>
      </c>
      <c r="T284" s="24">
        <v>1</v>
      </c>
      <c r="U284" s="24"/>
      <c r="V284" s="24"/>
      <c r="W284" s="26" t="s">
        <v>1802</v>
      </c>
      <c r="X284" s="24">
        <v>6210</v>
      </c>
      <c r="Y284" s="24"/>
    </row>
    <row r="285" ht="24.95" customHeight="1" spans="1:25">
      <c r="A285" s="24">
        <v>202</v>
      </c>
      <c r="B285" s="51" t="s">
        <v>1824</v>
      </c>
      <c r="C285" s="24" t="s">
        <v>45</v>
      </c>
      <c r="D285" s="166" t="s">
        <v>112</v>
      </c>
      <c r="E285" s="24" t="s">
        <v>795</v>
      </c>
      <c r="F285" s="24"/>
      <c r="G285" s="24" t="s">
        <v>37</v>
      </c>
      <c r="H285" s="24">
        <v>2018</v>
      </c>
      <c r="I285" s="24" t="s">
        <v>38</v>
      </c>
      <c r="J285" s="55">
        <v>2</v>
      </c>
      <c r="K285" s="51" t="s">
        <v>1826</v>
      </c>
      <c r="L285" s="24" t="s">
        <v>1827</v>
      </c>
      <c r="M285" s="52">
        <f t="shared" si="78"/>
        <v>2</v>
      </c>
      <c r="N285" s="52">
        <v>2</v>
      </c>
      <c r="O285" s="52"/>
      <c r="P285" s="52"/>
      <c r="Q285" s="24" t="s">
        <v>49</v>
      </c>
      <c r="R285" s="24" t="s">
        <v>39</v>
      </c>
      <c r="S285" s="24">
        <v>2</v>
      </c>
      <c r="T285" s="24">
        <v>2</v>
      </c>
      <c r="U285" s="24"/>
      <c r="V285" s="24"/>
      <c r="W285" s="26" t="s">
        <v>1802</v>
      </c>
      <c r="X285" s="24">
        <v>6212</v>
      </c>
      <c r="Y285" s="24"/>
    </row>
    <row r="286" ht="24.95" customHeight="1" spans="1:25">
      <c r="A286" s="24">
        <v>203</v>
      </c>
      <c r="B286" s="51" t="s">
        <v>1824</v>
      </c>
      <c r="C286" s="24" t="s">
        <v>45</v>
      </c>
      <c r="D286" s="24" t="s">
        <v>112</v>
      </c>
      <c r="E286" s="24" t="s">
        <v>1828</v>
      </c>
      <c r="F286" s="24"/>
      <c r="G286" s="24" t="s">
        <v>37</v>
      </c>
      <c r="H286" s="24">
        <v>2018</v>
      </c>
      <c r="I286" s="24" t="s">
        <v>38</v>
      </c>
      <c r="J286" s="55">
        <v>1</v>
      </c>
      <c r="K286" s="51" t="s">
        <v>1826</v>
      </c>
      <c r="L286" s="24" t="s">
        <v>1827</v>
      </c>
      <c r="M286" s="52">
        <f t="shared" si="78"/>
        <v>1</v>
      </c>
      <c r="N286" s="52">
        <v>1</v>
      </c>
      <c r="O286" s="52"/>
      <c r="P286" s="52"/>
      <c r="Q286" s="24" t="s">
        <v>49</v>
      </c>
      <c r="R286" s="24" t="s">
        <v>39</v>
      </c>
      <c r="S286" s="24">
        <v>1</v>
      </c>
      <c r="T286" s="24">
        <v>1</v>
      </c>
      <c r="U286" s="24"/>
      <c r="V286" s="24"/>
      <c r="W286" s="26" t="s">
        <v>1802</v>
      </c>
      <c r="X286" s="24">
        <v>6214</v>
      </c>
      <c r="Y286" s="24"/>
    </row>
    <row r="287" ht="24.95" customHeight="1" spans="1:25">
      <c r="A287" s="24">
        <v>204</v>
      </c>
      <c r="B287" s="51" t="s">
        <v>1824</v>
      </c>
      <c r="C287" s="24" t="s">
        <v>45</v>
      </c>
      <c r="D287" s="24" t="s">
        <v>112</v>
      </c>
      <c r="E287" s="24" t="s">
        <v>197</v>
      </c>
      <c r="F287" s="24"/>
      <c r="G287" s="24" t="s">
        <v>37</v>
      </c>
      <c r="H287" s="24">
        <v>2019</v>
      </c>
      <c r="I287" s="24" t="s">
        <v>38</v>
      </c>
      <c r="J287" s="55">
        <v>1</v>
      </c>
      <c r="K287" s="51" t="s">
        <v>1826</v>
      </c>
      <c r="L287" s="24" t="s">
        <v>1827</v>
      </c>
      <c r="M287" s="52">
        <f t="shared" si="78"/>
        <v>1</v>
      </c>
      <c r="N287" s="52"/>
      <c r="O287" s="52">
        <v>1</v>
      </c>
      <c r="P287" s="52"/>
      <c r="Q287" s="24" t="s">
        <v>49</v>
      </c>
      <c r="R287" s="24" t="s">
        <v>39</v>
      </c>
      <c r="S287" s="24">
        <v>1</v>
      </c>
      <c r="T287" s="24">
        <v>1</v>
      </c>
      <c r="U287" s="24"/>
      <c r="V287" s="24"/>
      <c r="W287" s="26" t="s">
        <v>1802</v>
      </c>
      <c r="X287" s="24">
        <v>6346</v>
      </c>
      <c r="Y287" s="24"/>
    </row>
    <row r="288" ht="24.95" customHeight="1" spans="1:25">
      <c r="A288" s="24">
        <v>205</v>
      </c>
      <c r="B288" s="51" t="s">
        <v>1824</v>
      </c>
      <c r="C288" s="24" t="s">
        <v>45</v>
      </c>
      <c r="D288" s="166" t="s">
        <v>112</v>
      </c>
      <c r="E288" s="24" t="s">
        <v>795</v>
      </c>
      <c r="F288" s="24"/>
      <c r="G288" s="24" t="s">
        <v>37</v>
      </c>
      <c r="H288" s="24">
        <v>2019</v>
      </c>
      <c r="I288" s="24" t="s">
        <v>38</v>
      </c>
      <c r="J288" s="55">
        <v>2</v>
      </c>
      <c r="K288" s="51" t="s">
        <v>1826</v>
      </c>
      <c r="L288" s="24" t="s">
        <v>1827</v>
      </c>
      <c r="M288" s="52">
        <f t="shared" si="78"/>
        <v>2</v>
      </c>
      <c r="N288" s="52"/>
      <c r="O288" s="52">
        <v>2</v>
      </c>
      <c r="P288" s="52"/>
      <c r="Q288" s="24" t="s">
        <v>49</v>
      </c>
      <c r="R288" s="24" t="s">
        <v>39</v>
      </c>
      <c r="S288" s="24">
        <v>2</v>
      </c>
      <c r="T288" s="24">
        <v>2</v>
      </c>
      <c r="U288" s="24"/>
      <c r="V288" s="24"/>
      <c r="W288" s="26" t="s">
        <v>1802</v>
      </c>
      <c r="X288" s="24">
        <v>6348</v>
      </c>
      <c r="Y288" s="24"/>
    </row>
    <row r="289" ht="24.95" customHeight="1" spans="1:25">
      <c r="A289" s="24">
        <v>206</v>
      </c>
      <c r="B289" s="51" t="s">
        <v>1824</v>
      </c>
      <c r="C289" s="24" t="s">
        <v>45</v>
      </c>
      <c r="D289" s="24" t="s">
        <v>112</v>
      </c>
      <c r="E289" s="24" t="s">
        <v>1828</v>
      </c>
      <c r="F289" s="24"/>
      <c r="G289" s="24" t="s">
        <v>37</v>
      </c>
      <c r="H289" s="24">
        <v>2019</v>
      </c>
      <c r="I289" s="24" t="s">
        <v>38</v>
      </c>
      <c r="J289" s="55">
        <v>1</v>
      </c>
      <c r="K289" s="51" t="s">
        <v>1826</v>
      </c>
      <c r="L289" s="24" t="s">
        <v>1827</v>
      </c>
      <c r="M289" s="52">
        <f t="shared" si="78"/>
        <v>1</v>
      </c>
      <c r="N289" s="52"/>
      <c r="O289" s="52">
        <v>1</v>
      </c>
      <c r="P289" s="52"/>
      <c r="Q289" s="24" t="s">
        <v>49</v>
      </c>
      <c r="R289" s="24" t="s">
        <v>39</v>
      </c>
      <c r="S289" s="24">
        <v>1</v>
      </c>
      <c r="T289" s="24">
        <v>1</v>
      </c>
      <c r="U289" s="24"/>
      <c r="V289" s="24"/>
      <c r="W289" s="26" t="s">
        <v>1802</v>
      </c>
      <c r="X289" s="24">
        <v>6350</v>
      </c>
      <c r="Y289" s="24"/>
    </row>
    <row r="290" ht="24.95" customHeight="1" spans="1:25">
      <c r="A290" s="24">
        <v>207</v>
      </c>
      <c r="B290" s="51" t="s">
        <v>1824</v>
      </c>
      <c r="C290" s="24" t="s">
        <v>45</v>
      </c>
      <c r="D290" s="24" t="s">
        <v>112</v>
      </c>
      <c r="E290" s="24" t="s">
        <v>197</v>
      </c>
      <c r="F290" s="24"/>
      <c r="G290" s="24" t="s">
        <v>37</v>
      </c>
      <c r="H290" s="24">
        <v>2020</v>
      </c>
      <c r="I290" s="24" t="s">
        <v>38</v>
      </c>
      <c r="J290" s="55">
        <v>1</v>
      </c>
      <c r="K290" s="51" t="s">
        <v>1826</v>
      </c>
      <c r="L290" s="24" t="s">
        <v>1827</v>
      </c>
      <c r="M290" s="52">
        <f t="shared" si="78"/>
        <v>1</v>
      </c>
      <c r="N290" s="52"/>
      <c r="O290" s="52"/>
      <c r="P290" s="52">
        <v>1</v>
      </c>
      <c r="Q290" s="24" t="s">
        <v>49</v>
      </c>
      <c r="R290" s="24" t="s">
        <v>39</v>
      </c>
      <c r="S290" s="24">
        <v>1</v>
      </c>
      <c r="T290" s="24">
        <v>1</v>
      </c>
      <c r="U290" s="24"/>
      <c r="V290" s="24"/>
      <c r="W290" s="26" t="s">
        <v>1802</v>
      </c>
      <c r="X290" s="24">
        <v>6482</v>
      </c>
      <c r="Y290" s="24"/>
    </row>
    <row r="291" ht="24.95" customHeight="1" spans="1:25">
      <c r="A291" s="24">
        <v>208</v>
      </c>
      <c r="B291" s="51" t="s">
        <v>1824</v>
      </c>
      <c r="C291" s="24" t="s">
        <v>45</v>
      </c>
      <c r="D291" s="166" t="s">
        <v>112</v>
      </c>
      <c r="E291" s="24" t="s">
        <v>795</v>
      </c>
      <c r="F291" s="24"/>
      <c r="G291" s="24" t="s">
        <v>37</v>
      </c>
      <c r="H291" s="24">
        <v>2020</v>
      </c>
      <c r="I291" s="24" t="s">
        <v>38</v>
      </c>
      <c r="J291" s="55">
        <v>2</v>
      </c>
      <c r="K291" s="51" t="s">
        <v>1826</v>
      </c>
      <c r="L291" s="24" t="s">
        <v>1827</v>
      </c>
      <c r="M291" s="52">
        <f t="shared" si="78"/>
        <v>2</v>
      </c>
      <c r="N291" s="52"/>
      <c r="O291" s="52"/>
      <c r="P291" s="52">
        <v>2</v>
      </c>
      <c r="Q291" s="24" t="s">
        <v>49</v>
      </c>
      <c r="R291" s="24" t="s">
        <v>39</v>
      </c>
      <c r="S291" s="24">
        <v>2</v>
      </c>
      <c r="T291" s="24">
        <v>2</v>
      </c>
      <c r="U291" s="24"/>
      <c r="V291" s="24"/>
      <c r="W291" s="26" t="s">
        <v>1802</v>
      </c>
      <c r="X291" s="24">
        <v>6484</v>
      </c>
      <c r="Y291" s="24"/>
    </row>
    <row r="292" ht="24.95" customHeight="1" spans="1:25">
      <c r="A292" s="24">
        <v>209</v>
      </c>
      <c r="B292" s="51" t="s">
        <v>1824</v>
      </c>
      <c r="C292" s="24" t="s">
        <v>45</v>
      </c>
      <c r="D292" s="24" t="s">
        <v>112</v>
      </c>
      <c r="E292" s="24" t="s">
        <v>1828</v>
      </c>
      <c r="F292" s="24"/>
      <c r="G292" s="24" t="s">
        <v>37</v>
      </c>
      <c r="H292" s="24">
        <v>2020</v>
      </c>
      <c r="I292" s="24" t="s">
        <v>38</v>
      </c>
      <c r="J292" s="55">
        <v>1</v>
      </c>
      <c r="K292" s="51" t="s">
        <v>1826</v>
      </c>
      <c r="L292" s="24" t="s">
        <v>1827</v>
      </c>
      <c r="M292" s="52">
        <f t="shared" si="78"/>
        <v>1</v>
      </c>
      <c r="N292" s="52"/>
      <c r="O292" s="52"/>
      <c r="P292" s="52">
        <v>1</v>
      </c>
      <c r="Q292" s="24" t="s">
        <v>49</v>
      </c>
      <c r="R292" s="24" t="s">
        <v>39</v>
      </c>
      <c r="S292" s="24">
        <v>1</v>
      </c>
      <c r="T292" s="24">
        <v>1</v>
      </c>
      <c r="U292" s="24"/>
      <c r="V292" s="24"/>
      <c r="W292" s="26" t="s">
        <v>1802</v>
      </c>
      <c r="X292" s="24">
        <v>6486</v>
      </c>
      <c r="Y292" s="24"/>
    </row>
    <row r="293" s="6" customFormat="1" ht="24.95" customHeight="1" spans="1:25">
      <c r="A293" s="22">
        <v>210</v>
      </c>
      <c r="B293" s="23" t="s">
        <v>1830</v>
      </c>
      <c r="C293" s="22"/>
      <c r="D293" s="22"/>
      <c r="E293" s="22"/>
      <c r="F293" s="22"/>
      <c r="G293" s="22"/>
      <c r="H293" s="22"/>
      <c r="I293" s="22"/>
      <c r="J293" s="43"/>
      <c r="K293" s="23"/>
      <c r="L293" s="22"/>
      <c r="M293" s="49"/>
      <c r="N293" s="49"/>
      <c r="O293" s="49"/>
      <c r="P293" s="49"/>
      <c r="Q293" s="22"/>
      <c r="R293" s="22"/>
      <c r="S293" s="58"/>
      <c r="T293" s="58"/>
      <c r="U293" s="58"/>
      <c r="V293" s="58"/>
      <c r="W293" s="22"/>
      <c r="X293" s="22">
        <v>6590</v>
      </c>
      <c r="Y293" s="22"/>
    </row>
    <row r="294" s="6" customFormat="1" ht="24.95" customHeight="1" spans="1:25">
      <c r="A294" s="22">
        <v>211</v>
      </c>
      <c r="B294" s="23" t="s">
        <v>1831</v>
      </c>
      <c r="C294" s="22"/>
      <c r="D294" s="22"/>
      <c r="E294" s="22"/>
      <c r="F294" s="22"/>
      <c r="G294" s="22" t="s">
        <v>37</v>
      </c>
      <c r="H294" s="22" t="s">
        <v>34</v>
      </c>
      <c r="I294" s="22" t="s">
        <v>38</v>
      </c>
      <c r="J294" s="43">
        <f>SUM(J295:J295)</f>
        <v>2</v>
      </c>
      <c r="K294" s="69" t="s">
        <v>1832</v>
      </c>
      <c r="L294" s="22"/>
      <c r="M294" s="49">
        <f>SUM(M295:M295)</f>
        <v>0.3</v>
      </c>
      <c r="N294" s="49">
        <f>SUM(N295:N295)</f>
        <v>0.3</v>
      </c>
      <c r="O294" s="49">
        <f>SUM(O295:O295)</f>
        <v>0</v>
      </c>
      <c r="P294" s="49">
        <f>SUM(P295:P295)</f>
        <v>0</v>
      </c>
      <c r="Q294" s="22"/>
      <c r="R294" s="22" t="s">
        <v>39</v>
      </c>
      <c r="S294" s="58">
        <f>SUM(S295:S295)</f>
        <v>2</v>
      </c>
      <c r="T294" s="58">
        <f>SUM(T295:T295)</f>
        <v>8</v>
      </c>
      <c r="U294" s="58"/>
      <c r="V294" s="58"/>
      <c r="W294" s="22" t="s">
        <v>34</v>
      </c>
      <c r="X294" s="22">
        <v>6591</v>
      </c>
      <c r="Y294" s="22"/>
    </row>
    <row r="295" ht="24.95" customHeight="1" spans="1:25">
      <c r="A295" s="24">
        <v>212</v>
      </c>
      <c r="B295" s="51" t="s">
        <v>1833</v>
      </c>
      <c r="C295" s="24" t="s">
        <v>45</v>
      </c>
      <c r="D295" s="24" t="s">
        <v>112</v>
      </c>
      <c r="E295" s="24" t="s">
        <v>1860</v>
      </c>
      <c r="F295" s="24"/>
      <c r="G295" s="24" t="s">
        <v>37</v>
      </c>
      <c r="H295" s="24">
        <v>2018</v>
      </c>
      <c r="I295" s="24" t="s">
        <v>38</v>
      </c>
      <c r="J295" s="55">
        <v>2</v>
      </c>
      <c r="K295" s="51" t="s">
        <v>1835</v>
      </c>
      <c r="L295" s="24">
        <v>0.15</v>
      </c>
      <c r="M295" s="52">
        <f>N295+O295+P295</f>
        <v>0.3</v>
      </c>
      <c r="N295" s="52">
        <v>0.3</v>
      </c>
      <c r="O295" s="52"/>
      <c r="P295" s="52"/>
      <c r="Q295" s="24" t="s">
        <v>49</v>
      </c>
      <c r="R295" s="24" t="s">
        <v>39</v>
      </c>
      <c r="S295" s="24">
        <v>2</v>
      </c>
      <c r="T295" s="24">
        <v>8</v>
      </c>
      <c r="U295" s="24"/>
      <c r="V295" s="24"/>
      <c r="W295" s="26" t="s">
        <v>1710</v>
      </c>
      <c r="X295" s="24">
        <v>6837</v>
      </c>
      <c r="Y295" s="24"/>
    </row>
    <row r="296" s="6" customFormat="1" ht="24.95" customHeight="1" spans="1:25">
      <c r="A296" s="22">
        <v>213</v>
      </c>
      <c r="B296" s="23" t="s">
        <v>1872</v>
      </c>
      <c r="C296" s="22"/>
      <c r="D296" s="22"/>
      <c r="E296" s="22"/>
      <c r="F296" s="22"/>
      <c r="G296" s="22"/>
      <c r="H296" s="22"/>
      <c r="I296" s="22"/>
      <c r="J296" s="43"/>
      <c r="K296" s="23"/>
      <c r="L296" s="22"/>
      <c r="M296" s="49"/>
      <c r="N296" s="49"/>
      <c r="O296" s="49"/>
      <c r="P296" s="49"/>
      <c r="Q296" s="22"/>
      <c r="R296" s="22"/>
      <c r="S296" s="58"/>
      <c r="T296" s="58"/>
      <c r="U296" s="58"/>
      <c r="V296" s="58"/>
      <c r="W296" s="22"/>
      <c r="X296" s="22">
        <v>7366</v>
      </c>
      <c r="Y296" s="22"/>
    </row>
    <row r="297" s="5" customFormat="1" ht="24.95" customHeight="1" spans="1:25">
      <c r="A297" s="20">
        <v>214</v>
      </c>
      <c r="B297" s="21" t="s">
        <v>1873</v>
      </c>
      <c r="C297" s="20"/>
      <c r="D297" s="20"/>
      <c r="E297" s="20"/>
      <c r="F297" s="20"/>
      <c r="G297" s="20"/>
      <c r="H297" s="20"/>
      <c r="I297" s="20"/>
      <c r="J297" s="41"/>
      <c r="K297" s="21"/>
      <c r="L297" s="20"/>
      <c r="M297" s="48"/>
      <c r="N297" s="48"/>
      <c r="O297" s="48"/>
      <c r="P297" s="48"/>
      <c r="Q297" s="20"/>
      <c r="R297" s="20"/>
      <c r="S297" s="57"/>
      <c r="T297" s="57"/>
      <c r="U297" s="57"/>
      <c r="V297" s="57"/>
      <c r="W297" s="20"/>
      <c r="X297" s="20"/>
      <c r="Y297" s="20" t="s">
        <v>1874</v>
      </c>
    </row>
    <row r="298" s="4" customFormat="1" ht="24.95" customHeight="1" spans="1:25">
      <c r="A298" s="18">
        <v>215</v>
      </c>
      <c r="B298" s="19" t="s">
        <v>1875</v>
      </c>
      <c r="C298" s="18"/>
      <c r="D298" s="18"/>
      <c r="E298" s="18"/>
      <c r="F298" s="18"/>
      <c r="G298" s="18" t="s">
        <v>34</v>
      </c>
      <c r="H298" s="18" t="s">
        <v>34</v>
      </c>
      <c r="I298" s="18" t="s">
        <v>1743</v>
      </c>
      <c r="J298" s="18">
        <f>J299+J300+J301+J302+J303+J304</f>
        <v>0</v>
      </c>
      <c r="K298" s="19"/>
      <c r="L298" s="18"/>
      <c r="M298" s="40">
        <f t="shared" ref="M298:P298" si="79">M299+M300+M301+M302+M303+M304</f>
        <v>0</v>
      </c>
      <c r="N298" s="40">
        <f t="shared" si="79"/>
        <v>0</v>
      </c>
      <c r="O298" s="40">
        <f t="shared" si="79"/>
        <v>0</v>
      </c>
      <c r="P298" s="40">
        <f t="shared" si="79"/>
        <v>0</v>
      </c>
      <c r="Q298" s="18"/>
      <c r="R298" s="18" t="s">
        <v>39</v>
      </c>
      <c r="S298" s="56">
        <f>S299+S300+S301+S302+S303+S304</f>
        <v>0</v>
      </c>
      <c r="T298" s="56">
        <f>T299+T300+T301+T302+T303+T304</f>
        <v>0</v>
      </c>
      <c r="U298" s="56" t="s">
        <v>1876</v>
      </c>
      <c r="V298" s="56" t="s">
        <v>1877</v>
      </c>
      <c r="W298" s="18" t="s">
        <v>34</v>
      </c>
      <c r="X298" s="18">
        <v>7367</v>
      </c>
      <c r="Y298" s="18"/>
    </row>
    <row r="299" s="5" customFormat="1" ht="24.95" customHeight="1" spans="1:25">
      <c r="A299" s="20">
        <v>216</v>
      </c>
      <c r="B299" s="21" t="s">
        <v>1878</v>
      </c>
      <c r="C299" s="20"/>
      <c r="D299" s="20"/>
      <c r="E299" s="20"/>
      <c r="F299" s="20"/>
      <c r="G299" s="20" t="s">
        <v>37</v>
      </c>
      <c r="H299" s="20" t="s">
        <v>34</v>
      </c>
      <c r="I299" s="20" t="s">
        <v>1743</v>
      </c>
      <c r="J299" s="41">
        <f t="shared" ref="J299:J302" si="80">SUM(0)</f>
        <v>0</v>
      </c>
      <c r="K299" s="21" t="s">
        <v>1879</v>
      </c>
      <c r="L299" s="20"/>
      <c r="M299" s="48">
        <f t="shared" ref="M299:P299" si="81">SUM(0)</f>
        <v>0</v>
      </c>
      <c r="N299" s="48">
        <f t="shared" si="81"/>
        <v>0</v>
      </c>
      <c r="O299" s="48">
        <f t="shared" si="81"/>
        <v>0</v>
      </c>
      <c r="P299" s="48">
        <f t="shared" si="81"/>
        <v>0</v>
      </c>
      <c r="Q299" s="20"/>
      <c r="R299" s="20" t="s">
        <v>39</v>
      </c>
      <c r="S299" s="57">
        <f t="shared" ref="S299:S302" si="82">SUM(0)</f>
        <v>0</v>
      </c>
      <c r="T299" s="57">
        <f t="shared" ref="T299:T302" si="83">SUM(0)</f>
        <v>0</v>
      </c>
      <c r="U299" s="57"/>
      <c r="V299" s="57"/>
      <c r="W299" s="20" t="s">
        <v>34</v>
      </c>
      <c r="X299" s="20">
        <v>7368</v>
      </c>
      <c r="Y299" s="20"/>
    </row>
    <row r="300" s="5" customFormat="1" ht="24.95" customHeight="1" spans="1:25">
      <c r="A300" s="20">
        <v>217</v>
      </c>
      <c r="B300" s="21" t="s">
        <v>1880</v>
      </c>
      <c r="C300" s="20"/>
      <c r="D300" s="20"/>
      <c r="E300" s="20"/>
      <c r="F300" s="20"/>
      <c r="G300" s="20" t="s">
        <v>37</v>
      </c>
      <c r="H300" s="20" t="s">
        <v>34</v>
      </c>
      <c r="I300" s="20" t="s">
        <v>1743</v>
      </c>
      <c r="J300" s="41">
        <f t="shared" si="80"/>
        <v>0</v>
      </c>
      <c r="K300" s="21" t="s">
        <v>1881</v>
      </c>
      <c r="L300" s="20"/>
      <c r="M300" s="48">
        <f t="shared" ref="M300:P300" si="84">SUM(0)</f>
        <v>0</v>
      </c>
      <c r="N300" s="48">
        <f t="shared" si="84"/>
        <v>0</v>
      </c>
      <c r="O300" s="48">
        <f t="shared" si="84"/>
        <v>0</v>
      </c>
      <c r="P300" s="48">
        <f t="shared" si="84"/>
        <v>0</v>
      </c>
      <c r="Q300" s="20"/>
      <c r="R300" s="20" t="s">
        <v>39</v>
      </c>
      <c r="S300" s="57">
        <f t="shared" si="82"/>
        <v>0</v>
      </c>
      <c r="T300" s="57">
        <f t="shared" si="83"/>
        <v>0</v>
      </c>
      <c r="U300" s="57"/>
      <c r="V300" s="57"/>
      <c r="W300" s="20" t="s">
        <v>34</v>
      </c>
      <c r="X300" s="20">
        <v>7382</v>
      </c>
      <c r="Y300" s="20"/>
    </row>
    <row r="301" s="5" customFormat="1" ht="24.95" customHeight="1" spans="1:25">
      <c r="A301" s="20">
        <v>218</v>
      </c>
      <c r="B301" s="21" t="s">
        <v>1882</v>
      </c>
      <c r="C301" s="20"/>
      <c r="D301" s="20"/>
      <c r="E301" s="20"/>
      <c r="F301" s="20"/>
      <c r="G301" s="20" t="s">
        <v>37</v>
      </c>
      <c r="H301" s="20" t="s">
        <v>34</v>
      </c>
      <c r="I301" s="20" t="s">
        <v>1743</v>
      </c>
      <c r="J301" s="41">
        <f t="shared" si="80"/>
        <v>0</v>
      </c>
      <c r="K301" s="21" t="s">
        <v>1883</v>
      </c>
      <c r="L301" s="20"/>
      <c r="M301" s="48">
        <f t="shared" ref="M301:P301" si="85">SUM(0)</f>
        <v>0</v>
      </c>
      <c r="N301" s="48">
        <f t="shared" si="85"/>
        <v>0</v>
      </c>
      <c r="O301" s="48">
        <f t="shared" si="85"/>
        <v>0</v>
      </c>
      <c r="P301" s="48">
        <f t="shared" si="85"/>
        <v>0</v>
      </c>
      <c r="Q301" s="20"/>
      <c r="R301" s="20" t="s">
        <v>39</v>
      </c>
      <c r="S301" s="57">
        <f t="shared" si="82"/>
        <v>0</v>
      </c>
      <c r="T301" s="57">
        <f t="shared" si="83"/>
        <v>0</v>
      </c>
      <c r="U301" s="57"/>
      <c r="V301" s="57"/>
      <c r="W301" s="20" t="s">
        <v>34</v>
      </c>
      <c r="X301" s="20">
        <v>7389</v>
      </c>
      <c r="Y301" s="20"/>
    </row>
    <row r="302" s="5" customFormat="1" ht="24.95" customHeight="1" spans="1:25">
      <c r="A302" s="20">
        <v>219</v>
      </c>
      <c r="B302" s="21" t="s">
        <v>1884</v>
      </c>
      <c r="C302" s="20"/>
      <c r="D302" s="20"/>
      <c r="E302" s="20"/>
      <c r="F302" s="20"/>
      <c r="G302" s="20" t="s">
        <v>37</v>
      </c>
      <c r="H302" s="20" t="s">
        <v>34</v>
      </c>
      <c r="I302" s="20" t="s">
        <v>1743</v>
      </c>
      <c r="J302" s="41">
        <f t="shared" si="80"/>
        <v>0</v>
      </c>
      <c r="K302" s="21" t="s">
        <v>1885</v>
      </c>
      <c r="L302" s="20"/>
      <c r="M302" s="42">
        <f t="shared" ref="M302:P302" si="86">SUM(0)</f>
        <v>0</v>
      </c>
      <c r="N302" s="42">
        <f t="shared" si="86"/>
        <v>0</v>
      </c>
      <c r="O302" s="42">
        <f t="shared" si="86"/>
        <v>0</v>
      </c>
      <c r="P302" s="42">
        <f t="shared" si="86"/>
        <v>0</v>
      </c>
      <c r="Q302" s="20"/>
      <c r="R302" s="20" t="s">
        <v>39</v>
      </c>
      <c r="S302" s="42">
        <f t="shared" si="82"/>
        <v>0</v>
      </c>
      <c r="T302" s="42">
        <f t="shared" si="83"/>
        <v>0</v>
      </c>
      <c r="U302" s="57"/>
      <c r="V302" s="57"/>
      <c r="W302" s="20"/>
      <c r="X302" s="20">
        <v>7394</v>
      </c>
      <c r="Y302" s="20"/>
    </row>
    <row r="303" s="5" customFormat="1" ht="24.95" customHeight="1" spans="1:25">
      <c r="A303" s="20">
        <v>220</v>
      </c>
      <c r="B303" s="21" t="s">
        <v>1886</v>
      </c>
      <c r="C303" s="20"/>
      <c r="D303" s="20"/>
      <c r="E303" s="20"/>
      <c r="F303" s="20"/>
      <c r="G303" s="20"/>
      <c r="H303" s="20"/>
      <c r="I303" s="20"/>
      <c r="J303" s="42"/>
      <c r="K303" s="21"/>
      <c r="L303" s="20"/>
      <c r="M303" s="48"/>
      <c r="N303" s="48"/>
      <c r="O303" s="48"/>
      <c r="P303" s="48"/>
      <c r="Q303" s="20"/>
      <c r="R303" s="20"/>
      <c r="S303" s="57"/>
      <c r="T303" s="57"/>
      <c r="U303" s="57"/>
      <c r="V303" s="57"/>
      <c r="W303" s="20"/>
      <c r="X303" s="20">
        <v>7395</v>
      </c>
      <c r="Y303" s="20"/>
    </row>
    <row r="304" s="5" customFormat="1" ht="24.95" customHeight="1" spans="1:25">
      <c r="A304" s="20">
        <v>221</v>
      </c>
      <c r="B304" s="21" t="s">
        <v>1887</v>
      </c>
      <c r="C304" s="20"/>
      <c r="D304" s="20"/>
      <c r="E304" s="20"/>
      <c r="F304" s="20"/>
      <c r="G304" s="20"/>
      <c r="H304" s="20"/>
      <c r="I304" s="20"/>
      <c r="J304" s="42"/>
      <c r="K304" s="21"/>
      <c r="L304" s="20"/>
      <c r="M304" s="48"/>
      <c r="N304" s="48"/>
      <c r="O304" s="48"/>
      <c r="P304" s="48"/>
      <c r="Q304" s="20"/>
      <c r="R304" s="20"/>
      <c r="S304" s="57"/>
      <c r="T304" s="57"/>
      <c r="U304" s="57"/>
      <c r="V304" s="57"/>
      <c r="W304" s="20"/>
      <c r="X304" s="20">
        <v>7396</v>
      </c>
      <c r="Y304" s="20"/>
    </row>
    <row r="305" s="4" customFormat="1" ht="24.95" customHeight="1" spans="1:25">
      <c r="A305" s="18">
        <v>222</v>
      </c>
      <c r="B305" s="19" t="s">
        <v>1888</v>
      </c>
      <c r="C305" s="18"/>
      <c r="D305" s="18"/>
      <c r="E305" s="18"/>
      <c r="F305" s="18"/>
      <c r="G305" s="18" t="s">
        <v>34</v>
      </c>
      <c r="H305" s="18" t="s">
        <v>34</v>
      </c>
      <c r="I305" s="18" t="s">
        <v>34</v>
      </c>
      <c r="J305" s="39" t="s">
        <v>34</v>
      </c>
      <c r="K305" s="19"/>
      <c r="L305" s="18"/>
      <c r="M305" s="40">
        <f t="shared" ref="M305:P305" si="87">M306+M307+M308+M310+M318+M319+M340+M341+M342</f>
        <v>472.43</v>
      </c>
      <c r="N305" s="40">
        <f t="shared" si="87"/>
        <v>99</v>
      </c>
      <c r="O305" s="40">
        <f t="shared" si="87"/>
        <v>358.43</v>
      </c>
      <c r="P305" s="40">
        <f t="shared" si="87"/>
        <v>15</v>
      </c>
      <c r="Q305" s="18"/>
      <c r="R305" s="18" t="s">
        <v>34</v>
      </c>
      <c r="S305" s="56">
        <f>S306+S307+S308+S310+S318+S319+S340+S341+S342</f>
        <v>129</v>
      </c>
      <c r="T305" s="56">
        <f>T306+T307+T308+T310+T318+T319+T340+T341+T342</f>
        <v>478</v>
      </c>
      <c r="U305" s="56" t="s">
        <v>1889</v>
      </c>
      <c r="V305" s="56" t="s">
        <v>1890</v>
      </c>
      <c r="W305" s="18" t="s">
        <v>34</v>
      </c>
      <c r="X305" s="18">
        <v>7397</v>
      </c>
      <c r="Y305" s="18"/>
    </row>
    <row r="306" s="5" customFormat="1" ht="24.95" customHeight="1" spans="1:25">
      <c r="A306" s="20">
        <v>223</v>
      </c>
      <c r="B306" s="21" t="s">
        <v>1891</v>
      </c>
      <c r="C306" s="20"/>
      <c r="D306" s="20"/>
      <c r="E306" s="20"/>
      <c r="F306" s="20"/>
      <c r="G306" s="20" t="s">
        <v>125</v>
      </c>
      <c r="H306" s="20" t="s">
        <v>34</v>
      </c>
      <c r="I306" s="20" t="s">
        <v>1892</v>
      </c>
      <c r="J306" s="42">
        <f>SUM(0)</f>
        <v>0</v>
      </c>
      <c r="K306" s="21" t="s">
        <v>1893</v>
      </c>
      <c r="L306" s="20"/>
      <c r="M306" s="48">
        <f>SUM(0)</f>
        <v>0</v>
      </c>
      <c r="N306" s="48">
        <f>SUM(0)</f>
        <v>0</v>
      </c>
      <c r="O306" s="48">
        <f>SUM(0)</f>
        <v>0</v>
      </c>
      <c r="P306" s="48">
        <f>SUM(0)</f>
        <v>0</v>
      </c>
      <c r="Q306" s="20"/>
      <c r="R306" s="20" t="s">
        <v>110</v>
      </c>
      <c r="S306" s="57">
        <f>SUM(0)</f>
        <v>0</v>
      </c>
      <c r="T306" s="57">
        <f>SUM(0)</f>
        <v>0</v>
      </c>
      <c r="U306" s="57"/>
      <c r="V306" s="57"/>
      <c r="W306" s="20" t="s">
        <v>34</v>
      </c>
      <c r="X306" s="20">
        <v>7398</v>
      </c>
      <c r="Y306" s="20"/>
    </row>
    <row r="307" s="5" customFormat="1" ht="24.95" customHeight="1" spans="1:25">
      <c r="A307" s="20">
        <v>224</v>
      </c>
      <c r="B307" s="21" t="s">
        <v>1956</v>
      </c>
      <c r="C307" s="20"/>
      <c r="D307" s="20"/>
      <c r="E307" s="20"/>
      <c r="F307" s="20"/>
      <c r="G307" s="20"/>
      <c r="H307" s="20"/>
      <c r="I307" s="20"/>
      <c r="J307" s="42"/>
      <c r="K307" s="21"/>
      <c r="L307" s="20"/>
      <c r="M307" s="48"/>
      <c r="N307" s="48"/>
      <c r="O307" s="48"/>
      <c r="P307" s="48"/>
      <c r="Q307" s="20"/>
      <c r="R307" s="20"/>
      <c r="S307" s="57"/>
      <c r="T307" s="57"/>
      <c r="U307" s="57"/>
      <c r="V307" s="57"/>
      <c r="W307" s="20"/>
      <c r="X307" s="20">
        <v>7563</v>
      </c>
      <c r="Y307" s="20"/>
    </row>
    <row r="308" s="5" customFormat="1" ht="24.95" customHeight="1" spans="1:25">
      <c r="A308" s="20">
        <v>225</v>
      </c>
      <c r="B308" s="21" t="s">
        <v>1957</v>
      </c>
      <c r="C308" s="20"/>
      <c r="D308" s="20"/>
      <c r="E308" s="20"/>
      <c r="F308" s="20"/>
      <c r="G308" s="20" t="s">
        <v>125</v>
      </c>
      <c r="H308" s="20" t="s">
        <v>34</v>
      </c>
      <c r="I308" s="20" t="s">
        <v>38</v>
      </c>
      <c r="J308" s="41">
        <f>SUM(J309:J309)</f>
        <v>267</v>
      </c>
      <c r="K308" s="21" t="s">
        <v>1958</v>
      </c>
      <c r="L308" s="20"/>
      <c r="M308" s="48">
        <f>SUM(M309:M309)</f>
        <v>2.43</v>
      </c>
      <c r="N308" s="48">
        <f>SUM(N309:N309)</f>
        <v>0</v>
      </c>
      <c r="O308" s="48">
        <f>SUM(O309:O309)</f>
        <v>2.43</v>
      </c>
      <c r="P308" s="48">
        <f>SUM(P309:P309)</f>
        <v>0</v>
      </c>
      <c r="Q308" s="20"/>
      <c r="R308" s="20" t="s">
        <v>110</v>
      </c>
      <c r="S308" s="57">
        <f>SUM(S309:S309)</f>
        <v>4</v>
      </c>
      <c r="T308" s="57">
        <f>SUM(T309:T309)</f>
        <v>21</v>
      </c>
      <c r="U308" s="57"/>
      <c r="V308" s="57"/>
      <c r="W308" s="20" t="s">
        <v>34</v>
      </c>
      <c r="X308" s="20">
        <v>7564</v>
      </c>
      <c r="Y308" s="20"/>
    </row>
    <row r="309" s="7" customFormat="1" ht="24.95" customHeight="1" spans="1:25">
      <c r="A309" s="24">
        <v>226</v>
      </c>
      <c r="B309" s="68" t="s">
        <v>2012</v>
      </c>
      <c r="C309" s="61" t="s">
        <v>45</v>
      </c>
      <c r="D309" s="61" t="s">
        <v>112</v>
      </c>
      <c r="E309" s="61" t="s">
        <v>2013</v>
      </c>
      <c r="F309" s="61"/>
      <c r="G309" s="61" t="s">
        <v>363</v>
      </c>
      <c r="H309" s="61">
        <v>2019</v>
      </c>
      <c r="I309" s="61" t="s">
        <v>38</v>
      </c>
      <c r="J309" s="70">
        <v>267</v>
      </c>
      <c r="K309" s="68" t="s">
        <v>2014</v>
      </c>
      <c r="L309" s="47">
        <f>M309</f>
        <v>2.43</v>
      </c>
      <c r="M309" s="71">
        <f>N309+O309+P309</f>
        <v>2.43</v>
      </c>
      <c r="N309" s="71"/>
      <c r="O309" s="71">
        <v>2.43</v>
      </c>
      <c r="P309" s="71"/>
      <c r="Q309" s="61" t="s">
        <v>49</v>
      </c>
      <c r="R309" s="61" t="s">
        <v>110</v>
      </c>
      <c r="S309" s="61">
        <v>4</v>
      </c>
      <c r="T309" s="61">
        <v>21</v>
      </c>
      <c r="U309" s="61"/>
      <c r="V309" s="26"/>
      <c r="W309" s="61" t="s">
        <v>1964</v>
      </c>
      <c r="X309" s="61">
        <v>7786</v>
      </c>
      <c r="Y309" s="61"/>
    </row>
    <row r="310" s="5" customFormat="1" ht="24.95" customHeight="1" spans="1:25">
      <c r="A310" s="20">
        <v>227</v>
      </c>
      <c r="B310" s="21" t="s">
        <v>2047</v>
      </c>
      <c r="C310" s="20"/>
      <c r="D310" s="20"/>
      <c r="E310" s="20"/>
      <c r="F310" s="20"/>
      <c r="G310" s="20" t="s">
        <v>34</v>
      </c>
      <c r="H310" s="20" t="s">
        <v>34</v>
      </c>
      <c r="I310" s="20" t="s">
        <v>34</v>
      </c>
      <c r="J310" s="20" t="s">
        <v>34</v>
      </c>
      <c r="K310" s="21"/>
      <c r="L310" s="72">
        <v>200</v>
      </c>
      <c r="M310" s="48">
        <f t="shared" ref="M310:P310" si="88">SUM(M311,M312,M316,M317)</f>
        <v>0</v>
      </c>
      <c r="N310" s="48">
        <f t="shared" si="88"/>
        <v>0</v>
      </c>
      <c r="O310" s="48">
        <f t="shared" si="88"/>
        <v>0</v>
      </c>
      <c r="P310" s="48">
        <f t="shared" si="88"/>
        <v>0</v>
      </c>
      <c r="Q310" s="20"/>
      <c r="R310" s="20" t="s">
        <v>110</v>
      </c>
      <c r="S310" s="57">
        <f>SUM(S311,S312,S316,S317)</f>
        <v>0</v>
      </c>
      <c r="T310" s="57">
        <f>SUM(T311,T312,T316,T317)</f>
        <v>0</v>
      </c>
      <c r="U310" s="57"/>
      <c r="V310" s="57"/>
      <c r="W310" s="20" t="s">
        <v>34</v>
      </c>
      <c r="X310" s="20">
        <v>7832</v>
      </c>
      <c r="Y310" s="20"/>
    </row>
    <row r="311" s="6" customFormat="1" ht="24.95" customHeight="1" spans="1:25">
      <c r="A311" s="22">
        <v>228</v>
      </c>
      <c r="B311" s="23" t="s">
        <v>2048</v>
      </c>
      <c r="C311" s="22"/>
      <c r="D311" s="22"/>
      <c r="E311" s="22"/>
      <c r="F311" s="22"/>
      <c r="G311" s="22" t="s">
        <v>363</v>
      </c>
      <c r="H311" s="22" t="s">
        <v>34</v>
      </c>
      <c r="I311" s="22" t="s">
        <v>108</v>
      </c>
      <c r="J311" s="43">
        <f>SUM(0)</f>
        <v>0</v>
      </c>
      <c r="K311" s="69" t="s">
        <v>2049</v>
      </c>
      <c r="L311" s="73">
        <v>3000</v>
      </c>
      <c r="M311" s="49">
        <f>SUM(0)</f>
        <v>0</v>
      </c>
      <c r="N311" s="49">
        <f>SUM(0)</f>
        <v>0</v>
      </c>
      <c r="O311" s="49">
        <f>SUM(0)</f>
        <v>0</v>
      </c>
      <c r="P311" s="49">
        <f>SUM(0)</f>
        <v>0</v>
      </c>
      <c r="Q311" s="22"/>
      <c r="R311" s="22" t="s">
        <v>110</v>
      </c>
      <c r="S311" s="58">
        <f>SUM(0)</f>
        <v>0</v>
      </c>
      <c r="T311" s="58">
        <f>SUM(0)</f>
        <v>0</v>
      </c>
      <c r="U311" s="58"/>
      <c r="V311" s="58"/>
      <c r="W311" s="22" t="s">
        <v>34</v>
      </c>
      <c r="X311" s="22">
        <v>7833</v>
      </c>
      <c r="Y311" s="22"/>
    </row>
    <row r="312" s="6" customFormat="1" ht="24.95" customHeight="1" spans="1:25">
      <c r="A312" s="22">
        <v>229</v>
      </c>
      <c r="B312" s="23" t="s">
        <v>2052</v>
      </c>
      <c r="C312" s="22"/>
      <c r="D312" s="22"/>
      <c r="E312" s="22"/>
      <c r="F312" s="22"/>
      <c r="G312" s="22" t="s">
        <v>125</v>
      </c>
      <c r="H312" s="22" t="s">
        <v>34</v>
      </c>
      <c r="I312" s="22" t="s">
        <v>2053</v>
      </c>
      <c r="J312" s="43">
        <f>SUM(J313,J314,J315)</f>
        <v>0</v>
      </c>
      <c r="K312" s="69" t="s">
        <v>2054</v>
      </c>
      <c r="L312" s="73"/>
      <c r="M312" s="49">
        <f t="shared" ref="M312:P312" si="89">SUM(M313,M314,M315)</f>
        <v>0</v>
      </c>
      <c r="N312" s="49">
        <f t="shared" si="89"/>
        <v>0</v>
      </c>
      <c r="O312" s="49">
        <f t="shared" si="89"/>
        <v>0</v>
      </c>
      <c r="P312" s="49">
        <f t="shared" si="89"/>
        <v>0</v>
      </c>
      <c r="Q312" s="22"/>
      <c r="R312" s="22" t="s">
        <v>110</v>
      </c>
      <c r="S312" s="58">
        <f>SUM(S313,S314,S315)</f>
        <v>0</v>
      </c>
      <c r="T312" s="58">
        <f>SUM(T313,T314,T315)</f>
        <v>0</v>
      </c>
      <c r="U312" s="58"/>
      <c r="V312" s="58"/>
      <c r="W312" s="22" t="s">
        <v>34</v>
      </c>
      <c r="X312" s="22">
        <v>7840</v>
      </c>
      <c r="Y312" s="22"/>
    </row>
    <row r="313" s="3" customFormat="1" ht="24.95" customHeight="1" spans="1:25">
      <c r="A313" s="24">
        <v>230</v>
      </c>
      <c r="B313" s="26" t="s">
        <v>2055</v>
      </c>
      <c r="C313" s="24"/>
      <c r="D313" s="24"/>
      <c r="E313" s="24"/>
      <c r="F313" s="24"/>
      <c r="G313" s="24" t="s">
        <v>125</v>
      </c>
      <c r="H313" s="24" t="s">
        <v>34</v>
      </c>
      <c r="I313" s="24" t="s">
        <v>2053</v>
      </c>
      <c r="J313" s="55">
        <f>SUM(0)</f>
        <v>0</v>
      </c>
      <c r="K313" s="51"/>
      <c r="L313" s="24"/>
      <c r="M313" s="52">
        <f>SUM(0)</f>
        <v>0</v>
      </c>
      <c r="N313" s="52">
        <f>SUM(0)</f>
        <v>0</v>
      </c>
      <c r="O313" s="52">
        <f>SUM(0)</f>
        <v>0</v>
      </c>
      <c r="P313" s="52">
        <f>SUM(0)</f>
        <v>0</v>
      </c>
      <c r="Q313" s="24"/>
      <c r="R313" s="24" t="s">
        <v>110</v>
      </c>
      <c r="S313" s="59">
        <f>SUM(0)</f>
        <v>0</v>
      </c>
      <c r="T313" s="59">
        <f>SUM(0)</f>
        <v>0</v>
      </c>
      <c r="U313" s="59"/>
      <c r="V313" s="59"/>
      <c r="W313" s="24" t="s">
        <v>34</v>
      </c>
      <c r="X313" s="24">
        <v>7841</v>
      </c>
      <c r="Y313" s="24"/>
    </row>
    <row r="314" s="3" customFormat="1" ht="24.95" customHeight="1" spans="1:25">
      <c r="A314" s="24">
        <v>231</v>
      </c>
      <c r="B314" s="26" t="s">
        <v>2060</v>
      </c>
      <c r="C314" s="24"/>
      <c r="D314" s="24"/>
      <c r="E314" s="24"/>
      <c r="F314" s="24"/>
      <c r="G314" s="24" t="s">
        <v>125</v>
      </c>
      <c r="H314" s="24" t="s">
        <v>34</v>
      </c>
      <c r="I314" s="24" t="s">
        <v>2053</v>
      </c>
      <c r="J314" s="55">
        <f t="shared" ref="J314:J317" si="90">SUM(0)</f>
        <v>0</v>
      </c>
      <c r="K314" s="51"/>
      <c r="L314" s="24"/>
      <c r="M314" s="52">
        <f t="shared" ref="M314:P314" si="91">SUM(0)</f>
        <v>0</v>
      </c>
      <c r="N314" s="52">
        <f t="shared" si="91"/>
        <v>0</v>
      </c>
      <c r="O314" s="52">
        <f t="shared" si="91"/>
        <v>0</v>
      </c>
      <c r="P314" s="52">
        <f t="shared" si="91"/>
        <v>0</v>
      </c>
      <c r="Q314" s="24"/>
      <c r="R314" s="24" t="s">
        <v>110</v>
      </c>
      <c r="S314" s="59">
        <f>SUM(0)</f>
        <v>0</v>
      </c>
      <c r="T314" s="59">
        <f>SUM(0)</f>
        <v>0</v>
      </c>
      <c r="U314" s="59"/>
      <c r="V314" s="59"/>
      <c r="W314" s="24" t="s">
        <v>34</v>
      </c>
      <c r="X314" s="24">
        <v>7875</v>
      </c>
      <c r="Y314" s="24"/>
    </row>
    <row r="315" s="3" customFormat="1" ht="24.95" customHeight="1" spans="1:25">
      <c r="A315" s="24">
        <v>232</v>
      </c>
      <c r="B315" s="26" t="s">
        <v>2061</v>
      </c>
      <c r="C315" s="24"/>
      <c r="D315" s="24"/>
      <c r="E315" s="24"/>
      <c r="F315" s="24"/>
      <c r="G315" s="24" t="s">
        <v>37</v>
      </c>
      <c r="H315" s="24" t="s">
        <v>34</v>
      </c>
      <c r="I315" s="24" t="s">
        <v>2053</v>
      </c>
      <c r="J315" s="55">
        <f t="shared" si="90"/>
        <v>0</v>
      </c>
      <c r="K315" s="51"/>
      <c r="L315" s="24"/>
      <c r="M315" s="52">
        <f t="shared" ref="M315:P315" si="92">SUM(0)</f>
        <v>0</v>
      </c>
      <c r="N315" s="52">
        <f t="shared" si="92"/>
        <v>0</v>
      </c>
      <c r="O315" s="52">
        <f t="shared" si="92"/>
        <v>0</v>
      </c>
      <c r="P315" s="52">
        <f t="shared" si="92"/>
        <v>0</v>
      </c>
      <c r="Q315" s="24"/>
      <c r="R315" s="24" t="s">
        <v>110</v>
      </c>
      <c r="S315" s="59"/>
      <c r="T315" s="59"/>
      <c r="U315" s="59"/>
      <c r="V315" s="59"/>
      <c r="W315" s="24" t="s">
        <v>34</v>
      </c>
      <c r="X315" s="24">
        <v>7885</v>
      </c>
      <c r="Y315" s="24"/>
    </row>
    <row r="316" s="6" customFormat="1" ht="24.95" customHeight="1" spans="1:25">
      <c r="A316" s="22">
        <v>233</v>
      </c>
      <c r="B316" s="23" t="s">
        <v>2062</v>
      </c>
      <c r="C316" s="22"/>
      <c r="D316" s="22"/>
      <c r="E316" s="22"/>
      <c r="F316" s="22"/>
      <c r="G316" s="22"/>
      <c r="H316" s="22"/>
      <c r="I316" s="22"/>
      <c r="J316" s="43">
        <f t="shared" si="90"/>
        <v>0</v>
      </c>
      <c r="K316" s="69"/>
      <c r="L316" s="73"/>
      <c r="M316" s="49">
        <f t="shared" ref="M316:P316" si="93">SUM(0)</f>
        <v>0</v>
      </c>
      <c r="N316" s="49">
        <f t="shared" si="93"/>
        <v>0</v>
      </c>
      <c r="O316" s="49">
        <f t="shared" si="93"/>
        <v>0</v>
      </c>
      <c r="P316" s="49">
        <f t="shared" si="93"/>
        <v>0</v>
      </c>
      <c r="Q316" s="22"/>
      <c r="R316" s="22"/>
      <c r="S316" s="58">
        <f>SUM(0)</f>
        <v>0</v>
      </c>
      <c r="T316" s="58">
        <f>SUM(0)</f>
        <v>0</v>
      </c>
      <c r="U316" s="58"/>
      <c r="V316" s="58"/>
      <c r="W316" s="22"/>
      <c r="X316" s="22"/>
      <c r="Y316" s="22" t="s">
        <v>2063</v>
      </c>
    </row>
    <row r="317" s="6" customFormat="1" ht="24.95" customHeight="1" spans="1:25">
      <c r="A317" s="22">
        <v>234</v>
      </c>
      <c r="B317" s="23" t="s">
        <v>2064</v>
      </c>
      <c r="C317" s="22"/>
      <c r="D317" s="22"/>
      <c r="E317" s="22"/>
      <c r="F317" s="22"/>
      <c r="G317" s="22"/>
      <c r="H317" s="22"/>
      <c r="I317" s="22"/>
      <c r="J317" s="43">
        <f t="shared" si="90"/>
        <v>0</v>
      </c>
      <c r="K317" s="69"/>
      <c r="L317" s="73"/>
      <c r="M317" s="49">
        <f>SUM(0)</f>
        <v>0</v>
      </c>
      <c r="N317" s="49">
        <f>SUM(0)</f>
        <v>0</v>
      </c>
      <c r="O317" s="49">
        <f>SUM(0)</f>
        <v>0</v>
      </c>
      <c r="P317" s="49">
        <f>SUM(0)</f>
        <v>0</v>
      </c>
      <c r="Q317" s="22"/>
      <c r="R317" s="22"/>
      <c r="S317" s="58">
        <f>SUM(0)</f>
        <v>0</v>
      </c>
      <c r="T317" s="58">
        <f>SUM(0)</f>
        <v>0</v>
      </c>
      <c r="U317" s="58"/>
      <c r="V317" s="58"/>
      <c r="W317" s="22"/>
      <c r="X317" s="22"/>
      <c r="Y317" s="22" t="s">
        <v>2065</v>
      </c>
    </row>
    <row r="318" s="5" customFormat="1" ht="24.95" customHeight="1" spans="1:25">
      <c r="A318" s="20">
        <v>235</v>
      </c>
      <c r="B318" s="21" t="s">
        <v>2068</v>
      </c>
      <c r="C318" s="20"/>
      <c r="D318" s="20"/>
      <c r="E318" s="20"/>
      <c r="F318" s="20"/>
      <c r="G318" s="20"/>
      <c r="H318" s="20"/>
      <c r="I318" s="20"/>
      <c r="J318" s="42"/>
      <c r="K318" s="21"/>
      <c r="L318" s="20"/>
      <c r="M318" s="48"/>
      <c r="N318" s="48"/>
      <c r="O318" s="48"/>
      <c r="P318" s="48"/>
      <c r="Q318" s="20"/>
      <c r="R318" s="20"/>
      <c r="S318" s="57"/>
      <c r="T318" s="57"/>
      <c r="U318" s="57"/>
      <c r="V318" s="57"/>
      <c r="W318" s="20"/>
      <c r="X318" s="20">
        <v>7888</v>
      </c>
      <c r="Y318" s="20"/>
    </row>
    <row r="319" s="5" customFormat="1" ht="24.95" customHeight="1" spans="1:25">
      <c r="A319" s="20">
        <v>236</v>
      </c>
      <c r="B319" s="21" t="s">
        <v>2069</v>
      </c>
      <c r="C319" s="20"/>
      <c r="D319" s="20"/>
      <c r="E319" s="20"/>
      <c r="F319" s="20"/>
      <c r="G319" s="20" t="s">
        <v>34</v>
      </c>
      <c r="H319" s="20" t="s">
        <v>34</v>
      </c>
      <c r="I319" s="20" t="s">
        <v>34</v>
      </c>
      <c r="J319" s="42" t="s">
        <v>34</v>
      </c>
      <c r="K319" s="21"/>
      <c r="L319" s="20"/>
      <c r="M319" s="48">
        <f t="shared" ref="M319:P319" si="94">M320+M330+M331+M332+M333+M334</f>
        <v>470</v>
      </c>
      <c r="N319" s="48">
        <f t="shared" si="94"/>
        <v>99</v>
      </c>
      <c r="O319" s="48">
        <f t="shared" si="94"/>
        <v>356</v>
      </c>
      <c r="P319" s="48">
        <f t="shared" si="94"/>
        <v>15</v>
      </c>
      <c r="Q319" s="20"/>
      <c r="R319" s="20" t="s">
        <v>110</v>
      </c>
      <c r="S319" s="57">
        <f>S320+S330+S331+S332+S333+S334</f>
        <v>125</v>
      </c>
      <c r="T319" s="57">
        <f>T320+T330+T331+T332+T333+T334</f>
        <v>457</v>
      </c>
      <c r="U319" s="57"/>
      <c r="V319" s="57"/>
      <c r="W319" s="20" t="s">
        <v>34</v>
      </c>
      <c r="X319" s="20">
        <v>7889</v>
      </c>
      <c r="Y319" s="20"/>
    </row>
    <row r="320" s="6" customFormat="1" ht="24.95" customHeight="1" spans="1:25">
      <c r="A320" s="22">
        <v>237</v>
      </c>
      <c r="B320" s="23" t="s">
        <v>2070</v>
      </c>
      <c r="C320" s="22"/>
      <c r="D320" s="22"/>
      <c r="E320" s="22"/>
      <c r="F320" s="22"/>
      <c r="G320" s="22" t="s">
        <v>37</v>
      </c>
      <c r="H320" s="22" t="s">
        <v>34</v>
      </c>
      <c r="I320" s="22" t="s">
        <v>2053</v>
      </c>
      <c r="J320" s="43">
        <f>SUM(J321:J329)</f>
        <v>9</v>
      </c>
      <c r="K320" s="69" t="s">
        <v>2071</v>
      </c>
      <c r="L320" s="22"/>
      <c r="M320" s="49">
        <f>SUM(M321:M329)</f>
        <v>470</v>
      </c>
      <c r="N320" s="49">
        <f>SUM(N321:N329)</f>
        <v>99</v>
      </c>
      <c r="O320" s="49">
        <f>SUM(O321:O329)</f>
        <v>356</v>
      </c>
      <c r="P320" s="49">
        <f>SUM(P321:P329)</f>
        <v>15</v>
      </c>
      <c r="Q320" s="22"/>
      <c r="R320" s="22" t="s">
        <v>110</v>
      </c>
      <c r="S320" s="58">
        <f>SUM(S321:S329)</f>
        <v>125</v>
      </c>
      <c r="T320" s="58">
        <f>SUM(T321:T329)</f>
        <v>457</v>
      </c>
      <c r="U320" s="58"/>
      <c r="V320" s="58"/>
      <c r="W320" s="22" t="s">
        <v>34</v>
      </c>
      <c r="X320" s="22">
        <v>7890</v>
      </c>
      <c r="Y320" s="22"/>
    </row>
    <row r="321" ht="24.95" customHeight="1" spans="1:25">
      <c r="A321" s="24">
        <v>238</v>
      </c>
      <c r="B321" s="51" t="s">
        <v>2132</v>
      </c>
      <c r="C321" s="24" t="s">
        <v>45</v>
      </c>
      <c r="D321" s="24" t="s">
        <v>112</v>
      </c>
      <c r="E321" s="24" t="s">
        <v>2133</v>
      </c>
      <c r="F321" s="24"/>
      <c r="G321" s="24" t="s">
        <v>37</v>
      </c>
      <c r="H321" s="24">
        <v>2018</v>
      </c>
      <c r="I321" s="24" t="s">
        <v>2053</v>
      </c>
      <c r="J321" s="55">
        <v>1</v>
      </c>
      <c r="K321" s="51" t="s">
        <v>2085</v>
      </c>
      <c r="L321" s="50">
        <f t="shared" ref="L321:L327" si="95">M321</f>
        <v>49.5</v>
      </c>
      <c r="M321" s="50">
        <f t="shared" ref="M321:M327" si="96">SUM(N321:P321)</f>
        <v>49.5</v>
      </c>
      <c r="N321" s="74">
        <v>49.5</v>
      </c>
      <c r="O321" s="74"/>
      <c r="P321" s="74"/>
      <c r="Q321" s="24" t="s">
        <v>2075</v>
      </c>
      <c r="R321" s="24" t="s">
        <v>110</v>
      </c>
      <c r="S321" s="24">
        <v>21</v>
      </c>
      <c r="T321" s="24">
        <v>57</v>
      </c>
      <c r="U321" s="74"/>
      <c r="V321" s="24"/>
      <c r="W321" s="24" t="s">
        <v>17</v>
      </c>
      <c r="X321" s="24">
        <v>7932</v>
      </c>
      <c r="Y321" s="24"/>
    </row>
    <row r="322" ht="24.95" customHeight="1" spans="1:25">
      <c r="A322" s="24">
        <v>239</v>
      </c>
      <c r="B322" s="51" t="s">
        <v>2134</v>
      </c>
      <c r="C322" s="24" t="s">
        <v>45</v>
      </c>
      <c r="D322" s="24" t="s">
        <v>112</v>
      </c>
      <c r="E322" s="24" t="s">
        <v>2135</v>
      </c>
      <c r="F322" s="24"/>
      <c r="G322" s="24" t="s">
        <v>37</v>
      </c>
      <c r="H322" s="24">
        <v>2018</v>
      </c>
      <c r="I322" s="24" t="s">
        <v>2053</v>
      </c>
      <c r="J322" s="55">
        <v>1</v>
      </c>
      <c r="K322" s="51" t="s">
        <v>2085</v>
      </c>
      <c r="L322" s="50">
        <f t="shared" si="95"/>
        <v>49.5</v>
      </c>
      <c r="M322" s="50">
        <f t="shared" si="96"/>
        <v>49.5</v>
      </c>
      <c r="N322" s="74">
        <v>49.5</v>
      </c>
      <c r="O322" s="74"/>
      <c r="P322" s="74"/>
      <c r="Q322" s="24" t="s">
        <v>2075</v>
      </c>
      <c r="R322" s="24" t="s">
        <v>110</v>
      </c>
      <c r="S322" s="24">
        <v>8</v>
      </c>
      <c r="T322" s="24">
        <v>38</v>
      </c>
      <c r="U322" s="74"/>
      <c r="V322" s="24"/>
      <c r="W322" s="24" t="s">
        <v>17</v>
      </c>
      <c r="X322" s="24">
        <v>7933</v>
      </c>
      <c r="Y322" s="24"/>
    </row>
    <row r="323" ht="24.95" customHeight="1" spans="1:25">
      <c r="A323" s="24">
        <v>240</v>
      </c>
      <c r="B323" s="51" t="s">
        <v>2159</v>
      </c>
      <c r="C323" s="24" t="s">
        <v>45</v>
      </c>
      <c r="D323" s="24" t="s">
        <v>112</v>
      </c>
      <c r="E323" s="24" t="s">
        <v>113</v>
      </c>
      <c r="F323" s="24"/>
      <c r="G323" s="24" t="s">
        <v>37</v>
      </c>
      <c r="H323" s="24">
        <v>2019</v>
      </c>
      <c r="I323" s="24" t="s">
        <v>2053</v>
      </c>
      <c r="J323" s="55">
        <v>1</v>
      </c>
      <c r="K323" s="51" t="s">
        <v>2160</v>
      </c>
      <c r="L323" s="50">
        <f t="shared" si="95"/>
        <v>80</v>
      </c>
      <c r="M323" s="50">
        <f t="shared" si="96"/>
        <v>80</v>
      </c>
      <c r="N323" s="74"/>
      <c r="O323" s="74">
        <v>80</v>
      </c>
      <c r="P323" s="74"/>
      <c r="Q323" s="24" t="s">
        <v>1240</v>
      </c>
      <c r="R323" s="24" t="s">
        <v>110</v>
      </c>
      <c r="S323" s="24">
        <v>13</v>
      </c>
      <c r="T323" s="24">
        <v>49</v>
      </c>
      <c r="U323" s="74"/>
      <c r="V323" s="24"/>
      <c r="W323" s="24" t="s">
        <v>17</v>
      </c>
      <c r="X323" s="24">
        <v>7994</v>
      </c>
      <c r="Y323" s="24"/>
    </row>
    <row r="324" ht="24.95" customHeight="1" spans="1:25">
      <c r="A324" s="24">
        <v>241</v>
      </c>
      <c r="B324" s="51" t="s">
        <v>2161</v>
      </c>
      <c r="C324" s="24" t="s">
        <v>45</v>
      </c>
      <c r="D324" s="24" t="s">
        <v>112</v>
      </c>
      <c r="E324" s="24" t="s">
        <v>2162</v>
      </c>
      <c r="F324" s="24"/>
      <c r="G324" s="24" t="s">
        <v>37</v>
      </c>
      <c r="H324" s="24">
        <v>2019</v>
      </c>
      <c r="I324" s="24" t="s">
        <v>2053</v>
      </c>
      <c r="J324" s="55">
        <v>1</v>
      </c>
      <c r="K324" s="51" t="s">
        <v>2163</v>
      </c>
      <c r="L324" s="50">
        <f t="shared" si="95"/>
        <v>90</v>
      </c>
      <c r="M324" s="50">
        <f t="shared" si="96"/>
        <v>90</v>
      </c>
      <c r="N324" s="74"/>
      <c r="O324" s="74">
        <v>90</v>
      </c>
      <c r="P324" s="74"/>
      <c r="Q324" s="24" t="s">
        <v>1240</v>
      </c>
      <c r="R324" s="24" t="s">
        <v>110</v>
      </c>
      <c r="S324" s="24">
        <v>7</v>
      </c>
      <c r="T324" s="24">
        <v>36</v>
      </c>
      <c r="U324" s="74"/>
      <c r="V324" s="24"/>
      <c r="W324" s="24" t="s">
        <v>17</v>
      </c>
      <c r="X324" s="24">
        <v>7995</v>
      </c>
      <c r="Y324" s="24"/>
    </row>
    <row r="325" ht="24.95" customHeight="1" spans="1:25">
      <c r="A325" s="24">
        <v>242</v>
      </c>
      <c r="B325" s="51" t="s">
        <v>2164</v>
      </c>
      <c r="C325" s="24" t="s">
        <v>45</v>
      </c>
      <c r="D325" s="24" t="s">
        <v>112</v>
      </c>
      <c r="E325" s="24" t="s">
        <v>601</v>
      </c>
      <c r="F325" s="24"/>
      <c r="G325" s="24" t="s">
        <v>37</v>
      </c>
      <c r="H325" s="24">
        <v>2019</v>
      </c>
      <c r="I325" s="24" t="s">
        <v>2053</v>
      </c>
      <c r="J325" s="55">
        <v>1</v>
      </c>
      <c r="K325" s="51" t="s">
        <v>2165</v>
      </c>
      <c r="L325" s="50">
        <f t="shared" si="95"/>
        <v>36</v>
      </c>
      <c r="M325" s="50">
        <f t="shared" si="96"/>
        <v>36</v>
      </c>
      <c r="N325" s="74"/>
      <c r="O325" s="74">
        <v>36</v>
      </c>
      <c r="P325" s="74"/>
      <c r="Q325" s="24" t="s">
        <v>1240</v>
      </c>
      <c r="R325" s="24" t="s">
        <v>110</v>
      </c>
      <c r="S325" s="24">
        <v>13</v>
      </c>
      <c r="T325" s="24">
        <v>57</v>
      </c>
      <c r="U325" s="74"/>
      <c r="V325" s="24"/>
      <c r="W325" s="24" t="s">
        <v>17</v>
      </c>
      <c r="X325" s="24">
        <v>7996</v>
      </c>
      <c r="Y325" s="24"/>
    </row>
    <row r="326" ht="24.95" customHeight="1" spans="1:25">
      <c r="A326" s="24">
        <v>243</v>
      </c>
      <c r="B326" s="51" t="s">
        <v>2166</v>
      </c>
      <c r="C326" s="24" t="s">
        <v>45</v>
      </c>
      <c r="D326" s="24" t="s">
        <v>112</v>
      </c>
      <c r="E326" s="24" t="s">
        <v>2167</v>
      </c>
      <c r="F326" s="24"/>
      <c r="G326" s="24" t="s">
        <v>37</v>
      </c>
      <c r="H326" s="24">
        <v>2019</v>
      </c>
      <c r="I326" s="24" t="s">
        <v>2053</v>
      </c>
      <c r="J326" s="55">
        <v>1</v>
      </c>
      <c r="K326" s="51" t="s">
        <v>2168</v>
      </c>
      <c r="L326" s="50">
        <f t="shared" si="95"/>
        <v>90</v>
      </c>
      <c r="M326" s="50">
        <f t="shared" si="96"/>
        <v>90</v>
      </c>
      <c r="N326" s="74"/>
      <c r="O326" s="74">
        <v>90</v>
      </c>
      <c r="P326" s="74"/>
      <c r="Q326" s="24" t="s">
        <v>1240</v>
      </c>
      <c r="R326" s="24" t="s">
        <v>110</v>
      </c>
      <c r="S326" s="24">
        <v>10</v>
      </c>
      <c r="T326" s="24">
        <v>40</v>
      </c>
      <c r="U326" s="74"/>
      <c r="V326" s="24"/>
      <c r="W326" s="24" t="s">
        <v>17</v>
      </c>
      <c r="X326" s="24">
        <v>7997</v>
      </c>
      <c r="Y326" s="24"/>
    </row>
    <row r="327" ht="24.95" customHeight="1" spans="1:25">
      <c r="A327" s="24">
        <v>244</v>
      </c>
      <c r="B327" s="51" t="s">
        <v>2203</v>
      </c>
      <c r="C327" s="24" t="s">
        <v>45</v>
      </c>
      <c r="D327" s="24" t="s">
        <v>112</v>
      </c>
      <c r="E327" s="24" t="s">
        <v>2204</v>
      </c>
      <c r="F327" s="24"/>
      <c r="G327" s="24" t="s">
        <v>37</v>
      </c>
      <c r="H327" s="24">
        <v>2019</v>
      </c>
      <c r="I327" s="24" t="s">
        <v>2053</v>
      </c>
      <c r="J327" s="55">
        <v>1</v>
      </c>
      <c r="K327" s="51" t="s">
        <v>2085</v>
      </c>
      <c r="L327" s="50">
        <f t="shared" si="95"/>
        <v>60</v>
      </c>
      <c r="M327" s="50">
        <f t="shared" si="96"/>
        <v>60</v>
      </c>
      <c r="N327" s="74"/>
      <c r="O327" s="74">
        <v>60</v>
      </c>
      <c r="P327" s="74"/>
      <c r="Q327" s="24" t="s">
        <v>2075</v>
      </c>
      <c r="R327" s="24" t="s">
        <v>110</v>
      </c>
      <c r="S327" s="24">
        <v>36</v>
      </c>
      <c r="T327" s="24">
        <v>98</v>
      </c>
      <c r="U327" s="74"/>
      <c r="V327" s="24"/>
      <c r="W327" s="24" t="s">
        <v>17</v>
      </c>
      <c r="X327" s="24">
        <v>8049</v>
      </c>
      <c r="Y327" s="24"/>
    </row>
    <row r="328" ht="24.95" customHeight="1" spans="1:25">
      <c r="A328" s="24">
        <v>245</v>
      </c>
      <c r="B328" s="97" t="s">
        <v>2366</v>
      </c>
      <c r="C328" s="89" t="s">
        <v>45</v>
      </c>
      <c r="D328" s="89" t="s">
        <v>112</v>
      </c>
      <c r="E328" s="89" t="s">
        <v>2013</v>
      </c>
      <c r="F328" s="89"/>
      <c r="G328" s="89" t="s">
        <v>37</v>
      </c>
      <c r="H328" s="89">
        <v>2020</v>
      </c>
      <c r="I328" s="89" t="s">
        <v>2053</v>
      </c>
      <c r="J328" s="90">
        <v>1</v>
      </c>
      <c r="K328" s="88" t="s">
        <v>2367</v>
      </c>
      <c r="L328" s="74">
        <v>5</v>
      </c>
      <c r="M328" s="74">
        <v>5</v>
      </c>
      <c r="N328" s="74"/>
      <c r="O328" s="74"/>
      <c r="P328" s="74">
        <v>5</v>
      </c>
      <c r="Q328" s="89" t="s">
        <v>135</v>
      </c>
      <c r="R328" s="89" t="s">
        <v>110</v>
      </c>
      <c r="S328" s="98">
        <v>9</v>
      </c>
      <c r="T328" s="98">
        <v>47</v>
      </c>
      <c r="U328" s="74"/>
      <c r="V328" s="98"/>
      <c r="W328" s="89" t="s">
        <v>17</v>
      </c>
      <c r="X328" s="89"/>
      <c r="Y328" s="26" t="s">
        <v>2368</v>
      </c>
    </row>
    <row r="329" ht="24.95" customHeight="1" spans="1:25">
      <c r="A329" s="24">
        <v>246</v>
      </c>
      <c r="B329" s="97" t="s">
        <v>2369</v>
      </c>
      <c r="C329" s="89" t="s">
        <v>45</v>
      </c>
      <c r="D329" s="89" t="s">
        <v>112</v>
      </c>
      <c r="E329" s="89" t="s">
        <v>598</v>
      </c>
      <c r="F329" s="89"/>
      <c r="G329" s="89" t="s">
        <v>37</v>
      </c>
      <c r="H329" s="89">
        <v>2020</v>
      </c>
      <c r="I329" s="89" t="s">
        <v>2053</v>
      </c>
      <c r="J329" s="90">
        <v>1</v>
      </c>
      <c r="K329" s="88" t="s">
        <v>2370</v>
      </c>
      <c r="L329" s="74">
        <v>10</v>
      </c>
      <c r="M329" s="74">
        <v>10</v>
      </c>
      <c r="N329" s="74"/>
      <c r="O329" s="74"/>
      <c r="P329" s="74">
        <v>10</v>
      </c>
      <c r="Q329" s="89" t="s">
        <v>135</v>
      </c>
      <c r="R329" s="89" t="s">
        <v>110</v>
      </c>
      <c r="S329" s="98">
        <v>8</v>
      </c>
      <c r="T329" s="98">
        <v>35</v>
      </c>
      <c r="U329" s="74"/>
      <c r="V329" s="98"/>
      <c r="W329" s="89" t="s">
        <v>17</v>
      </c>
      <c r="X329" s="89"/>
      <c r="Y329" s="26" t="s">
        <v>2371</v>
      </c>
    </row>
    <row r="330" s="6" customFormat="1" ht="24.95" customHeight="1" spans="1:25">
      <c r="A330" s="22">
        <v>247</v>
      </c>
      <c r="B330" s="23" t="s">
        <v>2382</v>
      </c>
      <c r="C330" s="22"/>
      <c r="D330" s="22"/>
      <c r="E330" s="22"/>
      <c r="F330" s="22"/>
      <c r="G330" s="22" t="s">
        <v>37</v>
      </c>
      <c r="H330" s="22" t="s">
        <v>34</v>
      </c>
      <c r="I330" s="22" t="s">
        <v>2053</v>
      </c>
      <c r="J330" s="43">
        <f>SUM(0)</f>
        <v>0</v>
      </c>
      <c r="K330" s="69" t="s">
        <v>2383</v>
      </c>
      <c r="L330" s="22"/>
      <c r="M330" s="49">
        <f t="shared" ref="M330:P330" si="97">SUM(0)</f>
        <v>0</v>
      </c>
      <c r="N330" s="49">
        <f t="shared" si="97"/>
        <v>0</v>
      </c>
      <c r="O330" s="49">
        <f t="shared" si="97"/>
        <v>0</v>
      </c>
      <c r="P330" s="49">
        <f t="shared" si="97"/>
        <v>0</v>
      </c>
      <c r="Q330" s="22"/>
      <c r="R330" s="22" t="s">
        <v>110</v>
      </c>
      <c r="S330" s="58">
        <f>SUM(0)</f>
        <v>0</v>
      </c>
      <c r="T330" s="58">
        <f>SUM(0)</f>
        <v>0</v>
      </c>
      <c r="U330" s="58"/>
      <c r="V330" s="58"/>
      <c r="W330" s="22" t="s">
        <v>34</v>
      </c>
      <c r="X330" s="22">
        <v>8123</v>
      </c>
      <c r="Y330" s="22"/>
    </row>
    <row r="331" s="6" customFormat="1" ht="24.95" customHeight="1" spans="1:25">
      <c r="A331" s="22">
        <v>248</v>
      </c>
      <c r="B331" s="23" t="s">
        <v>2384</v>
      </c>
      <c r="C331" s="22"/>
      <c r="D331" s="22"/>
      <c r="E331" s="22"/>
      <c r="F331" s="22"/>
      <c r="G331" s="22" t="s">
        <v>37</v>
      </c>
      <c r="H331" s="22" t="s">
        <v>34</v>
      </c>
      <c r="I331" s="22" t="s">
        <v>2053</v>
      </c>
      <c r="J331" s="58">
        <f>SUM(0)</f>
        <v>0</v>
      </c>
      <c r="K331" s="23" t="s">
        <v>2385</v>
      </c>
      <c r="L331" s="22"/>
      <c r="M331" s="49">
        <f t="shared" ref="M331:P331" si="98">SUM(0)</f>
        <v>0</v>
      </c>
      <c r="N331" s="49">
        <f t="shared" si="98"/>
        <v>0</v>
      </c>
      <c r="O331" s="49">
        <f t="shared" si="98"/>
        <v>0</v>
      </c>
      <c r="P331" s="49">
        <f t="shared" si="98"/>
        <v>0</v>
      </c>
      <c r="Q331" s="22"/>
      <c r="R331" s="22" t="s">
        <v>110</v>
      </c>
      <c r="S331" s="58">
        <f>SUM(0)</f>
        <v>0</v>
      </c>
      <c r="T331" s="58">
        <f>SUM(0)</f>
        <v>0</v>
      </c>
      <c r="U331" s="58"/>
      <c r="V331" s="58"/>
      <c r="W331" s="22" t="s">
        <v>34</v>
      </c>
      <c r="X331" s="22">
        <v>8193</v>
      </c>
      <c r="Y331" s="22"/>
    </row>
    <row r="332" s="6" customFormat="1" ht="24.95" customHeight="1" spans="1:25">
      <c r="A332" s="22">
        <v>249</v>
      </c>
      <c r="B332" s="23" t="s">
        <v>2386</v>
      </c>
      <c r="C332" s="22"/>
      <c r="D332" s="22"/>
      <c r="E332" s="22"/>
      <c r="F332" s="22"/>
      <c r="G332" s="22" t="s">
        <v>37</v>
      </c>
      <c r="H332" s="22" t="s">
        <v>34</v>
      </c>
      <c r="I332" s="22" t="s">
        <v>1232</v>
      </c>
      <c r="J332" s="43">
        <f>SUM(0)</f>
        <v>0</v>
      </c>
      <c r="K332" s="69" t="s">
        <v>2387</v>
      </c>
      <c r="L332" s="22"/>
      <c r="M332" s="49">
        <f>SUM(0)</f>
        <v>0</v>
      </c>
      <c r="N332" s="49">
        <f>SUM(0)</f>
        <v>0</v>
      </c>
      <c r="O332" s="49">
        <f>SUM(0)</f>
        <v>0</v>
      </c>
      <c r="P332" s="49">
        <f>SUM(0)</f>
        <v>0</v>
      </c>
      <c r="Q332" s="22"/>
      <c r="R332" s="22" t="s">
        <v>110</v>
      </c>
      <c r="S332" s="58">
        <f>SUM(0)</f>
        <v>0</v>
      </c>
      <c r="T332" s="58">
        <f>SUM(0)</f>
        <v>0</v>
      </c>
      <c r="U332" s="58"/>
      <c r="V332" s="58"/>
      <c r="W332" s="22" t="s">
        <v>34</v>
      </c>
      <c r="X332" s="22">
        <v>8255</v>
      </c>
      <c r="Y332" s="22"/>
    </row>
    <row r="333" s="6" customFormat="1" ht="24.95" customHeight="1" spans="1:25">
      <c r="A333" s="22">
        <v>250</v>
      </c>
      <c r="B333" s="23" t="s">
        <v>2398</v>
      </c>
      <c r="C333" s="22"/>
      <c r="D333" s="22"/>
      <c r="E333" s="22"/>
      <c r="F333" s="22"/>
      <c r="G333" s="22" t="s">
        <v>37</v>
      </c>
      <c r="H333" s="22" t="s">
        <v>34</v>
      </c>
      <c r="I333" s="22" t="s">
        <v>2399</v>
      </c>
      <c r="J333" s="43">
        <f>SUM(0)</f>
        <v>0</v>
      </c>
      <c r="K333" s="23" t="s">
        <v>2400</v>
      </c>
      <c r="L333" s="44"/>
      <c r="M333" s="44">
        <f t="shared" ref="M333:P333" si="99">SUM(0)</f>
        <v>0</v>
      </c>
      <c r="N333" s="44">
        <f t="shared" si="99"/>
        <v>0</v>
      </c>
      <c r="O333" s="44">
        <f t="shared" si="99"/>
        <v>0</v>
      </c>
      <c r="P333" s="44">
        <f t="shared" si="99"/>
        <v>0</v>
      </c>
      <c r="Q333" s="22"/>
      <c r="R333" s="22" t="s">
        <v>110</v>
      </c>
      <c r="S333" s="58">
        <f>SUM(0)</f>
        <v>0</v>
      </c>
      <c r="T333" s="58">
        <f>SUM(0)</f>
        <v>0</v>
      </c>
      <c r="U333" s="58"/>
      <c r="V333" s="58"/>
      <c r="W333" s="22" t="s">
        <v>34</v>
      </c>
      <c r="X333" s="22">
        <v>8283</v>
      </c>
      <c r="Y333" s="22"/>
    </row>
    <row r="334" s="6" customFormat="1" ht="24.95" customHeight="1" spans="1:25">
      <c r="A334" s="22">
        <v>251</v>
      </c>
      <c r="B334" s="23" t="s">
        <v>2401</v>
      </c>
      <c r="C334" s="22"/>
      <c r="D334" s="22"/>
      <c r="E334" s="22"/>
      <c r="F334" s="22"/>
      <c r="G334" s="22" t="s">
        <v>125</v>
      </c>
      <c r="H334" s="22" t="s">
        <v>34</v>
      </c>
      <c r="I334" s="22" t="s">
        <v>106</v>
      </c>
      <c r="J334" s="43">
        <f>SUM(0)</f>
        <v>0</v>
      </c>
      <c r="K334" s="23" t="s">
        <v>1632</v>
      </c>
      <c r="L334" s="22"/>
      <c r="M334" s="49">
        <f>SUM(0)</f>
        <v>0</v>
      </c>
      <c r="N334" s="49">
        <f>SUM(0)</f>
        <v>0</v>
      </c>
      <c r="O334" s="49">
        <f>SUM(0)</f>
        <v>0</v>
      </c>
      <c r="P334" s="49">
        <f>SUM(0)</f>
        <v>0</v>
      </c>
      <c r="Q334" s="22"/>
      <c r="R334" s="22" t="s">
        <v>11</v>
      </c>
      <c r="S334" s="58">
        <f>SUM(0)</f>
        <v>0</v>
      </c>
      <c r="T334" s="58">
        <f>SUM(0)</f>
        <v>0</v>
      </c>
      <c r="U334" s="58"/>
      <c r="V334" s="58"/>
      <c r="W334" s="22" t="s">
        <v>34</v>
      </c>
      <c r="X334" s="22">
        <v>8294</v>
      </c>
      <c r="Y334" s="22"/>
    </row>
    <row r="335" s="92" customFormat="1" ht="24.95" customHeight="1" spans="1:25">
      <c r="A335" s="33"/>
      <c r="B335" s="53" t="s">
        <v>2726</v>
      </c>
      <c r="C335" s="89" t="s">
        <v>45</v>
      </c>
      <c r="D335" s="89" t="s">
        <v>112</v>
      </c>
      <c r="E335" s="89" t="s">
        <v>185</v>
      </c>
      <c r="F335" s="89"/>
      <c r="G335" s="33" t="s">
        <v>363</v>
      </c>
      <c r="H335" s="33">
        <v>2019</v>
      </c>
      <c r="I335" s="33" t="s">
        <v>106</v>
      </c>
      <c r="J335" s="90">
        <v>1</v>
      </c>
      <c r="K335" s="53" t="s">
        <v>1632</v>
      </c>
      <c r="L335" s="33">
        <v>0.5</v>
      </c>
      <c r="M335" s="80">
        <v>0.5</v>
      </c>
      <c r="N335" s="80"/>
      <c r="O335" s="80">
        <v>0.5</v>
      </c>
      <c r="P335" s="80"/>
      <c r="Q335" s="89" t="s">
        <v>135</v>
      </c>
      <c r="R335" s="89" t="s">
        <v>39</v>
      </c>
      <c r="S335" s="82">
        <v>1</v>
      </c>
      <c r="T335" s="82">
        <v>2</v>
      </c>
      <c r="U335" s="82"/>
      <c r="V335" s="82"/>
      <c r="W335" s="89" t="s">
        <v>17</v>
      </c>
      <c r="X335" s="33"/>
      <c r="Y335" s="33"/>
    </row>
    <row r="336" s="92" customFormat="1" ht="24.95" customHeight="1" spans="1:25">
      <c r="A336" s="33"/>
      <c r="B336" s="53"/>
      <c r="C336" s="118" t="s">
        <v>2727</v>
      </c>
      <c r="D336" s="118" t="s">
        <v>112</v>
      </c>
      <c r="E336" s="118" t="s">
        <v>185</v>
      </c>
      <c r="F336" s="118" t="s">
        <v>2672</v>
      </c>
      <c r="G336" s="33" t="s">
        <v>363</v>
      </c>
      <c r="H336" s="33">
        <v>2019</v>
      </c>
      <c r="I336" s="33" t="s">
        <v>106</v>
      </c>
      <c r="J336" s="90">
        <v>1</v>
      </c>
      <c r="K336" s="53" t="s">
        <v>1632</v>
      </c>
      <c r="L336" s="33">
        <v>0.5</v>
      </c>
      <c r="M336" s="80">
        <v>0.5</v>
      </c>
      <c r="N336" s="80"/>
      <c r="O336" s="80">
        <v>0.5</v>
      </c>
      <c r="P336" s="80"/>
      <c r="Q336" s="89" t="s">
        <v>135</v>
      </c>
      <c r="R336" s="89" t="s">
        <v>39</v>
      </c>
      <c r="S336" s="82">
        <v>1</v>
      </c>
      <c r="T336" s="82">
        <v>2</v>
      </c>
      <c r="U336" s="82"/>
      <c r="V336" s="82"/>
      <c r="W336" s="89" t="s">
        <v>17</v>
      </c>
      <c r="X336" s="33"/>
      <c r="Y336" s="33"/>
    </row>
    <row r="337" s="92" customFormat="1" ht="24.95" customHeight="1" spans="1:25">
      <c r="A337" s="33"/>
      <c r="B337" s="53" t="s">
        <v>2728</v>
      </c>
      <c r="C337" s="89" t="s">
        <v>45</v>
      </c>
      <c r="D337" s="89" t="s">
        <v>112</v>
      </c>
      <c r="E337" s="89" t="s">
        <v>598</v>
      </c>
      <c r="F337" s="89"/>
      <c r="G337" s="33" t="s">
        <v>363</v>
      </c>
      <c r="H337" s="33">
        <v>2019</v>
      </c>
      <c r="I337" s="33" t="s">
        <v>106</v>
      </c>
      <c r="J337" s="90">
        <v>2</v>
      </c>
      <c r="K337" s="53" t="s">
        <v>1632</v>
      </c>
      <c r="L337" s="33">
        <v>0.5</v>
      </c>
      <c r="M337" s="80">
        <v>1</v>
      </c>
      <c r="N337" s="80"/>
      <c r="O337" s="80">
        <v>1</v>
      </c>
      <c r="P337" s="80"/>
      <c r="Q337" s="89" t="s">
        <v>135</v>
      </c>
      <c r="R337" s="89" t="s">
        <v>39</v>
      </c>
      <c r="S337" s="82">
        <v>2</v>
      </c>
      <c r="T337" s="82">
        <v>8</v>
      </c>
      <c r="U337" s="82"/>
      <c r="V337" s="82"/>
      <c r="W337" s="89" t="s">
        <v>17</v>
      </c>
      <c r="X337" s="33"/>
      <c r="Y337" s="33"/>
    </row>
    <row r="338" s="92" customFormat="1" ht="24.95" customHeight="1" spans="1:25">
      <c r="A338" s="33"/>
      <c r="B338" s="53"/>
      <c r="C338" s="118" t="s">
        <v>2727</v>
      </c>
      <c r="D338" s="137" t="s">
        <v>112</v>
      </c>
      <c r="E338" s="137" t="s">
        <v>598</v>
      </c>
      <c r="F338" s="137" t="s">
        <v>2703</v>
      </c>
      <c r="G338" s="33" t="s">
        <v>363</v>
      </c>
      <c r="H338" s="33">
        <v>2019</v>
      </c>
      <c r="I338" s="33" t="s">
        <v>106</v>
      </c>
      <c r="J338" s="90">
        <v>1</v>
      </c>
      <c r="K338" s="53" t="s">
        <v>1632</v>
      </c>
      <c r="L338" s="33">
        <v>0.5</v>
      </c>
      <c r="M338" s="80">
        <v>0.5</v>
      </c>
      <c r="N338" s="80"/>
      <c r="O338" s="80">
        <v>0.5</v>
      </c>
      <c r="P338" s="80"/>
      <c r="Q338" s="89" t="s">
        <v>135</v>
      </c>
      <c r="R338" s="89" t="s">
        <v>39</v>
      </c>
      <c r="S338" s="82">
        <v>1</v>
      </c>
      <c r="T338" s="82">
        <v>2</v>
      </c>
      <c r="U338" s="82"/>
      <c r="V338" s="82"/>
      <c r="W338" s="89" t="s">
        <v>17</v>
      </c>
      <c r="X338" s="33"/>
      <c r="Y338" s="33"/>
    </row>
    <row r="339" s="92" customFormat="1" ht="24.95" customHeight="1" spans="1:25">
      <c r="A339" s="33"/>
      <c r="B339" s="53"/>
      <c r="C339" s="118" t="s">
        <v>2727</v>
      </c>
      <c r="D339" s="137" t="s">
        <v>112</v>
      </c>
      <c r="E339" s="137" t="s">
        <v>598</v>
      </c>
      <c r="F339" s="137" t="s">
        <v>2729</v>
      </c>
      <c r="G339" s="33" t="s">
        <v>363</v>
      </c>
      <c r="H339" s="33">
        <v>2019</v>
      </c>
      <c r="I339" s="33" t="s">
        <v>106</v>
      </c>
      <c r="J339" s="90">
        <v>1</v>
      </c>
      <c r="K339" s="53" t="s">
        <v>1632</v>
      </c>
      <c r="L339" s="33">
        <v>0.5</v>
      </c>
      <c r="M339" s="80">
        <v>0.5</v>
      </c>
      <c r="N339" s="80"/>
      <c r="O339" s="80">
        <v>0.5</v>
      </c>
      <c r="P339" s="80"/>
      <c r="Q339" s="89" t="s">
        <v>135</v>
      </c>
      <c r="R339" s="89" t="s">
        <v>39</v>
      </c>
      <c r="S339" s="82">
        <v>1</v>
      </c>
      <c r="T339" s="82">
        <v>6</v>
      </c>
      <c r="U339" s="82"/>
      <c r="V339" s="82"/>
      <c r="W339" s="89" t="s">
        <v>17</v>
      </c>
      <c r="X339" s="33"/>
      <c r="Y339" s="33"/>
    </row>
    <row r="340" s="5" customFormat="1" ht="24.95" customHeight="1" spans="1:25">
      <c r="A340" s="20">
        <v>252</v>
      </c>
      <c r="B340" s="21" t="s">
        <v>2609</v>
      </c>
      <c r="C340" s="20"/>
      <c r="D340" s="20"/>
      <c r="E340" s="20"/>
      <c r="F340" s="20"/>
      <c r="G340" s="20" t="s">
        <v>37</v>
      </c>
      <c r="H340" s="20" t="s">
        <v>34</v>
      </c>
      <c r="I340" s="20" t="s">
        <v>108</v>
      </c>
      <c r="J340" s="41">
        <f>SUM(0)</f>
        <v>0</v>
      </c>
      <c r="K340" s="21"/>
      <c r="L340" s="20"/>
      <c r="M340" s="48"/>
      <c r="N340" s="48"/>
      <c r="O340" s="48"/>
      <c r="P340" s="48"/>
      <c r="Q340" s="20"/>
      <c r="R340" s="20"/>
      <c r="S340" s="57">
        <f>SUM(0)</f>
        <v>0</v>
      </c>
      <c r="T340" s="57">
        <f>SUM(0)</f>
        <v>0</v>
      </c>
      <c r="U340" s="57"/>
      <c r="V340" s="57"/>
      <c r="W340" s="20"/>
      <c r="X340" s="20">
        <v>9799</v>
      </c>
      <c r="Y340" s="20"/>
    </row>
    <row r="341" s="5" customFormat="1" ht="24.95" customHeight="1" spans="1:25">
      <c r="A341" s="20">
        <v>253</v>
      </c>
      <c r="B341" s="21" t="s">
        <v>2610</v>
      </c>
      <c r="C341" s="20"/>
      <c r="D341" s="20"/>
      <c r="E341" s="20"/>
      <c r="F341" s="20"/>
      <c r="G341" s="20" t="s">
        <v>37</v>
      </c>
      <c r="H341" s="20" t="s">
        <v>34</v>
      </c>
      <c r="I341" s="20" t="s">
        <v>1232</v>
      </c>
      <c r="J341" s="57">
        <f>SUM(0)</f>
        <v>0</v>
      </c>
      <c r="K341" s="21"/>
      <c r="L341" s="20"/>
      <c r="M341" s="48">
        <f>SUM(0)</f>
        <v>0</v>
      </c>
      <c r="N341" s="48">
        <f>SUM(0)</f>
        <v>0</v>
      </c>
      <c r="O341" s="48">
        <f>SUM(0)</f>
        <v>0</v>
      </c>
      <c r="P341" s="48">
        <f>SUM(0)</f>
        <v>0</v>
      </c>
      <c r="Q341" s="20"/>
      <c r="R341" s="20" t="s">
        <v>110</v>
      </c>
      <c r="S341" s="57">
        <f>SUM(0)</f>
        <v>0</v>
      </c>
      <c r="T341" s="57">
        <f>SUM(0)</f>
        <v>0</v>
      </c>
      <c r="U341" s="57"/>
      <c r="V341" s="57"/>
      <c r="W341" s="20" t="s">
        <v>34</v>
      </c>
      <c r="X341" s="20">
        <v>9800</v>
      </c>
      <c r="Y341" s="20"/>
    </row>
    <row r="342" s="5" customFormat="1" ht="24.95" customHeight="1" spans="1:25">
      <c r="A342" s="20">
        <v>254</v>
      </c>
      <c r="B342" s="21" t="s">
        <v>2620</v>
      </c>
      <c r="C342" s="20"/>
      <c r="D342" s="20"/>
      <c r="E342" s="20"/>
      <c r="F342" s="20"/>
      <c r="G342" s="20" t="s">
        <v>37</v>
      </c>
      <c r="H342" s="20" t="s">
        <v>34</v>
      </c>
      <c r="I342" s="20" t="s">
        <v>34</v>
      </c>
      <c r="J342" s="42" t="s">
        <v>34</v>
      </c>
      <c r="K342" s="21"/>
      <c r="L342" s="20"/>
      <c r="M342" s="48">
        <f t="shared" ref="M342:P342" si="100">M343+M344+M345+M346</f>
        <v>0</v>
      </c>
      <c r="N342" s="48">
        <f t="shared" si="100"/>
        <v>0</v>
      </c>
      <c r="O342" s="48">
        <f t="shared" si="100"/>
        <v>0</v>
      </c>
      <c r="P342" s="48">
        <f t="shared" si="100"/>
        <v>0</v>
      </c>
      <c r="Q342" s="20"/>
      <c r="R342" s="20" t="s">
        <v>110</v>
      </c>
      <c r="S342" s="57">
        <f>S343+S344+S345+S346</f>
        <v>0</v>
      </c>
      <c r="T342" s="57">
        <f>T343+T344+T345+T346</f>
        <v>0</v>
      </c>
      <c r="U342" s="57"/>
      <c r="V342" s="57"/>
      <c r="W342" s="20" t="s">
        <v>34</v>
      </c>
      <c r="X342" s="20">
        <v>9839</v>
      </c>
      <c r="Y342" s="20"/>
    </row>
    <row r="343" s="6" customFormat="1" ht="24.95" customHeight="1" spans="1:25">
      <c r="A343" s="22">
        <v>255</v>
      </c>
      <c r="B343" s="23" t="s">
        <v>2621</v>
      </c>
      <c r="C343" s="22"/>
      <c r="D343" s="22"/>
      <c r="E343" s="22"/>
      <c r="F343" s="22"/>
      <c r="G343" s="22" t="s">
        <v>37</v>
      </c>
      <c r="H343" s="22" t="s">
        <v>34</v>
      </c>
      <c r="I343" s="22" t="s">
        <v>2053</v>
      </c>
      <c r="J343" s="43"/>
      <c r="K343" s="69"/>
      <c r="L343" s="22"/>
      <c r="M343" s="49"/>
      <c r="N343" s="49"/>
      <c r="O343" s="49"/>
      <c r="P343" s="49"/>
      <c r="Q343" s="22"/>
      <c r="R343" s="22"/>
      <c r="S343" s="58"/>
      <c r="T343" s="58"/>
      <c r="U343" s="58"/>
      <c r="V343" s="58"/>
      <c r="W343" s="22" t="s">
        <v>34</v>
      </c>
      <c r="X343" s="22">
        <v>9840</v>
      </c>
      <c r="Y343" s="22"/>
    </row>
    <row r="344" s="6" customFormat="1" ht="24.95" customHeight="1" spans="1:25">
      <c r="A344" s="22">
        <v>256</v>
      </c>
      <c r="B344" s="23" t="s">
        <v>2622</v>
      </c>
      <c r="C344" s="22"/>
      <c r="D344" s="22"/>
      <c r="E344" s="22"/>
      <c r="F344" s="22"/>
      <c r="G344" s="22" t="s">
        <v>2623</v>
      </c>
      <c r="H344" s="22" t="s">
        <v>34</v>
      </c>
      <c r="I344" s="22" t="s">
        <v>1232</v>
      </c>
      <c r="J344" s="43">
        <f t="shared" ref="J344:J346" si="101">SUM(0)</f>
        <v>0</v>
      </c>
      <c r="K344" s="69"/>
      <c r="L344" s="22"/>
      <c r="M344" s="49"/>
      <c r="N344" s="49"/>
      <c r="O344" s="49"/>
      <c r="P344" s="49"/>
      <c r="Q344" s="22"/>
      <c r="R344" s="22"/>
      <c r="S344" s="58">
        <f t="shared" ref="S344:S346" si="102">SUM(0)</f>
        <v>0</v>
      </c>
      <c r="T344" s="58">
        <f t="shared" ref="T344:T346" si="103">SUM(0)</f>
        <v>0</v>
      </c>
      <c r="U344" s="58"/>
      <c r="V344" s="58"/>
      <c r="W344" s="22" t="s">
        <v>34</v>
      </c>
      <c r="X344" s="22">
        <v>9874</v>
      </c>
      <c r="Y344" s="22"/>
    </row>
    <row r="345" s="6" customFormat="1" ht="24.95" customHeight="1" spans="1:25">
      <c r="A345" s="22">
        <v>257</v>
      </c>
      <c r="B345" s="23" t="s">
        <v>2624</v>
      </c>
      <c r="C345" s="22"/>
      <c r="D345" s="22"/>
      <c r="E345" s="22"/>
      <c r="F345" s="22"/>
      <c r="G345" s="22" t="s">
        <v>37</v>
      </c>
      <c r="H345" s="22" t="s">
        <v>34</v>
      </c>
      <c r="I345" s="22" t="s">
        <v>108</v>
      </c>
      <c r="J345" s="43">
        <f t="shared" si="101"/>
        <v>0</v>
      </c>
      <c r="K345" s="69" t="s">
        <v>2625</v>
      </c>
      <c r="L345" s="22"/>
      <c r="M345" s="49">
        <f t="shared" ref="M345:P345" si="104">SUM(0)</f>
        <v>0</v>
      </c>
      <c r="N345" s="49">
        <f t="shared" si="104"/>
        <v>0</v>
      </c>
      <c r="O345" s="49">
        <f t="shared" si="104"/>
        <v>0</v>
      </c>
      <c r="P345" s="49">
        <f t="shared" si="104"/>
        <v>0</v>
      </c>
      <c r="Q345" s="22"/>
      <c r="R345" s="22" t="s">
        <v>110</v>
      </c>
      <c r="S345" s="58">
        <f t="shared" si="102"/>
        <v>0</v>
      </c>
      <c r="T345" s="58">
        <f t="shared" si="103"/>
        <v>0</v>
      </c>
      <c r="U345" s="58"/>
      <c r="V345" s="58"/>
      <c r="W345" s="22" t="s">
        <v>34</v>
      </c>
      <c r="X345" s="22">
        <v>9887</v>
      </c>
      <c r="Y345" s="22"/>
    </row>
    <row r="346" s="6" customFormat="1" ht="24.95" customHeight="1" spans="1:25">
      <c r="A346" s="22">
        <v>258</v>
      </c>
      <c r="B346" s="23" t="s">
        <v>2626</v>
      </c>
      <c r="C346" s="22"/>
      <c r="D346" s="22"/>
      <c r="E346" s="22"/>
      <c r="F346" s="22"/>
      <c r="G346" s="22" t="s">
        <v>37</v>
      </c>
      <c r="H346" s="22" t="s">
        <v>34</v>
      </c>
      <c r="I346" s="22" t="s">
        <v>34</v>
      </c>
      <c r="J346" s="58">
        <f t="shared" si="101"/>
        <v>0</v>
      </c>
      <c r="K346" s="69" t="s">
        <v>2627</v>
      </c>
      <c r="L346" s="22"/>
      <c r="M346" s="49">
        <f t="shared" ref="M346:P346" si="105">SUM(0)</f>
        <v>0</v>
      </c>
      <c r="N346" s="49">
        <f t="shared" si="105"/>
        <v>0</v>
      </c>
      <c r="O346" s="49">
        <f t="shared" si="105"/>
        <v>0</v>
      </c>
      <c r="P346" s="49">
        <f t="shared" si="105"/>
        <v>0</v>
      </c>
      <c r="Q346" s="22"/>
      <c r="R346" s="22" t="s">
        <v>110</v>
      </c>
      <c r="S346" s="58">
        <f t="shared" si="102"/>
        <v>0</v>
      </c>
      <c r="T346" s="58">
        <f t="shared" si="103"/>
        <v>0</v>
      </c>
      <c r="U346" s="58"/>
      <c r="V346" s="58"/>
      <c r="W346" s="22" t="s">
        <v>34</v>
      </c>
      <c r="X346" s="22">
        <v>9943</v>
      </c>
      <c r="Y346" s="22"/>
    </row>
    <row r="347" s="4" customFormat="1" ht="24.95" customHeight="1" spans="1:25">
      <c r="A347" s="18">
        <v>259</v>
      </c>
      <c r="B347" s="19" t="s">
        <v>2628</v>
      </c>
      <c r="C347" s="18"/>
      <c r="D347" s="18"/>
      <c r="E347" s="18"/>
      <c r="F347" s="18"/>
      <c r="G347" s="18" t="s">
        <v>34</v>
      </c>
      <c r="H347" s="18" t="s">
        <v>34</v>
      </c>
      <c r="I347" s="18" t="s">
        <v>34</v>
      </c>
      <c r="J347" s="39"/>
      <c r="K347" s="19"/>
      <c r="L347" s="18"/>
      <c r="M347" s="40"/>
      <c r="N347" s="40"/>
      <c r="O347" s="40"/>
      <c r="P347" s="40"/>
      <c r="Q347" s="18"/>
      <c r="R347" s="18"/>
      <c r="S347" s="56"/>
      <c r="T347" s="56"/>
      <c r="U347" s="56"/>
      <c r="V347" s="56"/>
      <c r="W347" s="18"/>
      <c r="X347" s="18">
        <v>9950</v>
      </c>
      <c r="Y347" s="18"/>
    </row>
    <row r="348" s="5" customFormat="1" ht="24.95" customHeight="1" spans="1:25">
      <c r="A348" s="20">
        <v>260</v>
      </c>
      <c r="B348" s="21" t="s">
        <v>2629</v>
      </c>
      <c r="C348" s="20"/>
      <c r="D348" s="20"/>
      <c r="E348" s="20"/>
      <c r="F348" s="20"/>
      <c r="G348" s="20"/>
      <c r="H348" s="20"/>
      <c r="I348" s="20"/>
      <c r="J348" s="41"/>
      <c r="K348" s="21"/>
      <c r="L348" s="20"/>
      <c r="M348" s="48"/>
      <c r="N348" s="48"/>
      <c r="O348" s="48"/>
      <c r="P348" s="48"/>
      <c r="Q348" s="20"/>
      <c r="R348" s="20"/>
      <c r="S348" s="57"/>
      <c r="T348" s="57"/>
      <c r="U348" s="57"/>
      <c r="V348" s="57"/>
      <c r="W348" s="20"/>
      <c r="X348" s="20">
        <v>9951</v>
      </c>
      <c r="Y348" s="20"/>
    </row>
    <row r="349" s="5" customFormat="1" ht="24.95" customHeight="1" spans="1:25">
      <c r="A349" s="20">
        <v>261</v>
      </c>
      <c r="B349" s="21" t="s">
        <v>2630</v>
      </c>
      <c r="C349" s="20"/>
      <c r="D349" s="20"/>
      <c r="E349" s="20"/>
      <c r="F349" s="20"/>
      <c r="G349" s="20"/>
      <c r="H349" s="20"/>
      <c r="I349" s="20"/>
      <c r="J349" s="41"/>
      <c r="K349" s="21"/>
      <c r="L349" s="20"/>
      <c r="M349" s="48"/>
      <c r="N349" s="48"/>
      <c r="O349" s="48"/>
      <c r="P349" s="48"/>
      <c r="Q349" s="20"/>
      <c r="R349" s="20"/>
      <c r="S349" s="57"/>
      <c r="T349" s="57"/>
      <c r="U349" s="57"/>
      <c r="V349" s="57"/>
      <c r="W349" s="20"/>
      <c r="X349" s="20">
        <v>9952</v>
      </c>
      <c r="Y349" s="20"/>
    </row>
    <row r="350" s="5" customFormat="1" ht="24.95" customHeight="1" spans="1:25">
      <c r="A350" s="20">
        <v>262</v>
      </c>
      <c r="B350" s="21" t="s">
        <v>2631</v>
      </c>
      <c r="C350" s="20"/>
      <c r="D350" s="20"/>
      <c r="E350" s="20"/>
      <c r="F350" s="20"/>
      <c r="G350" s="20"/>
      <c r="H350" s="20"/>
      <c r="I350" s="20"/>
      <c r="J350" s="41"/>
      <c r="K350" s="21"/>
      <c r="L350" s="20"/>
      <c r="M350" s="48"/>
      <c r="N350" s="48"/>
      <c r="O350" s="48"/>
      <c r="P350" s="48"/>
      <c r="Q350" s="20"/>
      <c r="R350" s="20"/>
      <c r="S350" s="57"/>
      <c r="T350" s="57"/>
      <c r="U350" s="57"/>
      <c r="V350" s="57"/>
      <c r="W350" s="20"/>
      <c r="X350" s="20">
        <v>9953</v>
      </c>
      <c r="Y350" s="20"/>
    </row>
    <row r="351" s="5" customFormat="1" ht="24.95" customHeight="1" spans="1:25">
      <c r="A351" s="20">
        <v>263</v>
      </c>
      <c r="B351" s="21" t="s">
        <v>2632</v>
      </c>
      <c r="C351" s="20"/>
      <c r="D351" s="20"/>
      <c r="E351" s="20"/>
      <c r="F351" s="20"/>
      <c r="G351" s="20"/>
      <c r="H351" s="20"/>
      <c r="I351" s="20"/>
      <c r="J351" s="41"/>
      <c r="K351" s="21"/>
      <c r="L351" s="20"/>
      <c r="M351" s="48"/>
      <c r="N351" s="48"/>
      <c r="O351" s="48"/>
      <c r="P351" s="48"/>
      <c r="Q351" s="20"/>
      <c r="R351" s="20"/>
      <c r="S351" s="57"/>
      <c r="T351" s="57"/>
      <c r="U351" s="57"/>
      <c r="V351" s="57"/>
      <c r="W351" s="20"/>
      <c r="X351" s="20">
        <v>9954</v>
      </c>
      <c r="Y351" s="20"/>
    </row>
    <row r="352" s="4" customFormat="1" ht="24.95" customHeight="1" spans="1:25">
      <c r="A352" s="18">
        <v>264</v>
      </c>
      <c r="B352" s="19" t="s">
        <v>2633</v>
      </c>
      <c r="C352" s="18"/>
      <c r="D352" s="18"/>
      <c r="E352" s="18"/>
      <c r="F352" s="18"/>
      <c r="G352" s="18" t="s">
        <v>34</v>
      </c>
      <c r="H352" s="18" t="s">
        <v>34</v>
      </c>
      <c r="I352" s="18" t="s">
        <v>34</v>
      </c>
      <c r="J352" s="39" t="s">
        <v>34</v>
      </c>
      <c r="K352" s="19"/>
      <c r="L352" s="18"/>
      <c r="M352" s="40">
        <f t="shared" ref="M352:P352" si="106">M353+M354+M355</f>
        <v>0</v>
      </c>
      <c r="N352" s="40">
        <f t="shared" si="106"/>
        <v>0</v>
      </c>
      <c r="O352" s="40">
        <f t="shared" si="106"/>
        <v>0</v>
      </c>
      <c r="P352" s="40">
        <f t="shared" si="106"/>
        <v>0</v>
      </c>
      <c r="Q352" s="18"/>
      <c r="R352" s="18" t="s">
        <v>34</v>
      </c>
      <c r="S352" s="56">
        <f>S353+S354+S355</f>
        <v>0</v>
      </c>
      <c r="T352" s="56">
        <f>T353+T354+T355</f>
        <v>0</v>
      </c>
      <c r="U352" s="56" t="s">
        <v>2634</v>
      </c>
      <c r="V352" s="56" t="s">
        <v>2635</v>
      </c>
      <c r="W352" s="18" t="s">
        <v>34</v>
      </c>
      <c r="X352" s="18">
        <v>9955</v>
      </c>
      <c r="Y352" s="18"/>
    </row>
    <row r="353" s="5" customFormat="1" ht="24.95" customHeight="1" spans="1:25">
      <c r="A353" s="20">
        <v>265</v>
      </c>
      <c r="B353" s="21" t="s">
        <v>2636</v>
      </c>
      <c r="C353" s="20"/>
      <c r="D353" s="20"/>
      <c r="E353" s="20"/>
      <c r="F353" s="20"/>
      <c r="G353" s="20" t="s">
        <v>37</v>
      </c>
      <c r="H353" s="20" t="s">
        <v>34</v>
      </c>
      <c r="I353" s="20" t="s">
        <v>108</v>
      </c>
      <c r="J353" s="41">
        <f>SUM(0)</f>
        <v>0</v>
      </c>
      <c r="K353" s="21" t="s">
        <v>2637</v>
      </c>
      <c r="L353" s="20"/>
      <c r="M353" s="48">
        <f>SUM(0)</f>
        <v>0</v>
      </c>
      <c r="N353" s="48">
        <f>SUM(0)</f>
        <v>0</v>
      </c>
      <c r="O353" s="48">
        <f>SUM(0)</f>
        <v>0</v>
      </c>
      <c r="P353" s="48">
        <f>SUM(0)</f>
        <v>0</v>
      </c>
      <c r="Q353" s="20"/>
      <c r="R353" s="20" t="s">
        <v>110</v>
      </c>
      <c r="S353" s="57">
        <f>SUM(0)</f>
        <v>0</v>
      </c>
      <c r="T353" s="57">
        <f>SUM(0)</f>
        <v>0</v>
      </c>
      <c r="U353" s="57"/>
      <c r="V353" s="57"/>
      <c r="W353" s="20" t="s">
        <v>34</v>
      </c>
      <c r="X353" s="20">
        <v>9956</v>
      </c>
      <c r="Y353" s="20"/>
    </row>
    <row r="354" s="5" customFormat="1" ht="24.95" customHeight="1" spans="1:25">
      <c r="A354" s="20">
        <v>266</v>
      </c>
      <c r="B354" s="21" t="s">
        <v>2641</v>
      </c>
      <c r="C354" s="20"/>
      <c r="D354" s="20"/>
      <c r="E354" s="20"/>
      <c r="F354" s="20"/>
      <c r="G354" s="20"/>
      <c r="H354" s="20"/>
      <c r="I354" s="20"/>
      <c r="J354" s="42"/>
      <c r="K354" s="21"/>
      <c r="L354" s="20"/>
      <c r="M354" s="48"/>
      <c r="N354" s="48"/>
      <c r="O354" s="48"/>
      <c r="P354" s="48"/>
      <c r="Q354" s="20"/>
      <c r="R354" s="20"/>
      <c r="S354" s="57"/>
      <c r="T354" s="57"/>
      <c r="U354" s="57"/>
      <c r="V354" s="57"/>
      <c r="W354" s="20"/>
      <c r="X354" s="20">
        <v>9958</v>
      </c>
      <c r="Y354" s="20"/>
    </row>
    <row r="355" s="5" customFormat="1" ht="24.95" customHeight="1" spans="1:25">
      <c r="A355" s="20">
        <v>267</v>
      </c>
      <c r="B355" s="21" t="s">
        <v>2642</v>
      </c>
      <c r="C355" s="20"/>
      <c r="D355" s="20"/>
      <c r="E355" s="20"/>
      <c r="F355" s="20"/>
      <c r="G355" s="20" t="s">
        <v>37</v>
      </c>
      <c r="H355" s="20" t="s">
        <v>34</v>
      </c>
      <c r="I355" s="20" t="s">
        <v>38</v>
      </c>
      <c r="J355" s="41"/>
      <c r="K355" s="21"/>
      <c r="L355" s="20"/>
      <c r="M355" s="48"/>
      <c r="N355" s="48"/>
      <c r="O355" s="48"/>
      <c r="P355" s="48"/>
      <c r="Q355" s="20"/>
      <c r="R355" s="20"/>
      <c r="S355" s="57"/>
      <c r="T355" s="57"/>
      <c r="U355" s="57"/>
      <c r="V355" s="57"/>
      <c r="W355" s="20"/>
      <c r="X355" s="20">
        <v>9959</v>
      </c>
      <c r="Y355" s="20"/>
    </row>
    <row r="356" s="6" customFormat="1" ht="24.95" customHeight="1" spans="1:25">
      <c r="A356" s="22">
        <v>268</v>
      </c>
      <c r="B356" s="23" t="s">
        <v>2643</v>
      </c>
      <c r="C356" s="22"/>
      <c r="D356" s="22"/>
      <c r="E356" s="22"/>
      <c r="F356" s="22"/>
      <c r="G356" s="22" t="s">
        <v>37</v>
      </c>
      <c r="H356" s="22" t="s">
        <v>34</v>
      </c>
      <c r="I356" s="22" t="s">
        <v>38</v>
      </c>
      <c r="J356" s="43"/>
      <c r="K356" s="23"/>
      <c r="L356" s="22"/>
      <c r="M356" s="49"/>
      <c r="N356" s="49"/>
      <c r="O356" s="49"/>
      <c r="P356" s="49"/>
      <c r="Q356" s="22"/>
      <c r="R356" s="22"/>
      <c r="S356" s="58"/>
      <c r="T356" s="58"/>
      <c r="U356" s="58"/>
      <c r="V356" s="58"/>
      <c r="W356" s="22"/>
      <c r="X356" s="22">
        <v>9960</v>
      </c>
      <c r="Y356" s="22"/>
    </row>
    <row r="357" s="6" customFormat="1" ht="24.95" customHeight="1" spans="1:25">
      <c r="A357" s="22">
        <v>269</v>
      </c>
      <c r="B357" s="23" t="s">
        <v>2644</v>
      </c>
      <c r="C357" s="22"/>
      <c r="D357" s="22"/>
      <c r="E357" s="22"/>
      <c r="F357" s="22"/>
      <c r="G357" s="22" t="s">
        <v>37</v>
      </c>
      <c r="H357" s="22" t="s">
        <v>34</v>
      </c>
      <c r="I357" s="22" t="s">
        <v>38</v>
      </c>
      <c r="J357" s="43"/>
      <c r="K357" s="23"/>
      <c r="L357" s="22"/>
      <c r="M357" s="49"/>
      <c r="N357" s="49"/>
      <c r="O357" s="49"/>
      <c r="P357" s="49"/>
      <c r="Q357" s="22"/>
      <c r="R357" s="22"/>
      <c r="S357" s="58"/>
      <c r="T357" s="58"/>
      <c r="U357" s="58"/>
      <c r="V357" s="58"/>
      <c r="W357" s="22"/>
      <c r="X357" s="22">
        <v>10320</v>
      </c>
      <c r="Y357" s="22"/>
    </row>
    <row r="358" s="6" customFormat="1" ht="24.95" customHeight="1" spans="1:25">
      <c r="A358" s="22">
        <v>270</v>
      </c>
      <c r="B358" s="23" t="s">
        <v>2645</v>
      </c>
      <c r="C358" s="22"/>
      <c r="D358" s="22"/>
      <c r="E358" s="22"/>
      <c r="F358" s="22"/>
      <c r="G358" s="22" t="s">
        <v>37</v>
      </c>
      <c r="H358" s="22" t="s">
        <v>34</v>
      </c>
      <c r="I358" s="22" t="s">
        <v>38</v>
      </c>
      <c r="J358" s="43"/>
      <c r="K358" s="23"/>
      <c r="L358" s="22"/>
      <c r="M358" s="49"/>
      <c r="N358" s="49"/>
      <c r="O358" s="49"/>
      <c r="P358" s="49"/>
      <c r="Q358" s="22"/>
      <c r="R358" s="22"/>
      <c r="S358" s="58"/>
      <c r="T358" s="58"/>
      <c r="U358" s="58"/>
      <c r="V358" s="58"/>
      <c r="W358" s="22"/>
      <c r="X358" s="22">
        <v>10917</v>
      </c>
      <c r="Y358" s="22"/>
    </row>
    <row r="359" s="4" customFormat="1" ht="24.95" customHeight="1" spans="1:25">
      <c r="A359" s="18">
        <v>271</v>
      </c>
      <c r="B359" s="19" t="s">
        <v>2646</v>
      </c>
      <c r="C359" s="18"/>
      <c r="D359" s="18"/>
      <c r="E359" s="18"/>
      <c r="F359" s="18"/>
      <c r="G359" s="18" t="s">
        <v>37</v>
      </c>
      <c r="H359" s="18" t="s">
        <v>34</v>
      </c>
      <c r="I359" s="18" t="s">
        <v>108</v>
      </c>
      <c r="J359" s="62">
        <f>J360+J361+J362+J363+J364</f>
        <v>0</v>
      </c>
      <c r="K359" s="19"/>
      <c r="L359" s="18"/>
      <c r="M359" s="40">
        <f t="shared" ref="M359:P359" si="107">M360+M361+M362+M363+M364</f>
        <v>0</v>
      </c>
      <c r="N359" s="40">
        <f t="shared" si="107"/>
        <v>0</v>
      </c>
      <c r="O359" s="40">
        <f t="shared" si="107"/>
        <v>0</v>
      </c>
      <c r="P359" s="40">
        <f t="shared" si="107"/>
        <v>0</v>
      </c>
      <c r="Q359" s="18"/>
      <c r="R359" s="18" t="s">
        <v>39</v>
      </c>
      <c r="S359" s="56">
        <f>S360+S361+S362+S363+S364</f>
        <v>0</v>
      </c>
      <c r="T359" s="56">
        <f>T360+T361+T362+T363+T364</f>
        <v>0</v>
      </c>
      <c r="U359" s="56" t="s">
        <v>2647</v>
      </c>
      <c r="V359" s="56" t="s">
        <v>2648</v>
      </c>
      <c r="W359" s="18" t="s">
        <v>34</v>
      </c>
      <c r="X359" s="18">
        <v>11424</v>
      </c>
      <c r="Y359" s="18"/>
    </row>
    <row r="360" s="5" customFormat="1" ht="24.95" customHeight="1" spans="1:25">
      <c r="A360" s="20">
        <v>272</v>
      </c>
      <c r="B360" s="21" t="s">
        <v>2649</v>
      </c>
      <c r="C360" s="20"/>
      <c r="D360" s="20"/>
      <c r="E360" s="20"/>
      <c r="F360" s="20"/>
      <c r="G360" s="20" t="s">
        <v>37</v>
      </c>
      <c r="H360" s="20" t="s">
        <v>34</v>
      </c>
      <c r="I360" s="20" t="s">
        <v>108</v>
      </c>
      <c r="J360" s="41">
        <f>SUM(0)</f>
        <v>0</v>
      </c>
      <c r="K360" s="21" t="s">
        <v>2650</v>
      </c>
      <c r="L360" s="20"/>
      <c r="M360" s="48">
        <f t="shared" ref="M360:P360" si="108">SUM(0)</f>
        <v>0</v>
      </c>
      <c r="N360" s="48">
        <f t="shared" si="108"/>
        <v>0</v>
      </c>
      <c r="O360" s="48">
        <f t="shared" si="108"/>
        <v>0</v>
      </c>
      <c r="P360" s="48">
        <f t="shared" si="108"/>
        <v>0</v>
      </c>
      <c r="Q360" s="20"/>
      <c r="R360" s="20" t="s">
        <v>39</v>
      </c>
      <c r="S360" s="57">
        <f>SUM(0)</f>
        <v>0</v>
      </c>
      <c r="T360" s="57">
        <f>SUM(0)</f>
        <v>0</v>
      </c>
      <c r="U360" s="57"/>
      <c r="V360" s="57"/>
      <c r="W360" s="20" t="s">
        <v>34</v>
      </c>
      <c r="X360" s="20">
        <v>11425</v>
      </c>
      <c r="Y360" s="20"/>
    </row>
    <row r="361" s="8" customFormat="1" ht="24.95" customHeight="1" spans="1:25">
      <c r="A361" s="20">
        <v>273</v>
      </c>
      <c r="B361" s="75" t="s">
        <v>2651</v>
      </c>
      <c r="C361" s="20"/>
      <c r="D361" s="20"/>
      <c r="E361" s="20"/>
      <c r="F361" s="20"/>
      <c r="G361" s="20" t="s">
        <v>37</v>
      </c>
      <c r="H361" s="20">
        <v>2020</v>
      </c>
      <c r="I361" s="20" t="s">
        <v>108</v>
      </c>
      <c r="J361" s="20">
        <f>SUM(0)</f>
        <v>0</v>
      </c>
      <c r="K361" s="20" t="s">
        <v>2652</v>
      </c>
      <c r="L361" s="20"/>
      <c r="M361" s="20">
        <f t="shared" ref="M361:P361" si="109">SUM(0)</f>
        <v>0</v>
      </c>
      <c r="N361" s="20">
        <f t="shared" si="109"/>
        <v>0</v>
      </c>
      <c r="O361" s="20">
        <f t="shared" si="109"/>
        <v>0</v>
      </c>
      <c r="P361" s="20">
        <f t="shared" si="109"/>
        <v>0</v>
      </c>
      <c r="Q361" s="20"/>
      <c r="R361" s="20"/>
      <c r="S361" s="20"/>
      <c r="T361" s="20"/>
      <c r="U361" s="20"/>
      <c r="V361" s="20"/>
      <c r="W361" s="20"/>
      <c r="X361" s="20">
        <v>11429</v>
      </c>
      <c r="Y361" s="20"/>
    </row>
    <row r="362" s="5" customFormat="1" ht="24.95" customHeight="1" spans="1:25">
      <c r="A362" s="20">
        <v>274</v>
      </c>
      <c r="B362" s="21" t="s">
        <v>2653</v>
      </c>
      <c r="C362" s="20"/>
      <c r="D362" s="20"/>
      <c r="E362" s="20"/>
      <c r="F362" s="20"/>
      <c r="G362" s="20"/>
      <c r="H362" s="20"/>
      <c r="I362" s="20"/>
      <c r="J362" s="42"/>
      <c r="K362" s="21"/>
      <c r="L362" s="20"/>
      <c r="M362" s="48"/>
      <c r="N362" s="48"/>
      <c r="O362" s="48"/>
      <c r="P362" s="48"/>
      <c r="Q362" s="20"/>
      <c r="R362" s="20"/>
      <c r="S362" s="57"/>
      <c r="T362" s="57"/>
      <c r="U362" s="57"/>
      <c r="V362" s="57"/>
      <c r="W362" s="20"/>
      <c r="X362" s="20">
        <v>11430</v>
      </c>
      <c r="Y362" s="20"/>
    </row>
    <row r="363" s="5" customFormat="1" ht="24.95" customHeight="1" spans="1:25">
      <c r="A363" s="20">
        <v>275</v>
      </c>
      <c r="B363" s="21" t="s">
        <v>2654</v>
      </c>
      <c r="C363" s="20"/>
      <c r="D363" s="20"/>
      <c r="E363" s="20"/>
      <c r="F363" s="20"/>
      <c r="G363" s="20"/>
      <c r="H363" s="20"/>
      <c r="I363" s="20"/>
      <c r="J363" s="42"/>
      <c r="K363" s="21"/>
      <c r="L363" s="20"/>
      <c r="M363" s="48"/>
      <c r="N363" s="48"/>
      <c r="O363" s="48"/>
      <c r="P363" s="48"/>
      <c r="Q363" s="20"/>
      <c r="R363" s="20"/>
      <c r="S363" s="57"/>
      <c r="T363" s="57"/>
      <c r="U363" s="57"/>
      <c r="V363" s="57"/>
      <c r="W363" s="20"/>
      <c r="X363" s="20">
        <v>11431</v>
      </c>
      <c r="Y363" s="20"/>
    </row>
    <row r="364" s="5" customFormat="1" ht="24.95" customHeight="1" spans="1:25">
      <c r="A364" s="20">
        <v>276</v>
      </c>
      <c r="B364" s="21" t="s">
        <v>2655</v>
      </c>
      <c r="C364" s="20"/>
      <c r="D364" s="20"/>
      <c r="E364" s="20"/>
      <c r="F364" s="20"/>
      <c r="G364" s="20"/>
      <c r="H364" s="20"/>
      <c r="I364" s="20"/>
      <c r="J364" s="42"/>
      <c r="K364" s="21"/>
      <c r="L364" s="20"/>
      <c r="M364" s="48"/>
      <c r="N364" s="48"/>
      <c r="O364" s="48"/>
      <c r="P364" s="48"/>
      <c r="Q364" s="20"/>
      <c r="R364" s="20"/>
      <c r="S364" s="57"/>
      <c r="T364" s="57"/>
      <c r="U364" s="57"/>
      <c r="V364" s="57"/>
      <c r="W364" s="20"/>
      <c r="X364" s="20">
        <v>11432</v>
      </c>
      <c r="Y364" s="20"/>
    </row>
    <row r="365" s="4" customFormat="1" ht="24.95" customHeight="1" spans="1:25">
      <c r="A365" s="18">
        <v>277</v>
      </c>
      <c r="B365" s="19" t="s">
        <v>2656</v>
      </c>
      <c r="C365" s="18"/>
      <c r="D365" s="18"/>
      <c r="E365" s="18"/>
      <c r="F365" s="18"/>
      <c r="G365" s="18"/>
      <c r="H365" s="18"/>
      <c r="I365" s="18"/>
      <c r="J365" s="39"/>
      <c r="K365" s="19"/>
      <c r="L365" s="18"/>
      <c r="M365" s="40"/>
      <c r="N365" s="40"/>
      <c r="O365" s="40"/>
      <c r="P365" s="40"/>
      <c r="Q365" s="18"/>
      <c r="R365" s="18"/>
      <c r="S365" s="56"/>
      <c r="T365" s="56"/>
      <c r="U365" s="56"/>
      <c r="V365" s="56"/>
      <c r="W365" s="18"/>
      <c r="X365" s="18">
        <v>11433</v>
      </c>
      <c r="Y365" s="18"/>
    </row>
    <row r="366" s="5" customFormat="1" ht="24.95" customHeight="1" spans="1:25">
      <c r="A366" s="20">
        <v>278</v>
      </c>
      <c r="B366" s="21" t="s">
        <v>2657</v>
      </c>
      <c r="C366" s="20"/>
      <c r="D366" s="20"/>
      <c r="E366" s="20"/>
      <c r="F366" s="20"/>
      <c r="G366" s="20"/>
      <c r="H366" s="20"/>
      <c r="I366" s="20"/>
      <c r="J366" s="41"/>
      <c r="K366" s="21"/>
      <c r="L366" s="20"/>
      <c r="M366" s="48"/>
      <c r="N366" s="48"/>
      <c r="O366" s="48"/>
      <c r="P366" s="48"/>
      <c r="Q366" s="20"/>
      <c r="R366" s="20"/>
      <c r="S366" s="57"/>
      <c r="T366" s="57"/>
      <c r="U366" s="57"/>
      <c r="V366" s="57"/>
      <c r="W366" s="20"/>
      <c r="X366" s="20">
        <v>11434</v>
      </c>
      <c r="Y366" s="20"/>
    </row>
    <row r="367" s="5" customFormat="1" ht="24.95" customHeight="1" spans="1:25">
      <c r="A367" s="20">
        <v>279</v>
      </c>
      <c r="B367" s="21" t="s">
        <v>2658</v>
      </c>
      <c r="C367" s="20"/>
      <c r="D367" s="20"/>
      <c r="E367" s="20"/>
      <c r="F367" s="20"/>
      <c r="G367" s="20"/>
      <c r="H367" s="20"/>
      <c r="I367" s="20"/>
      <c r="J367" s="42"/>
      <c r="K367" s="21"/>
      <c r="L367" s="20"/>
      <c r="M367" s="48"/>
      <c r="N367" s="48"/>
      <c r="O367" s="48"/>
      <c r="P367" s="48"/>
      <c r="Q367" s="20"/>
      <c r="R367" s="20"/>
      <c r="S367" s="57"/>
      <c r="T367" s="57"/>
      <c r="U367" s="57"/>
      <c r="V367" s="57"/>
      <c r="W367" s="20"/>
      <c r="X367" s="20">
        <v>11435</v>
      </c>
      <c r="Y367" s="20"/>
    </row>
    <row r="368" s="5" customFormat="1" ht="24.95" customHeight="1" spans="1:25">
      <c r="A368" s="20">
        <v>280</v>
      </c>
      <c r="B368" s="21" t="s">
        <v>2659</v>
      </c>
      <c r="C368" s="20"/>
      <c r="D368" s="20"/>
      <c r="E368" s="20"/>
      <c r="F368" s="20"/>
      <c r="G368" s="20"/>
      <c r="H368" s="20"/>
      <c r="I368" s="20"/>
      <c r="J368" s="42"/>
      <c r="K368" s="21"/>
      <c r="L368" s="20"/>
      <c r="M368" s="48"/>
      <c r="N368" s="48"/>
      <c r="O368" s="48"/>
      <c r="P368" s="48"/>
      <c r="Q368" s="20"/>
      <c r="R368" s="20"/>
      <c r="S368" s="57"/>
      <c r="T368" s="57"/>
      <c r="U368" s="57"/>
      <c r="V368" s="57"/>
      <c r="W368" s="20"/>
      <c r="X368" s="20">
        <v>11436</v>
      </c>
      <c r="Y368" s="20"/>
    </row>
    <row r="369" s="5" customFormat="1" ht="24.95" customHeight="1" spans="1:25">
      <c r="A369" s="20">
        <v>281</v>
      </c>
      <c r="B369" s="21" t="s">
        <v>2660</v>
      </c>
      <c r="C369" s="20"/>
      <c r="D369" s="20"/>
      <c r="E369" s="20"/>
      <c r="F369" s="20"/>
      <c r="G369" s="20"/>
      <c r="H369" s="20"/>
      <c r="I369" s="20"/>
      <c r="J369" s="42"/>
      <c r="K369" s="21"/>
      <c r="L369" s="20"/>
      <c r="M369" s="48"/>
      <c r="N369" s="48"/>
      <c r="O369" s="48"/>
      <c r="P369" s="48"/>
      <c r="Q369" s="20"/>
      <c r="R369" s="20"/>
      <c r="S369" s="57"/>
      <c r="T369" s="57"/>
      <c r="U369" s="57"/>
      <c r="V369" s="57"/>
      <c r="W369" s="20"/>
      <c r="X369" s="20">
        <v>11437</v>
      </c>
      <c r="Y369" s="20"/>
    </row>
  </sheetData>
  <autoFilter xmlns:etc="http://www.wps.cn/officeDocument/2017/etCustomData" ref="A4:XFD369"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printOptions horizontalCentered="1"/>
  <pageMargins left="0" right="0" top="0.432638888888889" bottom="0.354166666666667" header="0.313888888888889" footer="0.196527777777778"/>
  <pageSetup paperSize="9" scale="63" fitToHeight="0" orientation="landscape"/>
  <headerFooter>
    <oddFooter>&amp;C第 &amp;P 页，共 &amp;N 页</oddFooter>
  </headerFooter>
  <rowBreaks count="2" manualBreakCount="2">
    <brk id="117" max="24" man="1"/>
    <brk id="147" max="2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279"/>
  <sheetViews>
    <sheetView showZeros="0" view="pageBreakPreview" zoomScale="90" zoomScaleNormal="90" topLeftCell="A227" workbookViewId="0">
      <selection activeCell="D245" sqref="D245"/>
    </sheetView>
  </sheetViews>
  <sheetFormatPr defaultColWidth="9" defaultRowHeight="12"/>
  <cols>
    <col min="1" max="1" width="6.12962962962963" style="9" customWidth="1"/>
    <col min="2" max="2" width="22" style="10" customWidth="1"/>
    <col min="3" max="3" width="6.87962962962963" style="9" customWidth="1"/>
    <col min="4" max="6" width="9"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2730</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f t="shared" ref="M7:P7" si="0">M8+M16+M115+M137+M154+M165+M189+M196+M257+M262+M269+M275</f>
        <v>3234.2827</v>
      </c>
      <c r="N7" s="38">
        <f t="shared" si="0"/>
        <v>1895.21</v>
      </c>
      <c r="O7" s="38">
        <f t="shared" si="0"/>
        <v>548.4907</v>
      </c>
      <c r="P7" s="38">
        <f t="shared" si="0"/>
        <v>792</v>
      </c>
      <c r="Q7" s="17"/>
      <c r="R7" s="17" t="s">
        <v>34</v>
      </c>
      <c r="S7" s="17" t="s">
        <v>34</v>
      </c>
      <c r="T7" s="17" t="s">
        <v>34</v>
      </c>
      <c r="U7" s="17"/>
      <c r="V7" s="17"/>
      <c r="W7" s="17" t="s">
        <v>34</v>
      </c>
      <c r="X7" s="17">
        <v>1</v>
      </c>
      <c r="Y7" s="17"/>
    </row>
    <row r="8" s="4" customFormat="1" ht="24.95" customHeight="1" spans="1:25">
      <c r="A8" s="18">
        <v>1</v>
      </c>
      <c r="B8" s="19" t="s">
        <v>35</v>
      </c>
      <c r="C8" s="18"/>
      <c r="D8" s="18"/>
      <c r="E8" s="18"/>
      <c r="F8" s="18"/>
      <c r="G8" s="18" t="s">
        <v>34</v>
      </c>
      <c r="H8" s="18" t="s">
        <v>34</v>
      </c>
      <c r="I8" s="18" t="s">
        <v>34</v>
      </c>
      <c r="J8" s="39" t="s">
        <v>34</v>
      </c>
      <c r="K8" s="19"/>
      <c r="L8" s="18"/>
      <c r="M8" s="40">
        <f t="shared" ref="M8:P8" si="1">M9+M12+M13</f>
        <v>1874.31</v>
      </c>
      <c r="N8" s="40">
        <f t="shared" si="1"/>
        <v>1874.31</v>
      </c>
      <c r="O8" s="40">
        <f t="shared" si="1"/>
        <v>0</v>
      </c>
      <c r="P8" s="40">
        <f t="shared" si="1"/>
        <v>0</v>
      </c>
      <c r="Q8" s="18"/>
      <c r="R8" s="18" t="s">
        <v>34</v>
      </c>
      <c r="S8" s="56">
        <f>S9+S12+S13</f>
        <v>49</v>
      </c>
      <c r="T8" s="56">
        <f>T9+T12+T13</f>
        <v>193</v>
      </c>
      <c r="U8" s="56"/>
      <c r="V8" s="56"/>
      <c r="W8" s="18" t="s">
        <v>34</v>
      </c>
      <c r="X8" s="18">
        <v>2</v>
      </c>
      <c r="Y8" s="18"/>
    </row>
    <row r="9" s="5" customFormat="1" ht="24.95" customHeight="1" spans="1:25">
      <c r="A9" s="20">
        <v>2</v>
      </c>
      <c r="B9" s="21" t="s">
        <v>36</v>
      </c>
      <c r="C9" s="20"/>
      <c r="D9" s="20"/>
      <c r="E9" s="20"/>
      <c r="F9" s="20"/>
      <c r="G9" s="20" t="s">
        <v>37</v>
      </c>
      <c r="H9" s="20" t="s">
        <v>34</v>
      </c>
      <c r="I9" s="20" t="s">
        <v>38</v>
      </c>
      <c r="J9" s="41">
        <f>J10+J11</f>
        <v>0</v>
      </c>
      <c r="K9" s="21"/>
      <c r="L9" s="20"/>
      <c r="M9" s="42">
        <f t="shared" ref="M9:O9" si="2">M10+M11</f>
        <v>0</v>
      </c>
      <c r="N9" s="42">
        <f t="shared" si="2"/>
        <v>0</v>
      </c>
      <c r="O9" s="42">
        <f t="shared" si="2"/>
        <v>0</v>
      </c>
      <c r="P9" s="41">
        <f>SUBTOTAL(9,P10,P11)</f>
        <v>0</v>
      </c>
      <c r="Q9" s="20"/>
      <c r="R9" s="20" t="s">
        <v>39</v>
      </c>
      <c r="S9" s="41">
        <f>S10+S11</f>
        <v>0</v>
      </c>
      <c r="T9" s="41">
        <f>T10+T11</f>
        <v>0</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SUM(0)</f>
        <v>0</v>
      </c>
      <c r="K10" s="23" t="s">
        <v>43</v>
      </c>
      <c r="L10" s="22"/>
      <c r="M10" s="44">
        <f>SUM(0)</f>
        <v>0</v>
      </c>
      <c r="N10" s="44">
        <f>SUM(0)</f>
        <v>0</v>
      </c>
      <c r="O10" s="44">
        <f>SUM(0)</f>
        <v>0</v>
      </c>
      <c r="P10" s="44">
        <f>SUM(0)</f>
        <v>0</v>
      </c>
      <c r="Q10" s="22"/>
      <c r="R10" s="22" t="s">
        <v>39</v>
      </c>
      <c r="S10" s="43">
        <f>SUM(0)</f>
        <v>0</v>
      </c>
      <c r="T10" s="43">
        <f>SUM(0)</f>
        <v>0</v>
      </c>
      <c r="U10" s="58"/>
      <c r="V10" s="58"/>
      <c r="W10" s="22" t="s">
        <v>34</v>
      </c>
      <c r="X10" s="22">
        <v>4</v>
      </c>
      <c r="Y10" s="22"/>
    </row>
    <row r="11" s="6" customFormat="1" ht="24.95" customHeight="1" spans="1:25">
      <c r="A11" s="22">
        <v>4</v>
      </c>
      <c r="B11" s="23" t="s">
        <v>76</v>
      </c>
      <c r="C11" s="22"/>
      <c r="D11" s="22"/>
      <c r="E11" s="22"/>
      <c r="F11" s="22"/>
      <c r="G11" s="22" t="s">
        <v>37</v>
      </c>
      <c r="H11" s="22" t="s">
        <v>34</v>
      </c>
      <c r="I11" s="22" t="s">
        <v>38</v>
      </c>
      <c r="J11" s="43">
        <f>SUM(0)</f>
        <v>0</v>
      </c>
      <c r="K11" s="23" t="s">
        <v>77</v>
      </c>
      <c r="L11" s="22"/>
      <c r="M11" s="44">
        <f>SUM(0)</f>
        <v>0</v>
      </c>
      <c r="N11" s="44">
        <f>SUM(0)</f>
        <v>0</v>
      </c>
      <c r="O11" s="44">
        <f>SUM(0)</f>
        <v>0</v>
      </c>
      <c r="P11" s="44">
        <f>SUM(0)</f>
        <v>0</v>
      </c>
      <c r="Q11" s="22"/>
      <c r="R11" s="22" t="s">
        <v>39</v>
      </c>
      <c r="S11" s="43">
        <f>SUM(0)</f>
        <v>0</v>
      </c>
      <c r="T11" s="43">
        <f>SUM(0)</f>
        <v>0</v>
      </c>
      <c r="U11" s="58"/>
      <c r="V11" s="58"/>
      <c r="W11" s="22" t="s">
        <v>34</v>
      </c>
      <c r="X11" s="22">
        <v>58</v>
      </c>
      <c r="Y11" s="22"/>
    </row>
    <row r="12" s="5" customFormat="1" ht="24.95" customHeight="1" spans="1:25">
      <c r="A12" s="20">
        <v>5</v>
      </c>
      <c r="B12" s="21" t="s">
        <v>105</v>
      </c>
      <c r="C12" s="20"/>
      <c r="D12" s="20"/>
      <c r="E12" s="20"/>
      <c r="F12" s="20"/>
      <c r="G12" s="20" t="s">
        <v>37</v>
      </c>
      <c r="H12" s="20" t="s">
        <v>34</v>
      </c>
      <c r="I12" s="20" t="s">
        <v>106</v>
      </c>
      <c r="J12" s="41"/>
      <c r="K12" s="21"/>
      <c r="L12" s="20"/>
      <c r="M12" s="48"/>
      <c r="N12" s="48"/>
      <c r="O12" s="48"/>
      <c r="P12" s="48"/>
      <c r="Q12" s="20"/>
      <c r="R12" s="20"/>
      <c r="S12" s="57"/>
      <c r="T12" s="57"/>
      <c r="U12" s="57"/>
      <c r="V12" s="57"/>
      <c r="W12" s="20" t="s">
        <v>34</v>
      </c>
      <c r="X12" s="20">
        <v>162</v>
      </c>
      <c r="Y12" s="20"/>
    </row>
    <row r="13" s="5" customFormat="1" ht="24.95" customHeight="1" spans="1:25">
      <c r="A13" s="20">
        <v>6</v>
      </c>
      <c r="B13" s="21" t="s">
        <v>107</v>
      </c>
      <c r="C13" s="20"/>
      <c r="D13" s="20"/>
      <c r="E13" s="20"/>
      <c r="F13" s="20"/>
      <c r="G13" s="20" t="s">
        <v>37</v>
      </c>
      <c r="H13" s="20" t="s">
        <v>34</v>
      </c>
      <c r="I13" s="20" t="s">
        <v>108</v>
      </c>
      <c r="J13" s="41">
        <f>SUM(J14:J15)</f>
        <v>2</v>
      </c>
      <c r="K13" s="21" t="s">
        <v>109</v>
      </c>
      <c r="L13" s="20"/>
      <c r="M13" s="48">
        <f>SUM(M14:M15)</f>
        <v>1874.31</v>
      </c>
      <c r="N13" s="48">
        <f>SUM(N14:N15)</f>
        <v>1874.31</v>
      </c>
      <c r="O13" s="48">
        <f>SUM(O14:O15)</f>
        <v>0</v>
      </c>
      <c r="P13" s="48">
        <f>SUM(P14:P15)</f>
        <v>0</v>
      </c>
      <c r="Q13" s="20"/>
      <c r="R13" s="20" t="s">
        <v>110</v>
      </c>
      <c r="S13" s="57">
        <f>SUM(S14:S15)</f>
        <v>49</v>
      </c>
      <c r="T13" s="57">
        <f>SUM(T14:T15)</f>
        <v>193</v>
      </c>
      <c r="U13" s="57" t="s">
        <v>40</v>
      </c>
      <c r="V13" s="57" t="s">
        <v>41</v>
      </c>
      <c r="W13" s="20" t="s">
        <v>34</v>
      </c>
      <c r="X13" s="20">
        <v>163</v>
      </c>
      <c r="Y13" s="20"/>
    </row>
    <row r="14" s="3" customFormat="1" ht="24.95" customHeight="1" spans="1:25">
      <c r="A14" s="24">
        <v>7</v>
      </c>
      <c r="B14" s="25" t="s">
        <v>119</v>
      </c>
      <c r="C14" s="26" t="s">
        <v>45</v>
      </c>
      <c r="D14" s="26" t="s">
        <v>120</v>
      </c>
      <c r="E14" s="26" t="s">
        <v>121</v>
      </c>
      <c r="F14" s="26"/>
      <c r="G14" s="26" t="s">
        <v>37</v>
      </c>
      <c r="H14" s="26">
        <v>2018</v>
      </c>
      <c r="I14" s="26" t="s">
        <v>108</v>
      </c>
      <c r="J14" s="45">
        <v>1</v>
      </c>
      <c r="K14" s="46" t="s">
        <v>114</v>
      </c>
      <c r="L14" s="26" t="s">
        <v>115</v>
      </c>
      <c r="M14" s="47">
        <f>N14+O14+P14</f>
        <v>1056.38</v>
      </c>
      <c r="N14" s="47">
        <v>1056.38</v>
      </c>
      <c r="O14" s="47"/>
      <c r="P14" s="47"/>
      <c r="Q14" s="26" t="s">
        <v>49</v>
      </c>
      <c r="R14" s="26" t="s">
        <v>110</v>
      </c>
      <c r="S14" s="45">
        <v>26</v>
      </c>
      <c r="T14" s="45">
        <v>102</v>
      </c>
      <c r="U14" s="45"/>
      <c r="V14" s="45"/>
      <c r="W14" s="26" t="s">
        <v>50</v>
      </c>
      <c r="X14" s="24">
        <v>177</v>
      </c>
      <c r="Y14" s="24"/>
    </row>
    <row r="15" s="3" customFormat="1" ht="24.95" customHeight="1" spans="1:25">
      <c r="A15" s="24">
        <v>8</v>
      </c>
      <c r="B15" s="25" t="s">
        <v>122</v>
      </c>
      <c r="C15" s="26" t="s">
        <v>45</v>
      </c>
      <c r="D15" s="26" t="s">
        <v>120</v>
      </c>
      <c r="E15" s="26" t="s">
        <v>121</v>
      </c>
      <c r="F15" s="26"/>
      <c r="G15" s="26" t="s">
        <v>37</v>
      </c>
      <c r="H15" s="26">
        <v>2018</v>
      </c>
      <c r="I15" s="26" t="s">
        <v>108</v>
      </c>
      <c r="J15" s="45">
        <v>1</v>
      </c>
      <c r="K15" s="46" t="s">
        <v>114</v>
      </c>
      <c r="L15" s="26" t="s">
        <v>115</v>
      </c>
      <c r="M15" s="47">
        <f>N15+O15+P15</f>
        <v>817.93</v>
      </c>
      <c r="N15" s="47">
        <v>817.93</v>
      </c>
      <c r="O15" s="47"/>
      <c r="P15" s="47"/>
      <c r="Q15" s="26" t="s">
        <v>49</v>
      </c>
      <c r="R15" s="26" t="s">
        <v>110</v>
      </c>
      <c r="S15" s="45">
        <v>23</v>
      </c>
      <c r="T15" s="45">
        <v>91</v>
      </c>
      <c r="U15" s="45"/>
      <c r="V15" s="45"/>
      <c r="W15" s="26" t="s">
        <v>50</v>
      </c>
      <c r="X15" s="24">
        <v>179</v>
      </c>
      <c r="Y15" s="24"/>
    </row>
    <row r="16" s="4" customFormat="1" ht="24.95" customHeight="1" spans="1:25">
      <c r="A16" s="18">
        <v>9</v>
      </c>
      <c r="B16" s="19" t="s">
        <v>123</v>
      </c>
      <c r="C16" s="18"/>
      <c r="D16" s="18"/>
      <c r="E16" s="18"/>
      <c r="F16" s="18"/>
      <c r="G16" s="18" t="s">
        <v>34</v>
      </c>
      <c r="H16" s="18" t="s">
        <v>34</v>
      </c>
      <c r="I16" s="18" t="s">
        <v>34</v>
      </c>
      <c r="J16" s="39" t="s">
        <v>34</v>
      </c>
      <c r="K16" s="19"/>
      <c r="L16" s="18"/>
      <c r="M16" s="40">
        <f t="shared" ref="M16:P16" si="3">M17+M73+M91+M101+M105+M110</f>
        <v>61.376</v>
      </c>
      <c r="N16" s="40">
        <f t="shared" si="3"/>
        <v>3.7</v>
      </c>
      <c r="O16" s="40">
        <f t="shared" si="3"/>
        <v>57.674</v>
      </c>
      <c r="P16" s="40">
        <f t="shared" si="3"/>
        <v>0</v>
      </c>
      <c r="Q16" s="18"/>
      <c r="R16" s="18" t="s">
        <v>34</v>
      </c>
      <c r="S16" s="56">
        <f>S17+S73+S91+S101+S105+S110</f>
        <v>54</v>
      </c>
      <c r="T16" s="56">
        <f>T17+T73+T91+T101+T105+T110</f>
        <v>197</v>
      </c>
      <c r="U16" s="56"/>
      <c r="V16" s="56"/>
      <c r="W16" s="18" t="s">
        <v>34</v>
      </c>
      <c r="X16" s="18">
        <v>182</v>
      </c>
      <c r="Y16" s="18"/>
    </row>
    <row r="17" s="5" customFormat="1" ht="24.95" customHeight="1" spans="1:25">
      <c r="A17" s="20">
        <v>10</v>
      </c>
      <c r="B17" s="21" t="s">
        <v>124</v>
      </c>
      <c r="C17" s="20"/>
      <c r="D17" s="20"/>
      <c r="E17" s="20"/>
      <c r="F17" s="20" t="s">
        <v>2663</v>
      </c>
      <c r="G17" s="20" t="s">
        <v>125</v>
      </c>
      <c r="H17" s="20" t="s">
        <v>34</v>
      </c>
      <c r="I17" s="20" t="s">
        <v>126</v>
      </c>
      <c r="J17" s="42" t="s">
        <v>34</v>
      </c>
      <c r="K17" s="21"/>
      <c r="L17" s="20"/>
      <c r="M17" s="48">
        <f t="shared" ref="M17:P17" si="4">M18+M59+M66+M67</f>
        <v>8.726</v>
      </c>
      <c r="N17" s="48">
        <f t="shared" si="4"/>
        <v>1.05</v>
      </c>
      <c r="O17" s="48">
        <f t="shared" si="4"/>
        <v>7.674</v>
      </c>
      <c r="P17" s="48">
        <f t="shared" si="4"/>
        <v>0</v>
      </c>
      <c r="Q17" s="20"/>
      <c r="R17" s="20" t="s">
        <v>39</v>
      </c>
      <c r="S17" s="57">
        <f>S18+S59+S66+S67</f>
        <v>46</v>
      </c>
      <c r="T17" s="57">
        <f>T18+T59+T66+T67</f>
        <v>168</v>
      </c>
      <c r="U17" s="57" t="s">
        <v>127</v>
      </c>
      <c r="V17" s="57" t="s">
        <v>128</v>
      </c>
      <c r="W17" s="20" t="s">
        <v>34</v>
      </c>
      <c r="X17" s="20">
        <v>183</v>
      </c>
      <c r="Y17" s="20"/>
    </row>
    <row r="18" s="6" customFormat="1" ht="24.95" customHeight="1" spans="1:25">
      <c r="A18" s="22">
        <v>11</v>
      </c>
      <c r="B18" s="23" t="s">
        <v>129</v>
      </c>
      <c r="C18" s="22"/>
      <c r="D18" s="22"/>
      <c r="E18" s="22"/>
      <c r="F18" s="22"/>
      <c r="G18" s="22" t="s">
        <v>125</v>
      </c>
      <c r="H18" s="22" t="s">
        <v>34</v>
      </c>
      <c r="I18" s="22" t="s">
        <v>126</v>
      </c>
      <c r="J18" s="44">
        <f>J19+J20+J42</f>
        <v>220</v>
      </c>
      <c r="K18" s="23" t="s">
        <v>130</v>
      </c>
      <c r="L18" s="22"/>
      <c r="M18" s="49">
        <f t="shared" ref="M18:P18" si="5">M19+M20+M42</f>
        <v>8.726</v>
      </c>
      <c r="N18" s="49">
        <f t="shared" si="5"/>
        <v>1.05</v>
      </c>
      <c r="O18" s="49">
        <f t="shared" si="5"/>
        <v>7.674</v>
      </c>
      <c r="P18" s="49">
        <f t="shared" si="5"/>
        <v>0</v>
      </c>
      <c r="Q18" s="22"/>
      <c r="R18" s="22" t="s">
        <v>39</v>
      </c>
      <c r="S18" s="58">
        <f>S19+S20+S42</f>
        <v>46</v>
      </c>
      <c r="T18" s="58">
        <f>T19+T20+T42</f>
        <v>168</v>
      </c>
      <c r="U18" s="58"/>
      <c r="V18" s="58"/>
      <c r="W18" s="22" t="s">
        <v>34</v>
      </c>
      <c r="X18" s="22">
        <v>184</v>
      </c>
      <c r="Y18" s="22"/>
    </row>
    <row r="19" ht="24.95" customHeight="1" spans="1:25">
      <c r="A19" s="24">
        <v>12</v>
      </c>
      <c r="B19" s="26" t="s">
        <v>131</v>
      </c>
      <c r="C19" s="24"/>
      <c r="D19" s="24"/>
      <c r="E19" s="24"/>
      <c r="F19" s="24"/>
      <c r="G19" s="24" t="s">
        <v>37</v>
      </c>
      <c r="H19" s="24" t="s">
        <v>34</v>
      </c>
      <c r="I19" s="24" t="s">
        <v>126</v>
      </c>
      <c r="J19" s="50">
        <f>SUM(0)</f>
        <v>0</v>
      </c>
      <c r="K19" s="51"/>
      <c r="L19" s="24"/>
      <c r="M19" s="52">
        <f t="shared" ref="M19:P19" si="6">SUM(0)</f>
        <v>0</v>
      </c>
      <c r="N19" s="52">
        <f t="shared" si="6"/>
        <v>0</v>
      </c>
      <c r="O19" s="52">
        <f t="shared" si="6"/>
        <v>0</v>
      </c>
      <c r="P19" s="52">
        <f t="shared" si="6"/>
        <v>0</v>
      </c>
      <c r="Q19" s="24"/>
      <c r="R19" s="24" t="s">
        <v>39</v>
      </c>
      <c r="S19" s="59">
        <f>SUM(0)</f>
        <v>0</v>
      </c>
      <c r="T19" s="59">
        <f>SUM(0)</f>
        <v>0</v>
      </c>
      <c r="U19" s="59"/>
      <c r="V19" s="59"/>
      <c r="W19" s="24" t="s">
        <v>34</v>
      </c>
      <c r="X19" s="24">
        <v>185</v>
      </c>
      <c r="Y19" s="24"/>
    </row>
    <row r="20" ht="24.95" customHeight="1" spans="1:25">
      <c r="A20" s="24">
        <v>13</v>
      </c>
      <c r="B20" s="26" t="s">
        <v>132</v>
      </c>
      <c r="C20" s="24"/>
      <c r="D20" s="24"/>
      <c r="E20" s="24"/>
      <c r="F20" s="24"/>
      <c r="G20" s="24" t="s">
        <v>125</v>
      </c>
      <c r="H20" s="24" t="s">
        <v>34</v>
      </c>
      <c r="I20" s="24" t="s">
        <v>126</v>
      </c>
      <c r="J20" s="50">
        <f>SUM(J21:J40)</f>
        <v>122.8</v>
      </c>
      <c r="K20" s="51"/>
      <c r="L20" s="24"/>
      <c r="M20" s="52">
        <f>SUM(M21:M40)</f>
        <v>3.866</v>
      </c>
      <c r="N20" s="52">
        <f>SUM(N21:N40)</f>
        <v>1.05</v>
      </c>
      <c r="O20" s="52">
        <f>SUM(O21:O40)</f>
        <v>2.814</v>
      </c>
      <c r="P20" s="52">
        <f>SUM(P21:P40)</f>
        <v>0</v>
      </c>
      <c r="Q20" s="24"/>
      <c r="R20" s="24" t="s">
        <v>39</v>
      </c>
      <c r="S20" s="59">
        <f>SUM(S21:S40)</f>
        <v>26</v>
      </c>
      <c r="T20" s="59">
        <f>SUM(T21:T40)</f>
        <v>93</v>
      </c>
      <c r="U20" s="59"/>
      <c r="V20" s="59"/>
      <c r="W20" s="24" t="s">
        <v>34</v>
      </c>
      <c r="X20" s="24">
        <v>202</v>
      </c>
      <c r="Y20" s="24"/>
    </row>
    <row r="21" s="3" customFormat="1" ht="24.95" customHeight="1" spans="1:25">
      <c r="A21" s="24">
        <v>14</v>
      </c>
      <c r="B21" s="78" t="s">
        <v>157</v>
      </c>
      <c r="C21" s="33" t="s">
        <v>45</v>
      </c>
      <c r="D21" s="33" t="s">
        <v>120</v>
      </c>
      <c r="E21" s="33" t="s">
        <v>158</v>
      </c>
      <c r="F21" s="33"/>
      <c r="G21" s="33" t="s">
        <v>37</v>
      </c>
      <c r="H21" s="33">
        <v>2018</v>
      </c>
      <c r="I21" s="33" t="s">
        <v>126</v>
      </c>
      <c r="J21" s="79">
        <v>8</v>
      </c>
      <c r="K21" s="53" t="s">
        <v>144</v>
      </c>
      <c r="L21" s="80">
        <v>0.05</v>
      </c>
      <c r="M21" s="80">
        <f>N21+O21+P21</f>
        <v>0.4</v>
      </c>
      <c r="N21" s="80">
        <v>0.4</v>
      </c>
      <c r="O21" s="80"/>
      <c r="P21" s="80"/>
      <c r="Q21" s="33" t="s">
        <v>135</v>
      </c>
      <c r="R21" s="33" t="s">
        <v>39</v>
      </c>
      <c r="S21" s="81">
        <v>2</v>
      </c>
      <c r="T21" s="81">
        <v>6</v>
      </c>
      <c r="U21" s="81"/>
      <c r="V21" s="81"/>
      <c r="W21" s="33" t="s">
        <v>17</v>
      </c>
      <c r="X21" s="24">
        <v>253</v>
      </c>
      <c r="Y21" s="24"/>
    </row>
    <row r="22" s="3" customFormat="1" ht="24.95" customHeight="1" spans="1:25">
      <c r="A22" s="24">
        <v>15</v>
      </c>
      <c r="B22" s="78" t="s">
        <v>159</v>
      </c>
      <c r="C22" s="33" t="s">
        <v>45</v>
      </c>
      <c r="D22" s="33" t="s">
        <v>120</v>
      </c>
      <c r="E22" s="33" t="s">
        <v>160</v>
      </c>
      <c r="F22" s="33"/>
      <c r="G22" s="33" t="s">
        <v>37</v>
      </c>
      <c r="H22" s="33">
        <v>2018</v>
      </c>
      <c r="I22" s="33" t="s">
        <v>126</v>
      </c>
      <c r="J22" s="79">
        <v>11</v>
      </c>
      <c r="K22" s="53" t="s">
        <v>144</v>
      </c>
      <c r="L22" s="80">
        <v>0.05</v>
      </c>
      <c r="M22" s="80">
        <f>N22+O22+P22</f>
        <v>0.55</v>
      </c>
      <c r="N22" s="80">
        <v>0.55</v>
      </c>
      <c r="O22" s="80"/>
      <c r="P22" s="80"/>
      <c r="Q22" s="33" t="s">
        <v>135</v>
      </c>
      <c r="R22" s="33" t="s">
        <v>39</v>
      </c>
      <c r="S22" s="81">
        <v>2</v>
      </c>
      <c r="T22" s="81">
        <v>8</v>
      </c>
      <c r="U22" s="81"/>
      <c r="V22" s="81"/>
      <c r="W22" s="33" t="s">
        <v>17</v>
      </c>
      <c r="X22" s="24">
        <v>254</v>
      </c>
      <c r="Y22" s="24"/>
    </row>
    <row r="23" s="3" customFormat="1" ht="24.95" customHeight="1" spans="1:25">
      <c r="A23" s="24">
        <v>16</v>
      </c>
      <c r="B23" s="78" t="s">
        <v>161</v>
      </c>
      <c r="C23" s="33" t="s">
        <v>45</v>
      </c>
      <c r="D23" s="33" t="s">
        <v>120</v>
      </c>
      <c r="E23" s="33" t="s">
        <v>162</v>
      </c>
      <c r="F23" s="33"/>
      <c r="G23" s="33" t="s">
        <v>37</v>
      </c>
      <c r="H23" s="33">
        <v>2018</v>
      </c>
      <c r="I23" s="33" t="s">
        <v>126</v>
      </c>
      <c r="J23" s="79">
        <v>2</v>
      </c>
      <c r="K23" s="53" t="s">
        <v>144</v>
      </c>
      <c r="L23" s="80">
        <v>0.05</v>
      </c>
      <c r="M23" s="80">
        <f>N23+O23+P23</f>
        <v>0.1</v>
      </c>
      <c r="N23" s="80">
        <v>0.1</v>
      </c>
      <c r="O23" s="80"/>
      <c r="P23" s="80"/>
      <c r="Q23" s="33" t="s">
        <v>135</v>
      </c>
      <c r="R23" s="33" t="s">
        <v>39</v>
      </c>
      <c r="S23" s="81">
        <v>1</v>
      </c>
      <c r="T23" s="81">
        <v>4</v>
      </c>
      <c r="U23" s="81"/>
      <c r="V23" s="81"/>
      <c r="W23" s="33" t="s">
        <v>17</v>
      </c>
      <c r="X23" s="24">
        <v>255</v>
      </c>
      <c r="Y23" s="24"/>
    </row>
    <row r="24" ht="24.95" customHeight="1" spans="1:25">
      <c r="A24" s="24">
        <v>17</v>
      </c>
      <c r="B24" s="78" t="s">
        <v>199</v>
      </c>
      <c r="C24" s="33" t="s">
        <v>45</v>
      </c>
      <c r="D24" s="33" t="s">
        <v>120</v>
      </c>
      <c r="E24" s="33" t="s">
        <v>200</v>
      </c>
      <c r="F24" s="33"/>
      <c r="G24" s="33" t="s">
        <v>37</v>
      </c>
      <c r="H24" s="33">
        <v>2019</v>
      </c>
      <c r="I24" s="33" t="s">
        <v>126</v>
      </c>
      <c r="J24" s="79">
        <v>5</v>
      </c>
      <c r="K24" s="53" t="s">
        <v>179</v>
      </c>
      <c r="L24" s="33">
        <v>0.05</v>
      </c>
      <c r="M24" s="80">
        <f t="shared" ref="M24:M30" si="7">N24+O24+P24</f>
        <v>0.25</v>
      </c>
      <c r="N24" s="80"/>
      <c r="O24" s="80">
        <v>0.25</v>
      </c>
      <c r="P24" s="80"/>
      <c r="Q24" s="33" t="s">
        <v>135</v>
      </c>
      <c r="R24" s="33" t="s">
        <v>39</v>
      </c>
      <c r="S24" s="82">
        <v>1</v>
      </c>
      <c r="T24" s="82">
        <v>5</v>
      </c>
      <c r="U24" s="82"/>
      <c r="V24" s="82"/>
      <c r="W24" s="33" t="s">
        <v>17</v>
      </c>
      <c r="X24" s="26"/>
      <c r="Y24" s="61" t="s">
        <v>201</v>
      </c>
    </row>
    <row r="25" ht="24.95" customHeight="1" spans="1:25">
      <c r="A25" s="24"/>
      <c r="B25" s="78"/>
      <c r="C25" s="155" t="s">
        <v>45</v>
      </c>
      <c r="D25" s="155" t="s">
        <v>120</v>
      </c>
      <c r="E25" s="156" t="s">
        <v>200</v>
      </c>
      <c r="F25" s="156" t="s">
        <v>2731</v>
      </c>
      <c r="G25" s="33" t="s">
        <v>37</v>
      </c>
      <c r="H25" s="33">
        <v>2019</v>
      </c>
      <c r="I25" s="33" t="s">
        <v>126</v>
      </c>
      <c r="J25" s="79">
        <v>5</v>
      </c>
      <c r="K25" s="53" t="s">
        <v>179</v>
      </c>
      <c r="L25" s="33">
        <v>0.05</v>
      </c>
      <c r="M25" s="80">
        <f t="shared" si="7"/>
        <v>0.25</v>
      </c>
      <c r="N25" s="80"/>
      <c r="O25" s="80">
        <v>0.25</v>
      </c>
      <c r="P25" s="80"/>
      <c r="Q25" s="33" t="s">
        <v>135</v>
      </c>
      <c r="R25" s="33" t="s">
        <v>39</v>
      </c>
      <c r="S25" s="82">
        <v>1</v>
      </c>
      <c r="T25" s="82">
        <v>5</v>
      </c>
      <c r="U25" s="82"/>
      <c r="V25" s="82"/>
      <c r="W25" s="33" t="s">
        <v>17</v>
      </c>
      <c r="X25" s="26"/>
      <c r="Y25" s="61"/>
    </row>
    <row r="26" ht="24.95" customHeight="1" spans="1:25">
      <c r="A26" s="24">
        <v>18</v>
      </c>
      <c r="B26" s="78" t="s">
        <v>202</v>
      </c>
      <c r="C26" s="33" t="s">
        <v>45</v>
      </c>
      <c r="D26" s="33" t="s">
        <v>120</v>
      </c>
      <c r="E26" s="33" t="s">
        <v>160</v>
      </c>
      <c r="F26" s="33"/>
      <c r="G26" s="33" t="s">
        <v>37</v>
      </c>
      <c r="H26" s="33">
        <v>2019</v>
      </c>
      <c r="I26" s="33" t="s">
        <v>126</v>
      </c>
      <c r="J26" s="79">
        <v>2</v>
      </c>
      <c r="K26" s="53" t="s">
        <v>179</v>
      </c>
      <c r="L26" s="33">
        <v>0.05</v>
      </c>
      <c r="M26" s="80">
        <f t="shared" si="7"/>
        <v>0.1</v>
      </c>
      <c r="N26" s="80"/>
      <c r="O26" s="80">
        <v>0.1</v>
      </c>
      <c r="P26" s="80"/>
      <c r="Q26" s="33" t="s">
        <v>135</v>
      </c>
      <c r="R26" s="33" t="s">
        <v>39</v>
      </c>
      <c r="S26" s="82">
        <v>1</v>
      </c>
      <c r="T26" s="82">
        <v>4</v>
      </c>
      <c r="U26" s="82"/>
      <c r="V26" s="82"/>
      <c r="W26" s="33" t="s">
        <v>17</v>
      </c>
      <c r="X26" s="26"/>
      <c r="Y26" s="61" t="s">
        <v>203</v>
      </c>
    </row>
    <row r="27" ht="24.95" customHeight="1" spans="1:25">
      <c r="A27" s="24"/>
      <c r="B27" s="78"/>
      <c r="C27" s="155" t="s">
        <v>45</v>
      </c>
      <c r="D27" s="155" t="s">
        <v>120</v>
      </c>
      <c r="E27" s="157" t="s">
        <v>160</v>
      </c>
      <c r="F27" s="157" t="s">
        <v>2732</v>
      </c>
      <c r="G27" s="33" t="s">
        <v>37</v>
      </c>
      <c r="H27" s="33">
        <v>2019</v>
      </c>
      <c r="I27" s="33" t="s">
        <v>126</v>
      </c>
      <c r="J27" s="79">
        <v>2</v>
      </c>
      <c r="K27" s="53" t="s">
        <v>179</v>
      </c>
      <c r="L27" s="33">
        <v>0.05</v>
      </c>
      <c r="M27" s="80">
        <f t="shared" si="7"/>
        <v>0.1</v>
      </c>
      <c r="N27" s="80"/>
      <c r="O27" s="80">
        <v>0.1</v>
      </c>
      <c r="P27" s="80"/>
      <c r="Q27" s="33" t="s">
        <v>135</v>
      </c>
      <c r="R27" s="33" t="s">
        <v>39</v>
      </c>
      <c r="S27" s="82">
        <v>1</v>
      </c>
      <c r="T27" s="82">
        <v>4</v>
      </c>
      <c r="U27" s="82"/>
      <c r="V27" s="82"/>
      <c r="W27" s="33" t="s">
        <v>17</v>
      </c>
      <c r="X27" s="26"/>
      <c r="Y27" s="61"/>
    </row>
    <row r="28" ht="24.95" customHeight="1" spans="1:25">
      <c r="A28" s="24">
        <v>20</v>
      </c>
      <c r="B28" s="78" t="s">
        <v>206</v>
      </c>
      <c r="C28" s="33" t="s">
        <v>45</v>
      </c>
      <c r="D28" s="33" t="s">
        <v>120</v>
      </c>
      <c r="E28" s="33" t="s">
        <v>162</v>
      </c>
      <c r="F28" s="33"/>
      <c r="G28" s="33" t="s">
        <v>37</v>
      </c>
      <c r="H28" s="33">
        <v>2019</v>
      </c>
      <c r="I28" s="33" t="s">
        <v>126</v>
      </c>
      <c r="J28" s="79">
        <v>6</v>
      </c>
      <c r="K28" s="53" t="s">
        <v>179</v>
      </c>
      <c r="L28" s="33">
        <v>0.05</v>
      </c>
      <c r="M28" s="80">
        <f t="shared" si="7"/>
        <v>0.3</v>
      </c>
      <c r="N28" s="80"/>
      <c r="O28" s="80">
        <v>0.3</v>
      </c>
      <c r="P28" s="80"/>
      <c r="Q28" s="33" t="s">
        <v>135</v>
      </c>
      <c r="R28" s="33" t="s">
        <v>39</v>
      </c>
      <c r="S28" s="82">
        <v>1</v>
      </c>
      <c r="T28" s="82">
        <v>2</v>
      </c>
      <c r="U28" s="82"/>
      <c r="V28" s="82"/>
      <c r="W28" s="33" t="s">
        <v>17</v>
      </c>
      <c r="X28" s="26"/>
      <c r="Y28" s="61" t="s">
        <v>207</v>
      </c>
    </row>
    <row r="29" ht="24.95" customHeight="1" spans="1:25">
      <c r="A29" s="24"/>
      <c r="B29" s="78"/>
      <c r="C29" s="30" t="s">
        <v>45</v>
      </c>
      <c r="D29" s="30" t="s">
        <v>120</v>
      </c>
      <c r="E29" s="32" t="s">
        <v>162</v>
      </c>
      <c r="F29" s="32" t="s">
        <v>2733</v>
      </c>
      <c r="G29" s="33" t="s">
        <v>37</v>
      </c>
      <c r="H29" s="33">
        <v>2019</v>
      </c>
      <c r="I29" s="33" t="s">
        <v>126</v>
      </c>
      <c r="J29" s="79">
        <v>6</v>
      </c>
      <c r="K29" s="53" t="s">
        <v>179</v>
      </c>
      <c r="L29" s="33">
        <v>0.05</v>
      </c>
      <c r="M29" s="80">
        <f t="shared" si="7"/>
        <v>0.3</v>
      </c>
      <c r="N29" s="80"/>
      <c r="O29" s="80">
        <v>0.3</v>
      </c>
      <c r="P29" s="80"/>
      <c r="Q29" s="33" t="s">
        <v>135</v>
      </c>
      <c r="R29" s="33" t="s">
        <v>39</v>
      </c>
      <c r="S29" s="82">
        <v>1</v>
      </c>
      <c r="T29" s="82">
        <v>2</v>
      </c>
      <c r="U29" s="82"/>
      <c r="V29" s="82"/>
      <c r="W29" s="33" t="s">
        <v>17</v>
      </c>
      <c r="X29" s="26"/>
      <c r="Y29" s="61"/>
    </row>
    <row r="30" ht="24.95" customHeight="1" spans="1:25">
      <c r="A30" s="24">
        <v>22</v>
      </c>
      <c r="B30" s="78" t="s">
        <v>373</v>
      </c>
      <c r="C30" s="33" t="s">
        <v>45</v>
      </c>
      <c r="D30" s="33" t="s">
        <v>120</v>
      </c>
      <c r="E30" s="33" t="s">
        <v>158</v>
      </c>
      <c r="F30" s="33"/>
      <c r="G30" s="33" t="s">
        <v>363</v>
      </c>
      <c r="H30" s="33">
        <v>2019</v>
      </c>
      <c r="I30" s="33" t="s">
        <v>126</v>
      </c>
      <c r="J30" s="79">
        <v>20.3</v>
      </c>
      <c r="K30" s="53" t="s">
        <v>364</v>
      </c>
      <c r="L30" s="33">
        <v>0.02</v>
      </c>
      <c r="M30" s="80">
        <f t="shared" si="7"/>
        <v>0.406</v>
      </c>
      <c r="N30" s="80"/>
      <c r="O30" s="80">
        <v>0.406</v>
      </c>
      <c r="P30" s="80"/>
      <c r="Q30" s="33" t="s">
        <v>135</v>
      </c>
      <c r="R30" s="33" t="s">
        <v>39</v>
      </c>
      <c r="S30" s="82">
        <v>4</v>
      </c>
      <c r="T30" s="82">
        <v>12</v>
      </c>
      <c r="U30" s="82"/>
      <c r="V30" s="82"/>
      <c r="W30" s="33" t="s">
        <v>17</v>
      </c>
      <c r="X30" s="26"/>
      <c r="Y30" s="61" t="s">
        <v>374</v>
      </c>
    </row>
    <row r="31" ht="24.95" customHeight="1" spans="1:25">
      <c r="A31" s="24"/>
      <c r="B31" s="78"/>
      <c r="C31" s="30" t="s">
        <v>45</v>
      </c>
      <c r="D31" s="30" t="s">
        <v>120</v>
      </c>
      <c r="E31" s="30" t="s">
        <v>158</v>
      </c>
      <c r="F31" s="30" t="s">
        <v>2734</v>
      </c>
      <c r="G31" s="33" t="s">
        <v>363</v>
      </c>
      <c r="H31" s="33">
        <v>2019</v>
      </c>
      <c r="I31" s="33" t="s">
        <v>126</v>
      </c>
      <c r="J31" s="30">
        <v>8</v>
      </c>
      <c r="K31" s="53" t="s">
        <v>364</v>
      </c>
      <c r="L31" s="33">
        <v>0.02</v>
      </c>
      <c r="M31" s="80">
        <f>L31*J31</f>
        <v>0.16</v>
      </c>
      <c r="N31" s="80"/>
      <c r="O31" s="80">
        <f>L31*J31</f>
        <v>0.16</v>
      </c>
      <c r="P31" s="80"/>
      <c r="Q31" s="33" t="s">
        <v>135</v>
      </c>
      <c r="R31" s="33" t="s">
        <v>39</v>
      </c>
      <c r="S31" s="82">
        <v>1</v>
      </c>
      <c r="T31" s="132">
        <v>4</v>
      </c>
      <c r="U31" s="82"/>
      <c r="V31" s="82"/>
      <c r="W31" s="33" t="s">
        <v>17</v>
      </c>
      <c r="X31" s="26"/>
      <c r="Y31" s="61"/>
    </row>
    <row r="32" ht="24.95" customHeight="1" spans="1:25">
      <c r="A32" s="24"/>
      <c r="B32" s="78"/>
      <c r="C32" s="30" t="s">
        <v>45</v>
      </c>
      <c r="D32" s="30" t="s">
        <v>120</v>
      </c>
      <c r="E32" s="30" t="s">
        <v>158</v>
      </c>
      <c r="F32" s="30" t="s">
        <v>2735</v>
      </c>
      <c r="G32" s="33" t="s">
        <v>363</v>
      </c>
      <c r="H32" s="33">
        <v>2019</v>
      </c>
      <c r="I32" s="33" t="s">
        <v>126</v>
      </c>
      <c r="J32" s="30">
        <v>7</v>
      </c>
      <c r="K32" s="53" t="s">
        <v>364</v>
      </c>
      <c r="L32" s="33">
        <v>0.02</v>
      </c>
      <c r="M32" s="80">
        <f>L32*J32</f>
        <v>0.14</v>
      </c>
      <c r="N32" s="80"/>
      <c r="O32" s="80">
        <f>L32*J32</f>
        <v>0.14</v>
      </c>
      <c r="P32" s="80"/>
      <c r="Q32" s="33" t="s">
        <v>135</v>
      </c>
      <c r="R32" s="33" t="s">
        <v>39</v>
      </c>
      <c r="S32" s="82">
        <v>1</v>
      </c>
      <c r="T32" s="132">
        <v>3</v>
      </c>
      <c r="U32" s="82"/>
      <c r="V32" s="82"/>
      <c r="W32" s="33" t="s">
        <v>17</v>
      </c>
      <c r="X32" s="26"/>
      <c r="Y32" s="61"/>
    </row>
    <row r="33" ht="24.95" customHeight="1" spans="1:25">
      <c r="A33" s="24"/>
      <c r="B33" s="78"/>
      <c r="C33" s="30" t="s">
        <v>45</v>
      </c>
      <c r="D33" s="30" t="s">
        <v>120</v>
      </c>
      <c r="E33" s="32" t="s">
        <v>158</v>
      </c>
      <c r="F33" s="32" t="s">
        <v>2736</v>
      </c>
      <c r="G33" s="33" t="s">
        <v>363</v>
      </c>
      <c r="H33" s="33">
        <v>2019</v>
      </c>
      <c r="I33" s="33" t="s">
        <v>126</v>
      </c>
      <c r="J33" s="109">
        <v>2.2</v>
      </c>
      <c r="K33" s="53" t="s">
        <v>364</v>
      </c>
      <c r="L33" s="33">
        <v>0.02</v>
      </c>
      <c r="M33" s="80">
        <f>L33*J33</f>
        <v>0.044</v>
      </c>
      <c r="N33" s="80"/>
      <c r="O33" s="80">
        <f>L33*J33</f>
        <v>0.044</v>
      </c>
      <c r="P33" s="80"/>
      <c r="Q33" s="33" t="s">
        <v>135</v>
      </c>
      <c r="R33" s="33" t="s">
        <v>39</v>
      </c>
      <c r="S33" s="82">
        <v>1</v>
      </c>
      <c r="T33" s="132">
        <v>1</v>
      </c>
      <c r="U33" s="82"/>
      <c r="V33" s="82"/>
      <c r="W33" s="33" t="s">
        <v>17</v>
      </c>
      <c r="X33" s="26"/>
      <c r="Y33" s="61"/>
    </row>
    <row r="34" ht="24.95" customHeight="1" spans="1:25">
      <c r="A34" s="24"/>
      <c r="B34" s="78"/>
      <c r="C34" s="155" t="s">
        <v>45</v>
      </c>
      <c r="D34" s="155" t="s">
        <v>120</v>
      </c>
      <c r="E34" s="155" t="s">
        <v>158</v>
      </c>
      <c r="F34" s="155" t="s">
        <v>2737</v>
      </c>
      <c r="G34" s="33" t="s">
        <v>363</v>
      </c>
      <c r="H34" s="33">
        <v>2019</v>
      </c>
      <c r="I34" s="33" t="s">
        <v>126</v>
      </c>
      <c r="J34" s="155">
        <v>3.1</v>
      </c>
      <c r="K34" s="53" t="s">
        <v>364</v>
      </c>
      <c r="L34" s="33">
        <v>0.02</v>
      </c>
      <c r="M34" s="80">
        <f>L34*J34</f>
        <v>0.062</v>
      </c>
      <c r="N34" s="80"/>
      <c r="O34" s="80">
        <f>L34*J34</f>
        <v>0.062</v>
      </c>
      <c r="P34" s="80"/>
      <c r="Q34" s="33" t="s">
        <v>135</v>
      </c>
      <c r="R34" s="33" t="s">
        <v>39</v>
      </c>
      <c r="S34" s="82">
        <v>1</v>
      </c>
      <c r="T34" s="159">
        <v>4</v>
      </c>
      <c r="U34" s="82"/>
      <c r="V34" s="82"/>
      <c r="W34" s="33" t="s">
        <v>17</v>
      </c>
      <c r="X34" s="26"/>
      <c r="Y34" s="61"/>
    </row>
    <row r="35" ht="24.95" customHeight="1" spans="1:25">
      <c r="A35" s="24">
        <v>23</v>
      </c>
      <c r="B35" s="78" t="s">
        <v>375</v>
      </c>
      <c r="C35" s="33" t="s">
        <v>45</v>
      </c>
      <c r="D35" s="33" t="s">
        <v>120</v>
      </c>
      <c r="E35" s="33" t="s">
        <v>162</v>
      </c>
      <c r="F35" s="33"/>
      <c r="G35" s="33" t="s">
        <v>363</v>
      </c>
      <c r="H35" s="33">
        <v>2019</v>
      </c>
      <c r="I35" s="33" t="s">
        <v>126</v>
      </c>
      <c r="J35" s="79">
        <v>7.1</v>
      </c>
      <c r="K35" s="53" t="s">
        <v>364</v>
      </c>
      <c r="L35" s="33">
        <v>0.02</v>
      </c>
      <c r="M35" s="80">
        <f t="shared" ref="M35:M39" si="8">N35+O35+P35</f>
        <v>0.142</v>
      </c>
      <c r="N35" s="80"/>
      <c r="O35" s="80">
        <v>0.142</v>
      </c>
      <c r="P35" s="80"/>
      <c r="Q35" s="33" t="s">
        <v>135</v>
      </c>
      <c r="R35" s="33" t="s">
        <v>39</v>
      </c>
      <c r="S35" s="82">
        <v>2</v>
      </c>
      <c r="T35" s="82">
        <v>8</v>
      </c>
      <c r="U35" s="82"/>
      <c r="V35" s="82"/>
      <c r="W35" s="33" t="s">
        <v>17</v>
      </c>
      <c r="X35" s="26"/>
      <c r="Y35" s="61" t="s">
        <v>376</v>
      </c>
    </row>
    <row r="36" ht="24.95" customHeight="1" spans="1:25">
      <c r="A36" s="24"/>
      <c r="B36" s="78"/>
      <c r="C36" s="30" t="s">
        <v>45</v>
      </c>
      <c r="D36" s="30" t="s">
        <v>120</v>
      </c>
      <c r="E36" s="30" t="s">
        <v>162</v>
      </c>
      <c r="F36" s="30" t="s">
        <v>2738</v>
      </c>
      <c r="G36" s="33" t="s">
        <v>363</v>
      </c>
      <c r="H36" s="33">
        <v>2019</v>
      </c>
      <c r="I36" s="33" t="s">
        <v>126</v>
      </c>
      <c r="J36" s="30">
        <v>4.7</v>
      </c>
      <c r="K36" s="53" t="s">
        <v>364</v>
      </c>
      <c r="L36" s="33">
        <v>0.02</v>
      </c>
      <c r="M36" s="80">
        <f>J36*L36</f>
        <v>0.094</v>
      </c>
      <c r="N36" s="80"/>
      <c r="O36" s="80">
        <v>0.09</v>
      </c>
      <c r="P36" s="80"/>
      <c r="Q36" s="33" t="s">
        <v>135</v>
      </c>
      <c r="R36" s="33" t="s">
        <v>39</v>
      </c>
      <c r="S36" s="82">
        <v>1</v>
      </c>
      <c r="T36" s="132">
        <v>4</v>
      </c>
      <c r="U36" s="82"/>
      <c r="V36" s="82"/>
      <c r="W36" s="33"/>
      <c r="X36" s="26"/>
      <c r="Y36" s="61"/>
    </row>
    <row r="37" ht="24.95" customHeight="1" spans="1:25">
      <c r="A37" s="24"/>
      <c r="B37" s="78"/>
      <c r="C37" s="155" t="s">
        <v>45</v>
      </c>
      <c r="D37" s="155" t="s">
        <v>120</v>
      </c>
      <c r="E37" s="155" t="s">
        <v>162</v>
      </c>
      <c r="F37" s="155" t="s">
        <v>2739</v>
      </c>
      <c r="G37" s="33" t="s">
        <v>363</v>
      </c>
      <c r="H37" s="33">
        <v>2019</v>
      </c>
      <c r="I37" s="33" t="s">
        <v>126</v>
      </c>
      <c r="J37" s="155">
        <v>2.4</v>
      </c>
      <c r="K37" s="53" t="s">
        <v>364</v>
      </c>
      <c r="L37" s="33">
        <v>0.02</v>
      </c>
      <c r="M37" s="80">
        <f>J37*L37</f>
        <v>0.048</v>
      </c>
      <c r="N37" s="80"/>
      <c r="O37" s="80">
        <v>0.05</v>
      </c>
      <c r="P37" s="80"/>
      <c r="Q37" s="33" t="s">
        <v>135</v>
      </c>
      <c r="R37" s="33" t="s">
        <v>39</v>
      </c>
      <c r="S37" s="82">
        <v>1</v>
      </c>
      <c r="T37" s="159">
        <v>4</v>
      </c>
      <c r="U37" s="82"/>
      <c r="V37" s="82"/>
      <c r="W37" s="33"/>
      <c r="X37" s="26"/>
      <c r="Y37" s="61"/>
    </row>
    <row r="38" ht="24.95" customHeight="1" spans="1:25">
      <c r="A38" s="24">
        <v>24</v>
      </c>
      <c r="B38" s="78" t="s">
        <v>377</v>
      </c>
      <c r="C38" s="33" t="s">
        <v>45</v>
      </c>
      <c r="D38" s="33" t="s">
        <v>120</v>
      </c>
      <c r="E38" s="33" t="s">
        <v>160</v>
      </c>
      <c r="F38" s="33"/>
      <c r="G38" s="33" t="s">
        <v>363</v>
      </c>
      <c r="H38" s="33">
        <v>2019</v>
      </c>
      <c r="I38" s="33" t="s">
        <v>126</v>
      </c>
      <c r="J38" s="79">
        <v>10</v>
      </c>
      <c r="K38" s="53" t="s">
        <v>364</v>
      </c>
      <c r="L38" s="33">
        <v>0.02</v>
      </c>
      <c r="M38" s="80">
        <f t="shared" si="8"/>
        <v>0.2</v>
      </c>
      <c r="N38" s="80"/>
      <c r="O38" s="80">
        <v>0.2</v>
      </c>
      <c r="P38" s="80"/>
      <c r="Q38" s="33" t="s">
        <v>135</v>
      </c>
      <c r="R38" s="33" t="s">
        <v>39</v>
      </c>
      <c r="S38" s="82">
        <v>1</v>
      </c>
      <c r="T38" s="82">
        <v>4</v>
      </c>
      <c r="U38" s="82"/>
      <c r="V38" s="82"/>
      <c r="W38" s="33" t="s">
        <v>17</v>
      </c>
      <c r="X38" s="26"/>
      <c r="Y38" s="61" t="s">
        <v>378</v>
      </c>
    </row>
    <row r="39" ht="24.95" customHeight="1" spans="1:25">
      <c r="A39" s="24"/>
      <c r="B39" s="78"/>
      <c r="C39" s="155" t="s">
        <v>45</v>
      </c>
      <c r="D39" s="155" t="s">
        <v>120</v>
      </c>
      <c r="E39" s="157" t="s">
        <v>160</v>
      </c>
      <c r="F39" s="157" t="s">
        <v>2732</v>
      </c>
      <c r="G39" s="33" t="s">
        <v>363</v>
      </c>
      <c r="H39" s="33">
        <v>2019</v>
      </c>
      <c r="I39" s="33" t="s">
        <v>126</v>
      </c>
      <c r="J39" s="79">
        <v>10</v>
      </c>
      <c r="K39" s="53" t="s">
        <v>364</v>
      </c>
      <c r="L39" s="33">
        <v>0.02</v>
      </c>
      <c r="M39" s="80">
        <f t="shared" si="8"/>
        <v>0.2</v>
      </c>
      <c r="N39" s="80"/>
      <c r="O39" s="80">
        <v>0.2</v>
      </c>
      <c r="P39" s="80"/>
      <c r="Q39" s="33" t="s">
        <v>135</v>
      </c>
      <c r="R39" s="33" t="s">
        <v>39</v>
      </c>
      <c r="S39" s="82">
        <v>1</v>
      </c>
      <c r="T39" s="82">
        <v>4</v>
      </c>
      <c r="U39" s="82"/>
      <c r="V39" s="82"/>
      <c r="W39" s="33" t="s">
        <v>17</v>
      </c>
      <c r="X39" s="26"/>
      <c r="Y39" s="61"/>
    </row>
    <row r="40" ht="24.95" customHeight="1" spans="1:25">
      <c r="A40" s="24">
        <v>26</v>
      </c>
      <c r="B40" s="78" t="s">
        <v>381</v>
      </c>
      <c r="C40" s="33" t="s">
        <v>45</v>
      </c>
      <c r="D40" s="33" t="s">
        <v>120</v>
      </c>
      <c r="E40" s="33" t="s">
        <v>200</v>
      </c>
      <c r="F40" s="33"/>
      <c r="G40" s="33" t="s">
        <v>363</v>
      </c>
      <c r="H40" s="33">
        <v>2019</v>
      </c>
      <c r="I40" s="33" t="s">
        <v>126</v>
      </c>
      <c r="J40" s="79">
        <v>1</v>
      </c>
      <c r="K40" s="53" t="s">
        <v>364</v>
      </c>
      <c r="L40" s="33">
        <v>0.02</v>
      </c>
      <c r="M40" s="80">
        <f t="shared" ref="M40:M47" si="9">N40+O40+P40</f>
        <v>0.02</v>
      </c>
      <c r="N40" s="80"/>
      <c r="O40" s="80">
        <v>0.02</v>
      </c>
      <c r="P40" s="80"/>
      <c r="Q40" s="33" t="s">
        <v>135</v>
      </c>
      <c r="R40" s="33" t="s">
        <v>39</v>
      </c>
      <c r="S40" s="82">
        <v>1</v>
      </c>
      <c r="T40" s="82">
        <v>5</v>
      </c>
      <c r="U40" s="82"/>
      <c r="V40" s="82"/>
      <c r="W40" s="33" t="s">
        <v>17</v>
      </c>
      <c r="X40" s="26"/>
      <c r="Y40" s="61" t="s">
        <v>382</v>
      </c>
    </row>
    <row r="41" ht="24.95" customHeight="1" spans="1:25">
      <c r="A41" s="24"/>
      <c r="B41" s="78"/>
      <c r="C41" s="30" t="s">
        <v>45</v>
      </c>
      <c r="D41" s="30" t="s">
        <v>120</v>
      </c>
      <c r="E41" s="32" t="s">
        <v>200</v>
      </c>
      <c r="F41" s="32" t="s">
        <v>2731</v>
      </c>
      <c r="G41" s="33" t="s">
        <v>363</v>
      </c>
      <c r="H41" s="33">
        <v>2019</v>
      </c>
      <c r="I41" s="33" t="s">
        <v>126</v>
      </c>
      <c r="J41" s="79">
        <v>1</v>
      </c>
      <c r="K41" s="53" t="s">
        <v>364</v>
      </c>
      <c r="L41" s="33">
        <v>0.02</v>
      </c>
      <c r="M41" s="80">
        <f t="shared" si="9"/>
        <v>0.02</v>
      </c>
      <c r="N41" s="80"/>
      <c r="O41" s="80">
        <v>0.02</v>
      </c>
      <c r="P41" s="80"/>
      <c r="Q41" s="33" t="s">
        <v>135</v>
      </c>
      <c r="R41" s="33" t="s">
        <v>39</v>
      </c>
      <c r="S41" s="82">
        <v>1</v>
      </c>
      <c r="T41" s="82">
        <v>5</v>
      </c>
      <c r="U41" s="82"/>
      <c r="V41" s="82"/>
      <c r="W41" s="33" t="s">
        <v>17</v>
      </c>
      <c r="X41" s="26"/>
      <c r="Y41" s="61"/>
    </row>
    <row r="42" ht="24.95" customHeight="1" spans="1:25">
      <c r="A42" s="24">
        <v>27</v>
      </c>
      <c r="B42" s="33" t="s">
        <v>526</v>
      </c>
      <c r="C42" s="33"/>
      <c r="D42" s="33"/>
      <c r="E42" s="33"/>
      <c r="F42" s="33"/>
      <c r="G42" s="33" t="s">
        <v>37</v>
      </c>
      <c r="H42" s="33" t="s">
        <v>34</v>
      </c>
      <c r="I42" s="33" t="s">
        <v>126</v>
      </c>
      <c r="J42" s="79">
        <f>SUM(J43:J58)</f>
        <v>97.2</v>
      </c>
      <c r="K42" s="53"/>
      <c r="L42" s="33"/>
      <c r="M42" s="80">
        <f>SUM(M43:M58)</f>
        <v>4.86</v>
      </c>
      <c r="N42" s="80">
        <f>SUM(N43:N58)</f>
        <v>0</v>
      </c>
      <c r="O42" s="80">
        <f>SUM(O43:O58)</f>
        <v>4.86</v>
      </c>
      <c r="P42" s="80">
        <f>SUM(P43:P58)</f>
        <v>0</v>
      </c>
      <c r="Q42" s="33"/>
      <c r="R42" s="33" t="s">
        <v>39</v>
      </c>
      <c r="S42" s="82">
        <f>SUM(S43:S58)</f>
        <v>20</v>
      </c>
      <c r="T42" s="82">
        <f>SUM(T43:T58)</f>
        <v>75</v>
      </c>
      <c r="U42" s="82"/>
      <c r="V42" s="82"/>
      <c r="W42" s="33" t="s">
        <v>34</v>
      </c>
      <c r="X42" s="24">
        <v>587</v>
      </c>
      <c r="Y42" s="24"/>
    </row>
    <row r="43" ht="24.95" customHeight="1" spans="1:25">
      <c r="A43" s="24">
        <v>28</v>
      </c>
      <c r="B43" s="78" t="s">
        <v>608</v>
      </c>
      <c r="C43" s="33" t="s">
        <v>45</v>
      </c>
      <c r="D43" s="33" t="s">
        <v>120</v>
      </c>
      <c r="E43" s="33" t="s">
        <v>609</v>
      </c>
      <c r="F43" s="33"/>
      <c r="G43" s="33" t="s">
        <v>37</v>
      </c>
      <c r="H43" s="33">
        <v>2019</v>
      </c>
      <c r="I43" s="33" t="s">
        <v>126</v>
      </c>
      <c r="J43" s="79">
        <v>6</v>
      </c>
      <c r="K43" s="53" t="s">
        <v>529</v>
      </c>
      <c r="L43" s="33">
        <v>0.05</v>
      </c>
      <c r="M43" s="80">
        <f t="shared" si="9"/>
        <v>0.3</v>
      </c>
      <c r="N43" s="80"/>
      <c r="O43" s="80">
        <v>0.3</v>
      </c>
      <c r="P43" s="80"/>
      <c r="Q43" s="33" t="s">
        <v>135</v>
      </c>
      <c r="R43" s="33" t="s">
        <v>39</v>
      </c>
      <c r="S43" s="82">
        <v>2</v>
      </c>
      <c r="T43" s="82">
        <v>8</v>
      </c>
      <c r="U43" s="82"/>
      <c r="V43" s="82"/>
      <c r="W43" s="33" t="s">
        <v>17</v>
      </c>
      <c r="X43" s="26"/>
      <c r="Y43" s="26" t="s">
        <v>610</v>
      </c>
    </row>
    <row r="44" ht="24.95" customHeight="1" spans="1:25">
      <c r="A44" s="24"/>
      <c r="B44" s="78"/>
      <c r="C44" s="155" t="s">
        <v>45</v>
      </c>
      <c r="D44" s="155" t="s">
        <v>120</v>
      </c>
      <c r="E44" s="155" t="s">
        <v>609</v>
      </c>
      <c r="F44" s="155" t="s">
        <v>2740</v>
      </c>
      <c r="G44" s="33" t="s">
        <v>37</v>
      </c>
      <c r="H44" s="33">
        <v>2019</v>
      </c>
      <c r="I44" s="33" t="s">
        <v>126</v>
      </c>
      <c r="J44" s="79">
        <v>6</v>
      </c>
      <c r="K44" s="53" t="s">
        <v>529</v>
      </c>
      <c r="L44" s="33">
        <v>0.05</v>
      </c>
      <c r="M44" s="80">
        <f t="shared" si="9"/>
        <v>0.3</v>
      </c>
      <c r="N44" s="80"/>
      <c r="O44" s="80">
        <v>0.3</v>
      </c>
      <c r="P44" s="80"/>
      <c r="Q44" s="33" t="s">
        <v>135</v>
      </c>
      <c r="R44" s="33" t="s">
        <v>39</v>
      </c>
      <c r="S44" s="82">
        <v>2</v>
      </c>
      <c r="T44" s="82">
        <v>8</v>
      </c>
      <c r="U44" s="82"/>
      <c r="V44" s="82"/>
      <c r="W44" s="33" t="s">
        <v>17</v>
      </c>
      <c r="X44" s="26"/>
      <c r="Y44" s="26"/>
    </row>
    <row r="45" ht="24.95" customHeight="1" spans="1:25">
      <c r="A45" s="24">
        <v>29</v>
      </c>
      <c r="B45" s="78" t="s">
        <v>611</v>
      </c>
      <c r="C45" s="33" t="s">
        <v>45</v>
      </c>
      <c r="D45" s="33" t="s">
        <v>120</v>
      </c>
      <c r="E45" s="33" t="s">
        <v>612</v>
      </c>
      <c r="F45" s="33"/>
      <c r="G45" s="33" t="s">
        <v>37</v>
      </c>
      <c r="H45" s="33">
        <v>2019</v>
      </c>
      <c r="I45" s="33" t="s">
        <v>126</v>
      </c>
      <c r="J45" s="79">
        <v>4</v>
      </c>
      <c r="K45" s="53" t="s">
        <v>529</v>
      </c>
      <c r="L45" s="33">
        <v>0.05</v>
      </c>
      <c r="M45" s="80">
        <f t="shared" si="9"/>
        <v>0.2</v>
      </c>
      <c r="N45" s="80"/>
      <c r="O45" s="80">
        <v>0.2</v>
      </c>
      <c r="P45" s="80"/>
      <c r="Q45" s="33" t="s">
        <v>135</v>
      </c>
      <c r="R45" s="33" t="s">
        <v>39</v>
      </c>
      <c r="S45" s="82">
        <v>1</v>
      </c>
      <c r="T45" s="82">
        <v>4</v>
      </c>
      <c r="U45" s="82"/>
      <c r="V45" s="82"/>
      <c r="W45" s="33" t="s">
        <v>17</v>
      </c>
      <c r="X45" s="26"/>
      <c r="Y45" s="26" t="s">
        <v>613</v>
      </c>
    </row>
    <row r="46" ht="24.95" customHeight="1" spans="1:25">
      <c r="A46" s="24"/>
      <c r="B46" s="78"/>
      <c r="C46" s="155" t="s">
        <v>45</v>
      </c>
      <c r="D46" s="155" t="s">
        <v>120</v>
      </c>
      <c r="E46" s="155" t="s">
        <v>612</v>
      </c>
      <c r="F46" s="155" t="s">
        <v>2741</v>
      </c>
      <c r="G46" s="33" t="s">
        <v>37</v>
      </c>
      <c r="H46" s="33">
        <v>2019</v>
      </c>
      <c r="I46" s="33" t="s">
        <v>126</v>
      </c>
      <c r="J46" s="79">
        <v>4</v>
      </c>
      <c r="K46" s="53" t="s">
        <v>529</v>
      </c>
      <c r="L46" s="33">
        <v>0.05</v>
      </c>
      <c r="M46" s="80">
        <f t="shared" si="9"/>
        <v>0.2</v>
      </c>
      <c r="N46" s="80"/>
      <c r="O46" s="80">
        <v>0.2</v>
      </c>
      <c r="P46" s="80"/>
      <c r="Q46" s="33" t="s">
        <v>135</v>
      </c>
      <c r="R46" s="33" t="s">
        <v>39</v>
      </c>
      <c r="S46" s="82">
        <v>1</v>
      </c>
      <c r="T46" s="82">
        <v>4</v>
      </c>
      <c r="U46" s="82"/>
      <c r="V46" s="82"/>
      <c r="W46" s="33" t="s">
        <v>17</v>
      </c>
      <c r="X46" s="26"/>
      <c r="Y46" s="26"/>
    </row>
    <row r="47" ht="24.95" customHeight="1" spans="1:25">
      <c r="A47" s="24">
        <v>30</v>
      </c>
      <c r="B47" s="78" t="s">
        <v>614</v>
      </c>
      <c r="C47" s="33" t="s">
        <v>45</v>
      </c>
      <c r="D47" s="33" t="s">
        <v>120</v>
      </c>
      <c r="E47" s="33" t="s">
        <v>158</v>
      </c>
      <c r="F47" s="33"/>
      <c r="G47" s="33" t="s">
        <v>37</v>
      </c>
      <c r="H47" s="33">
        <v>2019</v>
      </c>
      <c r="I47" s="33" t="s">
        <v>126</v>
      </c>
      <c r="J47" s="79">
        <v>19.6</v>
      </c>
      <c r="K47" s="53" t="s">
        <v>529</v>
      </c>
      <c r="L47" s="33">
        <v>0.05</v>
      </c>
      <c r="M47" s="80">
        <f t="shared" si="9"/>
        <v>0.98</v>
      </c>
      <c r="N47" s="80"/>
      <c r="O47" s="80">
        <v>0.98</v>
      </c>
      <c r="P47" s="80"/>
      <c r="Q47" s="33" t="s">
        <v>135</v>
      </c>
      <c r="R47" s="33" t="s">
        <v>39</v>
      </c>
      <c r="S47" s="82">
        <v>2</v>
      </c>
      <c r="T47" s="82">
        <v>8</v>
      </c>
      <c r="U47" s="82"/>
      <c r="V47" s="82"/>
      <c r="W47" s="33" t="s">
        <v>17</v>
      </c>
      <c r="X47" s="26"/>
      <c r="Y47" s="26" t="s">
        <v>615</v>
      </c>
    </row>
    <row r="48" ht="24.95" customHeight="1" spans="1:25">
      <c r="A48" s="24"/>
      <c r="B48" s="78"/>
      <c r="C48" s="30" t="s">
        <v>45</v>
      </c>
      <c r="D48" s="30" t="s">
        <v>120</v>
      </c>
      <c r="E48" s="30" t="s">
        <v>158</v>
      </c>
      <c r="F48" s="30" t="s">
        <v>2734</v>
      </c>
      <c r="G48" s="33" t="s">
        <v>37</v>
      </c>
      <c r="H48" s="33">
        <v>2019</v>
      </c>
      <c r="I48" s="33" t="s">
        <v>126</v>
      </c>
      <c r="J48" s="30">
        <v>5.6</v>
      </c>
      <c r="K48" s="53" t="s">
        <v>529</v>
      </c>
      <c r="L48" s="33">
        <v>0.05</v>
      </c>
      <c r="M48" s="80">
        <f>L48*J48</f>
        <v>0.28</v>
      </c>
      <c r="N48" s="80"/>
      <c r="O48" s="80">
        <f>L48*J48</f>
        <v>0.28</v>
      </c>
      <c r="P48" s="80"/>
      <c r="Q48" s="33" t="s">
        <v>135</v>
      </c>
      <c r="R48" s="33" t="s">
        <v>39</v>
      </c>
      <c r="S48" s="82">
        <v>1</v>
      </c>
      <c r="T48" s="132">
        <v>4</v>
      </c>
      <c r="U48" s="82"/>
      <c r="V48" s="82"/>
      <c r="W48" s="33" t="s">
        <v>17</v>
      </c>
      <c r="X48" s="26"/>
      <c r="Y48" s="26"/>
    </row>
    <row r="49" ht="24.95" customHeight="1" spans="1:25">
      <c r="A49" s="24"/>
      <c r="B49" s="78"/>
      <c r="C49" s="30" t="s">
        <v>45</v>
      </c>
      <c r="D49" s="30" t="s">
        <v>120</v>
      </c>
      <c r="E49" s="30" t="s">
        <v>158</v>
      </c>
      <c r="F49" s="30" t="s">
        <v>2735</v>
      </c>
      <c r="G49" s="33" t="s">
        <v>37</v>
      </c>
      <c r="H49" s="33">
        <v>2019</v>
      </c>
      <c r="I49" s="33" t="s">
        <v>126</v>
      </c>
      <c r="J49" s="30">
        <v>3</v>
      </c>
      <c r="K49" s="53" t="s">
        <v>529</v>
      </c>
      <c r="L49" s="33">
        <v>0.05</v>
      </c>
      <c r="M49" s="80">
        <f>L49*J49</f>
        <v>0.15</v>
      </c>
      <c r="N49" s="80"/>
      <c r="O49" s="80">
        <f>L49*J49</f>
        <v>0.15</v>
      </c>
      <c r="P49" s="80"/>
      <c r="Q49" s="33" t="s">
        <v>135</v>
      </c>
      <c r="R49" s="33" t="s">
        <v>39</v>
      </c>
      <c r="S49" s="82">
        <v>1</v>
      </c>
      <c r="T49" s="132">
        <v>3</v>
      </c>
      <c r="U49" s="82"/>
      <c r="V49" s="82"/>
      <c r="W49" s="33" t="s">
        <v>17</v>
      </c>
      <c r="X49" s="26"/>
      <c r="Y49" s="26"/>
    </row>
    <row r="50" ht="24.95" customHeight="1" spans="1:25">
      <c r="A50" s="24"/>
      <c r="B50" s="78"/>
      <c r="C50" s="155" t="s">
        <v>45</v>
      </c>
      <c r="D50" s="155" t="s">
        <v>120</v>
      </c>
      <c r="E50" s="155" t="s">
        <v>158</v>
      </c>
      <c r="F50" s="155" t="s">
        <v>2742</v>
      </c>
      <c r="G50" s="33" t="s">
        <v>37</v>
      </c>
      <c r="H50" s="33">
        <v>2019</v>
      </c>
      <c r="I50" s="33" t="s">
        <v>126</v>
      </c>
      <c r="J50" s="155">
        <v>6</v>
      </c>
      <c r="K50" s="53" t="s">
        <v>529</v>
      </c>
      <c r="L50" s="33">
        <v>0.05</v>
      </c>
      <c r="M50" s="80">
        <f>L50*J50</f>
        <v>0.3</v>
      </c>
      <c r="N50" s="80"/>
      <c r="O50" s="80">
        <f>L50*J50</f>
        <v>0.3</v>
      </c>
      <c r="P50" s="80"/>
      <c r="Q50" s="33" t="s">
        <v>135</v>
      </c>
      <c r="R50" s="33" t="s">
        <v>39</v>
      </c>
      <c r="S50" s="82">
        <v>1</v>
      </c>
      <c r="T50" s="160">
        <v>4</v>
      </c>
      <c r="U50" s="82"/>
      <c r="V50" s="82"/>
      <c r="W50" s="33" t="s">
        <v>17</v>
      </c>
      <c r="X50" s="26"/>
      <c r="Y50" s="26"/>
    </row>
    <row r="51" ht="24.95" customHeight="1" spans="1:25">
      <c r="A51" s="24"/>
      <c r="B51" s="78"/>
      <c r="C51" s="155" t="s">
        <v>45</v>
      </c>
      <c r="D51" s="155" t="s">
        <v>120</v>
      </c>
      <c r="E51" s="155" t="s">
        <v>158</v>
      </c>
      <c r="F51" s="155" t="s">
        <v>2737</v>
      </c>
      <c r="G51" s="33" t="s">
        <v>37</v>
      </c>
      <c r="H51" s="33">
        <v>2019</v>
      </c>
      <c r="I51" s="33" t="s">
        <v>126</v>
      </c>
      <c r="J51" s="155">
        <v>5</v>
      </c>
      <c r="K51" s="53" t="s">
        <v>529</v>
      </c>
      <c r="L51" s="33">
        <v>0.05</v>
      </c>
      <c r="M51" s="80">
        <f>L51*J51</f>
        <v>0.25</v>
      </c>
      <c r="N51" s="80"/>
      <c r="O51" s="80">
        <f>L51*J51</f>
        <v>0.25</v>
      </c>
      <c r="P51" s="80"/>
      <c r="Q51" s="33" t="s">
        <v>135</v>
      </c>
      <c r="R51" s="33" t="s">
        <v>39</v>
      </c>
      <c r="S51" s="82">
        <v>1</v>
      </c>
      <c r="T51" s="159">
        <v>4</v>
      </c>
      <c r="U51" s="82"/>
      <c r="V51" s="82"/>
      <c r="W51" s="33" t="s">
        <v>17</v>
      </c>
      <c r="X51" s="26"/>
      <c r="Y51" s="26"/>
    </row>
    <row r="52" ht="24.95" customHeight="1" spans="1:25">
      <c r="A52" s="24">
        <v>31</v>
      </c>
      <c r="B52" s="78" t="s">
        <v>616</v>
      </c>
      <c r="C52" s="33" t="s">
        <v>45</v>
      </c>
      <c r="D52" s="33" t="s">
        <v>120</v>
      </c>
      <c r="E52" s="33" t="s">
        <v>162</v>
      </c>
      <c r="F52" s="33"/>
      <c r="G52" s="33" t="s">
        <v>37</v>
      </c>
      <c r="H52" s="33">
        <v>2019</v>
      </c>
      <c r="I52" s="33" t="s">
        <v>126</v>
      </c>
      <c r="J52" s="79">
        <v>8</v>
      </c>
      <c r="K52" s="53" t="s">
        <v>529</v>
      </c>
      <c r="L52" s="33">
        <v>0.05</v>
      </c>
      <c r="M52" s="80">
        <f t="shared" ref="M52:M58" si="10">N52+O52+P52</f>
        <v>0.4</v>
      </c>
      <c r="N52" s="80"/>
      <c r="O52" s="80">
        <v>0.4</v>
      </c>
      <c r="P52" s="80"/>
      <c r="Q52" s="33" t="s">
        <v>135</v>
      </c>
      <c r="R52" s="33" t="s">
        <v>39</v>
      </c>
      <c r="S52" s="82">
        <v>2</v>
      </c>
      <c r="T52" s="82">
        <v>8</v>
      </c>
      <c r="U52" s="82"/>
      <c r="V52" s="82"/>
      <c r="W52" s="33" t="s">
        <v>17</v>
      </c>
      <c r="X52" s="26"/>
      <c r="Y52" s="26" t="s">
        <v>617</v>
      </c>
    </row>
    <row r="53" ht="24.95" customHeight="1" spans="1:25">
      <c r="A53" s="24"/>
      <c r="B53" s="78"/>
      <c r="C53" s="30" t="s">
        <v>45</v>
      </c>
      <c r="D53" s="30" t="s">
        <v>120</v>
      </c>
      <c r="E53" s="30" t="s">
        <v>162</v>
      </c>
      <c r="F53" s="30" t="s">
        <v>2738</v>
      </c>
      <c r="G53" s="33" t="s">
        <v>37</v>
      </c>
      <c r="H53" s="33">
        <v>2019</v>
      </c>
      <c r="I53" s="33" t="s">
        <v>126</v>
      </c>
      <c r="J53" s="30">
        <v>5</v>
      </c>
      <c r="K53" s="53" t="s">
        <v>529</v>
      </c>
      <c r="L53" s="33">
        <v>0.05</v>
      </c>
      <c r="M53" s="80">
        <f>L53*J53</f>
        <v>0.25</v>
      </c>
      <c r="N53" s="80"/>
      <c r="O53" s="80">
        <f>L53*J53</f>
        <v>0.25</v>
      </c>
      <c r="P53" s="80"/>
      <c r="Q53" s="33" t="s">
        <v>135</v>
      </c>
      <c r="R53" s="33" t="s">
        <v>39</v>
      </c>
      <c r="S53" s="82">
        <v>1</v>
      </c>
      <c r="T53" s="82">
        <v>4</v>
      </c>
      <c r="U53" s="82"/>
      <c r="V53" s="82"/>
      <c r="W53" s="33" t="s">
        <v>17</v>
      </c>
      <c r="X53" s="26"/>
      <c r="Y53" s="26"/>
    </row>
    <row r="54" ht="24.95" customHeight="1" spans="1:25">
      <c r="A54" s="24"/>
      <c r="B54" s="78"/>
      <c r="C54" s="155" t="s">
        <v>45</v>
      </c>
      <c r="D54" s="155" t="s">
        <v>120</v>
      </c>
      <c r="E54" s="155" t="s">
        <v>162</v>
      </c>
      <c r="F54" s="155" t="s">
        <v>2739</v>
      </c>
      <c r="G54" s="33" t="s">
        <v>37</v>
      </c>
      <c r="H54" s="33">
        <v>2019</v>
      </c>
      <c r="I54" s="33" t="s">
        <v>126</v>
      </c>
      <c r="J54" s="155">
        <v>3</v>
      </c>
      <c r="K54" s="53" t="s">
        <v>529</v>
      </c>
      <c r="L54" s="33">
        <v>0.05</v>
      </c>
      <c r="M54" s="80">
        <f>L54*J54</f>
        <v>0.15</v>
      </c>
      <c r="N54" s="80"/>
      <c r="O54" s="80">
        <f>L54*J54</f>
        <v>0.15</v>
      </c>
      <c r="P54" s="80"/>
      <c r="Q54" s="33" t="s">
        <v>135</v>
      </c>
      <c r="R54" s="33" t="s">
        <v>39</v>
      </c>
      <c r="S54" s="82">
        <v>1</v>
      </c>
      <c r="T54" s="82">
        <v>4</v>
      </c>
      <c r="U54" s="82"/>
      <c r="V54" s="82"/>
      <c r="W54" s="33" t="s">
        <v>17</v>
      </c>
      <c r="X54" s="26"/>
      <c r="Y54" s="26"/>
    </row>
    <row r="55" ht="24.95" customHeight="1" spans="1:25">
      <c r="A55" s="24">
        <v>32</v>
      </c>
      <c r="B55" s="78" t="s">
        <v>618</v>
      </c>
      <c r="C55" s="33" t="s">
        <v>45</v>
      </c>
      <c r="D55" s="33" t="s">
        <v>120</v>
      </c>
      <c r="E55" s="33" t="s">
        <v>209</v>
      </c>
      <c r="F55" s="33"/>
      <c r="G55" s="33" t="s">
        <v>37</v>
      </c>
      <c r="H55" s="33">
        <v>2019</v>
      </c>
      <c r="I55" s="33" t="s">
        <v>126</v>
      </c>
      <c r="J55" s="79">
        <v>6</v>
      </c>
      <c r="K55" s="53" t="s">
        <v>529</v>
      </c>
      <c r="L55" s="33">
        <v>0.05</v>
      </c>
      <c r="M55" s="80">
        <f t="shared" si="10"/>
        <v>0.3</v>
      </c>
      <c r="N55" s="80"/>
      <c r="O55" s="80">
        <v>0.3</v>
      </c>
      <c r="P55" s="80"/>
      <c r="Q55" s="33" t="s">
        <v>135</v>
      </c>
      <c r="R55" s="33" t="s">
        <v>39</v>
      </c>
      <c r="S55" s="82">
        <v>1</v>
      </c>
      <c r="T55" s="82">
        <v>3</v>
      </c>
      <c r="U55" s="82"/>
      <c r="V55" s="82"/>
      <c r="W55" s="33" t="s">
        <v>17</v>
      </c>
      <c r="X55" s="26"/>
      <c r="Y55" s="26" t="s">
        <v>619</v>
      </c>
    </row>
    <row r="56" ht="24.95" customHeight="1" spans="1:25">
      <c r="A56" s="24"/>
      <c r="B56" s="25"/>
      <c r="C56" s="158" t="s">
        <v>45</v>
      </c>
      <c r="D56" s="158" t="s">
        <v>120</v>
      </c>
      <c r="E56" s="158" t="s">
        <v>209</v>
      </c>
      <c r="F56" s="158" t="s">
        <v>2743</v>
      </c>
      <c r="G56" s="33" t="s">
        <v>37</v>
      </c>
      <c r="H56" s="26">
        <v>2019</v>
      </c>
      <c r="I56" s="26" t="s">
        <v>126</v>
      </c>
      <c r="J56" s="54">
        <v>6</v>
      </c>
      <c r="K56" s="46" t="s">
        <v>529</v>
      </c>
      <c r="L56" s="26">
        <v>0.05</v>
      </c>
      <c r="M56" s="47">
        <f t="shared" si="10"/>
        <v>0.3</v>
      </c>
      <c r="N56" s="47"/>
      <c r="O56" s="47">
        <v>0.3</v>
      </c>
      <c r="P56" s="47"/>
      <c r="Q56" s="26" t="s">
        <v>135</v>
      </c>
      <c r="R56" s="26" t="s">
        <v>39</v>
      </c>
      <c r="S56" s="60">
        <v>1</v>
      </c>
      <c r="T56" s="60">
        <v>3</v>
      </c>
      <c r="U56" s="60"/>
      <c r="V56" s="60"/>
      <c r="W56" s="26" t="s">
        <v>17</v>
      </c>
      <c r="X56" s="26"/>
      <c r="Y56" s="26"/>
    </row>
    <row r="57" ht="24.95" customHeight="1" spans="1:25">
      <c r="A57" s="24">
        <v>33</v>
      </c>
      <c r="B57" s="25" t="s">
        <v>620</v>
      </c>
      <c r="C57" s="26" t="s">
        <v>45</v>
      </c>
      <c r="D57" s="26" t="s">
        <v>120</v>
      </c>
      <c r="E57" s="26" t="s">
        <v>160</v>
      </c>
      <c r="F57" s="26"/>
      <c r="G57" s="26" t="s">
        <v>37</v>
      </c>
      <c r="H57" s="26">
        <v>2019</v>
      </c>
      <c r="I57" s="26" t="s">
        <v>126</v>
      </c>
      <c r="J57" s="54">
        <v>5</v>
      </c>
      <c r="K57" s="46" t="s">
        <v>529</v>
      </c>
      <c r="L57" s="26">
        <v>0.05</v>
      </c>
      <c r="M57" s="47">
        <f t="shared" si="10"/>
        <v>0.25</v>
      </c>
      <c r="N57" s="47"/>
      <c r="O57" s="47">
        <v>0.25</v>
      </c>
      <c r="P57" s="47"/>
      <c r="Q57" s="26" t="s">
        <v>135</v>
      </c>
      <c r="R57" s="26" t="s">
        <v>39</v>
      </c>
      <c r="S57" s="60">
        <v>1</v>
      </c>
      <c r="T57" s="60">
        <v>3</v>
      </c>
      <c r="U57" s="60"/>
      <c r="V57" s="60"/>
      <c r="W57" s="26" t="s">
        <v>17</v>
      </c>
      <c r="X57" s="26"/>
      <c r="Y57" s="26" t="s">
        <v>621</v>
      </c>
    </row>
    <row r="58" ht="24.95" customHeight="1" spans="1:25">
      <c r="A58" s="24"/>
      <c r="B58" s="25"/>
      <c r="C58" s="158" t="s">
        <v>45</v>
      </c>
      <c r="D58" s="158" t="s">
        <v>120</v>
      </c>
      <c r="E58" s="158" t="s">
        <v>160</v>
      </c>
      <c r="F58" s="158" t="s">
        <v>2744</v>
      </c>
      <c r="G58" s="26" t="s">
        <v>37</v>
      </c>
      <c r="H58" s="26">
        <v>2019</v>
      </c>
      <c r="I58" s="26" t="s">
        <v>126</v>
      </c>
      <c r="J58" s="54">
        <v>5</v>
      </c>
      <c r="K58" s="46" t="s">
        <v>529</v>
      </c>
      <c r="L58" s="26">
        <v>0.05</v>
      </c>
      <c r="M58" s="47">
        <f t="shared" si="10"/>
        <v>0.25</v>
      </c>
      <c r="N58" s="47"/>
      <c r="O58" s="47">
        <v>0.25</v>
      </c>
      <c r="P58" s="47"/>
      <c r="Q58" s="26" t="s">
        <v>135</v>
      </c>
      <c r="R58" s="26" t="s">
        <v>39</v>
      </c>
      <c r="S58" s="60">
        <v>1</v>
      </c>
      <c r="T58" s="60">
        <v>3</v>
      </c>
      <c r="U58" s="60"/>
      <c r="V58" s="60"/>
      <c r="W58" s="26" t="s">
        <v>17</v>
      </c>
      <c r="X58" s="26"/>
      <c r="Y58" s="26"/>
    </row>
    <row r="59" s="6" customFormat="1" ht="24.95" customHeight="1" spans="1:25">
      <c r="A59" s="22">
        <v>36</v>
      </c>
      <c r="B59" s="23" t="s">
        <v>734</v>
      </c>
      <c r="C59" s="22"/>
      <c r="D59" s="22"/>
      <c r="E59" s="22"/>
      <c r="F59" s="22"/>
      <c r="G59" s="22" t="s">
        <v>125</v>
      </c>
      <c r="H59" s="22" t="s">
        <v>34</v>
      </c>
      <c r="I59" s="22" t="s">
        <v>126</v>
      </c>
      <c r="J59" s="44" t="s">
        <v>34</v>
      </c>
      <c r="K59" s="23" t="s">
        <v>735</v>
      </c>
      <c r="L59" s="22"/>
      <c r="M59" s="49">
        <f t="shared" ref="M59:P59" si="11">M60+M61+M62+M63+M64+M65</f>
        <v>0</v>
      </c>
      <c r="N59" s="49">
        <f t="shared" si="11"/>
        <v>0</v>
      </c>
      <c r="O59" s="49">
        <f t="shared" si="11"/>
        <v>0</v>
      </c>
      <c r="P59" s="49">
        <f t="shared" si="11"/>
        <v>0</v>
      </c>
      <c r="Q59" s="22"/>
      <c r="R59" s="22" t="s">
        <v>39</v>
      </c>
      <c r="S59" s="58">
        <f>S60+S61+S62+S63+S64+S65</f>
        <v>0</v>
      </c>
      <c r="T59" s="58">
        <f>T60+T61+T62+T63+T64+T65</f>
        <v>0</v>
      </c>
      <c r="U59" s="58"/>
      <c r="V59" s="58"/>
      <c r="W59" s="22" t="s">
        <v>34</v>
      </c>
      <c r="X59" s="22">
        <v>815</v>
      </c>
      <c r="Y59" s="22"/>
    </row>
    <row r="60" ht="24.95" customHeight="1" spans="1:25">
      <c r="A60" s="24">
        <v>37</v>
      </c>
      <c r="B60" s="26" t="s">
        <v>736</v>
      </c>
      <c r="C60" s="24"/>
      <c r="D60" s="24"/>
      <c r="E60" s="24"/>
      <c r="F60" s="24"/>
      <c r="G60" s="24" t="s">
        <v>125</v>
      </c>
      <c r="H60" s="24" t="s">
        <v>34</v>
      </c>
      <c r="I60" s="24" t="s">
        <v>126</v>
      </c>
      <c r="J60" s="50">
        <f>SUM(0)</f>
        <v>0</v>
      </c>
      <c r="K60" s="51"/>
      <c r="L60" s="24"/>
      <c r="M60" s="52">
        <f>SUM(0)</f>
        <v>0</v>
      </c>
      <c r="N60" s="52">
        <f>SUM(0)</f>
        <v>0</v>
      </c>
      <c r="O60" s="52">
        <f>SUM(0)</f>
        <v>0</v>
      </c>
      <c r="P60" s="52">
        <f>SUM(0)</f>
        <v>0</v>
      </c>
      <c r="Q60" s="24"/>
      <c r="R60" s="24" t="s">
        <v>39</v>
      </c>
      <c r="S60" s="59">
        <f t="shared" ref="S60:S66" si="12">SUM(0)</f>
        <v>0</v>
      </c>
      <c r="T60" s="59">
        <f t="shared" ref="T60:T66" si="13">SUM(0)</f>
        <v>0</v>
      </c>
      <c r="U60" s="59"/>
      <c r="V60" s="59"/>
      <c r="W60" s="24" t="s">
        <v>34</v>
      </c>
      <c r="X60" s="24">
        <v>816</v>
      </c>
      <c r="Y60" s="24"/>
    </row>
    <row r="61" ht="24.95" customHeight="1" spans="1:25">
      <c r="A61" s="24">
        <v>38</v>
      </c>
      <c r="B61" s="26" t="s">
        <v>797</v>
      </c>
      <c r="C61" s="24"/>
      <c r="D61" s="24"/>
      <c r="E61" s="24"/>
      <c r="F61" s="24"/>
      <c r="G61" s="24" t="s">
        <v>37</v>
      </c>
      <c r="H61" s="24" t="s">
        <v>34</v>
      </c>
      <c r="I61" s="24" t="s">
        <v>126</v>
      </c>
      <c r="J61" s="50">
        <f>SUM(0)</f>
        <v>0</v>
      </c>
      <c r="K61" s="51"/>
      <c r="L61" s="24"/>
      <c r="M61" s="52">
        <f>SUM(0)</f>
        <v>0</v>
      </c>
      <c r="N61" s="52">
        <f>SUM(0)</f>
        <v>0</v>
      </c>
      <c r="O61" s="52">
        <f>SUM(0)</f>
        <v>0</v>
      </c>
      <c r="P61" s="52">
        <f>SUM(0)</f>
        <v>0</v>
      </c>
      <c r="Q61" s="24"/>
      <c r="R61" s="24" t="s">
        <v>39</v>
      </c>
      <c r="S61" s="59">
        <f t="shared" si="12"/>
        <v>0</v>
      </c>
      <c r="T61" s="59">
        <f t="shared" si="13"/>
        <v>0</v>
      </c>
      <c r="U61" s="59"/>
      <c r="V61" s="59"/>
      <c r="W61" s="24" t="s">
        <v>34</v>
      </c>
      <c r="X61" s="24">
        <v>1056</v>
      </c>
      <c r="Y61" s="24"/>
    </row>
    <row r="62" ht="24.95" customHeight="1" spans="1:25">
      <c r="A62" s="24">
        <v>39</v>
      </c>
      <c r="B62" s="26" t="s">
        <v>830</v>
      </c>
      <c r="C62" s="24"/>
      <c r="D62" s="24"/>
      <c r="E62" s="24"/>
      <c r="F62" s="24"/>
      <c r="G62" s="24" t="s">
        <v>37</v>
      </c>
      <c r="H62" s="24" t="s">
        <v>34</v>
      </c>
      <c r="I62" s="24" t="s">
        <v>126</v>
      </c>
      <c r="J62" s="50">
        <f>SUM(0)</f>
        <v>0</v>
      </c>
      <c r="K62" s="51"/>
      <c r="L62" s="24"/>
      <c r="M62" s="52">
        <f t="shared" ref="M62:P62" si="14">SUM(0)</f>
        <v>0</v>
      </c>
      <c r="N62" s="52">
        <f t="shared" si="14"/>
        <v>0</v>
      </c>
      <c r="O62" s="52">
        <f t="shared" si="14"/>
        <v>0</v>
      </c>
      <c r="P62" s="52">
        <f t="shared" si="14"/>
        <v>0</v>
      </c>
      <c r="Q62" s="24"/>
      <c r="R62" s="24" t="s">
        <v>39</v>
      </c>
      <c r="S62" s="59">
        <f t="shared" si="12"/>
        <v>0</v>
      </c>
      <c r="T62" s="59">
        <f t="shared" si="13"/>
        <v>0</v>
      </c>
      <c r="U62" s="59"/>
      <c r="V62" s="59"/>
      <c r="W62" s="24" t="s">
        <v>34</v>
      </c>
      <c r="X62" s="24">
        <v>1100</v>
      </c>
      <c r="Y62" s="24"/>
    </row>
    <row r="63" ht="24.95" customHeight="1" spans="1:25">
      <c r="A63" s="24">
        <v>40</v>
      </c>
      <c r="B63" s="26" t="s">
        <v>831</v>
      </c>
      <c r="C63" s="24"/>
      <c r="D63" s="24"/>
      <c r="E63" s="24"/>
      <c r="F63" s="24"/>
      <c r="G63" s="24" t="s">
        <v>125</v>
      </c>
      <c r="H63" s="24" t="s">
        <v>34</v>
      </c>
      <c r="I63" s="24" t="s">
        <v>126</v>
      </c>
      <c r="J63" s="50">
        <f>SUM(0)</f>
        <v>0</v>
      </c>
      <c r="K63" s="51"/>
      <c r="L63" s="24"/>
      <c r="M63" s="52">
        <f>SUM(0)</f>
        <v>0</v>
      </c>
      <c r="N63" s="52">
        <f>SUM(0)</f>
        <v>0</v>
      </c>
      <c r="O63" s="52">
        <f>SUM(0)</f>
        <v>0</v>
      </c>
      <c r="P63" s="52">
        <f>SUM(0)</f>
        <v>0</v>
      </c>
      <c r="Q63" s="24"/>
      <c r="R63" s="24" t="s">
        <v>39</v>
      </c>
      <c r="S63" s="59">
        <f t="shared" si="12"/>
        <v>0</v>
      </c>
      <c r="T63" s="59">
        <f t="shared" si="13"/>
        <v>0</v>
      </c>
      <c r="U63" s="59"/>
      <c r="V63" s="59"/>
      <c r="W63" s="24" t="s">
        <v>34</v>
      </c>
      <c r="X63" s="24">
        <v>1131</v>
      </c>
      <c r="Y63" s="24"/>
    </row>
    <row r="64" ht="24.95" customHeight="1" spans="1:25">
      <c r="A64" s="24">
        <v>41</v>
      </c>
      <c r="B64" s="26" t="s">
        <v>844</v>
      </c>
      <c r="C64" s="24"/>
      <c r="D64" s="24"/>
      <c r="E64" s="24"/>
      <c r="F64" s="24"/>
      <c r="G64" s="24" t="s">
        <v>37</v>
      </c>
      <c r="H64" s="24" t="s">
        <v>34</v>
      </c>
      <c r="I64" s="24" t="s">
        <v>126</v>
      </c>
      <c r="J64" s="50">
        <f>SUM(0)</f>
        <v>0</v>
      </c>
      <c r="K64" s="51"/>
      <c r="L64" s="24"/>
      <c r="M64" s="52">
        <f>SUM(0)</f>
        <v>0</v>
      </c>
      <c r="N64" s="52">
        <f>SUM(0)</f>
        <v>0</v>
      </c>
      <c r="O64" s="52">
        <f>SUM(0)</f>
        <v>0</v>
      </c>
      <c r="P64" s="52">
        <f>SUM(0)</f>
        <v>0</v>
      </c>
      <c r="Q64" s="24"/>
      <c r="R64" s="24" t="s">
        <v>39</v>
      </c>
      <c r="S64" s="59">
        <f t="shared" si="12"/>
        <v>0</v>
      </c>
      <c r="T64" s="59">
        <f t="shared" si="13"/>
        <v>0</v>
      </c>
      <c r="U64" s="59"/>
      <c r="V64" s="59"/>
      <c r="W64" s="24" t="s">
        <v>34</v>
      </c>
      <c r="X64" s="24">
        <v>1146</v>
      </c>
      <c r="Y64" s="24"/>
    </row>
    <row r="65" ht="24.95" customHeight="1" spans="1:25">
      <c r="A65" s="24">
        <v>42</v>
      </c>
      <c r="B65" s="26" t="s">
        <v>852</v>
      </c>
      <c r="C65" s="24"/>
      <c r="D65" s="24"/>
      <c r="E65" s="24"/>
      <c r="F65" s="24"/>
      <c r="G65" s="24" t="s">
        <v>37</v>
      </c>
      <c r="H65" s="24" t="s">
        <v>34</v>
      </c>
      <c r="I65" s="24" t="s">
        <v>853</v>
      </c>
      <c r="J65" s="24" t="s">
        <v>34</v>
      </c>
      <c r="K65" s="51"/>
      <c r="L65" s="24"/>
      <c r="M65" s="52">
        <f>SUM(0)</f>
        <v>0</v>
      </c>
      <c r="N65" s="52">
        <f>SUM(0)</f>
        <v>0</v>
      </c>
      <c r="O65" s="52">
        <f>SUM(0)</f>
        <v>0</v>
      </c>
      <c r="P65" s="52">
        <f>SUM(0)</f>
        <v>0</v>
      </c>
      <c r="Q65" s="24"/>
      <c r="R65" s="24" t="s">
        <v>39</v>
      </c>
      <c r="S65" s="59">
        <f t="shared" si="12"/>
        <v>0</v>
      </c>
      <c r="T65" s="59">
        <f t="shared" si="13"/>
        <v>0</v>
      </c>
      <c r="U65" s="59"/>
      <c r="V65" s="59"/>
      <c r="W65" s="24" t="s">
        <v>34</v>
      </c>
      <c r="X65" s="24">
        <v>1185</v>
      </c>
      <c r="Y65" s="24"/>
    </row>
    <row r="66" s="6" customFormat="1" ht="24.95" customHeight="1" spans="1:25">
      <c r="A66" s="22">
        <v>43</v>
      </c>
      <c r="B66" s="23" t="s">
        <v>880</v>
      </c>
      <c r="C66" s="22"/>
      <c r="D66" s="22"/>
      <c r="E66" s="22"/>
      <c r="F66" s="22"/>
      <c r="G66" s="22" t="s">
        <v>37</v>
      </c>
      <c r="H66" s="22" t="s">
        <v>34</v>
      </c>
      <c r="I66" s="22" t="s">
        <v>126</v>
      </c>
      <c r="J66" s="44">
        <f>SUM(0)</f>
        <v>0</v>
      </c>
      <c r="K66" s="23" t="s">
        <v>881</v>
      </c>
      <c r="L66" s="22"/>
      <c r="M66" s="49">
        <f t="shared" ref="M66:P66" si="15">SUM(0)</f>
        <v>0</v>
      </c>
      <c r="N66" s="49">
        <f t="shared" si="15"/>
        <v>0</v>
      </c>
      <c r="O66" s="49">
        <f t="shared" si="15"/>
        <v>0</v>
      </c>
      <c r="P66" s="49">
        <f t="shared" si="15"/>
        <v>0</v>
      </c>
      <c r="Q66" s="22"/>
      <c r="R66" s="22" t="s">
        <v>39</v>
      </c>
      <c r="S66" s="58">
        <f t="shared" si="12"/>
        <v>0</v>
      </c>
      <c r="T66" s="58">
        <f t="shared" si="13"/>
        <v>0</v>
      </c>
      <c r="U66" s="58"/>
      <c r="V66" s="58"/>
      <c r="W66" s="22" t="s">
        <v>34</v>
      </c>
      <c r="X66" s="22">
        <v>1191</v>
      </c>
      <c r="Y66" s="22"/>
    </row>
    <row r="67" s="6" customFormat="1" ht="24.95" customHeight="1" spans="1:25">
      <c r="A67" s="22">
        <v>44</v>
      </c>
      <c r="B67" s="23" t="s">
        <v>882</v>
      </c>
      <c r="C67" s="22"/>
      <c r="D67" s="22"/>
      <c r="E67" s="22"/>
      <c r="F67" s="22"/>
      <c r="G67" s="22" t="s">
        <v>37</v>
      </c>
      <c r="H67" s="22" t="s">
        <v>34</v>
      </c>
      <c r="I67" s="22" t="s">
        <v>883</v>
      </c>
      <c r="J67" s="44" t="s">
        <v>34</v>
      </c>
      <c r="K67" s="23"/>
      <c r="L67" s="22"/>
      <c r="M67" s="49">
        <f t="shared" ref="M67:P67" si="16">M68+M69+M70+M71+M72</f>
        <v>0</v>
      </c>
      <c r="N67" s="49">
        <f t="shared" si="16"/>
        <v>0</v>
      </c>
      <c r="O67" s="49">
        <f t="shared" si="16"/>
        <v>0</v>
      </c>
      <c r="P67" s="49">
        <f t="shared" si="16"/>
        <v>0</v>
      </c>
      <c r="Q67" s="22"/>
      <c r="R67" s="22" t="s">
        <v>39</v>
      </c>
      <c r="S67" s="58">
        <f>S68+S69+S70+S71+S72</f>
        <v>0</v>
      </c>
      <c r="T67" s="58">
        <f>T68+T69+T70+T71+T72</f>
        <v>0</v>
      </c>
      <c r="U67" s="58"/>
      <c r="V67" s="58"/>
      <c r="W67" s="22" t="s">
        <v>34</v>
      </c>
      <c r="X67" s="22">
        <v>1206</v>
      </c>
      <c r="Y67" s="22"/>
    </row>
    <row r="68" ht="24.95" customHeight="1" spans="1:25">
      <c r="A68" s="24">
        <v>45</v>
      </c>
      <c r="B68" s="26" t="s">
        <v>884</v>
      </c>
      <c r="C68" s="24"/>
      <c r="D68" s="24"/>
      <c r="E68" s="24"/>
      <c r="F68" s="24"/>
      <c r="G68" s="24" t="s">
        <v>37</v>
      </c>
      <c r="H68" s="24" t="s">
        <v>34</v>
      </c>
      <c r="I68" s="24" t="s">
        <v>108</v>
      </c>
      <c r="J68" s="55"/>
      <c r="K68" s="51"/>
      <c r="L68" s="24"/>
      <c r="M68" s="52"/>
      <c r="N68" s="52"/>
      <c r="O68" s="52"/>
      <c r="P68" s="52"/>
      <c r="Q68" s="24"/>
      <c r="R68" s="24"/>
      <c r="S68" s="59"/>
      <c r="T68" s="59"/>
      <c r="U68" s="59"/>
      <c r="V68" s="59"/>
      <c r="W68" s="24" t="s">
        <v>34</v>
      </c>
      <c r="X68" s="24">
        <v>1207</v>
      </c>
      <c r="Y68" s="24"/>
    </row>
    <row r="69" ht="24.95" customHeight="1" spans="1:25">
      <c r="A69" s="24">
        <v>46</v>
      </c>
      <c r="B69" s="26" t="s">
        <v>885</v>
      </c>
      <c r="C69" s="24"/>
      <c r="D69" s="24"/>
      <c r="E69" s="24"/>
      <c r="F69" s="24"/>
      <c r="G69" s="24" t="s">
        <v>37</v>
      </c>
      <c r="H69" s="24" t="s">
        <v>34</v>
      </c>
      <c r="I69" s="24" t="s">
        <v>126</v>
      </c>
      <c r="J69" s="50">
        <f>SUM(0)</f>
        <v>0</v>
      </c>
      <c r="K69" s="51"/>
      <c r="L69" s="24"/>
      <c r="M69" s="52">
        <f t="shared" ref="M69:P69" si="17">SUM(0)</f>
        <v>0</v>
      </c>
      <c r="N69" s="52">
        <f t="shared" si="17"/>
        <v>0</v>
      </c>
      <c r="O69" s="52">
        <f t="shared" si="17"/>
        <v>0</v>
      </c>
      <c r="P69" s="52">
        <f t="shared" si="17"/>
        <v>0</v>
      </c>
      <c r="Q69" s="24"/>
      <c r="R69" s="24" t="s">
        <v>39</v>
      </c>
      <c r="S69" s="59">
        <f>SUM(0)</f>
        <v>0</v>
      </c>
      <c r="T69" s="59">
        <f>SUM(0)</f>
        <v>0</v>
      </c>
      <c r="U69" s="59"/>
      <c r="V69" s="59"/>
      <c r="W69" s="24" t="s">
        <v>34</v>
      </c>
      <c r="X69" s="24">
        <v>1210</v>
      </c>
      <c r="Y69" s="24"/>
    </row>
    <row r="70" ht="24.95" customHeight="1" spans="1:25">
      <c r="A70" s="24">
        <v>47</v>
      </c>
      <c r="B70" s="26" t="s">
        <v>886</v>
      </c>
      <c r="C70" s="24"/>
      <c r="D70" s="24"/>
      <c r="E70" s="24"/>
      <c r="F70" s="24"/>
      <c r="G70" s="24" t="s">
        <v>37</v>
      </c>
      <c r="H70" s="24" t="s">
        <v>34</v>
      </c>
      <c r="I70" s="24" t="s">
        <v>883</v>
      </c>
      <c r="J70" s="24" t="s">
        <v>34</v>
      </c>
      <c r="K70" s="51"/>
      <c r="L70" s="24"/>
      <c r="M70" s="52">
        <f>SUM(0)</f>
        <v>0</v>
      </c>
      <c r="N70" s="52">
        <f>SUM(0)</f>
        <v>0</v>
      </c>
      <c r="O70" s="52">
        <f>SUM(0)</f>
        <v>0</v>
      </c>
      <c r="P70" s="52">
        <f>SUM(0)</f>
        <v>0</v>
      </c>
      <c r="Q70" s="24"/>
      <c r="R70" s="24" t="s">
        <v>39</v>
      </c>
      <c r="S70" s="59">
        <f>SUM(0)</f>
        <v>0</v>
      </c>
      <c r="T70" s="59">
        <f>SUM(0)</f>
        <v>0</v>
      </c>
      <c r="U70" s="59"/>
      <c r="V70" s="59"/>
      <c r="W70" s="24" t="s">
        <v>34</v>
      </c>
      <c r="X70" s="24">
        <v>1234</v>
      </c>
      <c r="Y70" s="24"/>
    </row>
    <row r="71" ht="24.95" customHeight="1" spans="1:25">
      <c r="A71" s="24">
        <v>48</v>
      </c>
      <c r="B71" s="26" t="s">
        <v>936</v>
      </c>
      <c r="C71" s="24"/>
      <c r="D71" s="24"/>
      <c r="E71" s="24"/>
      <c r="F71" s="24"/>
      <c r="G71" s="24" t="s">
        <v>37</v>
      </c>
      <c r="H71" s="24" t="s">
        <v>34</v>
      </c>
      <c r="I71" s="24" t="s">
        <v>126</v>
      </c>
      <c r="J71" s="50">
        <f>SUM(0)</f>
        <v>0</v>
      </c>
      <c r="K71" s="51"/>
      <c r="L71" s="24"/>
      <c r="M71" s="52">
        <f t="shared" ref="M71:P71" si="18">SUM(0)</f>
        <v>0</v>
      </c>
      <c r="N71" s="52">
        <f t="shared" si="18"/>
        <v>0</v>
      </c>
      <c r="O71" s="52">
        <f t="shared" si="18"/>
        <v>0</v>
      </c>
      <c r="P71" s="52">
        <f t="shared" si="18"/>
        <v>0</v>
      </c>
      <c r="Q71" s="24"/>
      <c r="R71" s="24" t="s">
        <v>39</v>
      </c>
      <c r="S71" s="59">
        <f>SUM(0)</f>
        <v>0</v>
      </c>
      <c r="T71" s="59">
        <f>SUM(0)</f>
        <v>0</v>
      </c>
      <c r="U71" s="59"/>
      <c r="V71" s="59"/>
      <c r="W71" s="24" t="s">
        <v>34</v>
      </c>
      <c r="X71" s="24">
        <v>1247</v>
      </c>
      <c r="Y71" s="24"/>
    </row>
    <row r="72" ht="24.95" customHeight="1" spans="1:25">
      <c r="A72" s="24">
        <v>49</v>
      </c>
      <c r="B72" s="26" t="s">
        <v>937</v>
      </c>
      <c r="C72" s="24"/>
      <c r="D72" s="24"/>
      <c r="E72" s="24"/>
      <c r="F72" s="24"/>
      <c r="G72" s="24" t="s">
        <v>37</v>
      </c>
      <c r="H72" s="24" t="s">
        <v>34</v>
      </c>
      <c r="I72" s="24" t="s">
        <v>126</v>
      </c>
      <c r="J72" s="50">
        <f>SUM(0)</f>
        <v>0</v>
      </c>
      <c r="K72" s="51"/>
      <c r="L72" s="24"/>
      <c r="M72" s="52">
        <f t="shared" ref="M72:P72" si="19">SUM(0)</f>
        <v>0</v>
      </c>
      <c r="N72" s="52">
        <f t="shared" si="19"/>
        <v>0</v>
      </c>
      <c r="O72" s="52">
        <f t="shared" si="19"/>
        <v>0</v>
      </c>
      <c r="P72" s="52">
        <f t="shared" si="19"/>
        <v>0</v>
      </c>
      <c r="Q72" s="24"/>
      <c r="R72" s="24" t="s">
        <v>39</v>
      </c>
      <c r="S72" s="59">
        <f>SUM(0)</f>
        <v>0</v>
      </c>
      <c r="T72" s="59">
        <f>SUM(0)</f>
        <v>0</v>
      </c>
      <c r="U72" s="59"/>
      <c r="V72" s="59"/>
      <c r="W72" s="24" t="s">
        <v>34</v>
      </c>
      <c r="X72" s="24">
        <v>1252</v>
      </c>
      <c r="Y72" s="24"/>
    </row>
    <row r="73" s="5" customFormat="1" ht="24.95" customHeight="1" spans="1:25">
      <c r="A73" s="20">
        <v>50</v>
      </c>
      <c r="B73" s="21" t="s">
        <v>938</v>
      </c>
      <c r="C73" s="20"/>
      <c r="D73" s="20"/>
      <c r="E73" s="20"/>
      <c r="F73" s="20"/>
      <c r="G73" s="20" t="s">
        <v>37</v>
      </c>
      <c r="H73" s="20" t="s">
        <v>34</v>
      </c>
      <c r="I73" s="20" t="s">
        <v>34</v>
      </c>
      <c r="J73" s="42" t="s">
        <v>34</v>
      </c>
      <c r="K73" s="21"/>
      <c r="L73" s="20"/>
      <c r="M73" s="48">
        <f t="shared" ref="M73:P73" si="20">M74+M80+M83+M84+M85+M86</f>
        <v>2.65</v>
      </c>
      <c r="N73" s="48">
        <f t="shared" si="20"/>
        <v>2.65</v>
      </c>
      <c r="O73" s="48">
        <f t="shared" si="20"/>
        <v>0</v>
      </c>
      <c r="P73" s="48">
        <f t="shared" si="20"/>
        <v>0</v>
      </c>
      <c r="Q73" s="20"/>
      <c r="R73" s="20" t="s">
        <v>34</v>
      </c>
      <c r="S73" s="57">
        <f>S74+S80+S83+S84+S85+S86</f>
        <v>8</v>
      </c>
      <c r="T73" s="57">
        <f>T74+T80+T83+T84+T85+T86</f>
        <v>29</v>
      </c>
      <c r="U73" s="57" t="s">
        <v>939</v>
      </c>
      <c r="V73" s="57" t="s">
        <v>128</v>
      </c>
      <c r="W73" s="20" t="s">
        <v>34</v>
      </c>
      <c r="X73" s="20">
        <v>1263</v>
      </c>
      <c r="Y73" s="20"/>
    </row>
    <row r="74" s="6" customFormat="1" ht="24.95" customHeight="1" spans="1:25">
      <c r="A74" s="22">
        <v>51</v>
      </c>
      <c r="B74" s="23" t="s">
        <v>940</v>
      </c>
      <c r="C74" s="22"/>
      <c r="D74" s="22"/>
      <c r="E74" s="22"/>
      <c r="F74" s="22"/>
      <c r="G74" s="22" t="s">
        <v>37</v>
      </c>
      <c r="H74" s="22" t="s">
        <v>34</v>
      </c>
      <c r="I74" s="22" t="s">
        <v>941</v>
      </c>
      <c r="J74" s="43">
        <f>SUM(J75:J79)</f>
        <v>37</v>
      </c>
      <c r="K74" s="23" t="s">
        <v>942</v>
      </c>
      <c r="L74" s="22"/>
      <c r="M74" s="49">
        <f>SUM(M75:M79)</f>
        <v>1.85</v>
      </c>
      <c r="N74" s="49">
        <f>SUM(N75:N79)</f>
        <v>1.85</v>
      </c>
      <c r="O74" s="49">
        <f>SUM(O75:O79)</f>
        <v>0</v>
      </c>
      <c r="P74" s="49">
        <f>SUM(P75:P79)</f>
        <v>0</v>
      </c>
      <c r="Q74" s="22"/>
      <c r="R74" s="22" t="s">
        <v>39</v>
      </c>
      <c r="S74" s="58">
        <f>SUM(S75:S79)</f>
        <v>6</v>
      </c>
      <c r="T74" s="58">
        <f>SUM(T75:T79)</f>
        <v>23</v>
      </c>
      <c r="U74" s="58"/>
      <c r="V74" s="58"/>
      <c r="W74" s="22" t="s">
        <v>34</v>
      </c>
      <c r="X74" s="22">
        <v>1264</v>
      </c>
      <c r="Y74" s="22"/>
    </row>
    <row r="75" s="76" customFormat="1" ht="24.95" customHeight="1" spans="1:25">
      <c r="A75" s="24">
        <v>52</v>
      </c>
      <c r="B75" s="51" t="s">
        <v>970</v>
      </c>
      <c r="C75" s="24" t="s">
        <v>45</v>
      </c>
      <c r="D75" s="24" t="s">
        <v>120</v>
      </c>
      <c r="E75" s="24" t="s">
        <v>609</v>
      </c>
      <c r="F75" s="24"/>
      <c r="G75" s="24" t="s">
        <v>37</v>
      </c>
      <c r="H75" s="24">
        <v>2018</v>
      </c>
      <c r="I75" s="24" t="s">
        <v>941</v>
      </c>
      <c r="J75" s="55">
        <v>5</v>
      </c>
      <c r="K75" s="51" t="s">
        <v>955</v>
      </c>
      <c r="L75" s="52">
        <v>0.05</v>
      </c>
      <c r="M75" s="52">
        <v>0.25</v>
      </c>
      <c r="N75" s="52">
        <v>0.25</v>
      </c>
      <c r="O75" s="52"/>
      <c r="P75" s="52"/>
      <c r="Q75" s="24" t="s">
        <v>135</v>
      </c>
      <c r="R75" s="24" t="s">
        <v>39</v>
      </c>
      <c r="S75" s="24">
        <v>1</v>
      </c>
      <c r="T75" s="24">
        <v>5</v>
      </c>
      <c r="U75" s="24"/>
      <c r="V75" s="24"/>
      <c r="W75" s="24" t="s">
        <v>17</v>
      </c>
      <c r="X75" s="24">
        <v>1409</v>
      </c>
      <c r="Y75" s="24"/>
    </row>
    <row r="76" s="76" customFormat="1" ht="24.95" customHeight="1" spans="1:25">
      <c r="A76" s="24">
        <v>53</v>
      </c>
      <c r="B76" s="51" t="s">
        <v>971</v>
      </c>
      <c r="C76" s="24" t="s">
        <v>45</v>
      </c>
      <c r="D76" s="24" t="s">
        <v>120</v>
      </c>
      <c r="E76" s="24" t="s">
        <v>612</v>
      </c>
      <c r="F76" s="24"/>
      <c r="G76" s="24" t="s">
        <v>37</v>
      </c>
      <c r="H76" s="24">
        <v>2018</v>
      </c>
      <c r="I76" s="24" t="s">
        <v>941</v>
      </c>
      <c r="J76" s="55">
        <v>10</v>
      </c>
      <c r="K76" s="51" t="s">
        <v>955</v>
      </c>
      <c r="L76" s="52">
        <v>0.05</v>
      </c>
      <c r="M76" s="52">
        <v>0.5</v>
      </c>
      <c r="N76" s="52">
        <v>0.5</v>
      </c>
      <c r="O76" s="52"/>
      <c r="P76" s="52"/>
      <c r="Q76" s="24" t="s">
        <v>135</v>
      </c>
      <c r="R76" s="24" t="s">
        <v>39</v>
      </c>
      <c r="S76" s="24">
        <v>1</v>
      </c>
      <c r="T76" s="24">
        <v>4</v>
      </c>
      <c r="U76" s="24"/>
      <c r="V76" s="24"/>
      <c r="W76" s="24" t="s">
        <v>17</v>
      </c>
      <c r="X76" s="24">
        <v>1410</v>
      </c>
      <c r="Y76" s="24"/>
    </row>
    <row r="77" s="76" customFormat="1" ht="24.95" customHeight="1" spans="1:25">
      <c r="A77" s="24">
        <v>54</v>
      </c>
      <c r="B77" s="51" t="s">
        <v>972</v>
      </c>
      <c r="C77" s="24" t="s">
        <v>45</v>
      </c>
      <c r="D77" s="24" t="s">
        <v>120</v>
      </c>
      <c r="E77" s="24" t="s">
        <v>160</v>
      </c>
      <c r="F77" s="24"/>
      <c r="G77" s="24" t="s">
        <v>37</v>
      </c>
      <c r="H77" s="24">
        <v>2018</v>
      </c>
      <c r="I77" s="24" t="s">
        <v>941</v>
      </c>
      <c r="J77" s="55">
        <v>4</v>
      </c>
      <c r="K77" s="51" t="s">
        <v>955</v>
      </c>
      <c r="L77" s="52">
        <v>0.05</v>
      </c>
      <c r="M77" s="52">
        <v>0.2</v>
      </c>
      <c r="N77" s="52">
        <v>0.2</v>
      </c>
      <c r="O77" s="52"/>
      <c r="P77" s="52"/>
      <c r="Q77" s="24" t="s">
        <v>135</v>
      </c>
      <c r="R77" s="24" t="s">
        <v>39</v>
      </c>
      <c r="S77" s="24">
        <v>1</v>
      </c>
      <c r="T77" s="24">
        <v>4</v>
      </c>
      <c r="U77" s="24"/>
      <c r="V77" s="24"/>
      <c r="W77" s="24" t="s">
        <v>17</v>
      </c>
      <c r="X77" s="24">
        <v>1411</v>
      </c>
      <c r="Y77" s="24"/>
    </row>
    <row r="78" s="76" customFormat="1" ht="24.95" customHeight="1" spans="1:25">
      <c r="A78" s="24">
        <v>55</v>
      </c>
      <c r="B78" s="51" t="s">
        <v>973</v>
      </c>
      <c r="C78" s="24" t="s">
        <v>45</v>
      </c>
      <c r="D78" s="24" t="s">
        <v>120</v>
      </c>
      <c r="E78" s="24" t="s">
        <v>158</v>
      </c>
      <c r="F78" s="24"/>
      <c r="G78" s="24" t="s">
        <v>37</v>
      </c>
      <c r="H78" s="24">
        <v>2018</v>
      </c>
      <c r="I78" s="24" t="s">
        <v>941</v>
      </c>
      <c r="J78" s="55">
        <v>10</v>
      </c>
      <c r="K78" s="51" t="s">
        <v>955</v>
      </c>
      <c r="L78" s="52">
        <v>0.05</v>
      </c>
      <c r="M78" s="52">
        <v>0.5</v>
      </c>
      <c r="N78" s="52">
        <v>0.5</v>
      </c>
      <c r="O78" s="52"/>
      <c r="P78" s="52"/>
      <c r="Q78" s="24" t="s">
        <v>135</v>
      </c>
      <c r="R78" s="24" t="s">
        <v>39</v>
      </c>
      <c r="S78" s="24">
        <v>2</v>
      </c>
      <c r="T78" s="24">
        <v>6</v>
      </c>
      <c r="U78" s="24"/>
      <c r="V78" s="24"/>
      <c r="W78" s="24" t="s">
        <v>17</v>
      </c>
      <c r="X78" s="24">
        <v>1412</v>
      </c>
      <c r="Y78" s="24"/>
    </row>
    <row r="79" s="76" customFormat="1" ht="24.95" customHeight="1" spans="1:25">
      <c r="A79" s="24">
        <v>56</v>
      </c>
      <c r="B79" s="51" t="s">
        <v>974</v>
      </c>
      <c r="C79" s="24" t="s">
        <v>45</v>
      </c>
      <c r="D79" s="24" t="s">
        <v>120</v>
      </c>
      <c r="E79" s="24" t="s">
        <v>162</v>
      </c>
      <c r="F79" s="24"/>
      <c r="G79" s="24" t="s">
        <v>37</v>
      </c>
      <c r="H79" s="24">
        <v>2018</v>
      </c>
      <c r="I79" s="24" t="s">
        <v>941</v>
      </c>
      <c r="J79" s="55">
        <v>8</v>
      </c>
      <c r="K79" s="51" t="s">
        <v>955</v>
      </c>
      <c r="L79" s="52">
        <v>0.05</v>
      </c>
      <c r="M79" s="52">
        <v>0.4</v>
      </c>
      <c r="N79" s="52">
        <v>0.4</v>
      </c>
      <c r="O79" s="52"/>
      <c r="P79" s="52"/>
      <c r="Q79" s="24" t="s">
        <v>135</v>
      </c>
      <c r="R79" s="24" t="s">
        <v>39</v>
      </c>
      <c r="S79" s="24">
        <v>1</v>
      </c>
      <c r="T79" s="24">
        <v>4</v>
      </c>
      <c r="U79" s="24"/>
      <c r="V79" s="24"/>
      <c r="W79" s="24" t="s">
        <v>17</v>
      </c>
      <c r="X79" s="24">
        <v>1413</v>
      </c>
      <c r="Y79" s="24"/>
    </row>
    <row r="80" s="6" customFormat="1" ht="24.95" customHeight="1" spans="1:25">
      <c r="A80" s="22">
        <v>57</v>
      </c>
      <c r="B80" s="23" t="s">
        <v>1047</v>
      </c>
      <c r="C80" s="22"/>
      <c r="D80" s="22"/>
      <c r="E80" s="22"/>
      <c r="F80" s="22"/>
      <c r="G80" s="22" t="s">
        <v>37</v>
      </c>
      <c r="H80" s="22" t="s">
        <v>34</v>
      </c>
      <c r="I80" s="22" t="s">
        <v>941</v>
      </c>
      <c r="J80" s="43">
        <f>SUM(J81:J82)</f>
        <v>2</v>
      </c>
      <c r="K80" s="23" t="s">
        <v>1048</v>
      </c>
      <c r="L80" s="22"/>
      <c r="M80" s="49">
        <f>SUM(M81:M82)</f>
        <v>0.8</v>
      </c>
      <c r="N80" s="49">
        <f>SUM(N81:N82)</f>
        <v>0.8</v>
      </c>
      <c r="O80" s="49">
        <f>SUM(O81:O82)</f>
        <v>0</v>
      </c>
      <c r="P80" s="49">
        <f>SUM(P81:P82)</f>
        <v>0</v>
      </c>
      <c r="Q80" s="22"/>
      <c r="R80" s="22" t="s">
        <v>39</v>
      </c>
      <c r="S80" s="58">
        <f>SUM(S81:S82)</f>
        <v>2</v>
      </c>
      <c r="T80" s="58">
        <f>SUM(T81:T82)</f>
        <v>6</v>
      </c>
      <c r="U80" s="58"/>
      <c r="V80" s="58"/>
      <c r="W80" s="22" t="s">
        <v>34</v>
      </c>
      <c r="X80" s="22">
        <v>1780</v>
      </c>
      <c r="Y80" s="22"/>
    </row>
    <row r="81" s="3" customFormat="1" ht="24.95" customHeight="1" spans="1:25">
      <c r="A81" s="24">
        <v>58</v>
      </c>
      <c r="B81" s="46" t="s">
        <v>1066</v>
      </c>
      <c r="C81" s="26" t="s">
        <v>45</v>
      </c>
      <c r="D81" s="26" t="s">
        <v>120</v>
      </c>
      <c r="E81" s="26" t="s">
        <v>1067</v>
      </c>
      <c r="F81" s="26"/>
      <c r="G81" s="26" t="s">
        <v>37</v>
      </c>
      <c r="H81" s="26">
        <v>2018</v>
      </c>
      <c r="I81" s="26" t="s">
        <v>941</v>
      </c>
      <c r="J81" s="45">
        <v>1</v>
      </c>
      <c r="K81" s="51" t="s">
        <v>1048</v>
      </c>
      <c r="L81" s="47">
        <v>0.4</v>
      </c>
      <c r="M81" s="47">
        <v>0.4</v>
      </c>
      <c r="N81" s="47">
        <v>0.4</v>
      </c>
      <c r="O81" s="47"/>
      <c r="P81" s="47"/>
      <c r="Q81" s="26" t="s">
        <v>135</v>
      </c>
      <c r="R81" s="26" t="s">
        <v>39</v>
      </c>
      <c r="S81" s="26">
        <v>1</v>
      </c>
      <c r="T81" s="26">
        <v>5</v>
      </c>
      <c r="U81" s="26"/>
      <c r="V81" s="26"/>
      <c r="W81" s="26" t="s">
        <v>17</v>
      </c>
      <c r="X81" s="24">
        <v>1794</v>
      </c>
      <c r="Y81" s="24"/>
    </row>
    <row r="82" s="3" customFormat="1" ht="24.95" customHeight="1" spans="1:25">
      <c r="A82" s="24">
        <v>59</v>
      </c>
      <c r="B82" s="46" t="s">
        <v>1068</v>
      </c>
      <c r="C82" s="26" t="s">
        <v>45</v>
      </c>
      <c r="D82" s="26" t="s">
        <v>120</v>
      </c>
      <c r="E82" s="26" t="s">
        <v>1069</v>
      </c>
      <c r="F82" s="26"/>
      <c r="G82" s="26" t="s">
        <v>37</v>
      </c>
      <c r="H82" s="26">
        <v>2018</v>
      </c>
      <c r="I82" s="26" t="s">
        <v>941</v>
      </c>
      <c r="J82" s="45">
        <v>1</v>
      </c>
      <c r="K82" s="51" t="s">
        <v>1048</v>
      </c>
      <c r="L82" s="47">
        <v>0.4</v>
      </c>
      <c r="M82" s="47">
        <v>0.4</v>
      </c>
      <c r="N82" s="47">
        <v>0.4</v>
      </c>
      <c r="O82" s="47"/>
      <c r="P82" s="47"/>
      <c r="Q82" s="26" t="s">
        <v>135</v>
      </c>
      <c r="R82" s="26" t="s">
        <v>39</v>
      </c>
      <c r="S82" s="26">
        <v>1</v>
      </c>
      <c r="T82" s="26">
        <v>1</v>
      </c>
      <c r="U82" s="26"/>
      <c r="V82" s="26"/>
      <c r="W82" s="26" t="s">
        <v>17</v>
      </c>
      <c r="X82" s="24">
        <v>1795</v>
      </c>
      <c r="Y82" s="24"/>
    </row>
    <row r="83" s="6" customFormat="1" ht="24.95" customHeight="1" spans="1:25">
      <c r="A83" s="22">
        <v>60</v>
      </c>
      <c r="B83" s="23" t="s">
        <v>1153</v>
      </c>
      <c r="C83" s="22"/>
      <c r="D83" s="22"/>
      <c r="E83" s="22"/>
      <c r="F83" s="22"/>
      <c r="G83" s="22" t="s">
        <v>37</v>
      </c>
      <c r="H83" s="22" t="s">
        <v>34</v>
      </c>
      <c r="I83" s="22" t="s">
        <v>1139</v>
      </c>
      <c r="J83" s="43">
        <f>SUM(0)</f>
        <v>0</v>
      </c>
      <c r="K83" s="23" t="s">
        <v>1154</v>
      </c>
      <c r="L83" s="22"/>
      <c r="M83" s="49">
        <f>SUM(0)</f>
        <v>0</v>
      </c>
      <c r="N83" s="49">
        <f>SUM(0)</f>
        <v>0</v>
      </c>
      <c r="O83" s="49">
        <f>SUM(0)</f>
        <v>0</v>
      </c>
      <c r="P83" s="49">
        <f>SUM(0)</f>
        <v>0</v>
      </c>
      <c r="Q83" s="22"/>
      <c r="R83" s="22" t="s">
        <v>39</v>
      </c>
      <c r="S83" s="58">
        <f>SUM(0)</f>
        <v>0</v>
      </c>
      <c r="T83" s="58">
        <f>SUM(0)</f>
        <v>0</v>
      </c>
      <c r="U83" s="58"/>
      <c r="V83" s="58"/>
      <c r="W83" s="22" t="s">
        <v>34</v>
      </c>
      <c r="X83" s="22">
        <v>2076</v>
      </c>
      <c r="Y83" s="22"/>
    </row>
    <row r="84" s="6" customFormat="1" ht="24.95" customHeight="1" spans="1:25">
      <c r="A84" s="22">
        <v>61</v>
      </c>
      <c r="B84" s="23" t="s">
        <v>1168</v>
      </c>
      <c r="C84" s="22"/>
      <c r="D84" s="22"/>
      <c r="E84" s="22"/>
      <c r="F84" s="22"/>
      <c r="G84" s="22" t="s">
        <v>37</v>
      </c>
      <c r="H84" s="22" t="s">
        <v>34</v>
      </c>
      <c r="I84" s="22" t="s">
        <v>1169</v>
      </c>
      <c r="J84" s="43">
        <f>SUM(0)</f>
        <v>0</v>
      </c>
      <c r="K84" s="23" t="s">
        <v>1170</v>
      </c>
      <c r="L84" s="22"/>
      <c r="M84" s="49">
        <f t="shared" ref="M84:P84" si="21">SUM(0)</f>
        <v>0</v>
      </c>
      <c r="N84" s="49">
        <f t="shared" si="21"/>
        <v>0</v>
      </c>
      <c r="O84" s="49">
        <f t="shared" si="21"/>
        <v>0</v>
      </c>
      <c r="P84" s="49">
        <f t="shared" si="21"/>
        <v>0</v>
      </c>
      <c r="Q84" s="22"/>
      <c r="R84" s="22" t="s">
        <v>39</v>
      </c>
      <c r="S84" s="58">
        <f>SUM(0)</f>
        <v>0</v>
      </c>
      <c r="T84" s="58">
        <f>SUM(0)</f>
        <v>0</v>
      </c>
      <c r="U84" s="58"/>
      <c r="V84" s="58"/>
      <c r="W84" s="22" t="s">
        <v>34</v>
      </c>
      <c r="X84" s="22">
        <v>2118</v>
      </c>
      <c r="Y84" s="22"/>
    </row>
    <row r="85" s="6" customFormat="1" ht="24.95" customHeight="1" spans="1:25">
      <c r="A85" s="22">
        <v>62</v>
      </c>
      <c r="B85" s="23" t="s">
        <v>1171</v>
      </c>
      <c r="C85" s="22"/>
      <c r="D85" s="22"/>
      <c r="E85" s="22"/>
      <c r="F85" s="22"/>
      <c r="G85" s="22" t="s">
        <v>37</v>
      </c>
      <c r="H85" s="22" t="s">
        <v>34</v>
      </c>
      <c r="I85" s="22" t="s">
        <v>126</v>
      </c>
      <c r="J85" s="44">
        <f>SUM(0)</f>
        <v>0</v>
      </c>
      <c r="K85" s="23" t="s">
        <v>1172</v>
      </c>
      <c r="L85" s="22"/>
      <c r="M85" s="49">
        <f t="shared" ref="M85:P85" si="22">SUM(0)</f>
        <v>0</v>
      </c>
      <c r="N85" s="49">
        <f t="shared" si="22"/>
        <v>0</v>
      </c>
      <c r="O85" s="49">
        <f t="shared" si="22"/>
        <v>0</v>
      </c>
      <c r="P85" s="49">
        <f t="shared" si="22"/>
        <v>0</v>
      </c>
      <c r="Q85" s="22"/>
      <c r="R85" s="22" t="s">
        <v>39</v>
      </c>
      <c r="S85" s="58">
        <f>SUM(0)</f>
        <v>0</v>
      </c>
      <c r="T85" s="58">
        <f>SUM(0)</f>
        <v>0</v>
      </c>
      <c r="U85" s="58"/>
      <c r="V85" s="58"/>
      <c r="W85" s="22" t="s">
        <v>34</v>
      </c>
      <c r="X85" s="22">
        <v>2196</v>
      </c>
      <c r="Y85" s="22"/>
    </row>
    <row r="86" s="6" customFormat="1" ht="24.95" customHeight="1" spans="1:25">
      <c r="A86" s="22">
        <v>63</v>
      </c>
      <c r="B86" s="23" t="s">
        <v>1173</v>
      </c>
      <c r="C86" s="22"/>
      <c r="D86" s="22"/>
      <c r="E86" s="22"/>
      <c r="F86" s="22"/>
      <c r="G86" s="22" t="s">
        <v>37</v>
      </c>
      <c r="H86" s="22" t="s">
        <v>34</v>
      </c>
      <c r="I86" s="22" t="s">
        <v>34</v>
      </c>
      <c r="J86" s="43" t="s">
        <v>34</v>
      </c>
      <c r="K86" s="23" t="s">
        <v>1174</v>
      </c>
      <c r="L86" s="22"/>
      <c r="M86" s="49">
        <f t="shared" ref="M86:P86" si="23">M87+M88+M89+M90</f>
        <v>0</v>
      </c>
      <c r="N86" s="49">
        <f t="shared" si="23"/>
        <v>0</v>
      </c>
      <c r="O86" s="49">
        <f t="shared" si="23"/>
        <v>0</v>
      </c>
      <c r="P86" s="49">
        <f t="shared" si="23"/>
        <v>0</v>
      </c>
      <c r="Q86" s="22"/>
      <c r="R86" s="22" t="s">
        <v>39</v>
      </c>
      <c r="S86" s="58">
        <f>S87+S88+S89+S90</f>
        <v>0</v>
      </c>
      <c r="T86" s="58">
        <f>T87+T88+T89+T90</f>
        <v>0</v>
      </c>
      <c r="U86" s="58"/>
      <c r="V86" s="58"/>
      <c r="W86" s="22" t="s">
        <v>34</v>
      </c>
      <c r="X86" s="22">
        <v>2211</v>
      </c>
      <c r="Y86" s="22"/>
    </row>
    <row r="87" ht="24.95" customHeight="1" spans="1:25">
      <c r="A87" s="24">
        <v>64</v>
      </c>
      <c r="B87" s="26" t="s">
        <v>1175</v>
      </c>
      <c r="C87" s="24"/>
      <c r="D87" s="24"/>
      <c r="E87" s="24"/>
      <c r="F87" s="24"/>
      <c r="G87" s="24" t="s">
        <v>37</v>
      </c>
      <c r="H87" s="24" t="s">
        <v>34</v>
      </c>
      <c r="I87" s="24" t="s">
        <v>1176</v>
      </c>
      <c r="J87" s="55">
        <f>SUM(0)</f>
        <v>0</v>
      </c>
      <c r="K87" s="51"/>
      <c r="L87" s="24"/>
      <c r="M87" s="52">
        <f>SUM(0)</f>
        <v>0</v>
      </c>
      <c r="N87" s="52">
        <f>SUM(0)</f>
        <v>0</v>
      </c>
      <c r="O87" s="52">
        <f>SUM(0)</f>
        <v>0</v>
      </c>
      <c r="P87" s="52">
        <f>SUM(0)</f>
        <v>0</v>
      </c>
      <c r="Q87" s="24"/>
      <c r="R87" s="24" t="s">
        <v>39</v>
      </c>
      <c r="S87" s="59">
        <f>SUM(0)</f>
        <v>0</v>
      </c>
      <c r="T87" s="59">
        <f>SUM(0)</f>
        <v>0</v>
      </c>
      <c r="U87" s="59"/>
      <c r="V87" s="59"/>
      <c r="W87" s="24" t="s">
        <v>34</v>
      </c>
      <c r="X87" s="24">
        <v>2212</v>
      </c>
      <c r="Y87" s="24"/>
    </row>
    <row r="88" ht="24.95" customHeight="1" spans="1:25">
      <c r="A88" s="24">
        <v>65</v>
      </c>
      <c r="B88" s="26" t="s">
        <v>1227</v>
      </c>
      <c r="C88" s="24"/>
      <c r="D88" s="24"/>
      <c r="E88" s="24"/>
      <c r="F88" s="24"/>
      <c r="G88" s="24" t="s">
        <v>37</v>
      </c>
      <c r="H88" s="24" t="s">
        <v>34</v>
      </c>
      <c r="I88" s="24" t="s">
        <v>1228</v>
      </c>
      <c r="J88" s="55">
        <f t="shared" ref="J88:J90" si="24">SUM(0)</f>
        <v>0</v>
      </c>
      <c r="K88" s="51"/>
      <c r="L88" s="24"/>
      <c r="M88" s="52">
        <f t="shared" ref="M88:P88" si="25">SUM(0)</f>
        <v>0</v>
      </c>
      <c r="N88" s="52">
        <f t="shared" si="25"/>
        <v>0</v>
      </c>
      <c r="O88" s="52">
        <f t="shared" si="25"/>
        <v>0</v>
      </c>
      <c r="P88" s="52">
        <f t="shared" si="25"/>
        <v>0</v>
      </c>
      <c r="Q88" s="24"/>
      <c r="R88" s="24" t="s">
        <v>39</v>
      </c>
      <c r="S88" s="59">
        <f t="shared" ref="S88:S90" si="26">SUM(0)</f>
        <v>0</v>
      </c>
      <c r="T88" s="59">
        <f t="shared" ref="T88:T90" si="27">SUM(0)</f>
        <v>0</v>
      </c>
      <c r="U88" s="59"/>
      <c r="V88" s="59"/>
      <c r="W88" s="24" t="s">
        <v>34</v>
      </c>
      <c r="X88" s="24">
        <v>2232</v>
      </c>
      <c r="Y88" s="24"/>
    </row>
    <row r="89" ht="24.95" customHeight="1" spans="1:25">
      <c r="A89" s="24">
        <v>66</v>
      </c>
      <c r="B89" s="26" t="s">
        <v>1229</v>
      </c>
      <c r="C89" s="24"/>
      <c r="D89" s="24"/>
      <c r="E89" s="24"/>
      <c r="F89" s="24"/>
      <c r="G89" s="24" t="s">
        <v>37</v>
      </c>
      <c r="H89" s="24" t="s">
        <v>34</v>
      </c>
      <c r="I89" s="24" t="s">
        <v>941</v>
      </c>
      <c r="J89" s="55">
        <f t="shared" si="24"/>
        <v>0</v>
      </c>
      <c r="K89" s="51"/>
      <c r="L89" s="24"/>
      <c r="M89" s="52">
        <f t="shared" ref="M89:P89" si="28">SUM(0)</f>
        <v>0</v>
      </c>
      <c r="N89" s="52">
        <f t="shared" si="28"/>
        <v>0</v>
      </c>
      <c r="O89" s="52">
        <f t="shared" si="28"/>
        <v>0</v>
      </c>
      <c r="P89" s="52">
        <f t="shared" si="28"/>
        <v>0</v>
      </c>
      <c r="Q89" s="24"/>
      <c r="R89" s="24" t="s">
        <v>39</v>
      </c>
      <c r="S89" s="59">
        <f t="shared" si="26"/>
        <v>0</v>
      </c>
      <c r="T89" s="59">
        <f t="shared" si="27"/>
        <v>0</v>
      </c>
      <c r="U89" s="59"/>
      <c r="V89" s="59"/>
      <c r="W89" s="24" t="s">
        <v>34</v>
      </c>
      <c r="X89" s="24">
        <v>2251</v>
      </c>
      <c r="Y89" s="24"/>
    </row>
    <row r="90" ht="24.95" customHeight="1" spans="1:25">
      <c r="A90" s="24">
        <v>67</v>
      </c>
      <c r="B90" s="26" t="s">
        <v>1230</v>
      </c>
      <c r="C90" s="24"/>
      <c r="D90" s="24"/>
      <c r="E90" s="24"/>
      <c r="F90" s="24"/>
      <c r="G90" s="24" t="s">
        <v>37</v>
      </c>
      <c r="H90" s="24" t="s">
        <v>34</v>
      </c>
      <c r="I90" s="24" t="s">
        <v>1139</v>
      </c>
      <c r="J90" s="55">
        <f t="shared" si="24"/>
        <v>0</v>
      </c>
      <c r="K90" s="51"/>
      <c r="L90" s="24"/>
      <c r="M90" s="52">
        <f t="shared" ref="M90:P90" si="29">SUM(0)</f>
        <v>0</v>
      </c>
      <c r="N90" s="52">
        <f t="shared" si="29"/>
        <v>0</v>
      </c>
      <c r="O90" s="52">
        <f t="shared" si="29"/>
        <v>0</v>
      </c>
      <c r="P90" s="52">
        <f t="shared" si="29"/>
        <v>0</v>
      </c>
      <c r="Q90" s="24"/>
      <c r="R90" s="24" t="s">
        <v>39</v>
      </c>
      <c r="S90" s="59">
        <f t="shared" si="26"/>
        <v>0</v>
      </c>
      <c r="T90" s="59">
        <f t="shared" si="27"/>
        <v>0</v>
      </c>
      <c r="U90" s="59"/>
      <c r="V90" s="59"/>
      <c r="W90" s="24" t="s">
        <v>34</v>
      </c>
      <c r="X90" s="24">
        <v>2256</v>
      </c>
      <c r="Y90" s="24"/>
    </row>
    <row r="91" s="5" customFormat="1" ht="24.95" customHeight="1" spans="1:25">
      <c r="A91" s="20">
        <v>68</v>
      </c>
      <c r="B91" s="21" t="s">
        <v>1231</v>
      </c>
      <c r="C91" s="20"/>
      <c r="D91" s="20"/>
      <c r="E91" s="20"/>
      <c r="F91" s="20"/>
      <c r="G91" s="20" t="s">
        <v>37</v>
      </c>
      <c r="H91" s="20" t="s">
        <v>34</v>
      </c>
      <c r="I91" s="20" t="s">
        <v>1232</v>
      </c>
      <c r="J91" s="41">
        <f>J92+J93+J95+J96+J97+J98+J99+J100</f>
        <v>1</v>
      </c>
      <c r="K91" s="21"/>
      <c r="L91" s="20"/>
      <c r="M91" s="48">
        <f t="shared" ref="M91:P91" si="30">M92+M93+M95+M96+M97+M98+M99+M100</f>
        <v>50</v>
      </c>
      <c r="N91" s="48">
        <f t="shared" si="30"/>
        <v>0</v>
      </c>
      <c r="O91" s="48">
        <f t="shared" si="30"/>
        <v>50</v>
      </c>
      <c r="P91" s="48">
        <f t="shared" si="30"/>
        <v>0</v>
      </c>
      <c r="Q91" s="20"/>
      <c r="R91" s="20" t="s">
        <v>34</v>
      </c>
      <c r="S91" s="57">
        <f>S92+S93+S95+S96+S97+S98+S99+S100</f>
        <v>0</v>
      </c>
      <c r="T91" s="57">
        <f>T92+T93+T95+T96+T97+T98+T99+T100</f>
        <v>0</v>
      </c>
      <c r="U91" s="57"/>
      <c r="V91" s="57"/>
      <c r="W91" s="20" t="s">
        <v>34</v>
      </c>
      <c r="X91" s="20">
        <v>2258</v>
      </c>
      <c r="Y91" s="20"/>
    </row>
    <row r="92" s="6" customFormat="1" ht="24.95" customHeight="1" spans="1:25">
      <c r="A92" s="22">
        <v>69</v>
      </c>
      <c r="B92" s="23" t="s">
        <v>1233</v>
      </c>
      <c r="C92" s="22"/>
      <c r="D92" s="22"/>
      <c r="E92" s="22"/>
      <c r="F92" s="22"/>
      <c r="G92" s="22" t="s">
        <v>37</v>
      </c>
      <c r="H92" s="22" t="s">
        <v>34</v>
      </c>
      <c r="I92" s="22" t="s">
        <v>1232</v>
      </c>
      <c r="J92" s="43">
        <v>0</v>
      </c>
      <c r="K92" s="23"/>
      <c r="L92" s="22"/>
      <c r="M92" s="49"/>
      <c r="N92" s="49"/>
      <c r="O92" s="49"/>
      <c r="P92" s="49"/>
      <c r="Q92" s="22"/>
      <c r="R92" s="22"/>
      <c r="S92" s="58"/>
      <c r="T92" s="58"/>
      <c r="U92" s="58"/>
      <c r="V92" s="58"/>
      <c r="W92" s="22" t="s">
        <v>34</v>
      </c>
      <c r="X92" s="22">
        <v>2259</v>
      </c>
      <c r="Y92" s="22"/>
    </row>
    <row r="93" s="6" customFormat="1" ht="24.95" customHeight="1" spans="1:25">
      <c r="A93" s="22">
        <v>70</v>
      </c>
      <c r="B93" s="23" t="s">
        <v>1234</v>
      </c>
      <c r="C93" s="22"/>
      <c r="D93" s="22"/>
      <c r="E93" s="22"/>
      <c r="F93" s="22"/>
      <c r="G93" s="22" t="s">
        <v>37</v>
      </c>
      <c r="H93" s="22" t="s">
        <v>34</v>
      </c>
      <c r="I93" s="22" t="s">
        <v>1232</v>
      </c>
      <c r="J93" s="43">
        <f>SUM(J94:J94)</f>
        <v>1</v>
      </c>
      <c r="K93" s="23" t="s">
        <v>1235</v>
      </c>
      <c r="L93" s="22"/>
      <c r="M93" s="49">
        <f>SUM(M94:M94)</f>
        <v>50</v>
      </c>
      <c r="N93" s="49">
        <f>SUM(N94:N94)</f>
        <v>0</v>
      </c>
      <c r="O93" s="49">
        <f>SUM(O94:O94)</f>
        <v>50</v>
      </c>
      <c r="P93" s="49">
        <f>SUM(P94:P94)</f>
        <v>0</v>
      </c>
      <c r="Q93" s="22"/>
      <c r="R93" s="22" t="s">
        <v>110</v>
      </c>
      <c r="S93" s="58">
        <f>SUM(S94:S94)</f>
        <v>0</v>
      </c>
      <c r="T93" s="58">
        <f>SUM(T94:T94)</f>
        <v>0</v>
      </c>
      <c r="U93" s="58" t="s">
        <v>1236</v>
      </c>
      <c r="V93" s="58" t="s">
        <v>1237</v>
      </c>
      <c r="W93" s="22" t="s">
        <v>34</v>
      </c>
      <c r="X93" s="22">
        <v>2266</v>
      </c>
      <c r="Y93" s="22"/>
    </row>
    <row r="94" s="3" customFormat="1" ht="24.95" customHeight="1" spans="1:25">
      <c r="A94" s="24">
        <v>71</v>
      </c>
      <c r="B94" s="51" t="s">
        <v>1248</v>
      </c>
      <c r="C94" s="24" t="s">
        <v>45</v>
      </c>
      <c r="D94" s="26" t="s">
        <v>120</v>
      </c>
      <c r="E94" s="24"/>
      <c r="F94" s="24"/>
      <c r="G94" s="24" t="s">
        <v>37</v>
      </c>
      <c r="H94" s="24">
        <v>2019</v>
      </c>
      <c r="I94" s="24" t="s">
        <v>1232</v>
      </c>
      <c r="J94" s="55">
        <v>1</v>
      </c>
      <c r="K94" s="46" t="s">
        <v>1247</v>
      </c>
      <c r="L94" s="52">
        <v>50</v>
      </c>
      <c r="M94" s="52">
        <f>N94+O94+P94</f>
        <v>50</v>
      </c>
      <c r="N94" s="52"/>
      <c r="O94" s="52">
        <v>50</v>
      </c>
      <c r="P94" s="52"/>
      <c r="Q94" s="24" t="s">
        <v>49</v>
      </c>
      <c r="R94" s="24" t="s">
        <v>110</v>
      </c>
      <c r="S94" s="24"/>
      <c r="T94" s="24"/>
      <c r="U94" s="24"/>
      <c r="V94" s="24"/>
      <c r="W94" s="24" t="s">
        <v>17</v>
      </c>
      <c r="X94" s="24">
        <v>2293</v>
      </c>
      <c r="Y94" s="24"/>
    </row>
    <row r="95" s="6" customFormat="1" ht="24.95" customHeight="1" spans="1:25">
      <c r="A95" s="22">
        <v>72</v>
      </c>
      <c r="B95" s="23" t="s">
        <v>1255</v>
      </c>
      <c r="C95" s="22"/>
      <c r="D95" s="22"/>
      <c r="E95" s="22"/>
      <c r="F95" s="22"/>
      <c r="G95" s="22" t="s">
        <v>37</v>
      </c>
      <c r="H95" s="22" t="s">
        <v>34</v>
      </c>
      <c r="I95" s="22" t="s">
        <v>1232</v>
      </c>
      <c r="J95" s="43"/>
      <c r="K95" s="23"/>
      <c r="L95" s="22"/>
      <c r="M95" s="49"/>
      <c r="N95" s="49"/>
      <c r="O95" s="49"/>
      <c r="P95" s="49"/>
      <c r="Q95" s="22"/>
      <c r="R95" s="22"/>
      <c r="S95" s="58"/>
      <c r="T95" s="58"/>
      <c r="U95" s="58"/>
      <c r="V95" s="58"/>
      <c r="W95" s="22"/>
      <c r="X95" s="22">
        <v>2304</v>
      </c>
      <c r="Y95" s="22"/>
    </row>
    <row r="96" s="6" customFormat="1" ht="24.95" customHeight="1" spans="1:25">
      <c r="A96" s="22">
        <v>73</v>
      </c>
      <c r="B96" s="23" t="s">
        <v>1256</v>
      </c>
      <c r="C96" s="22"/>
      <c r="D96" s="22"/>
      <c r="E96" s="22"/>
      <c r="F96" s="22"/>
      <c r="G96" s="22" t="s">
        <v>37</v>
      </c>
      <c r="H96" s="22" t="s">
        <v>34</v>
      </c>
      <c r="I96" s="22" t="s">
        <v>1232</v>
      </c>
      <c r="J96" s="43">
        <f>SUM(0)</f>
        <v>0</v>
      </c>
      <c r="K96" s="23" t="s">
        <v>1257</v>
      </c>
      <c r="L96" s="22"/>
      <c r="M96" s="49">
        <f t="shared" ref="M96:P96" si="31">SUM(0)</f>
        <v>0</v>
      </c>
      <c r="N96" s="49">
        <f t="shared" si="31"/>
        <v>0</v>
      </c>
      <c r="O96" s="49">
        <f t="shared" si="31"/>
        <v>0</v>
      </c>
      <c r="P96" s="49">
        <f t="shared" si="31"/>
        <v>0</v>
      </c>
      <c r="Q96" s="22"/>
      <c r="R96" s="22" t="s">
        <v>39</v>
      </c>
      <c r="S96" s="58">
        <f>SUM(0)</f>
        <v>0</v>
      </c>
      <c r="T96" s="58">
        <f>SUM(0)</f>
        <v>0</v>
      </c>
      <c r="U96" s="58" t="s">
        <v>1236</v>
      </c>
      <c r="V96" s="58" t="s">
        <v>1237</v>
      </c>
      <c r="W96" s="22" t="s">
        <v>34</v>
      </c>
      <c r="X96" s="22">
        <v>2305</v>
      </c>
      <c r="Y96" s="22"/>
    </row>
    <row r="97" s="6" customFormat="1" ht="24.95" customHeight="1" spans="1:25">
      <c r="A97" s="22">
        <v>74</v>
      </c>
      <c r="B97" s="23" t="s">
        <v>1258</v>
      </c>
      <c r="C97" s="22"/>
      <c r="D97" s="22"/>
      <c r="E97" s="22"/>
      <c r="F97" s="22"/>
      <c r="G97" s="22" t="s">
        <v>37</v>
      </c>
      <c r="H97" s="22" t="s">
        <v>34</v>
      </c>
      <c r="I97" s="22" t="s">
        <v>1232</v>
      </c>
      <c r="J97" s="43">
        <f>SUM(0)</f>
        <v>0</v>
      </c>
      <c r="K97" s="23" t="s">
        <v>1259</v>
      </c>
      <c r="L97" s="22"/>
      <c r="M97" s="49">
        <f>SUM(0)</f>
        <v>0</v>
      </c>
      <c r="N97" s="49">
        <f>SUM(0)</f>
        <v>0</v>
      </c>
      <c r="O97" s="49">
        <f>SUM(0)</f>
        <v>0</v>
      </c>
      <c r="P97" s="49">
        <f>SUM(0)</f>
        <v>0</v>
      </c>
      <c r="Q97" s="22"/>
      <c r="R97" s="22" t="s">
        <v>110</v>
      </c>
      <c r="S97" s="58">
        <f>SUM(0)</f>
        <v>0</v>
      </c>
      <c r="T97" s="58">
        <f>SUM(0)</f>
        <v>0</v>
      </c>
      <c r="U97" s="58" t="s">
        <v>1236</v>
      </c>
      <c r="V97" s="58" t="s">
        <v>1237</v>
      </c>
      <c r="W97" s="22" t="s">
        <v>34</v>
      </c>
      <c r="X97" s="22">
        <v>2309</v>
      </c>
      <c r="Y97" s="22"/>
    </row>
    <row r="98" s="6" customFormat="1" ht="24.95" customHeight="1" spans="1:25">
      <c r="A98" s="22">
        <v>75</v>
      </c>
      <c r="B98" s="23" t="s">
        <v>1269</v>
      </c>
      <c r="C98" s="22"/>
      <c r="D98" s="22"/>
      <c r="E98" s="22"/>
      <c r="F98" s="22"/>
      <c r="G98" s="22" t="s">
        <v>37</v>
      </c>
      <c r="H98" s="22" t="s">
        <v>34</v>
      </c>
      <c r="I98" s="22" t="s">
        <v>1232</v>
      </c>
      <c r="J98" s="43">
        <f t="shared" ref="J98:J102" si="32">SUM(0)</f>
        <v>0</v>
      </c>
      <c r="K98" s="23" t="s">
        <v>1270</v>
      </c>
      <c r="L98" s="22"/>
      <c r="M98" s="49">
        <f t="shared" ref="M98:P98" si="33">SUM(0)</f>
        <v>0</v>
      </c>
      <c r="N98" s="49">
        <f t="shared" si="33"/>
        <v>0</v>
      </c>
      <c r="O98" s="49">
        <f t="shared" si="33"/>
        <v>0</v>
      </c>
      <c r="P98" s="49">
        <f t="shared" si="33"/>
        <v>0</v>
      </c>
      <c r="Q98" s="22"/>
      <c r="R98" s="22" t="s">
        <v>39</v>
      </c>
      <c r="S98" s="58">
        <f t="shared" ref="S98:S102" si="34">SUM(0)</f>
        <v>0</v>
      </c>
      <c r="T98" s="58">
        <f t="shared" ref="T98:T102" si="35">SUM(0)</f>
        <v>0</v>
      </c>
      <c r="U98" s="58" t="s">
        <v>1236</v>
      </c>
      <c r="V98" s="58" t="s">
        <v>1237</v>
      </c>
      <c r="W98" s="22" t="s">
        <v>34</v>
      </c>
      <c r="X98" s="22">
        <v>2353</v>
      </c>
      <c r="Y98" s="22"/>
    </row>
    <row r="99" s="6" customFormat="1" ht="24.95" customHeight="1" spans="1:25">
      <c r="A99" s="22">
        <v>76</v>
      </c>
      <c r="B99" s="23" t="s">
        <v>1271</v>
      </c>
      <c r="C99" s="22"/>
      <c r="D99" s="22"/>
      <c r="E99" s="22"/>
      <c r="F99" s="22"/>
      <c r="G99" s="22" t="s">
        <v>37</v>
      </c>
      <c r="H99" s="22" t="s">
        <v>34</v>
      </c>
      <c r="I99" s="22" t="s">
        <v>1232</v>
      </c>
      <c r="J99" s="43">
        <f t="shared" si="32"/>
        <v>0</v>
      </c>
      <c r="K99" s="23" t="s">
        <v>1272</v>
      </c>
      <c r="L99" s="22"/>
      <c r="M99" s="49">
        <f t="shared" ref="M99:P99" si="36">SUM(0)</f>
        <v>0</v>
      </c>
      <c r="N99" s="49">
        <f t="shared" si="36"/>
        <v>0</v>
      </c>
      <c r="O99" s="49">
        <f t="shared" si="36"/>
        <v>0</v>
      </c>
      <c r="P99" s="49">
        <f t="shared" si="36"/>
        <v>0</v>
      </c>
      <c r="Q99" s="22"/>
      <c r="R99" s="22" t="s">
        <v>39</v>
      </c>
      <c r="S99" s="58">
        <f t="shared" si="34"/>
        <v>0</v>
      </c>
      <c r="T99" s="58">
        <f t="shared" si="35"/>
        <v>0</v>
      </c>
      <c r="U99" s="58" t="s">
        <v>1273</v>
      </c>
      <c r="V99" s="58" t="s">
        <v>128</v>
      </c>
      <c r="W99" s="22" t="s">
        <v>34</v>
      </c>
      <c r="X99" s="22">
        <v>2355</v>
      </c>
      <c r="Y99" s="22"/>
    </row>
    <row r="100" s="6" customFormat="1" ht="24.95" customHeight="1" spans="1:25">
      <c r="A100" s="22">
        <v>77</v>
      </c>
      <c r="B100" s="23" t="s">
        <v>1274</v>
      </c>
      <c r="C100" s="22"/>
      <c r="D100" s="22"/>
      <c r="E100" s="22"/>
      <c r="F100" s="22"/>
      <c r="G100" s="22"/>
      <c r="H100" s="22"/>
      <c r="I100" s="22"/>
      <c r="J100" s="43"/>
      <c r="K100" s="23"/>
      <c r="L100" s="22"/>
      <c r="M100" s="49"/>
      <c r="N100" s="49"/>
      <c r="O100" s="49"/>
      <c r="P100" s="49"/>
      <c r="Q100" s="22"/>
      <c r="R100" s="22"/>
      <c r="S100" s="58"/>
      <c r="T100" s="58"/>
      <c r="U100" s="58"/>
      <c r="V100" s="58"/>
      <c r="W100" s="22"/>
      <c r="X100" s="22"/>
      <c r="Y100" s="66" t="s">
        <v>1275</v>
      </c>
    </row>
    <row r="101" s="5" customFormat="1" ht="24.95" customHeight="1" spans="1:25">
      <c r="A101" s="20">
        <v>78</v>
      </c>
      <c r="B101" s="21" t="s">
        <v>1276</v>
      </c>
      <c r="C101" s="20"/>
      <c r="D101" s="20"/>
      <c r="E101" s="20"/>
      <c r="F101" s="20"/>
      <c r="G101" s="20" t="s">
        <v>125</v>
      </c>
      <c r="H101" s="20" t="s">
        <v>34</v>
      </c>
      <c r="I101" s="20" t="s">
        <v>1232</v>
      </c>
      <c r="J101" s="41">
        <f>J102+J103+J104</f>
        <v>0</v>
      </c>
      <c r="K101" s="21"/>
      <c r="L101" s="20"/>
      <c r="M101" s="48">
        <f t="shared" ref="M101:P101" si="37">M102+M103+M104</f>
        <v>0</v>
      </c>
      <c r="N101" s="48">
        <f t="shared" si="37"/>
        <v>0</v>
      </c>
      <c r="O101" s="48">
        <f t="shared" si="37"/>
        <v>0</v>
      </c>
      <c r="P101" s="48">
        <f t="shared" si="37"/>
        <v>0</v>
      </c>
      <c r="Q101" s="20"/>
      <c r="R101" s="20" t="s">
        <v>34</v>
      </c>
      <c r="S101" s="57">
        <f>S102+S103+S104</f>
        <v>0</v>
      </c>
      <c r="T101" s="57">
        <f>T102+T103+T104</f>
        <v>0</v>
      </c>
      <c r="U101" s="57" t="s">
        <v>1277</v>
      </c>
      <c r="V101" s="57" t="s">
        <v>1278</v>
      </c>
      <c r="W101" s="20" t="s">
        <v>34</v>
      </c>
      <c r="X101" s="20">
        <v>2366</v>
      </c>
      <c r="Y101" s="20"/>
    </row>
    <row r="102" s="6" customFormat="1" ht="24.95" customHeight="1" spans="1:25">
      <c r="A102" s="22">
        <v>79</v>
      </c>
      <c r="B102" s="23" t="s">
        <v>1279</v>
      </c>
      <c r="C102" s="22"/>
      <c r="D102" s="22"/>
      <c r="E102" s="22"/>
      <c r="F102" s="22"/>
      <c r="G102" s="22" t="s">
        <v>125</v>
      </c>
      <c r="H102" s="22" t="s">
        <v>34</v>
      </c>
      <c r="I102" s="22" t="s">
        <v>1232</v>
      </c>
      <c r="J102" s="43">
        <f t="shared" si="32"/>
        <v>0</v>
      </c>
      <c r="K102" s="23" t="s">
        <v>1280</v>
      </c>
      <c r="L102" s="22"/>
      <c r="M102" s="49">
        <f t="shared" ref="M102:P102" si="38">SUM(0)</f>
        <v>0</v>
      </c>
      <c r="N102" s="49">
        <f t="shared" si="38"/>
        <v>0</v>
      </c>
      <c r="O102" s="49">
        <f t="shared" si="38"/>
        <v>0</v>
      </c>
      <c r="P102" s="49">
        <f t="shared" si="38"/>
        <v>0</v>
      </c>
      <c r="Q102" s="22"/>
      <c r="R102" s="22" t="s">
        <v>110</v>
      </c>
      <c r="S102" s="58">
        <f t="shared" si="34"/>
        <v>0</v>
      </c>
      <c r="T102" s="58">
        <f t="shared" si="35"/>
        <v>0</v>
      </c>
      <c r="U102" s="58"/>
      <c r="V102" s="58"/>
      <c r="W102" s="22" t="s">
        <v>34</v>
      </c>
      <c r="X102" s="22">
        <v>2367</v>
      </c>
      <c r="Y102" s="22"/>
    </row>
    <row r="103" s="6" customFormat="1" ht="24.95" customHeight="1" spans="1:25">
      <c r="A103" s="22">
        <v>80</v>
      </c>
      <c r="B103" s="23" t="s">
        <v>1283</v>
      </c>
      <c r="C103" s="22"/>
      <c r="D103" s="22"/>
      <c r="E103" s="22"/>
      <c r="F103" s="22"/>
      <c r="G103" s="22" t="s">
        <v>363</v>
      </c>
      <c r="H103" s="22" t="s">
        <v>34</v>
      </c>
      <c r="I103" s="22" t="s">
        <v>1232</v>
      </c>
      <c r="J103" s="43"/>
      <c r="K103" s="23"/>
      <c r="L103" s="22"/>
      <c r="M103" s="49"/>
      <c r="N103" s="49"/>
      <c r="O103" s="49"/>
      <c r="P103" s="49"/>
      <c r="Q103" s="22"/>
      <c r="R103" s="22"/>
      <c r="S103" s="58"/>
      <c r="T103" s="58"/>
      <c r="U103" s="58"/>
      <c r="V103" s="58"/>
      <c r="W103" s="22" t="s">
        <v>34</v>
      </c>
      <c r="X103" s="22">
        <v>2375</v>
      </c>
      <c r="Y103" s="22"/>
    </row>
    <row r="104" s="6" customFormat="1" ht="24.95" customHeight="1" spans="1:25">
      <c r="A104" s="22">
        <v>81</v>
      </c>
      <c r="B104" s="23" t="s">
        <v>1284</v>
      </c>
      <c r="C104" s="22"/>
      <c r="D104" s="22"/>
      <c r="E104" s="22"/>
      <c r="F104" s="22"/>
      <c r="G104" s="22" t="s">
        <v>37</v>
      </c>
      <c r="H104" s="22" t="s">
        <v>34</v>
      </c>
      <c r="I104" s="22" t="s">
        <v>1232</v>
      </c>
      <c r="J104" s="43"/>
      <c r="K104" s="23"/>
      <c r="L104" s="44"/>
      <c r="M104" s="44"/>
      <c r="N104" s="44"/>
      <c r="O104" s="44"/>
      <c r="P104" s="44"/>
      <c r="Q104" s="22"/>
      <c r="R104" s="22"/>
      <c r="S104" s="58"/>
      <c r="T104" s="58"/>
      <c r="U104" s="58"/>
      <c r="V104" s="58"/>
      <c r="W104" s="22" t="s">
        <v>34</v>
      </c>
      <c r="X104" s="22">
        <v>2391</v>
      </c>
      <c r="Y104" s="22"/>
    </row>
    <row r="105" s="5" customFormat="1" ht="24.95" customHeight="1" spans="1:25">
      <c r="A105" s="20">
        <v>82</v>
      </c>
      <c r="B105" s="21" t="s">
        <v>1285</v>
      </c>
      <c r="C105" s="20"/>
      <c r="D105" s="20"/>
      <c r="E105" s="20"/>
      <c r="F105" s="20"/>
      <c r="G105" s="20" t="s">
        <v>37</v>
      </c>
      <c r="H105" s="20" t="s">
        <v>34</v>
      </c>
      <c r="I105" s="20" t="s">
        <v>38</v>
      </c>
      <c r="J105" s="41">
        <f>J106+J107+J108+J109</f>
        <v>0</v>
      </c>
      <c r="K105" s="21"/>
      <c r="L105" s="20"/>
      <c r="M105" s="48">
        <f t="shared" ref="M105:P105" si="39">M106+M107+M108+M109</f>
        <v>0</v>
      </c>
      <c r="N105" s="48">
        <f t="shared" si="39"/>
        <v>0</v>
      </c>
      <c r="O105" s="48">
        <f t="shared" si="39"/>
        <v>0</v>
      </c>
      <c r="P105" s="48">
        <f t="shared" si="39"/>
        <v>0</v>
      </c>
      <c r="Q105" s="20"/>
      <c r="R105" s="20" t="s">
        <v>39</v>
      </c>
      <c r="S105" s="57">
        <f>S106+S107+S108+S109</f>
        <v>0</v>
      </c>
      <c r="T105" s="57">
        <f>T106+T107+T108+T109</f>
        <v>0</v>
      </c>
      <c r="U105" s="57" t="s">
        <v>2725</v>
      </c>
      <c r="V105" s="57" t="s">
        <v>1287</v>
      </c>
      <c r="W105" s="20" t="s">
        <v>34</v>
      </c>
      <c r="X105" s="20">
        <v>2402</v>
      </c>
      <c r="Y105" s="20"/>
    </row>
    <row r="106" s="6" customFormat="1" ht="24.95" customHeight="1" spans="1:25">
      <c r="A106" s="22">
        <v>83</v>
      </c>
      <c r="B106" s="23" t="s">
        <v>1288</v>
      </c>
      <c r="C106" s="22"/>
      <c r="D106" s="22"/>
      <c r="E106" s="22"/>
      <c r="F106" s="22"/>
      <c r="G106" s="22" t="s">
        <v>37</v>
      </c>
      <c r="H106" s="22" t="s">
        <v>34</v>
      </c>
      <c r="I106" s="22" t="s">
        <v>38</v>
      </c>
      <c r="J106" s="43">
        <f t="shared" ref="J106:J109" si="40">SUM(0)</f>
        <v>0</v>
      </c>
      <c r="K106" s="23" t="s">
        <v>1289</v>
      </c>
      <c r="L106" s="22"/>
      <c r="M106" s="49">
        <f t="shared" ref="M106:P106" si="41">SUM(0)</f>
        <v>0</v>
      </c>
      <c r="N106" s="49">
        <f t="shared" si="41"/>
        <v>0</v>
      </c>
      <c r="O106" s="49">
        <f t="shared" si="41"/>
        <v>0</v>
      </c>
      <c r="P106" s="49">
        <f t="shared" si="41"/>
        <v>0</v>
      </c>
      <c r="Q106" s="22"/>
      <c r="R106" s="22" t="s">
        <v>39</v>
      </c>
      <c r="S106" s="58">
        <f t="shared" ref="S106:S109" si="42">SUM(0)</f>
        <v>0</v>
      </c>
      <c r="T106" s="58">
        <f t="shared" ref="T106:T109" si="43">SUM(0)</f>
        <v>0</v>
      </c>
      <c r="U106" s="58"/>
      <c r="V106" s="58"/>
      <c r="W106" s="22" t="s">
        <v>34</v>
      </c>
      <c r="X106" s="22">
        <v>2403</v>
      </c>
      <c r="Y106" s="22"/>
    </row>
    <row r="107" s="6" customFormat="1" ht="24.95" customHeight="1" spans="1:25">
      <c r="A107" s="22">
        <v>84</v>
      </c>
      <c r="B107" s="23" t="s">
        <v>1290</v>
      </c>
      <c r="C107" s="22"/>
      <c r="D107" s="22"/>
      <c r="E107" s="22"/>
      <c r="F107" s="22"/>
      <c r="G107" s="22" t="s">
        <v>37</v>
      </c>
      <c r="H107" s="22" t="s">
        <v>34</v>
      </c>
      <c r="I107" s="22" t="s">
        <v>38</v>
      </c>
      <c r="J107" s="43">
        <f t="shared" si="40"/>
        <v>0</v>
      </c>
      <c r="K107" s="23" t="s">
        <v>1289</v>
      </c>
      <c r="L107" s="22"/>
      <c r="M107" s="49">
        <f t="shared" ref="M107:P107" si="44">SUM(0)</f>
        <v>0</v>
      </c>
      <c r="N107" s="49">
        <f t="shared" si="44"/>
        <v>0</v>
      </c>
      <c r="O107" s="49">
        <f t="shared" si="44"/>
        <v>0</v>
      </c>
      <c r="P107" s="49">
        <f t="shared" si="44"/>
        <v>0</v>
      </c>
      <c r="Q107" s="22"/>
      <c r="R107" s="22" t="s">
        <v>39</v>
      </c>
      <c r="S107" s="58">
        <f t="shared" si="42"/>
        <v>0</v>
      </c>
      <c r="T107" s="58">
        <f t="shared" si="43"/>
        <v>0</v>
      </c>
      <c r="U107" s="58"/>
      <c r="V107" s="58"/>
      <c r="W107" s="22" t="s">
        <v>34</v>
      </c>
      <c r="X107" s="22">
        <v>2983</v>
      </c>
      <c r="Y107" s="22"/>
    </row>
    <row r="108" s="6" customFormat="1" ht="24.95" customHeight="1" spans="1:25">
      <c r="A108" s="22">
        <v>85</v>
      </c>
      <c r="B108" s="23" t="s">
        <v>1291</v>
      </c>
      <c r="C108" s="22"/>
      <c r="D108" s="22"/>
      <c r="E108" s="22"/>
      <c r="F108" s="22"/>
      <c r="G108" s="22" t="s">
        <v>37</v>
      </c>
      <c r="H108" s="22" t="s">
        <v>34</v>
      </c>
      <c r="I108" s="22" t="s">
        <v>38</v>
      </c>
      <c r="J108" s="43">
        <f t="shared" si="40"/>
        <v>0</v>
      </c>
      <c r="K108" s="23" t="s">
        <v>1289</v>
      </c>
      <c r="L108" s="22"/>
      <c r="M108" s="49">
        <f t="shared" ref="M108:P108" si="45">SUM(0)</f>
        <v>0</v>
      </c>
      <c r="N108" s="49">
        <f t="shared" si="45"/>
        <v>0</v>
      </c>
      <c r="O108" s="49">
        <f t="shared" si="45"/>
        <v>0</v>
      </c>
      <c r="P108" s="49">
        <f t="shared" si="45"/>
        <v>0</v>
      </c>
      <c r="Q108" s="22"/>
      <c r="R108" s="22" t="s">
        <v>39</v>
      </c>
      <c r="S108" s="58">
        <f t="shared" si="42"/>
        <v>0</v>
      </c>
      <c r="T108" s="58">
        <f t="shared" si="43"/>
        <v>0</v>
      </c>
      <c r="U108" s="58"/>
      <c r="V108" s="58"/>
      <c r="W108" s="22" t="s">
        <v>34</v>
      </c>
      <c r="X108" s="22">
        <v>3446</v>
      </c>
      <c r="Y108" s="22"/>
    </row>
    <row r="109" s="6" customFormat="1" ht="24.95" customHeight="1" spans="1:25">
      <c r="A109" s="22">
        <v>86</v>
      </c>
      <c r="B109" s="23" t="s">
        <v>1292</v>
      </c>
      <c r="C109" s="22"/>
      <c r="D109" s="22"/>
      <c r="E109" s="22"/>
      <c r="F109" s="22"/>
      <c r="G109" s="22" t="s">
        <v>37</v>
      </c>
      <c r="H109" s="22" t="s">
        <v>34</v>
      </c>
      <c r="I109" s="22" t="s">
        <v>38</v>
      </c>
      <c r="J109" s="43">
        <f t="shared" si="40"/>
        <v>0</v>
      </c>
      <c r="K109" s="23" t="s">
        <v>1293</v>
      </c>
      <c r="L109" s="22"/>
      <c r="M109" s="49">
        <f t="shared" ref="M109:P109" si="46">SUM(0)</f>
        <v>0</v>
      </c>
      <c r="N109" s="49">
        <f t="shared" si="46"/>
        <v>0</v>
      </c>
      <c r="O109" s="49">
        <f t="shared" si="46"/>
        <v>0</v>
      </c>
      <c r="P109" s="49">
        <f t="shared" si="46"/>
        <v>0</v>
      </c>
      <c r="Q109" s="22"/>
      <c r="R109" s="22" t="s">
        <v>39</v>
      </c>
      <c r="S109" s="58">
        <f t="shared" si="42"/>
        <v>0</v>
      </c>
      <c r="T109" s="58">
        <f t="shared" si="43"/>
        <v>0</v>
      </c>
      <c r="U109" s="58"/>
      <c r="V109" s="58"/>
      <c r="W109" s="22" t="s">
        <v>34</v>
      </c>
      <c r="X109" s="22">
        <v>3942</v>
      </c>
      <c r="Y109" s="22"/>
    </row>
    <row r="110" s="5" customFormat="1" ht="24.95" customHeight="1" spans="1:25">
      <c r="A110" s="20">
        <v>87</v>
      </c>
      <c r="B110" s="21" t="s">
        <v>1294</v>
      </c>
      <c r="C110" s="20"/>
      <c r="D110" s="20"/>
      <c r="E110" s="20"/>
      <c r="F110" s="20"/>
      <c r="G110" s="20" t="s">
        <v>125</v>
      </c>
      <c r="H110" s="20" t="s">
        <v>34</v>
      </c>
      <c r="I110" s="20" t="s">
        <v>1295</v>
      </c>
      <c r="J110" s="41">
        <f>J111+J112</f>
        <v>0</v>
      </c>
      <c r="K110" s="21"/>
      <c r="L110" s="20"/>
      <c r="M110" s="48">
        <f t="shared" ref="M110:P110" si="47">M111+M112</f>
        <v>0</v>
      </c>
      <c r="N110" s="48">
        <f t="shared" si="47"/>
        <v>0</v>
      </c>
      <c r="O110" s="48">
        <f t="shared" si="47"/>
        <v>0</v>
      </c>
      <c r="P110" s="48">
        <f t="shared" si="47"/>
        <v>0</v>
      </c>
      <c r="Q110" s="20"/>
      <c r="R110" s="20" t="s">
        <v>110</v>
      </c>
      <c r="S110" s="57">
        <f>S111+S112</f>
        <v>0</v>
      </c>
      <c r="T110" s="57">
        <f>T111+T112</f>
        <v>0</v>
      </c>
      <c r="U110" s="57" t="s">
        <v>1296</v>
      </c>
      <c r="V110" s="57" t="s">
        <v>1237</v>
      </c>
      <c r="W110" s="20" t="s">
        <v>34</v>
      </c>
      <c r="X110" s="20">
        <v>3949</v>
      </c>
      <c r="Y110" s="20"/>
    </row>
    <row r="111" s="6" customFormat="1" ht="24.95" customHeight="1" spans="1:25">
      <c r="A111" s="22">
        <v>88</v>
      </c>
      <c r="B111" s="23" t="s">
        <v>1297</v>
      </c>
      <c r="C111" s="22"/>
      <c r="D111" s="22"/>
      <c r="E111" s="22"/>
      <c r="F111" s="22"/>
      <c r="G111" s="22" t="s">
        <v>125</v>
      </c>
      <c r="H111" s="22" t="s">
        <v>34</v>
      </c>
      <c r="I111" s="22" t="s">
        <v>1295</v>
      </c>
      <c r="J111" s="43">
        <f>SUM(0)</f>
        <v>0</v>
      </c>
      <c r="K111" s="23" t="s">
        <v>1298</v>
      </c>
      <c r="L111" s="22"/>
      <c r="M111" s="49">
        <f t="shared" ref="M111:P111" si="48">SUM(0)</f>
        <v>0</v>
      </c>
      <c r="N111" s="49">
        <f t="shared" si="48"/>
        <v>0</v>
      </c>
      <c r="O111" s="49">
        <f t="shared" si="48"/>
        <v>0</v>
      </c>
      <c r="P111" s="49">
        <f t="shared" si="48"/>
        <v>0</v>
      </c>
      <c r="Q111" s="22"/>
      <c r="R111" s="22" t="s">
        <v>110</v>
      </c>
      <c r="S111" s="58">
        <f>SUM(0)</f>
        <v>0</v>
      </c>
      <c r="T111" s="58">
        <f>SUM(0)</f>
        <v>0</v>
      </c>
      <c r="U111" s="58"/>
      <c r="V111" s="58"/>
      <c r="W111" s="22" t="s">
        <v>34</v>
      </c>
      <c r="X111" s="22">
        <v>3950</v>
      </c>
      <c r="Y111" s="22"/>
    </row>
    <row r="112" s="6" customFormat="1" ht="24.95" customHeight="1" spans="1:25">
      <c r="A112" s="22">
        <v>89</v>
      </c>
      <c r="B112" s="23" t="s">
        <v>1299</v>
      </c>
      <c r="C112" s="22"/>
      <c r="D112" s="22"/>
      <c r="E112" s="22"/>
      <c r="F112" s="22"/>
      <c r="G112" s="22"/>
      <c r="H112" s="22"/>
      <c r="I112" s="22"/>
      <c r="J112" s="43"/>
      <c r="K112" s="23"/>
      <c r="L112" s="22"/>
      <c r="M112" s="49"/>
      <c r="N112" s="49"/>
      <c r="O112" s="49"/>
      <c r="P112" s="49"/>
      <c r="Q112" s="22"/>
      <c r="R112" s="22"/>
      <c r="S112" s="58"/>
      <c r="T112" s="58"/>
      <c r="U112" s="58"/>
      <c r="V112" s="58"/>
      <c r="W112" s="22"/>
      <c r="X112" s="22">
        <v>3967</v>
      </c>
      <c r="Y112" s="22"/>
    </row>
    <row r="113" s="6" customFormat="1" ht="24.95" customHeight="1" spans="1:25">
      <c r="A113" s="22">
        <v>90</v>
      </c>
      <c r="B113" s="23" t="s">
        <v>1300</v>
      </c>
      <c r="C113" s="22"/>
      <c r="D113" s="22"/>
      <c r="E113" s="22"/>
      <c r="F113" s="22"/>
      <c r="G113" s="22"/>
      <c r="H113" s="22"/>
      <c r="I113" s="22" t="s">
        <v>1301</v>
      </c>
      <c r="J113" s="43"/>
      <c r="K113" s="23"/>
      <c r="L113" s="22"/>
      <c r="M113" s="49"/>
      <c r="N113" s="49"/>
      <c r="O113" s="49"/>
      <c r="P113" s="49"/>
      <c r="Q113" s="22"/>
      <c r="R113" s="22"/>
      <c r="S113" s="58"/>
      <c r="T113" s="58"/>
      <c r="U113" s="58"/>
      <c r="V113" s="58"/>
      <c r="W113" s="22"/>
      <c r="X113" s="22"/>
      <c r="Y113" s="22" t="s">
        <v>1302</v>
      </c>
    </row>
    <row r="114" s="5" customFormat="1" ht="24.95" customHeight="1" spans="1:25">
      <c r="A114" s="20">
        <v>91</v>
      </c>
      <c r="B114" s="21" t="s">
        <v>1303</v>
      </c>
      <c r="C114" s="20"/>
      <c r="D114" s="20"/>
      <c r="E114" s="20"/>
      <c r="F114" s="20"/>
      <c r="G114" s="20"/>
      <c r="H114" s="20"/>
      <c r="I114" s="20" t="s">
        <v>108</v>
      </c>
      <c r="J114" s="41"/>
      <c r="K114" s="21"/>
      <c r="L114" s="20"/>
      <c r="M114" s="48"/>
      <c r="N114" s="48"/>
      <c r="O114" s="48"/>
      <c r="P114" s="48"/>
      <c r="Q114" s="20"/>
      <c r="R114" s="20"/>
      <c r="S114" s="57"/>
      <c r="T114" s="57"/>
      <c r="U114" s="57"/>
      <c r="V114" s="57"/>
      <c r="W114" s="20"/>
      <c r="X114" s="20"/>
      <c r="Y114" s="20" t="s">
        <v>1304</v>
      </c>
    </row>
    <row r="115" s="4" customFormat="1" ht="24.95" customHeight="1" spans="1:25">
      <c r="A115" s="18">
        <v>92</v>
      </c>
      <c r="B115" s="19" t="s">
        <v>1305</v>
      </c>
      <c r="C115" s="18"/>
      <c r="D115" s="18"/>
      <c r="E115" s="18"/>
      <c r="F115" s="18"/>
      <c r="G115" s="18" t="s">
        <v>37</v>
      </c>
      <c r="H115" s="18" t="s">
        <v>34</v>
      </c>
      <c r="I115" s="18" t="s">
        <v>106</v>
      </c>
      <c r="J115" s="62">
        <f>J116+J119+J125+J128+J131+J132+J133</f>
        <v>15</v>
      </c>
      <c r="K115" s="19"/>
      <c r="L115" s="18"/>
      <c r="M115" s="40">
        <f t="shared" ref="M115:P115" si="49">M116+M119+M125+M128+M131+M132+M133</f>
        <v>23.6</v>
      </c>
      <c r="N115" s="40">
        <f t="shared" si="49"/>
        <v>15.2</v>
      </c>
      <c r="O115" s="40">
        <f t="shared" si="49"/>
        <v>8.4</v>
      </c>
      <c r="P115" s="40">
        <f t="shared" si="49"/>
        <v>0</v>
      </c>
      <c r="Q115" s="18"/>
      <c r="R115" s="18" t="s">
        <v>39</v>
      </c>
      <c r="S115" s="56">
        <f>S116+S119+S125+S128+S131+S132+S133</f>
        <v>13</v>
      </c>
      <c r="T115" s="56">
        <f>T116+T119+T125+T128+T131+T132+T133</f>
        <v>43</v>
      </c>
      <c r="U115" s="56" t="s">
        <v>1306</v>
      </c>
      <c r="V115" s="56" t="s">
        <v>1287</v>
      </c>
      <c r="W115" s="18" t="s">
        <v>34</v>
      </c>
      <c r="X115" s="18">
        <v>3968</v>
      </c>
      <c r="Y115" s="18"/>
    </row>
    <row r="116" s="5" customFormat="1" ht="24.95" customHeight="1" spans="1:25">
      <c r="A116" s="20">
        <v>93</v>
      </c>
      <c r="B116" s="21" t="s">
        <v>1307</v>
      </c>
      <c r="C116" s="20"/>
      <c r="D116" s="20"/>
      <c r="E116" s="20"/>
      <c r="F116" s="20"/>
      <c r="G116" s="20" t="s">
        <v>37</v>
      </c>
      <c r="H116" s="20" t="s">
        <v>34</v>
      </c>
      <c r="I116" s="20" t="s">
        <v>106</v>
      </c>
      <c r="J116" s="41">
        <f>SUM(J117:J118)</f>
        <v>2</v>
      </c>
      <c r="K116" s="21"/>
      <c r="L116" s="20"/>
      <c r="M116" s="48">
        <f>SUM(M117:M118)</f>
        <v>4.2</v>
      </c>
      <c r="N116" s="48">
        <f>SUM(N117:N118)</f>
        <v>2.1</v>
      </c>
      <c r="O116" s="48">
        <f>SUM(O117:O118)</f>
        <v>2.1</v>
      </c>
      <c r="P116" s="48">
        <f>SUM(P117:P118)</f>
        <v>0</v>
      </c>
      <c r="Q116" s="20"/>
      <c r="R116" s="20" t="s">
        <v>39</v>
      </c>
      <c r="S116" s="57">
        <f>SUM(S117:S118)</f>
        <v>2</v>
      </c>
      <c r="T116" s="57">
        <f>SUM(T117:T118)</f>
        <v>5</v>
      </c>
      <c r="U116" s="57"/>
      <c r="V116" s="57"/>
      <c r="W116" s="20" t="s">
        <v>34</v>
      </c>
      <c r="X116" s="20">
        <v>3969</v>
      </c>
      <c r="Y116" s="20"/>
    </row>
    <row r="117" s="3" customFormat="1" ht="24.95" customHeight="1" spans="1:25">
      <c r="A117" s="24">
        <v>94</v>
      </c>
      <c r="B117" s="46" t="s">
        <v>1313</v>
      </c>
      <c r="C117" s="26" t="s">
        <v>45</v>
      </c>
      <c r="D117" s="26" t="s">
        <v>120</v>
      </c>
      <c r="E117" s="26" t="s">
        <v>121</v>
      </c>
      <c r="F117" s="26"/>
      <c r="G117" s="26" t="s">
        <v>37</v>
      </c>
      <c r="H117" s="26">
        <v>2018</v>
      </c>
      <c r="I117" s="26" t="s">
        <v>106</v>
      </c>
      <c r="J117" s="63">
        <v>1</v>
      </c>
      <c r="K117" s="46" t="s">
        <v>1309</v>
      </c>
      <c r="L117" s="47">
        <v>2.1</v>
      </c>
      <c r="M117" s="47">
        <f>N117+O117+P117</f>
        <v>2.1</v>
      </c>
      <c r="N117" s="47">
        <v>2.1</v>
      </c>
      <c r="O117" s="47"/>
      <c r="P117" s="47"/>
      <c r="Q117" s="26" t="s">
        <v>135</v>
      </c>
      <c r="R117" s="26" t="s">
        <v>39</v>
      </c>
      <c r="S117" s="26">
        <v>1</v>
      </c>
      <c r="T117" s="26">
        <v>3</v>
      </c>
      <c r="U117" s="26"/>
      <c r="V117" s="26"/>
      <c r="W117" s="26" t="s">
        <v>1310</v>
      </c>
      <c r="X117" s="26">
        <v>3978</v>
      </c>
      <c r="Y117" s="26"/>
    </row>
    <row r="118" ht="24.95" customHeight="1" spans="1:25">
      <c r="A118" s="24">
        <v>95</v>
      </c>
      <c r="B118" s="25" t="s">
        <v>1389</v>
      </c>
      <c r="C118" s="26" t="s">
        <v>45</v>
      </c>
      <c r="D118" s="26" t="s">
        <v>120</v>
      </c>
      <c r="E118" s="26" t="s">
        <v>162</v>
      </c>
      <c r="F118" s="26"/>
      <c r="G118" s="26" t="s">
        <v>37</v>
      </c>
      <c r="H118" s="26">
        <v>2019</v>
      </c>
      <c r="I118" s="26" t="s">
        <v>106</v>
      </c>
      <c r="J118" s="45">
        <v>1</v>
      </c>
      <c r="K118" s="46" t="s">
        <v>1309</v>
      </c>
      <c r="L118" s="26">
        <v>2.1</v>
      </c>
      <c r="M118" s="47">
        <f>N118+O118+P118</f>
        <v>2.1</v>
      </c>
      <c r="N118" s="47"/>
      <c r="O118" s="47">
        <v>2.1</v>
      </c>
      <c r="P118" s="47"/>
      <c r="Q118" s="26" t="s">
        <v>135</v>
      </c>
      <c r="R118" s="26" t="s">
        <v>39</v>
      </c>
      <c r="S118" s="60">
        <v>1</v>
      </c>
      <c r="T118" s="60">
        <v>2</v>
      </c>
      <c r="U118" s="60"/>
      <c r="V118" s="60"/>
      <c r="W118" s="26" t="s">
        <v>1310</v>
      </c>
      <c r="X118" s="26"/>
      <c r="Y118" s="26" t="s">
        <v>1390</v>
      </c>
    </row>
    <row r="119" s="5" customFormat="1" ht="24.95" customHeight="1" spans="1:25">
      <c r="A119" s="20">
        <v>96</v>
      </c>
      <c r="B119" s="21" t="s">
        <v>1423</v>
      </c>
      <c r="C119" s="20"/>
      <c r="D119" s="20"/>
      <c r="E119" s="20"/>
      <c r="F119" s="20"/>
      <c r="G119" s="20" t="s">
        <v>363</v>
      </c>
      <c r="H119" s="20" t="s">
        <v>34</v>
      </c>
      <c r="I119" s="20" t="s">
        <v>106</v>
      </c>
      <c r="J119" s="41">
        <f>SUM(J120:J124)</f>
        <v>7</v>
      </c>
      <c r="K119" s="21" t="s">
        <v>1424</v>
      </c>
      <c r="L119" s="20"/>
      <c r="M119" s="48">
        <f>SUM(M120:M124)</f>
        <v>12.3</v>
      </c>
      <c r="N119" s="48">
        <f>SUM(N120:N124)</f>
        <v>6</v>
      </c>
      <c r="O119" s="48">
        <f>SUM(O120:O124)</f>
        <v>6.3</v>
      </c>
      <c r="P119" s="48">
        <f>SUM(P120:P124)</f>
        <v>0</v>
      </c>
      <c r="Q119" s="20"/>
      <c r="R119" s="20" t="s">
        <v>39</v>
      </c>
      <c r="S119" s="57">
        <f>SUM(S120:S124)</f>
        <v>5</v>
      </c>
      <c r="T119" s="57">
        <f>SUM(T120:T124)</f>
        <v>18</v>
      </c>
      <c r="U119" s="57"/>
      <c r="V119" s="57"/>
      <c r="W119" s="20" t="s">
        <v>34</v>
      </c>
      <c r="X119" s="20">
        <v>4290</v>
      </c>
      <c r="Y119" s="20"/>
    </row>
    <row r="120" s="3" customFormat="1" ht="24.95" customHeight="1" spans="1:25">
      <c r="A120" s="24">
        <v>97</v>
      </c>
      <c r="B120" s="46" t="s">
        <v>1438</v>
      </c>
      <c r="C120" s="26" t="s">
        <v>45</v>
      </c>
      <c r="D120" s="26" t="s">
        <v>120</v>
      </c>
      <c r="E120" s="26" t="s">
        <v>1439</v>
      </c>
      <c r="F120" s="26"/>
      <c r="G120" s="26" t="s">
        <v>363</v>
      </c>
      <c r="H120" s="26">
        <v>2018</v>
      </c>
      <c r="I120" s="26" t="s">
        <v>106</v>
      </c>
      <c r="J120" s="63">
        <v>2</v>
      </c>
      <c r="K120" s="46" t="s">
        <v>1427</v>
      </c>
      <c r="L120" s="47">
        <v>1.5</v>
      </c>
      <c r="M120" s="47">
        <f>N120+O120+P120</f>
        <v>3</v>
      </c>
      <c r="N120" s="47">
        <v>3</v>
      </c>
      <c r="O120" s="47"/>
      <c r="P120" s="47"/>
      <c r="Q120" s="26" t="s">
        <v>135</v>
      </c>
      <c r="R120" s="26" t="s">
        <v>39</v>
      </c>
      <c r="S120" s="26">
        <v>1</v>
      </c>
      <c r="T120" s="26">
        <v>4</v>
      </c>
      <c r="U120" s="26"/>
      <c r="V120" s="26"/>
      <c r="W120" s="26" t="s">
        <v>1310</v>
      </c>
      <c r="X120" s="26">
        <v>4309</v>
      </c>
      <c r="Y120" s="26"/>
    </row>
    <row r="121" s="3" customFormat="1" ht="24.95" customHeight="1" spans="1:25">
      <c r="A121" s="24">
        <v>98</v>
      </c>
      <c r="B121" s="46" t="s">
        <v>1440</v>
      </c>
      <c r="C121" s="26" t="s">
        <v>45</v>
      </c>
      <c r="D121" s="26" t="s">
        <v>120</v>
      </c>
      <c r="E121" s="26" t="s">
        <v>1441</v>
      </c>
      <c r="F121" s="26"/>
      <c r="G121" s="26" t="s">
        <v>363</v>
      </c>
      <c r="H121" s="26">
        <v>2018</v>
      </c>
      <c r="I121" s="26" t="s">
        <v>106</v>
      </c>
      <c r="J121" s="63">
        <v>1</v>
      </c>
      <c r="K121" s="46" t="s">
        <v>1427</v>
      </c>
      <c r="L121" s="47">
        <v>1.5</v>
      </c>
      <c r="M121" s="47">
        <f>N121+O121+P121</f>
        <v>1.5</v>
      </c>
      <c r="N121" s="47">
        <v>1.5</v>
      </c>
      <c r="O121" s="47"/>
      <c r="P121" s="47"/>
      <c r="Q121" s="26" t="s">
        <v>135</v>
      </c>
      <c r="R121" s="26" t="s">
        <v>39</v>
      </c>
      <c r="S121" s="26">
        <v>1</v>
      </c>
      <c r="T121" s="26">
        <v>4</v>
      </c>
      <c r="U121" s="26"/>
      <c r="V121" s="26"/>
      <c r="W121" s="26" t="s">
        <v>1310</v>
      </c>
      <c r="X121" s="26">
        <v>4310</v>
      </c>
      <c r="Y121" s="26"/>
    </row>
    <row r="122" s="3" customFormat="1" ht="24.95" customHeight="1" spans="1:25">
      <c r="A122" s="24">
        <v>99</v>
      </c>
      <c r="B122" s="46" t="s">
        <v>1442</v>
      </c>
      <c r="C122" s="26" t="s">
        <v>45</v>
      </c>
      <c r="D122" s="26" t="s">
        <v>120</v>
      </c>
      <c r="E122" s="26" t="s">
        <v>1067</v>
      </c>
      <c r="F122" s="26"/>
      <c r="G122" s="26" t="s">
        <v>363</v>
      </c>
      <c r="H122" s="26">
        <v>2018</v>
      </c>
      <c r="I122" s="26" t="s">
        <v>106</v>
      </c>
      <c r="J122" s="63">
        <v>1</v>
      </c>
      <c r="K122" s="46" t="s">
        <v>1427</v>
      </c>
      <c r="L122" s="47">
        <v>1.5</v>
      </c>
      <c r="M122" s="47">
        <f>N122+O122+P122</f>
        <v>1.5</v>
      </c>
      <c r="N122" s="47">
        <v>1.5</v>
      </c>
      <c r="O122" s="47"/>
      <c r="P122" s="47"/>
      <c r="Q122" s="26" t="s">
        <v>135</v>
      </c>
      <c r="R122" s="26" t="s">
        <v>39</v>
      </c>
      <c r="S122" s="26">
        <v>1</v>
      </c>
      <c r="T122" s="26">
        <v>4</v>
      </c>
      <c r="U122" s="26"/>
      <c r="V122" s="26"/>
      <c r="W122" s="26" t="s">
        <v>1310</v>
      </c>
      <c r="X122" s="26">
        <v>4311</v>
      </c>
      <c r="Y122" s="26"/>
    </row>
    <row r="123" ht="24.95" customHeight="1" spans="1:25">
      <c r="A123" s="24">
        <v>100</v>
      </c>
      <c r="B123" s="25" t="s">
        <v>1533</v>
      </c>
      <c r="C123" s="26" t="s">
        <v>45</v>
      </c>
      <c r="D123" s="26" t="s">
        <v>120</v>
      </c>
      <c r="E123" s="26" t="s">
        <v>162</v>
      </c>
      <c r="F123" s="26"/>
      <c r="G123" s="26" t="s">
        <v>363</v>
      </c>
      <c r="H123" s="26">
        <v>2019</v>
      </c>
      <c r="I123" s="26" t="s">
        <v>106</v>
      </c>
      <c r="J123" s="45">
        <v>2</v>
      </c>
      <c r="K123" s="46" t="s">
        <v>1427</v>
      </c>
      <c r="L123" s="26">
        <v>2.1</v>
      </c>
      <c r="M123" s="47">
        <f>N123+O123+P123</f>
        <v>4.2</v>
      </c>
      <c r="N123" s="47"/>
      <c r="O123" s="47">
        <v>4.2</v>
      </c>
      <c r="P123" s="47"/>
      <c r="Q123" s="26" t="s">
        <v>135</v>
      </c>
      <c r="R123" s="26" t="s">
        <v>39</v>
      </c>
      <c r="S123" s="60">
        <v>1</v>
      </c>
      <c r="T123" s="60">
        <v>3</v>
      </c>
      <c r="U123" s="60"/>
      <c r="V123" s="60"/>
      <c r="W123" s="26" t="s">
        <v>1310</v>
      </c>
      <c r="X123" s="26"/>
      <c r="Y123" s="26" t="s">
        <v>1534</v>
      </c>
    </row>
    <row r="124" ht="24.95" customHeight="1" spans="1:25">
      <c r="A124" s="24">
        <v>101</v>
      </c>
      <c r="B124" s="25" t="s">
        <v>1535</v>
      </c>
      <c r="C124" s="26" t="s">
        <v>45</v>
      </c>
      <c r="D124" s="26" t="s">
        <v>120</v>
      </c>
      <c r="E124" s="26" t="s">
        <v>158</v>
      </c>
      <c r="F124" s="26"/>
      <c r="G124" s="26" t="s">
        <v>363</v>
      </c>
      <c r="H124" s="26">
        <v>2019</v>
      </c>
      <c r="I124" s="26" t="s">
        <v>106</v>
      </c>
      <c r="J124" s="45">
        <v>1</v>
      </c>
      <c r="K124" s="46" t="s">
        <v>1427</v>
      </c>
      <c r="L124" s="26">
        <v>2.1</v>
      </c>
      <c r="M124" s="47">
        <f>N124+O124+P124</f>
        <v>2.1</v>
      </c>
      <c r="N124" s="47"/>
      <c r="O124" s="47">
        <v>2.1</v>
      </c>
      <c r="P124" s="47"/>
      <c r="Q124" s="26" t="s">
        <v>135</v>
      </c>
      <c r="R124" s="26" t="s">
        <v>39</v>
      </c>
      <c r="S124" s="60">
        <v>1</v>
      </c>
      <c r="T124" s="60">
        <v>3</v>
      </c>
      <c r="U124" s="60"/>
      <c r="V124" s="60"/>
      <c r="W124" s="26" t="s">
        <v>1310</v>
      </c>
      <c r="X124" s="26"/>
      <c r="Y124" s="26" t="s">
        <v>1536</v>
      </c>
    </row>
    <row r="125" s="5" customFormat="1" ht="24.95" customHeight="1" spans="1:25">
      <c r="A125" s="20">
        <v>102</v>
      </c>
      <c r="B125" s="21" t="s">
        <v>1590</v>
      </c>
      <c r="C125" s="20"/>
      <c r="D125" s="20"/>
      <c r="E125" s="20"/>
      <c r="F125" s="20"/>
      <c r="G125" s="20" t="s">
        <v>37</v>
      </c>
      <c r="H125" s="20" t="s">
        <v>34</v>
      </c>
      <c r="I125" s="20" t="s">
        <v>106</v>
      </c>
      <c r="J125" s="41">
        <f>SUM(J126:J127)</f>
        <v>2</v>
      </c>
      <c r="K125" s="21" t="s">
        <v>1424</v>
      </c>
      <c r="L125" s="20"/>
      <c r="M125" s="48">
        <f>SUM(M126:M127)</f>
        <v>4.2</v>
      </c>
      <c r="N125" s="48">
        <f>SUM(N126:N127)</f>
        <v>4.2</v>
      </c>
      <c r="O125" s="48">
        <f>SUM(O126:O127)</f>
        <v>0</v>
      </c>
      <c r="P125" s="48">
        <f>SUM(P126:P127)</f>
        <v>0</v>
      </c>
      <c r="Q125" s="20"/>
      <c r="R125" s="20" t="s">
        <v>39</v>
      </c>
      <c r="S125" s="57">
        <f>SUM(S126:S127)</f>
        <v>2</v>
      </c>
      <c r="T125" s="57">
        <f>SUM(T126:T127)</f>
        <v>8</v>
      </c>
      <c r="U125" s="57"/>
      <c r="V125" s="57"/>
      <c r="W125" s="20" t="s">
        <v>34</v>
      </c>
      <c r="X125" s="20">
        <v>4571</v>
      </c>
      <c r="Y125" s="20"/>
    </row>
    <row r="126" s="3" customFormat="1" ht="24.95" customHeight="1" spans="1:25">
      <c r="A126" s="24">
        <v>103</v>
      </c>
      <c r="B126" s="46" t="s">
        <v>1597</v>
      </c>
      <c r="C126" s="26" t="s">
        <v>45</v>
      </c>
      <c r="D126" s="26" t="s">
        <v>120</v>
      </c>
      <c r="E126" s="26" t="s">
        <v>158</v>
      </c>
      <c r="F126" s="26"/>
      <c r="G126" s="26" t="s">
        <v>37</v>
      </c>
      <c r="H126" s="26">
        <v>2018</v>
      </c>
      <c r="I126" s="26" t="s">
        <v>106</v>
      </c>
      <c r="J126" s="45">
        <v>1</v>
      </c>
      <c r="K126" s="46" t="s">
        <v>1593</v>
      </c>
      <c r="L126" s="47">
        <v>2.1</v>
      </c>
      <c r="M126" s="47">
        <f>N126+O126+P126</f>
        <v>2.1</v>
      </c>
      <c r="N126" s="54">
        <v>2.1</v>
      </c>
      <c r="O126" s="54"/>
      <c r="P126" s="54"/>
      <c r="Q126" s="26" t="s">
        <v>135</v>
      </c>
      <c r="R126" s="26" t="s">
        <v>39</v>
      </c>
      <c r="S126" s="45">
        <v>1</v>
      </c>
      <c r="T126" s="26">
        <v>4</v>
      </c>
      <c r="U126" s="26"/>
      <c r="V126" s="26"/>
      <c r="W126" s="26" t="s">
        <v>1310</v>
      </c>
      <c r="X126" s="26">
        <v>4576</v>
      </c>
      <c r="Y126" s="26"/>
    </row>
    <row r="127" s="3" customFormat="1" ht="24.95" customHeight="1" spans="1:25">
      <c r="A127" s="24">
        <v>104</v>
      </c>
      <c r="B127" s="46" t="s">
        <v>1598</v>
      </c>
      <c r="C127" s="26" t="s">
        <v>45</v>
      </c>
      <c r="D127" s="26" t="s">
        <v>120</v>
      </c>
      <c r="E127" s="26" t="s">
        <v>160</v>
      </c>
      <c r="F127" s="26"/>
      <c r="G127" s="26" t="s">
        <v>37</v>
      </c>
      <c r="H127" s="26">
        <v>2018</v>
      </c>
      <c r="I127" s="26" t="s">
        <v>106</v>
      </c>
      <c r="J127" s="45">
        <v>1</v>
      </c>
      <c r="K127" s="46" t="s">
        <v>1593</v>
      </c>
      <c r="L127" s="47">
        <v>2.1</v>
      </c>
      <c r="M127" s="47">
        <f>N127+O127+P127</f>
        <v>2.1</v>
      </c>
      <c r="N127" s="54">
        <v>2.1</v>
      </c>
      <c r="O127" s="54"/>
      <c r="P127" s="54"/>
      <c r="Q127" s="26" t="s">
        <v>135</v>
      </c>
      <c r="R127" s="26" t="s">
        <v>39</v>
      </c>
      <c r="S127" s="45">
        <v>1</v>
      </c>
      <c r="T127" s="26">
        <v>4</v>
      </c>
      <c r="U127" s="26"/>
      <c r="V127" s="26"/>
      <c r="W127" s="26" t="s">
        <v>1310</v>
      </c>
      <c r="X127" s="26">
        <v>4577</v>
      </c>
      <c r="Y127" s="26"/>
    </row>
    <row r="128" s="5" customFormat="1" ht="24.95" customHeight="1" spans="1:25">
      <c r="A128" s="20">
        <v>105</v>
      </c>
      <c r="B128" s="21" t="s">
        <v>1631</v>
      </c>
      <c r="C128" s="20"/>
      <c r="D128" s="20"/>
      <c r="E128" s="20"/>
      <c r="F128" s="20"/>
      <c r="G128" s="20" t="s">
        <v>363</v>
      </c>
      <c r="H128" s="20" t="s">
        <v>34</v>
      </c>
      <c r="I128" s="20" t="s">
        <v>106</v>
      </c>
      <c r="J128" s="41">
        <f>SUM(J129:J130)</f>
        <v>3</v>
      </c>
      <c r="K128" s="21" t="s">
        <v>1632</v>
      </c>
      <c r="L128" s="20"/>
      <c r="M128" s="48">
        <f>SUM(M129:M130)</f>
        <v>0.9</v>
      </c>
      <c r="N128" s="48">
        <f>SUM(N129:N130)</f>
        <v>0.9</v>
      </c>
      <c r="O128" s="48">
        <f>SUM(O129:O130)</f>
        <v>0</v>
      </c>
      <c r="P128" s="48">
        <f>SUM(P129:P130)</f>
        <v>0</v>
      </c>
      <c r="Q128" s="20"/>
      <c r="R128" s="20" t="s">
        <v>39</v>
      </c>
      <c r="S128" s="57">
        <f>SUM(S129:S130)</f>
        <v>3</v>
      </c>
      <c r="T128" s="57">
        <f>SUM(T129:T130)</f>
        <v>8</v>
      </c>
      <c r="U128" s="57"/>
      <c r="V128" s="57"/>
      <c r="W128" s="20" t="s">
        <v>34</v>
      </c>
      <c r="X128" s="20">
        <v>4603</v>
      </c>
      <c r="Y128" s="20"/>
    </row>
    <row r="129" ht="24.95" customHeight="1" spans="1:25">
      <c r="A129" s="24">
        <v>106</v>
      </c>
      <c r="B129" s="25" t="s">
        <v>1683</v>
      </c>
      <c r="C129" s="26" t="s">
        <v>45</v>
      </c>
      <c r="D129" s="26" t="s">
        <v>120</v>
      </c>
      <c r="E129" s="26" t="s">
        <v>209</v>
      </c>
      <c r="F129" s="26"/>
      <c r="G129" s="26" t="s">
        <v>363</v>
      </c>
      <c r="H129" s="26">
        <v>2018</v>
      </c>
      <c r="I129" s="26" t="s">
        <v>106</v>
      </c>
      <c r="J129" s="45">
        <v>1</v>
      </c>
      <c r="K129" s="46" t="s">
        <v>1634</v>
      </c>
      <c r="L129" s="26" t="s">
        <v>1635</v>
      </c>
      <c r="M129" s="47">
        <f>N129+O129+P129</f>
        <v>0.3</v>
      </c>
      <c r="N129" s="47">
        <v>0.3</v>
      </c>
      <c r="O129" s="47"/>
      <c r="P129" s="47"/>
      <c r="Q129" s="26" t="s">
        <v>135</v>
      </c>
      <c r="R129" s="26" t="s">
        <v>39</v>
      </c>
      <c r="S129" s="60">
        <v>1</v>
      </c>
      <c r="T129" s="60">
        <v>4</v>
      </c>
      <c r="U129" s="60"/>
      <c r="V129" s="60"/>
      <c r="W129" s="26" t="s">
        <v>17</v>
      </c>
      <c r="X129" s="26"/>
      <c r="Y129" s="26" t="s">
        <v>1684</v>
      </c>
    </row>
    <row r="130" ht="24.95" customHeight="1" spans="1:25">
      <c r="A130" s="24">
        <v>107</v>
      </c>
      <c r="B130" s="25" t="s">
        <v>1685</v>
      </c>
      <c r="C130" s="26" t="s">
        <v>45</v>
      </c>
      <c r="D130" s="26" t="s">
        <v>120</v>
      </c>
      <c r="E130" s="26" t="s">
        <v>158</v>
      </c>
      <c r="F130" s="26"/>
      <c r="G130" s="26" t="s">
        <v>363</v>
      </c>
      <c r="H130" s="26">
        <v>2018</v>
      </c>
      <c r="I130" s="26" t="s">
        <v>106</v>
      </c>
      <c r="J130" s="45">
        <v>2</v>
      </c>
      <c r="K130" s="46" t="s">
        <v>1634</v>
      </c>
      <c r="L130" s="26" t="s">
        <v>1635</v>
      </c>
      <c r="M130" s="47">
        <f>N130+O130+P130</f>
        <v>0.6</v>
      </c>
      <c r="N130" s="47">
        <v>0.6</v>
      </c>
      <c r="O130" s="47"/>
      <c r="P130" s="47"/>
      <c r="Q130" s="26" t="s">
        <v>135</v>
      </c>
      <c r="R130" s="26" t="s">
        <v>39</v>
      </c>
      <c r="S130" s="60">
        <v>2</v>
      </c>
      <c r="T130" s="60">
        <v>4</v>
      </c>
      <c r="U130" s="60"/>
      <c r="V130" s="60"/>
      <c r="W130" s="26" t="s">
        <v>17</v>
      </c>
      <c r="X130" s="26"/>
      <c r="Y130" s="26" t="s">
        <v>1686</v>
      </c>
    </row>
    <row r="131" s="5" customFormat="1" ht="24.95" customHeight="1" spans="1:25">
      <c r="A131" s="20">
        <v>108</v>
      </c>
      <c r="B131" s="21" t="s">
        <v>1699</v>
      </c>
      <c r="C131" s="20"/>
      <c r="D131" s="20"/>
      <c r="E131" s="20"/>
      <c r="F131" s="20"/>
      <c r="G131" s="20"/>
      <c r="H131" s="20"/>
      <c r="I131" s="20"/>
      <c r="J131" s="41"/>
      <c r="K131" s="21"/>
      <c r="L131" s="20"/>
      <c r="M131" s="48"/>
      <c r="N131" s="48"/>
      <c r="O131" s="48"/>
      <c r="P131" s="48"/>
      <c r="Q131" s="20"/>
      <c r="R131" s="20"/>
      <c r="S131" s="57"/>
      <c r="T131" s="57"/>
      <c r="U131" s="57"/>
      <c r="V131" s="57"/>
      <c r="W131" s="20"/>
      <c r="X131" s="20">
        <v>4613</v>
      </c>
      <c r="Y131" s="20"/>
    </row>
    <row r="132" s="5" customFormat="1" ht="24.95" customHeight="1" spans="1:25">
      <c r="A132" s="20">
        <v>109</v>
      </c>
      <c r="B132" s="21" t="s">
        <v>1700</v>
      </c>
      <c r="C132" s="20"/>
      <c r="D132" s="20"/>
      <c r="E132" s="20"/>
      <c r="F132" s="20"/>
      <c r="G132" s="20"/>
      <c r="H132" s="20"/>
      <c r="I132" s="20"/>
      <c r="J132" s="41"/>
      <c r="K132" s="21"/>
      <c r="L132" s="20"/>
      <c r="M132" s="48"/>
      <c r="N132" s="48"/>
      <c r="O132" s="48"/>
      <c r="P132" s="48"/>
      <c r="Q132" s="20"/>
      <c r="R132" s="20"/>
      <c r="S132" s="57"/>
      <c r="T132" s="57"/>
      <c r="U132" s="57"/>
      <c r="V132" s="57"/>
      <c r="W132" s="20"/>
      <c r="X132" s="20"/>
      <c r="Y132" s="20" t="s">
        <v>1701</v>
      </c>
    </row>
    <row r="133" s="5" customFormat="1" ht="24.95" customHeight="1" spans="1:25">
      <c r="A133" s="20">
        <v>110</v>
      </c>
      <c r="B133" s="21" t="s">
        <v>1303</v>
      </c>
      <c r="C133" s="20"/>
      <c r="D133" s="20"/>
      <c r="E133" s="20"/>
      <c r="F133" s="20"/>
      <c r="G133" s="20"/>
      <c r="H133" s="20"/>
      <c r="I133" s="20"/>
      <c r="J133" s="41">
        <f>SUM(J134,J135)</f>
        <v>1</v>
      </c>
      <c r="K133" s="21"/>
      <c r="L133" s="20"/>
      <c r="M133" s="48">
        <f t="shared" ref="M133:P133" si="50">SUM(M134,M135)</f>
        <v>2</v>
      </c>
      <c r="N133" s="48">
        <f t="shared" si="50"/>
        <v>2</v>
      </c>
      <c r="O133" s="48">
        <f t="shared" si="50"/>
        <v>0</v>
      </c>
      <c r="P133" s="48">
        <f t="shared" si="50"/>
        <v>0</v>
      </c>
      <c r="Q133" s="20"/>
      <c r="R133" s="20"/>
      <c r="S133" s="57">
        <f>SUM(S134,S135)</f>
        <v>1</v>
      </c>
      <c r="T133" s="57">
        <f>SUM(T134,T135)</f>
        <v>4</v>
      </c>
      <c r="U133" s="57"/>
      <c r="V133" s="57"/>
      <c r="W133" s="20"/>
      <c r="X133" s="20"/>
      <c r="Y133" s="20" t="s">
        <v>1702</v>
      </c>
    </row>
    <row r="134" s="6" customFormat="1" ht="24.95" customHeight="1" spans="1:25">
      <c r="A134" s="22">
        <v>111</v>
      </c>
      <c r="B134" s="23" t="s">
        <v>1703</v>
      </c>
      <c r="C134" s="22"/>
      <c r="D134" s="22"/>
      <c r="E134" s="22"/>
      <c r="F134" s="22"/>
      <c r="G134" s="22" t="s">
        <v>37</v>
      </c>
      <c r="H134" s="22" t="s">
        <v>34</v>
      </c>
      <c r="I134" s="22" t="s">
        <v>106</v>
      </c>
      <c r="J134" s="43">
        <f>SUM(0)</f>
        <v>0</v>
      </c>
      <c r="K134" s="23" t="s">
        <v>1704</v>
      </c>
      <c r="L134" s="22"/>
      <c r="M134" s="49">
        <f>SUM(0)</f>
        <v>0</v>
      </c>
      <c r="N134" s="49">
        <f>SUM(0)</f>
        <v>0</v>
      </c>
      <c r="O134" s="49">
        <f>SUM(0)</f>
        <v>0</v>
      </c>
      <c r="P134" s="49">
        <f>SUM(0)</f>
        <v>0</v>
      </c>
      <c r="Q134" s="22"/>
      <c r="R134" s="22" t="s">
        <v>39</v>
      </c>
      <c r="S134" s="58">
        <f>SUM(0)</f>
        <v>0</v>
      </c>
      <c r="T134" s="58">
        <f>SUM(0)</f>
        <v>0</v>
      </c>
      <c r="U134" s="44"/>
      <c r="V134" s="44"/>
      <c r="W134" s="22" t="s">
        <v>34</v>
      </c>
      <c r="X134" s="22">
        <v>4151</v>
      </c>
      <c r="Y134" s="22"/>
    </row>
    <row r="135" s="6" customFormat="1" ht="24.95" customHeight="1" spans="1:25">
      <c r="A135" s="22">
        <v>112</v>
      </c>
      <c r="B135" s="23" t="s">
        <v>1711</v>
      </c>
      <c r="C135" s="22"/>
      <c r="D135" s="22"/>
      <c r="E135" s="22"/>
      <c r="F135" s="22"/>
      <c r="G135" s="22" t="s">
        <v>37</v>
      </c>
      <c r="H135" s="22" t="s">
        <v>34</v>
      </c>
      <c r="I135" s="22" t="s">
        <v>106</v>
      </c>
      <c r="J135" s="43">
        <f>SUM(J136:J136)</f>
        <v>1</v>
      </c>
      <c r="K135" s="23" t="s">
        <v>1712</v>
      </c>
      <c r="L135" s="22"/>
      <c r="M135" s="49">
        <f>SUM(M136:M136)</f>
        <v>2</v>
      </c>
      <c r="N135" s="49">
        <f>SUM(N136:N136)</f>
        <v>2</v>
      </c>
      <c r="O135" s="49">
        <f>SUM(O136:O136)</f>
        <v>0</v>
      </c>
      <c r="P135" s="49">
        <f>SUM(P136:P136)</f>
        <v>0</v>
      </c>
      <c r="Q135" s="22"/>
      <c r="R135" s="22" t="s">
        <v>39</v>
      </c>
      <c r="S135" s="58">
        <f>SUM(S136:S136)</f>
        <v>1</v>
      </c>
      <c r="T135" s="58">
        <f>SUM(T136:T136)</f>
        <v>4</v>
      </c>
      <c r="U135" s="44"/>
      <c r="V135" s="44"/>
      <c r="W135" s="22" t="s">
        <v>34</v>
      </c>
      <c r="X135" s="22">
        <v>4155</v>
      </c>
      <c r="Y135" s="22"/>
    </row>
    <row r="136" s="3" customFormat="1" ht="24.95" customHeight="1" spans="1:25">
      <c r="A136" s="24">
        <v>113</v>
      </c>
      <c r="B136" s="46" t="s">
        <v>1713</v>
      </c>
      <c r="C136" s="26" t="s">
        <v>45</v>
      </c>
      <c r="D136" s="26" t="s">
        <v>120</v>
      </c>
      <c r="E136" s="26" t="s">
        <v>1069</v>
      </c>
      <c r="F136" s="26"/>
      <c r="G136" s="26" t="s">
        <v>37</v>
      </c>
      <c r="H136" s="26">
        <v>2018</v>
      </c>
      <c r="I136" s="26" t="s">
        <v>106</v>
      </c>
      <c r="J136" s="45">
        <v>1</v>
      </c>
      <c r="K136" s="46" t="s">
        <v>1715</v>
      </c>
      <c r="L136" s="47" t="s">
        <v>1716</v>
      </c>
      <c r="M136" s="47">
        <f>N136+O136+P136</f>
        <v>2</v>
      </c>
      <c r="N136" s="47">
        <v>2</v>
      </c>
      <c r="O136" s="47"/>
      <c r="P136" s="47"/>
      <c r="Q136" s="26" t="s">
        <v>135</v>
      </c>
      <c r="R136" s="26" t="s">
        <v>39</v>
      </c>
      <c r="S136" s="26">
        <v>1</v>
      </c>
      <c r="T136" s="26">
        <v>4</v>
      </c>
      <c r="U136" s="26"/>
      <c r="V136" s="26"/>
      <c r="W136" s="26" t="s">
        <v>17</v>
      </c>
      <c r="X136" s="26">
        <v>4167</v>
      </c>
      <c r="Y136" s="26"/>
    </row>
    <row r="137" s="4" customFormat="1" ht="24.95" customHeight="1" spans="1:25">
      <c r="A137" s="18">
        <v>114</v>
      </c>
      <c r="B137" s="19" t="s">
        <v>1721</v>
      </c>
      <c r="C137" s="18"/>
      <c r="D137" s="18"/>
      <c r="E137" s="18"/>
      <c r="F137" s="18"/>
      <c r="G137" s="18" t="s">
        <v>34</v>
      </c>
      <c r="H137" s="18" t="s">
        <v>34</v>
      </c>
      <c r="I137" s="18" t="s">
        <v>34</v>
      </c>
      <c r="J137" s="62" t="s">
        <v>34</v>
      </c>
      <c r="K137" s="19"/>
      <c r="L137" s="18"/>
      <c r="M137" s="40">
        <f t="shared" ref="M137:P137" si="51">M138+M139+M142+M143+M146+M147+M148+M153</f>
        <v>300</v>
      </c>
      <c r="N137" s="40">
        <f t="shared" si="51"/>
        <v>0</v>
      </c>
      <c r="O137" s="40">
        <f t="shared" si="51"/>
        <v>200</v>
      </c>
      <c r="P137" s="40">
        <f t="shared" si="51"/>
        <v>100</v>
      </c>
      <c r="Q137" s="18">
        <f>SUBTOTAL(9,Q138,Q139,Q142,Q153,Q146,Q147,Q148)</f>
        <v>0</v>
      </c>
      <c r="R137" s="18" t="s">
        <v>34</v>
      </c>
      <c r="S137" s="56">
        <f>S138+S139+S142+S143+S146+S147+S148+S153</f>
        <v>3566</v>
      </c>
      <c r="T137" s="56">
        <f>T138+T139+T142+T143+T146+T147+T148+T153</f>
        <v>11200</v>
      </c>
      <c r="U137" s="56" t="s">
        <v>1722</v>
      </c>
      <c r="V137" s="56" t="s">
        <v>1723</v>
      </c>
      <c r="W137" s="18" t="s">
        <v>34</v>
      </c>
      <c r="X137" s="18">
        <v>4614</v>
      </c>
      <c r="Y137" s="18"/>
    </row>
    <row r="138" s="5" customFormat="1" ht="24.95" customHeight="1" spans="1:25">
      <c r="A138" s="20">
        <v>115</v>
      </c>
      <c r="B138" s="21" t="s">
        <v>1724</v>
      </c>
      <c r="C138" s="20"/>
      <c r="D138" s="20"/>
      <c r="E138" s="20"/>
      <c r="F138" s="20"/>
      <c r="G138" s="20" t="s">
        <v>37</v>
      </c>
      <c r="H138" s="20" t="s">
        <v>34</v>
      </c>
      <c r="I138" s="20" t="s">
        <v>108</v>
      </c>
      <c r="J138" s="41">
        <f>SUM(0)</f>
        <v>0</v>
      </c>
      <c r="K138" s="21" t="s">
        <v>1725</v>
      </c>
      <c r="L138" s="20"/>
      <c r="M138" s="48">
        <f t="shared" ref="M138:P138" si="52">SUM(0)</f>
        <v>0</v>
      </c>
      <c r="N138" s="48">
        <f t="shared" si="52"/>
        <v>0</v>
      </c>
      <c r="O138" s="48">
        <f t="shared" si="52"/>
        <v>0</v>
      </c>
      <c r="P138" s="48">
        <f t="shared" si="52"/>
        <v>0</v>
      </c>
      <c r="Q138" s="20"/>
      <c r="R138" s="20" t="s">
        <v>110</v>
      </c>
      <c r="S138" s="57">
        <f>SUM(0)</f>
        <v>0</v>
      </c>
      <c r="T138" s="57">
        <f>SUM(0)</f>
        <v>0</v>
      </c>
      <c r="U138" s="57" t="s">
        <v>1722</v>
      </c>
      <c r="V138" s="57" t="s">
        <v>1723</v>
      </c>
      <c r="W138" s="20" t="s">
        <v>34</v>
      </c>
      <c r="X138" s="20">
        <v>4615</v>
      </c>
      <c r="Y138" s="20"/>
    </row>
    <row r="139" s="5" customFormat="1" ht="24.95" customHeight="1" spans="1:25">
      <c r="A139" s="20">
        <v>116</v>
      </c>
      <c r="B139" s="21" t="s">
        <v>1726</v>
      </c>
      <c r="C139" s="20"/>
      <c r="D139" s="20"/>
      <c r="E139" s="20"/>
      <c r="F139" s="20"/>
      <c r="G139" s="20" t="s">
        <v>125</v>
      </c>
      <c r="H139" s="20" t="s">
        <v>34</v>
      </c>
      <c r="I139" s="20" t="s">
        <v>108</v>
      </c>
      <c r="J139" s="41">
        <f>SUM(J140:J141)</f>
        <v>2</v>
      </c>
      <c r="K139" s="21" t="s">
        <v>1725</v>
      </c>
      <c r="L139" s="20"/>
      <c r="M139" s="48">
        <f t="shared" ref="M139:P139" si="53">SUM(M140:M141)</f>
        <v>300</v>
      </c>
      <c r="N139" s="48">
        <f t="shared" si="53"/>
        <v>0</v>
      </c>
      <c r="O139" s="48">
        <f t="shared" si="53"/>
        <v>200</v>
      </c>
      <c r="P139" s="48">
        <f t="shared" si="53"/>
        <v>100</v>
      </c>
      <c r="Q139" s="20"/>
      <c r="R139" s="20" t="s">
        <v>110</v>
      </c>
      <c r="S139" s="57">
        <f>SUM(S140:S141)</f>
        <v>3566</v>
      </c>
      <c r="T139" s="57">
        <f>SUM(T140:T141)</f>
        <v>11200</v>
      </c>
      <c r="U139" s="57" t="s">
        <v>1727</v>
      </c>
      <c r="V139" s="57" t="s">
        <v>1723</v>
      </c>
      <c r="W139" s="20" t="s">
        <v>34</v>
      </c>
      <c r="X139" s="20">
        <v>4624</v>
      </c>
      <c r="Y139" s="20"/>
    </row>
    <row r="140" s="146" customFormat="1" ht="24.95" customHeight="1" spans="1:25">
      <c r="A140" s="24">
        <v>117</v>
      </c>
      <c r="B140" s="46" t="s">
        <v>1728</v>
      </c>
      <c r="C140" s="26" t="s">
        <v>45</v>
      </c>
      <c r="D140" s="26" t="s">
        <v>120</v>
      </c>
      <c r="E140" s="26" t="s">
        <v>121</v>
      </c>
      <c r="F140" s="26"/>
      <c r="G140" s="26" t="s">
        <v>37</v>
      </c>
      <c r="H140" s="26">
        <v>2019</v>
      </c>
      <c r="I140" s="26" t="s">
        <v>1232</v>
      </c>
      <c r="J140" s="45">
        <v>1</v>
      </c>
      <c r="K140" s="46" t="s">
        <v>1729</v>
      </c>
      <c r="L140" s="60">
        <v>200</v>
      </c>
      <c r="M140" s="47">
        <f t="shared" ref="M140:M143" si="54">SUM(N140:P140)</f>
        <v>200</v>
      </c>
      <c r="N140" s="64"/>
      <c r="O140" s="64">
        <v>200</v>
      </c>
      <c r="P140" s="64"/>
      <c r="Q140" s="26" t="s">
        <v>1730</v>
      </c>
      <c r="R140" s="26" t="s">
        <v>110</v>
      </c>
      <c r="S140" s="65">
        <v>1783</v>
      </c>
      <c r="T140" s="65">
        <v>5600</v>
      </c>
      <c r="U140" s="65"/>
      <c r="V140" s="65"/>
      <c r="W140" s="26" t="s">
        <v>1731</v>
      </c>
      <c r="X140" s="26"/>
      <c r="Y140" s="26" t="s">
        <v>1732</v>
      </c>
    </row>
    <row r="141" s="146" customFormat="1" ht="24.95" customHeight="1" spans="1:25">
      <c r="A141" s="24">
        <v>118</v>
      </c>
      <c r="B141" s="46" t="s">
        <v>1728</v>
      </c>
      <c r="C141" s="26" t="s">
        <v>45</v>
      </c>
      <c r="D141" s="26" t="s">
        <v>120</v>
      </c>
      <c r="E141" s="26" t="s">
        <v>121</v>
      </c>
      <c r="F141" s="26"/>
      <c r="G141" s="26" t="s">
        <v>37</v>
      </c>
      <c r="H141" s="26">
        <v>2020</v>
      </c>
      <c r="I141" s="26" t="s">
        <v>1232</v>
      </c>
      <c r="J141" s="45">
        <v>1</v>
      </c>
      <c r="K141" s="46" t="s">
        <v>1733</v>
      </c>
      <c r="L141" s="60">
        <v>100</v>
      </c>
      <c r="M141" s="47">
        <f t="shared" si="54"/>
        <v>100</v>
      </c>
      <c r="N141" s="64"/>
      <c r="O141" s="64"/>
      <c r="P141" s="64">
        <v>100</v>
      </c>
      <c r="Q141" s="26" t="s">
        <v>1730</v>
      </c>
      <c r="R141" s="26" t="s">
        <v>110</v>
      </c>
      <c r="S141" s="65">
        <v>1783</v>
      </c>
      <c r="T141" s="65">
        <v>5600</v>
      </c>
      <c r="U141" s="65"/>
      <c r="V141" s="65"/>
      <c r="W141" s="26" t="s">
        <v>1731</v>
      </c>
      <c r="X141" s="26"/>
      <c r="Y141" s="26" t="s">
        <v>1734</v>
      </c>
    </row>
    <row r="142" s="5" customFormat="1" ht="24.95" customHeight="1" spans="1:25">
      <c r="A142" s="20">
        <v>119</v>
      </c>
      <c r="B142" s="21" t="s">
        <v>1735</v>
      </c>
      <c r="C142" s="20"/>
      <c r="D142" s="20"/>
      <c r="E142" s="20"/>
      <c r="F142" s="20"/>
      <c r="G142" s="20" t="s">
        <v>37</v>
      </c>
      <c r="H142" s="20" t="s">
        <v>34</v>
      </c>
      <c r="I142" s="20" t="s">
        <v>1232</v>
      </c>
      <c r="J142" s="41">
        <f t="shared" ref="J142:J147" si="55">SUM(0)</f>
        <v>0</v>
      </c>
      <c r="K142" s="21" t="s">
        <v>1725</v>
      </c>
      <c r="L142" s="20"/>
      <c r="M142" s="48">
        <f t="shared" ref="M142:P142" si="56">SUM(0)</f>
        <v>0</v>
      </c>
      <c r="N142" s="48">
        <f t="shared" si="56"/>
        <v>0</v>
      </c>
      <c r="O142" s="48">
        <f t="shared" si="56"/>
        <v>0</v>
      </c>
      <c r="P142" s="48">
        <f t="shared" si="56"/>
        <v>0</v>
      </c>
      <c r="Q142" s="20"/>
      <c r="R142" s="20" t="s">
        <v>110</v>
      </c>
      <c r="S142" s="57">
        <f t="shared" ref="S142:S147" si="57">SUM(0)</f>
        <v>0</v>
      </c>
      <c r="T142" s="57">
        <f t="shared" ref="T142:T147" si="58">SUM(0)</f>
        <v>0</v>
      </c>
      <c r="U142" s="57" t="s">
        <v>1736</v>
      </c>
      <c r="V142" s="57" t="s">
        <v>1723</v>
      </c>
      <c r="W142" s="20" t="s">
        <v>34</v>
      </c>
      <c r="X142" s="20">
        <v>4641</v>
      </c>
      <c r="Y142" s="20"/>
    </row>
    <row r="143" s="5" customFormat="1" ht="24.95" customHeight="1" spans="1:25">
      <c r="A143" s="20">
        <v>120</v>
      </c>
      <c r="B143" s="21" t="s">
        <v>1737</v>
      </c>
      <c r="C143" s="20"/>
      <c r="D143" s="20"/>
      <c r="E143" s="20"/>
      <c r="F143" s="20"/>
      <c r="G143" s="20" t="s">
        <v>37</v>
      </c>
      <c r="H143" s="20" t="s">
        <v>34</v>
      </c>
      <c r="I143" s="20" t="s">
        <v>38</v>
      </c>
      <c r="J143" s="41">
        <f>SUM(J144,J145)</f>
        <v>0</v>
      </c>
      <c r="K143" s="21" t="s">
        <v>1738</v>
      </c>
      <c r="L143" s="20"/>
      <c r="M143" s="48">
        <f t="shared" si="54"/>
        <v>0</v>
      </c>
      <c r="N143" s="48">
        <f t="shared" ref="N143:P143" si="59">SUM(N144,N145)</f>
        <v>0</v>
      </c>
      <c r="O143" s="48">
        <f t="shared" si="59"/>
        <v>0</v>
      </c>
      <c r="P143" s="48">
        <f t="shared" si="59"/>
        <v>0</v>
      </c>
      <c r="Q143" s="20"/>
      <c r="R143" s="20" t="s">
        <v>39</v>
      </c>
      <c r="S143" s="57">
        <f>SUM(S144,S145)</f>
        <v>0</v>
      </c>
      <c r="T143" s="57">
        <f>SUM(T144,T145)</f>
        <v>0</v>
      </c>
      <c r="U143" s="57" t="s">
        <v>1739</v>
      </c>
      <c r="V143" s="57" t="s">
        <v>1723</v>
      </c>
      <c r="W143" s="20" t="s">
        <v>34</v>
      </c>
      <c r="X143" s="20">
        <v>4678</v>
      </c>
      <c r="Y143" s="20"/>
    </row>
    <row r="144" s="6" customFormat="1" ht="24.95" customHeight="1" spans="1:25">
      <c r="A144" s="22">
        <v>121</v>
      </c>
      <c r="B144" s="23" t="s">
        <v>1740</v>
      </c>
      <c r="C144" s="22"/>
      <c r="D144" s="22"/>
      <c r="E144" s="22"/>
      <c r="F144" s="22"/>
      <c r="G144" s="22" t="s">
        <v>37</v>
      </c>
      <c r="H144" s="22" t="s">
        <v>34</v>
      </c>
      <c r="I144" s="22" t="s">
        <v>38</v>
      </c>
      <c r="J144" s="43">
        <f t="shared" si="55"/>
        <v>0</v>
      </c>
      <c r="K144" s="23"/>
      <c r="L144" s="22"/>
      <c r="M144" s="49">
        <f t="shared" ref="M144:P144" si="60">SUM(0)</f>
        <v>0</v>
      </c>
      <c r="N144" s="49">
        <f t="shared" si="60"/>
        <v>0</v>
      </c>
      <c r="O144" s="49">
        <f t="shared" si="60"/>
        <v>0</v>
      </c>
      <c r="P144" s="49">
        <f t="shared" si="60"/>
        <v>0</v>
      </c>
      <c r="Q144" s="22"/>
      <c r="R144" s="22"/>
      <c r="S144" s="58">
        <f t="shared" si="57"/>
        <v>0</v>
      </c>
      <c r="T144" s="58">
        <f t="shared" si="58"/>
        <v>0</v>
      </c>
      <c r="U144" s="58"/>
      <c r="V144" s="58"/>
      <c r="W144" s="22"/>
      <c r="X144" s="22"/>
      <c r="Y144" s="22" t="s">
        <v>1741</v>
      </c>
    </row>
    <row r="145" s="6" customFormat="1" ht="24.95" customHeight="1" spans="1:25">
      <c r="A145" s="22">
        <v>122</v>
      </c>
      <c r="B145" s="23" t="s">
        <v>1742</v>
      </c>
      <c r="C145" s="22"/>
      <c r="D145" s="22"/>
      <c r="E145" s="22"/>
      <c r="F145" s="22"/>
      <c r="G145" s="22"/>
      <c r="H145" s="22"/>
      <c r="I145" s="22" t="s">
        <v>1743</v>
      </c>
      <c r="J145" s="43"/>
      <c r="K145" s="23"/>
      <c r="L145" s="22"/>
      <c r="M145" s="49">
        <f t="shared" ref="M145:M151" si="61">SUM(N145:P145)</f>
        <v>0</v>
      </c>
      <c r="N145" s="49"/>
      <c r="O145" s="49"/>
      <c r="P145" s="49"/>
      <c r="Q145" s="22"/>
      <c r="R145" s="22"/>
      <c r="S145" s="58"/>
      <c r="T145" s="58"/>
      <c r="U145" s="58"/>
      <c r="V145" s="58"/>
      <c r="W145" s="22"/>
      <c r="X145" s="22"/>
      <c r="Y145" s="22" t="s">
        <v>1744</v>
      </c>
    </row>
    <row r="146" s="5" customFormat="1" ht="24.95" customHeight="1" spans="1:25">
      <c r="A146" s="20">
        <v>123</v>
      </c>
      <c r="B146" s="21" t="s">
        <v>1745</v>
      </c>
      <c r="C146" s="20"/>
      <c r="D146" s="20"/>
      <c r="E146" s="20"/>
      <c r="F146" s="20"/>
      <c r="G146" s="20"/>
      <c r="H146" s="20" t="s">
        <v>34</v>
      </c>
      <c r="I146" s="20" t="s">
        <v>38</v>
      </c>
      <c r="J146" s="41"/>
      <c r="K146" s="21"/>
      <c r="L146" s="20"/>
      <c r="M146" s="48"/>
      <c r="N146" s="48">
        <f>SUM(0)</f>
        <v>0</v>
      </c>
      <c r="O146" s="48"/>
      <c r="P146" s="48"/>
      <c r="Q146" s="20"/>
      <c r="R146" s="20"/>
      <c r="S146" s="57"/>
      <c r="T146" s="57"/>
      <c r="U146" s="57"/>
      <c r="V146" s="57"/>
      <c r="W146" s="20"/>
      <c r="X146" s="20"/>
      <c r="Y146" s="20" t="s">
        <v>1746</v>
      </c>
    </row>
    <row r="147" s="5" customFormat="1" ht="24.95" customHeight="1" spans="1:25">
      <c r="A147" s="20">
        <v>124</v>
      </c>
      <c r="B147" s="21" t="s">
        <v>1747</v>
      </c>
      <c r="C147" s="20"/>
      <c r="D147" s="20"/>
      <c r="E147" s="20"/>
      <c r="F147" s="20"/>
      <c r="G147" s="20" t="s">
        <v>37</v>
      </c>
      <c r="H147" s="20" t="s">
        <v>34</v>
      </c>
      <c r="I147" s="20" t="s">
        <v>38</v>
      </c>
      <c r="J147" s="41">
        <f t="shared" si="55"/>
        <v>0</v>
      </c>
      <c r="K147" s="21" t="s">
        <v>1748</v>
      </c>
      <c r="L147" s="20"/>
      <c r="M147" s="48">
        <f t="shared" ref="M147:P147" si="62">SUM(0)</f>
        <v>0</v>
      </c>
      <c r="N147" s="48">
        <f t="shared" si="62"/>
        <v>0</v>
      </c>
      <c r="O147" s="48">
        <f t="shared" si="62"/>
        <v>0</v>
      </c>
      <c r="P147" s="48">
        <f t="shared" si="62"/>
        <v>0</v>
      </c>
      <c r="Q147" s="20"/>
      <c r="R147" s="20" t="s">
        <v>110</v>
      </c>
      <c r="S147" s="57">
        <f t="shared" si="57"/>
        <v>0</v>
      </c>
      <c r="T147" s="57">
        <f t="shared" si="58"/>
        <v>0</v>
      </c>
      <c r="U147" s="57" t="s">
        <v>1749</v>
      </c>
      <c r="V147" s="57" t="s">
        <v>1723</v>
      </c>
      <c r="W147" s="20" t="s">
        <v>34</v>
      </c>
      <c r="X147" s="20">
        <v>4686</v>
      </c>
      <c r="Y147" s="20"/>
    </row>
    <row r="148" s="5" customFormat="1" ht="24.95" customHeight="1" spans="1:25">
      <c r="A148" s="20">
        <v>125</v>
      </c>
      <c r="B148" s="21" t="s">
        <v>1750</v>
      </c>
      <c r="C148" s="20"/>
      <c r="D148" s="20"/>
      <c r="E148" s="20"/>
      <c r="F148" s="20"/>
      <c r="G148" s="20" t="s">
        <v>37</v>
      </c>
      <c r="H148" s="20" t="s">
        <v>34</v>
      </c>
      <c r="I148" s="20" t="s">
        <v>38</v>
      </c>
      <c r="J148" s="41">
        <f>SUM(J149:J152)</f>
        <v>0</v>
      </c>
      <c r="K148" s="21"/>
      <c r="L148" s="20"/>
      <c r="M148" s="48">
        <f t="shared" si="61"/>
        <v>0</v>
      </c>
      <c r="N148" s="48">
        <f t="shared" ref="N148:Q148" si="63">SUM(N149:N152)</f>
        <v>0</v>
      </c>
      <c r="O148" s="48">
        <f t="shared" si="63"/>
        <v>0</v>
      </c>
      <c r="P148" s="48">
        <f t="shared" si="63"/>
        <v>0</v>
      </c>
      <c r="Q148" s="20">
        <f t="shared" si="63"/>
        <v>0</v>
      </c>
      <c r="R148" s="20" t="s">
        <v>39</v>
      </c>
      <c r="S148" s="57">
        <f>SUM(S149:S152)</f>
        <v>0</v>
      </c>
      <c r="T148" s="57">
        <f>SUM(T149:T152)</f>
        <v>0</v>
      </c>
      <c r="U148" s="57" t="s">
        <v>1751</v>
      </c>
      <c r="V148" s="57" t="s">
        <v>1752</v>
      </c>
      <c r="W148" s="20" t="s">
        <v>34</v>
      </c>
      <c r="X148" s="20">
        <v>4698</v>
      </c>
      <c r="Y148" s="20"/>
    </row>
    <row r="149" s="6" customFormat="1" ht="24.95" customHeight="1" spans="1:25">
      <c r="A149" s="22">
        <v>126</v>
      </c>
      <c r="B149" s="23" t="s">
        <v>1753</v>
      </c>
      <c r="C149" s="22"/>
      <c r="D149" s="22"/>
      <c r="E149" s="22"/>
      <c r="F149" s="22"/>
      <c r="G149" s="22" t="s">
        <v>37</v>
      </c>
      <c r="H149" s="22" t="s">
        <v>34</v>
      </c>
      <c r="I149" s="22" t="s">
        <v>38</v>
      </c>
      <c r="J149" s="43"/>
      <c r="K149" s="23"/>
      <c r="L149" s="22"/>
      <c r="M149" s="49">
        <f t="shared" si="61"/>
        <v>0</v>
      </c>
      <c r="N149" s="49"/>
      <c r="O149" s="49"/>
      <c r="P149" s="49"/>
      <c r="Q149" s="22"/>
      <c r="R149" s="22"/>
      <c r="S149" s="58"/>
      <c r="T149" s="58"/>
      <c r="U149" s="58"/>
      <c r="V149" s="58"/>
      <c r="W149" s="22"/>
      <c r="X149" s="22">
        <v>4699</v>
      </c>
      <c r="Y149" s="22"/>
    </row>
    <row r="150" s="6" customFormat="1" ht="24.95" customHeight="1" spans="1:25">
      <c r="A150" s="22">
        <v>127</v>
      </c>
      <c r="B150" s="23" t="s">
        <v>1754</v>
      </c>
      <c r="C150" s="22"/>
      <c r="D150" s="22"/>
      <c r="E150" s="22"/>
      <c r="F150" s="22"/>
      <c r="G150" s="22" t="s">
        <v>37</v>
      </c>
      <c r="H150" s="22" t="s">
        <v>34</v>
      </c>
      <c r="I150" s="22" t="s">
        <v>38</v>
      </c>
      <c r="J150" s="43"/>
      <c r="K150" s="23"/>
      <c r="L150" s="22"/>
      <c r="M150" s="49">
        <f t="shared" si="61"/>
        <v>0</v>
      </c>
      <c r="N150" s="49"/>
      <c r="O150" s="49"/>
      <c r="P150" s="49"/>
      <c r="Q150" s="22"/>
      <c r="R150" s="22"/>
      <c r="S150" s="58"/>
      <c r="T150" s="58"/>
      <c r="U150" s="58"/>
      <c r="V150" s="58"/>
      <c r="W150" s="22"/>
      <c r="X150" s="22">
        <v>4754</v>
      </c>
      <c r="Y150" s="22"/>
    </row>
    <row r="151" s="6" customFormat="1" ht="24.95" customHeight="1" spans="1:25">
      <c r="A151" s="22">
        <v>128</v>
      </c>
      <c r="B151" s="23" t="s">
        <v>1755</v>
      </c>
      <c r="C151" s="22"/>
      <c r="D151" s="22"/>
      <c r="E151" s="22"/>
      <c r="F151" s="22"/>
      <c r="G151" s="22" t="s">
        <v>37</v>
      </c>
      <c r="H151" s="22" t="s">
        <v>34</v>
      </c>
      <c r="I151" s="22" t="s">
        <v>38</v>
      </c>
      <c r="J151" s="43"/>
      <c r="K151" s="23"/>
      <c r="L151" s="22"/>
      <c r="M151" s="49">
        <f t="shared" si="61"/>
        <v>0</v>
      </c>
      <c r="N151" s="49"/>
      <c r="O151" s="49"/>
      <c r="P151" s="49"/>
      <c r="Q151" s="22"/>
      <c r="R151" s="22"/>
      <c r="S151" s="58"/>
      <c r="T151" s="58"/>
      <c r="U151" s="58"/>
      <c r="V151" s="58"/>
      <c r="W151" s="22"/>
      <c r="X151" s="22">
        <v>4863</v>
      </c>
      <c r="Y151" s="22"/>
    </row>
    <row r="152" s="6" customFormat="1" ht="24.95" customHeight="1" spans="1:25">
      <c r="A152" s="22">
        <v>129</v>
      </c>
      <c r="B152" s="23" t="s">
        <v>1756</v>
      </c>
      <c r="C152" s="22"/>
      <c r="D152" s="22"/>
      <c r="E152" s="22"/>
      <c r="F152" s="22"/>
      <c r="G152" s="22" t="s">
        <v>37</v>
      </c>
      <c r="H152" s="22" t="s">
        <v>34</v>
      </c>
      <c r="I152" s="22" t="s">
        <v>38</v>
      </c>
      <c r="J152" s="43">
        <f>SUM(0)</f>
        <v>0</v>
      </c>
      <c r="K152" s="23" t="s">
        <v>1757</v>
      </c>
      <c r="L152" s="22"/>
      <c r="M152" s="49">
        <f t="shared" ref="M152:P152" si="64">SUM(0)</f>
        <v>0</v>
      </c>
      <c r="N152" s="49">
        <f t="shared" si="64"/>
        <v>0</v>
      </c>
      <c r="O152" s="49">
        <f t="shared" si="64"/>
        <v>0</v>
      </c>
      <c r="P152" s="49">
        <f t="shared" si="64"/>
        <v>0</v>
      </c>
      <c r="Q152" s="22"/>
      <c r="R152" s="22" t="s">
        <v>39</v>
      </c>
      <c r="S152" s="58">
        <f>SUM(0)</f>
        <v>0</v>
      </c>
      <c r="T152" s="58">
        <f>SUM(0)</f>
        <v>0</v>
      </c>
      <c r="U152" s="58"/>
      <c r="V152" s="58"/>
      <c r="W152" s="22" t="s">
        <v>34</v>
      </c>
      <c r="X152" s="22">
        <v>4939</v>
      </c>
      <c r="Y152" s="22"/>
    </row>
    <row r="153" s="5" customFormat="1" ht="24.95" customHeight="1" spans="1:25">
      <c r="A153" s="20">
        <v>130</v>
      </c>
      <c r="B153" s="21" t="s">
        <v>1758</v>
      </c>
      <c r="C153" s="20"/>
      <c r="D153" s="20"/>
      <c r="E153" s="20"/>
      <c r="F153" s="20"/>
      <c r="G153" s="20" t="s">
        <v>37</v>
      </c>
      <c r="H153" s="20" t="s">
        <v>34</v>
      </c>
      <c r="I153" s="20" t="s">
        <v>1232</v>
      </c>
      <c r="J153" s="41">
        <f>SUM(0)</f>
        <v>0</v>
      </c>
      <c r="K153" s="21" t="s">
        <v>1725</v>
      </c>
      <c r="L153" s="20"/>
      <c r="M153" s="20">
        <f t="shared" ref="M153:Q153" si="65">SUM(0)</f>
        <v>0</v>
      </c>
      <c r="N153" s="20">
        <f t="shared" si="65"/>
        <v>0</v>
      </c>
      <c r="O153" s="20">
        <f t="shared" si="65"/>
        <v>0</v>
      </c>
      <c r="P153" s="20">
        <f t="shared" si="65"/>
        <v>0</v>
      </c>
      <c r="Q153" s="20">
        <f t="shared" si="65"/>
        <v>0</v>
      </c>
      <c r="R153" s="20" t="s">
        <v>110</v>
      </c>
      <c r="S153" s="20">
        <f>SUM(0)</f>
        <v>0</v>
      </c>
      <c r="T153" s="20">
        <f>SUM(0)</f>
        <v>0</v>
      </c>
      <c r="U153" s="57" t="s">
        <v>1736</v>
      </c>
      <c r="V153" s="57" t="s">
        <v>1723</v>
      </c>
      <c r="W153" s="20" t="s">
        <v>34</v>
      </c>
      <c r="X153" s="20"/>
      <c r="Y153" s="20" t="s">
        <v>1759</v>
      </c>
    </row>
    <row r="154" s="4" customFormat="1" ht="24.95" customHeight="1" spans="1:25">
      <c r="A154" s="18">
        <v>131</v>
      </c>
      <c r="B154" s="19" t="s">
        <v>1760</v>
      </c>
      <c r="C154" s="18"/>
      <c r="D154" s="18"/>
      <c r="E154" s="18"/>
      <c r="F154" s="18"/>
      <c r="G154" s="18" t="s">
        <v>34</v>
      </c>
      <c r="H154" s="18" t="s">
        <v>34</v>
      </c>
      <c r="I154" s="18" t="s">
        <v>34</v>
      </c>
      <c r="J154" s="18" t="s">
        <v>34</v>
      </c>
      <c r="K154" s="19"/>
      <c r="L154" s="18"/>
      <c r="M154" s="40">
        <f t="shared" ref="M154:P154" si="66">SUM(M155,M156:M157,M158:M159,M160,M164)</f>
        <v>0</v>
      </c>
      <c r="N154" s="40">
        <f t="shared" si="66"/>
        <v>0</v>
      </c>
      <c r="O154" s="40">
        <f t="shared" si="66"/>
        <v>0</v>
      </c>
      <c r="P154" s="40">
        <f t="shared" si="66"/>
        <v>0</v>
      </c>
      <c r="Q154" s="18"/>
      <c r="R154" s="18" t="s">
        <v>34</v>
      </c>
      <c r="S154" s="56">
        <f>SUM(S155,S156:S157,S158:S159,S160,S164)</f>
        <v>0</v>
      </c>
      <c r="T154" s="56">
        <f>SUM(T155,T156:T157,T158:T159,T160,T164)</f>
        <v>0</v>
      </c>
      <c r="U154" s="56" t="s">
        <v>1761</v>
      </c>
      <c r="V154" s="56" t="s">
        <v>1762</v>
      </c>
      <c r="W154" s="18" t="s">
        <v>34</v>
      </c>
      <c r="X154" s="18">
        <v>4968</v>
      </c>
      <c r="Y154" s="18"/>
    </row>
    <row r="155" s="5" customFormat="1" ht="24.95" customHeight="1" spans="1:25">
      <c r="A155" s="20">
        <v>132</v>
      </c>
      <c r="B155" s="21" t="s">
        <v>1763</v>
      </c>
      <c r="C155" s="20"/>
      <c r="D155" s="20"/>
      <c r="E155" s="20"/>
      <c r="F155" s="20"/>
      <c r="G155" s="20" t="s">
        <v>37</v>
      </c>
      <c r="H155" s="20" t="s">
        <v>34</v>
      </c>
      <c r="I155" s="20" t="s">
        <v>1232</v>
      </c>
      <c r="J155" s="41">
        <f>SUM(0)</f>
        <v>0</v>
      </c>
      <c r="K155" s="21" t="s">
        <v>1764</v>
      </c>
      <c r="L155" s="20"/>
      <c r="M155" s="48">
        <f>SUM(0)</f>
        <v>0</v>
      </c>
      <c r="N155" s="48">
        <f>SUM(0)</f>
        <v>0</v>
      </c>
      <c r="O155" s="48">
        <f>SUM(0)</f>
        <v>0</v>
      </c>
      <c r="P155" s="48">
        <f>SUM(0)</f>
        <v>0</v>
      </c>
      <c r="Q155" s="20"/>
      <c r="R155" s="20" t="s">
        <v>110</v>
      </c>
      <c r="S155" s="57">
        <f>SUM(0)</f>
        <v>0</v>
      </c>
      <c r="T155" s="57">
        <f>SUM(0)</f>
        <v>0</v>
      </c>
      <c r="U155" s="57"/>
      <c r="V155" s="57"/>
      <c r="W155" s="20" t="s">
        <v>34</v>
      </c>
      <c r="X155" s="20">
        <v>4969</v>
      </c>
      <c r="Y155" s="20"/>
    </row>
    <row r="156" s="5" customFormat="1" ht="24.95" customHeight="1" spans="1:25">
      <c r="A156" s="20">
        <v>133</v>
      </c>
      <c r="B156" s="21" t="s">
        <v>1772</v>
      </c>
      <c r="C156" s="20"/>
      <c r="D156" s="20"/>
      <c r="E156" s="20"/>
      <c r="F156" s="20"/>
      <c r="G156" s="20" t="s">
        <v>37</v>
      </c>
      <c r="H156" s="20" t="s">
        <v>34</v>
      </c>
      <c r="I156" s="20" t="s">
        <v>1773</v>
      </c>
      <c r="J156" s="41"/>
      <c r="K156" s="21"/>
      <c r="L156" s="20"/>
      <c r="M156" s="48"/>
      <c r="N156" s="48"/>
      <c r="O156" s="48"/>
      <c r="P156" s="48"/>
      <c r="Q156" s="20"/>
      <c r="R156" s="20"/>
      <c r="S156" s="57"/>
      <c r="T156" s="57"/>
      <c r="U156" s="57"/>
      <c r="V156" s="57"/>
      <c r="W156" s="20"/>
      <c r="X156" s="20">
        <v>4978</v>
      </c>
      <c r="Y156" s="20"/>
    </row>
    <row r="157" s="5" customFormat="1" ht="24.95" customHeight="1" spans="1:25">
      <c r="A157" s="20">
        <v>134</v>
      </c>
      <c r="B157" s="21" t="s">
        <v>1774</v>
      </c>
      <c r="C157" s="20"/>
      <c r="D157" s="20"/>
      <c r="E157" s="20"/>
      <c r="F157" s="20"/>
      <c r="G157" s="20" t="s">
        <v>37</v>
      </c>
      <c r="H157" s="20" t="s">
        <v>34</v>
      </c>
      <c r="I157" s="20" t="s">
        <v>1232</v>
      </c>
      <c r="J157" s="41">
        <f>SUM(0)</f>
        <v>0</v>
      </c>
      <c r="K157" s="21" t="s">
        <v>1764</v>
      </c>
      <c r="L157" s="20"/>
      <c r="M157" s="48">
        <f t="shared" ref="M157:P157" si="67">SUM(0)</f>
        <v>0</v>
      </c>
      <c r="N157" s="48">
        <f t="shared" si="67"/>
        <v>0</v>
      </c>
      <c r="O157" s="48">
        <f t="shared" si="67"/>
        <v>0</v>
      </c>
      <c r="P157" s="48">
        <f t="shared" si="67"/>
        <v>0</v>
      </c>
      <c r="Q157" s="20"/>
      <c r="R157" s="20" t="s">
        <v>110</v>
      </c>
      <c r="S157" s="57">
        <f>SUM(0)</f>
        <v>0</v>
      </c>
      <c r="T157" s="57">
        <f>SUM(0)</f>
        <v>0</v>
      </c>
      <c r="U157" s="57"/>
      <c r="V157" s="57"/>
      <c r="W157" s="20" t="s">
        <v>34</v>
      </c>
      <c r="X157" s="20">
        <v>4981</v>
      </c>
      <c r="Y157" s="20"/>
    </row>
    <row r="158" s="5" customFormat="1" ht="24.95" customHeight="1" spans="1:25">
      <c r="A158" s="20">
        <v>135</v>
      </c>
      <c r="B158" s="21" t="s">
        <v>1775</v>
      </c>
      <c r="C158" s="20"/>
      <c r="D158" s="20"/>
      <c r="E158" s="20"/>
      <c r="F158" s="20"/>
      <c r="G158" s="20"/>
      <c r="H158" s="20"/>
      <c r="I158" s="20"/>
      <c r="J158" s="41"/>
      <c r="K158" s="21"/>
      <c r="L158" s="20"/>
      <c r="M158" s="48"/>
      <c r="N158" s="48"/>
      <c r="O158" s="48"/>
      <c r="P158" s="48"/>
      <c r="Q158" s="20"/>
      <c r="R158" s="20"/>
      <c r="S158" s="57"/>
      <c r="T158" s="57"/>
      <c r="U158" s="57"/>
      <c r="V158" s="57"/>
      <c r="W158" s="20"/>
      <c r="X158" s="20">
        <v>4983</v>
      </c>
      <c r="Y158" s="20"/>
    </row>
    <row r="159" s="5" customFormat="1" ht="24.95" customHeight="1" spans="1:25">
      <c r="A159" s="20">
        <v>136</v>
      </c>
      <c r="B159" s="21" t="s">
        <v>1776</v>
      </c>
      <c r="C159" s="20"/>
      <c r="D159" s="20"/>
      <c r="E159" s="20"/>
      <c r="F159" s="20"/>
      <c r="G159" s="20" t="s">
        <v>37</v>
      </c>
      <c r="H159" s="20" t="s">
        <v>34</v>
      </c>
      <c r="I159" s="20" t="s">
        <v>1743</v>
      </c>
      <c r="J159" s="41"/>
      <c r="K159" s="21"/>
      <c r="L159" s="20"/>
      <c r="M159" s="48"/>
      <c r="N159" s="48"/>
      <c r="O159" s="48"/>
      <c r="P159" s="48"/>
      <c r="Q159" s="20"/>
      <c r="R159" s="20"/>
      <c r="S159" s="57"/>
      <c r="T159" s="57"/>
      <c r="U159" s="57"/>
      <c r="V159" s="57"/>
      <c r="W159" s="20" t="s">
        <v>34</v>
      </c>
      <c r="X159" s="20">
        <v>4984</v>
      </c>
      <c r="Y159" s="20"/>
    </row>
    <row r="160" s="5" customFormat="1" ht="24.95" customHeight="1" spans="1:25">
      <c r="A160" s="20">
        <v>137</v>
      </c>
      <c r="B160" s="21" t="s">
        <v>1777</v>
      </c>
      <c r="C160" s="20"/>
      <c r="D160" s="20"/>
      <c r="E160" s="20"/>
      <c r="F160" s="20"/>
      <c r="G160" s="20" t="s">
        <v>37</v>
      </c>
      <c r="H160" s="20" t="s">
        <v>34</v>
      </c>
      <c r="I160" s="20" t="s">
        <v>1743</v>
      </c>
      <c r="J160" s="41"/>
      <c r="K160" s="21"/>
      <c r="L160" s="20"/>
      <c r="M160" s="48"/>
      <c r="N160" s="48"/>
      <c r="O160" s="48"/>
      <c r="P160" s="48"/>
      <c r="Q160" s="20"/>
      <c r="R160" s="20"/>
      <c r="S160" s="57"/>
      <c r="T160" s="57"/>
      <c r="U160" s="57"/>
      <c r="V160" s="57"/>
      <c r="W160" s="20"/>
      <c r="X160" s="20">
        <v>4988</v>
      </c>
      <c r="Y160" s="20"/>
    </row>
    <row r="161" s="6" customFormat="1" ht="24.95" customHeight="1" spans="1:25">
      <c r="A161" s="22">
        <v>138</v>
      </c>
      <c r="B161" s="23" t="s">
        <v>1778</v>
      </c>
      <c r="C161" s="22"/>
      <c r="D161" s="22"/>
      <c r="E161" s="22"/>
      <c r="F161" s="22"/>
      <c r="G161" s="22" t="s">
        <v>37</v>
      </c>
      <c r="H161" s="22" t="s">
        <v>34</v>
      </c>
      <c r="I161" s="22" t="s">
        <v>1743</v>
      </c>
      <c r="J161" s="43"/>
      <c r="K161" s="23"/>
      <c r="L161" s="22"/>
      <c r="M161" s="49"/>
      <c r="N161" s="49"/>
      <c r="O161" s="49"/>
      <c r="P161" s="49"/>
      <c r="Q161" s="22"/>
      <c r="R161" s="22"/>
      <c r="S161" s="22"/>
      <c r="T161" s="58"/>
      <c r="U161" s="58"/>
      <c r="V161" s="58"/>
      <c r="W161" s="22"/>
      <c r="X161" s="22">
        <v>4989</v>
      </c>
      <c r="Y161" s="22"/>
    </row>
    <row r="162" s="6" customFormat="1" ht="24.95" customHeight="1" spans="1:25">
      <c r="A162" s="22">
        <v>139</v>
      </c>
      <c r="B162" s="23" t="s">
        <v>1779</v>
      </c>
      <c r="C162" s="22"/>
      <c r="D162" s="22"/>
      <c r="E162" s="22"/>
      <c r="F162" s="22"/>
      <c r="G162" s="22" t="s">
        <v>37</v>
      </c>
      <c r="H162" s="22" t="s">
        <v>34</v>
      </c>
      <c r="I162" s="22" t="s">
        <v>1743</v>
      </c>
      <c r="J162" s="43"/>
      <c r="K162" s="23"/>
      <c r="L162" s="22"/>
      <c r="M162" s="49"/>
      <c r="N162" s="49"/>
      <c r="O162" s="49"/>
      <c r="P162" s="49"/>
      <c r="Q162" s="22"/>
      <c r="R162" s="22"/>
      <c r="S162" s="22"/>
      <c r="T162" s="58"/>
      <c r="U162" s="58"/>
      <c r="V162" s="58"/>
      <c r="W162" s="22"/>
      <c r="X162" s="22">
        <v>4993</v>
      </c>
      <c r="Y162" s="22"/>
    </row>
    <row r="163" s="6" customFormat="1" ht="24.95" customHeight="1" spans="1:25">
      <c r="A163" s="22">
        <v>140</v>
      </c>
      <c r="B163" s="23" t="s">
        <v>1780</v>
      </c>
      <c r="C163" s="22"/>
      <c r="D163" s="22"/>
      <c r="E163" s="22"/>
      <c r="F163" s="22"/>
      <c r="G163" s="22" t="s">
        <v>37</v>
      </c>
      <c r="H163" s="22" t="s">
        <v>34</v>
      </c>
      <c r="I163" s="22" t="s">
        <v>1743</v>
      </c>
      <c r="J163" s="43"/>
      <c r="K163" s="23"/>
      <c r="L163" s="22"/>
      <c r="M163" s="49"/>
      <c r="N163" s="49"/>
      <c r="O163" s="49"/>
      <c r="P163" s="49"/>
      <c r="Q163" s="22"/>
      <c r="R163" s="22"/>
      <c r="S163" s="58"/>
      <c r="T163" s="58"/>
      <c r="U163" s="58"/>
      <c r="V163" s="58"/>
      <c r="W163" s="22"/>
      <c r="X163" s="22">
        <v>4997</v>
      </c>
      <c r="Y163" s="22"/>
    </row>
    <row r="164" s="5" customFormat="1" ht="24.95" customHeight="1" spans="1:25">
      <c r="A164" s="20">
        <v>141</v>
      </c>
      <c r="B164" s="21" t="s">
        <v>1303</v>
      </c>
      <c r="C164" s="20"/>
      <c r="D164" s="20"/>
      <c r="E164" s="20"/>
      <c r="F164" s="20"/>
      <c r="G164" s="20"/>
      <c r="H164" s="20"/>
      <c r="I164" s="20"/>
      <c r="J164" s="41"/>
      <c r="K164" s="21"/>
      <c r="L164" s="20"/>
      <c r="M164" s="48"/>
      <c r="N164" s="48"/>
      <c r="O164" s="48"/>
      <c r="P164" s="48"/>
      <c r="Q164" s="20"/>
      <c r="R164" s="20"/>
      <c r="S164" s="57"/>
      <c r="T164" s="57"/>
      <c r="U164" s="57"/>
      <c r="V164" s="57"/>
      <c r="W164" s="20"/>
      <c r="X164" s="20"/>
      <c r="Y164" s="20" t="s">
        <v>1781</v>
      </c>
    </row>
    <row r="165" s="4" customFormat="1" ht="24.95" customHeight="1" spans="1:25">
      <c r="A165" s="18">
        <v>142</v>
      </c>
      <c r="B165" s="19" t="s">
        <v>1782</v>
      </c>
      <c r="C165" s="18"/>
      <c r="D165" s="18"/>
      <c r="E165" s="18"/>
      <c r="F165" s="18"/>
      <c r="G165" s="18" t="s">
        <v>34</v>
      </c>
      <c r="H165" s="18" t="s">
        <v>34</v>
      </c>
      <c r="I165" s="18" t="s">
        <v>34</v>
      </c>
      <c r="J165" s="18" t="s">
        <v>34</v>
      </c>
      <c r="K165" s="19"/>
      <c r="L165" s="18"/>
      <c r="M165" s="40">
        <f t="shared" ref="M165:P165" si="68">SUBTOTAL(9,M166,M169,M177,M188)</f>
        <v>6</v>
      </c>
      <c r="N165" s="40">
        <f t="shared" si="68"/>
        <v>2</v>
      </c>
      <c r="O165" s="40">
        <f t="shared" si="68"/>
        <v>2</v>
      </c>
      <c r="P165" s="40">
        <f t="shared" si="68"/>
        <v>2</v>
      </c>
      <c r="Q165" s="18"/>
      <c r="R165" s="18" t="s">
        <v>34</v>
      </c>
      <c r="S165" s="56">
        <f>SUBTOTAL(9,S166,S169,S177,S188)</f>
        <v>6</v>
      </c>
      <c r="T165" s="56">
        <f>SUBTOTAL(9,T166,T169,T177,T188)</f>
        <v>6</v>
      </c>
      <c r="U165" s="56" t="s">
        <v>1783</v>
      </c>
      <c r="V165" s="56" t="s">
        <v>1784</v>
      </c>
      <c r="W165" s="18" t="s">
        <v>34</v>
      </c>
      <c r="X165" s="18">
        <v>5050</v>
      </c>
      <c r="Y165" s="18"/>
    </row>
    <row r="166" s="5" customFormat="1" ht="24.95" customHeight="1" spans="1:25">
      <c r="A166" s="20">
        <v>143</v>
      </c>
      <c r="B166" s="21" t="s">
        <v>1785</v>
      </c>
      <c r="C166" s="20"/>
      <c r="D166" s="20"/>
      <c r="E166" s="20"/>
      <c r="F166" s="20"/>
      <c r="G166" s="20" t="s">
        <v>363</v>
      </c>
      <c r="H166" s="20" t="s">
        <v>34</v>
      </c>
      <c r="I166" s="20" t="s">
        <v>1232</v>
      </c>
      <c r="J166" s="41">
        <f>J167+J168</f>
        <v>0</v>
      </c>
      <c r="K166" s="21"/>
      <c r="L166" s="20"/>
      <c r="M166" s="48">
        <f t="shared" ref="M166:P166" si="69">M167+M168</f>
        <v>0</v>
      </c>
      <c r="N166" s="48">
        <f t="shared" si="69"/>
        <v>0</v>
      </c>
      <c r="O166" s="48">
        <f t="shared" si="69"/>
        <v>0</v>
      </c>
      <c r="P166" s="48">
        <f t="shared" si="69"/>
        <v>0</v>
      </c>
      <c r="Q166" s="20"/>
      <c r="R166" s="20" t="s">
        <v>39</v>
      </c>
      <c r="S166" s="57"/>
      <c r="T166" s="57"/>
      <c r="U166" s="57"/>
      <c r="V166" s="57"/>
      <c r="W166" s="20"/>
      <c r="X166" s="20">
        <v>5051</v>
      </c>
      <c r="Y166" s="20"/>
    </row>
    <row r="167" s="6" customFormat="1" ht="24.95" customHeight="1" spans="1:25">
      <c r="A167" s="22">
        <v>144</v>
      </c>
      <c r="B167" s="23" t="s">
        <v>1786</v>
      </c>
      <c r="C167" s="22"/>
      <c r="D167" s="22"/>
      <c r="E167" s="22"/>
      <c r="F167" s="22"/>
      <c r="G167" s="22"/>
      <c r="H167" s="22"/>
      <c r="I167" s="22"/>
      <c r="J167" s="44"/>
      <c r="K167" s="23"/>
      <c r="L167" s="22"/>
      <c r="M167" s="49"/>
      <c r="N167" s="49"/>
      <c r="O167" s="49"/>
      <c r="P167" s="49"/>
      <c r="Q167" s="22"/>
      <c r="R167" s="22"/>
      <c r="S167" s="58"/>
      <c r="T167" s="58"/>
      <c r="U167" s="58"/>
      <c r="V167" s="58"/>
      <c r="W167" s="22"/>
      <c r="X167" s="22">
        <v>5052</v>
      </c>
      <c r="Y167" s="22"/>
    </row>
    <row r="168" s="6" customFormat="1" ht="24.95" customHeight="1" spans="1:25">
      <c r="A168" s="22">
        <v>145</v>
      </c>
      <c r="B168" s="23" t="s">
        <v>1787</v>
      </c>
      <c r="C168" s="22"/>
      <c r="D168" s="22"/>
      <c r="E168" s="22"/>
      <c r="F168" s="22"/>
      <c r="G168" s="22" t="s">
        <v>363</v>
      </c>
      <c r="H168" s="22" t="s">
        <v>34</v>
      </c>
      <c r="I168" s="22" t="s">
        <v>1232</v>
      </c>
      <c r="J168" s="43">
        <f>SUM(0)</f>
        <v>0</v>
      </c>
      <c r="K168" s="69" t="s">
        <v>1788</v>
      </c>
      <c r="L168" s="22"/>
      <c r="M168" s="49">
        <f t="shared" ref="M168:P168" si="70">SUM(0)</f>
        <v>0</v>
      </c>
      <c r="N168" s="49">
        <f t="shared" si="70"/>
        <v>0</v>
      </c>
      <c r="O168" s="49">
        <f t="shared" si="70"/>
        <v>0</v>
      </c>
      <c r="P168" s="49">
        <f t="shared" si="70"/>
        <v>0</v>
      </c>
      <c r="Q168" s="22"/>
      <c r="R168" s="22" t="s">
        <v>110</v>
      </c>
      <c r="S168" s="58">
        <f>SUM(0)</f>
        <v>0</v>
      </c>
      <c r="T168" s="58">
        <f>SUM(0)</f>
        <v>0</v>
      </c>
      <c r="U168" s="58" t="s">
        <v>1789</v>
      </c>
      <c r="V168" s="58" t="s">
        <v>1790</v>
      </c>
      <c r="W168" s="22" t="s">
        <v>34</v>
      </c>
      <c r="X168" s="22">
        <v>5053</v>
      </c>
      <c r="Y168" s="22"/>
    </row>
    <row r="169" s="5" customFormat="1" ht="24.95" customHeight="1" spans="1:25">
      <c r="A169" s="20">
        <v>146</v>
      </c>
      <c r="B169" s="21" t="s">
        <v>1791</v>
      </c>
      <c r="C169" s="20"/>
      <c r="D169" s="20"/>
      <c r="E169" s="20"/>
      <c r="F169" s="20"/>
      <c r="G169" s="20" t="s">
        <v>34</v>
      </c>
      <c r="H169" s="20" t="s">
        <v>34</v>
      </c>
      <c r="I169" s="20" t="s">
        <v>34</v>
      </c>
      <c r="J169" s="20" t="s">
        <v>34</v>
      </c>
      <c r="K169" s="21"/>
      <c r="L169" s="20"/>
      <c r="M169" s="48">
        <f t="shared" ref="M169:P169" si="71">M170+M171+M176</f>
        <v>0</v>
      </c>
      <c r="N169" s="48">
        <f t="shared" si="71"/>
        <v>0</v>
      </c>
      <c r="O169" s="48">
        <f t="shared" si="71"/>
        <v>0</v>
      </c>
      <c r="P169" s="48">
        <f t="shared" si="71"/>
        <v>0</v>
      </c>
      <c r="Q169" s="20"/>
      <c r="R169" s="20" t="s">
        <v>34</v>
      </c>
      <c r="S169" s="57">
        <f>S170+S171+S176</f>
        <v>0</v>
      </c>
      <c r="T169" s="57">
        <f>T170+T171+T176</f>
        <v>0</v>
      </c>
      <c r="U169" s="57"/>
      <c r="V169" s="57"/>
      <c r="W169" s="20" t="s">
        <v>34</v>
      </c>
      <c r="X169" s="20">
        <v>5055</v>
      </c>
      <c r="Y169" s="20"/>
    </row>
    <row r="170" s="6" customFormat="1" ht="24.95" customHeight="1" spans="1:25">
      <c r="A170" s="22">
        <v>147</v>
      </c>
      <c r="B170" s="23" t="s">
        <v>1792</v>
      </c>
      <c r="C170" s="22"/>
      <c r="D170" s="22"/>
      <c r="E170" s="22"/>
      <c r="F170" s="22"/>
      <c r="G170" s="22" t="s">
        <v>37</v>
      </c>
      <c r="H170" s="22" t="s">
        <v>34</v>
      </c>
      <c r="I170" s="22" t="s">
        <v>126</v>
      </c>
      <c r="J170" s="44"/>
      <c r="K170" s="23"/>
      <c r="L170" s="22"/>
      <c r="M170" s="49"/>
      <c r="N170" s="49"/>
      <c r="O170" s="49"/>
      <c r="P170" s="49"/>
      <c r="Q170" s="22"/>
      <c r="R170" s="22"/>
      <c r="S170" s="58"/>
      <c r="T170" s="58"/>
      <c r="U170" s="58"/>
      <c r="V170" s="58"/>
      <c r="W170" s="22" t="s">
        <v>34</v>
      </c>
      <c r="X170" s="22">
        <v>5056</v>
      </c>
      <c r="Y170" s="22"/>
    </row>
    <row r="171" s="6" customFormat="1" ht="24.95" customHeight="1" spans="1:25">
      <c r="A171" s="22">
        <v>148</v>
      </c>
      <c r="B171" s="23" t="s">
        <v>1793</v>
      </c>
      <c r="C171" s="22"/>
      <c r="D171" s="22"/>
      <c r="E171" s="22"/>
      <c r="F171" s="22"/>
      <c r="G171" s="22" t="s">
        <v>37</v>
      </c>
      <c r="H171" s="22" t="s">
        <v>34</v>
      </c>
      <c r="I171" s="22" t="s">
        <v>1794</v>
      </c>
      <c r="J171" s="22">
        <f>J172+J173+J174+J175</f>
        <v>0</v>
      </c>
      <c r="K171" s="69" t="s">
        <v>1795</v>
      </c>
      <c r="L171" s="22"/>
      <c r="M171" s="49">
        <f t="shared" ref="M171:P171" si="72">M172+M173+M174+M175</f>
        <v>0</v>
      </c>
      <c r="N171" s="49">
        <f t="shared" si="72"/>
        <v>0</v>
      </c>
      <c r="O171" s="49">
        <f t="shared" si="72"/>
        <v>0</v>
      </c>
      <c r="P171" s="49">
        <f t="shared" si="72"/>
        <v>0</v>
      </c>
      <c r="Q171" s="22"/>
      <c r="R171" s="22" t="s">
        <v>39</v>
      </c>
      <c r="S171" s="58">
        <f>S172+S173+S174+S175</f>
        <v>0</v>
      </c>
      <c r="T171" s="58">
        <f>T172+T173+T174+T175</f>
        <v>0</v>
      </c>
      <c r="U171" s="58"/>
      <c r="V171" s="58"/>
      <c r="W171" s="22" t="s">
        <v>34</v>
      </c>
      <c r="X171" s="22">
        <v>5057</v>
      </c>
      <c r="Y171" s="22"/>
    </row>
    <row r="172" ht="24.95" customHeight="1" spans="1:25">
      <c r="A172" s="24">
        <v>149</v>
      </c>
      <c r="B172" s="26" t="s">
        <v>1796</v>
      </c>
      <c r="C172" s="24"/>
      <c r="D172" s="24"/>
      <c r="E172" s="24"/>
      <c r="F172" s="24"/>
      <c r="G172" s="24" t="s">
        <v>37</v>
      </c>
      <c r="H172" s="24" t="s">
        <v>34</v>
      </c>
      <c r="I172" s="24" t="s">
        <v>1797</v>
      </c>
      <c r="J172" s="55">
        <f>SUM(0)</f>
        <v>0</v>
      </c>
      <c r="K172" s="51"/>
      <c r="L172" s="24"/>
      <c r="M172" s="52"/>
      <c r="N172" s="52"/>
      <c r="O172" s="52"/>
      <c r="P172" s="52"/>
      <c r="Q172" s="24"/>
      <c r="R172" s="24"/>
      <c r="S172" s="24">
        <f>SUM(0)</f>
        <v>0</v>
      </c>
      <c r="T172" s="24">
        <f>SUM(0)</f>
        <v>0</v>
      </c>
      <c r="U172" s="24"/>
      <c r="V172" s="24"/>
      <c r="W172" s="24" t="s">
        <v>34</v>
      </c>
      <c r="X172" s="24">
        <v>5058</v>
      </c>
      <c r="Y172" s="24"/>
    </row>
    <row r="173" ht="24.95" customHeight="1" spans="1:25">
      <c r="A173" s="24">
        <v>150</v>
      </c>
      <c r="B173" s="26" t="s">
        <v>1798</v>
      </c>
      <c r="C173" s="24"/>
      <c r="D173" s="24"/>
      <c r="E173" s="24"/>
      <c r="F173" s="24"/>
      <c r="G173" s="24" t="s">
        <v>37</v>
      </c>
      <c r="H173" s="24" t="s">
        <v>34</v>
      </c>
      <c r="I173" s="24" t="s">
        <v>106</v>
      </c>
      <c r="J173" s="55">
        <f>SUM(0)</f>
        <v>0</v>
      </c>
      <c r="K173" s="51"/>
      <c r="L173" s="24"/>
      <c r="M173" s="52">
        <f>SUM(0)</f>
        <v>0</v>
      </c>
      <c r="N173" s="52">
        <f>SUM(0)</f>
        <v>0</v>
      </c>
      <c r="O173" s="52">
        <f>SUM(0)</f>
        <v>0</v>
      </c>
      <c r="P173" s="52">
        <f>SUM(0)</f>
        <v>0</v>
      </c>
      <c r="Q173" s="24"/>
      <c r="R173" s="24" t="s">
        <v>39</v>
      </c>
      <c r="S173" s="24">
        <f>SUM(0)</f>
        <v>0</v>
      </c>
      <c r="T173" s="24">
        <f>SUM(0)</f>
        <v>0</v>
      </c>
      <c r="U173" s="24"/>
      <c r="V173" s="24"/>
      <c r="W173" s="24" t="s">
        <v>34</v>
      </c>
      <c r="X173" s="24">
        <v>5076</v>
      </c>
      <c r="Y173" s="24"/>
    </row>
    <row r="174" ht="24.95" customHeight="1" spans="1:25">
      <c r="A174" s="24">
        <v>151</v>
      </c>
      <c r="B174" s="26" t="s">
        <v>1818</v>
      </c>
      <c r="C174" s="24"/>
      <c r="D174" s="24"/>
      <c r="E174" s="24"/>
      <c r="F174" s="24"/>
      <c r="G174" s="24" t="s">
        <v>37</v>
      </c>
      <c r="H174" s="24" t="s">
        <v>34</v>
      </c>
      <c r="I174" s="24" t="s">
        <v>106</v>
      </c>
      <c r="J174" s="55">
        <f>SUM(0)</f>
        <v>0</v>
      </c>
      <c r="K174" s="51"/>
      <c r="L174" s="24"/>
      <c r="M174" s="52">
        <f t="shared" ref="M174:P174" si="73">SUM(0)</f>
        <v>0</v>
      </c>
      <c r="N174" s="52">
        <f t="shared" si="73"/>
        <v>0</v>
      </c>
      <c r="O174" s="52">
        <f t="shared" si="73"/>
        <v>0</v>
      </c>
      <c r="P174" s="52">
        <f t="shared" si="73"/>
        <v>0</v>
      </c>
      <c r="Q174" s="24"/>
      <c r="R174" s="24" t="s">
        <v>39</v>
      </c>
      <c r="S174" s="24">
        <f>SUM(0)</f>
        <v>0</v>
      </c>
      <c r="T174" s="24">
        <f>SUM(0)</f>
        <v>0</v>
      </c>
      <c r="U174" s="24"/>
      <c r="V174" s="24"/>
      <c r="W174" s="24" t="s">
        <v>34</v>
      </c>
      <c r="X174" s="24">
        <v>5680</v>
      </c>
      <c r="Y174" s="24"/>
    </row>
    <row r="175" ht="24.95" customHeight="1" spans="1:25">
      <c r="A175" s="24">
        <v>152</v>
      </c>
      <c r="B175" s="26" t="s">
        <v>1819</v>
      </c>
      <c r="C175" s="24"/>
      <c r="D175" s="24"/>
      <c r="E175" s="24"/>
      <c r="F175" s="24"/>
      <c r="G175" s="24" t="s">
        <v>37</v>
      </c>
      <c r="H175" s="24" t="s">
        <v>34</v>
      </c>
      <c r="I175" s="24" t="s">
        <v>1797</v>
      </c>
      <c r="J175" s="55">
        <f>SUM(0)</f>
        <v>0</v>
      </c>
      <c r="K175" s="51"/>
      <c r="L175" s="24"/>
      <c r="M175" s="52">
        <f t="shared" ref="M175:P175" si="74">SUM(0)</f>
        <v>0</v>
      </c>
      <c r="N175" s="52">
        <f t="shared" si="74"/>
        <v>0</v>
      </c>
      <c r="O175" s="52">
        <f t="shared" si="74"/>
        <v>0</v>
      </c>
      <c r="P175" s="52">
        <f t="shared" si="74"/>
        <v>0</v>
      </c>
      <c r="Q175" s="24"/>
      <c r="R175" s="24" t="s">
        <v>39</v>
      </c>
      <c r="S175" s="24">
        <f>SUM(0)</f>
        <v>0</v>
      </c>
      <c r="T175" s="24">
        <f>SUM(0)</f>
        <v>0</v>
      </c>
      <c r="U175" s="24"/>
      <c r="V175" s="24"/>
      <c r="W175" s="24" t="s">
        <v>34</v>
      </c>
      <c r="X175" s="24">
        <v>5682</v>
      </c>
      <c r="Y175" s="24"/>
    </row>
    <row r="176" s="6" customFormat="1" ht="24.95" customHeight="1" spans="1:25">
      <c r="A176" s="22">
        <v>153</v>
      </c>
      <c r="B176" s="23" t="s">
        <v>1820</v>
      </c>
      <c r="C176" s="22"/>
      <c r="D176" s="22"/>
      <c r="E176" s="22"/>
      <c r="F176" s="22"/>
      <c r="G176" s="22"/>
      <c r="H176" s="22"/>
      <c r="I176" s="22"/>
      <c r="J176" s="44"/>
      <c r="K176" s="23"/>
      <c r="L176" s="22"/>
      <c r="M176" s="49"/>
      <c r="N176" s="49"/>
      <c r="O176" s="49"/>
      <c r="P176" s="49"/>
      <c r="Q176" s="22"/>
      <c r="R176" s="22"/>
      <c r="S176" s="58"/>
      <c r="T176" s="58"/>
      <c r="U176" s="58"/>
      <c r="V176" s="58"/>
      <c r="W176" s="22"/>
      <c r="X176" s="22">
        <v>6179</v>
      </c>
      <c r="Y176" s="22"/>
    </row>
    <row r="177" s="5" customFormat="1" ht="24.95" customHeight="1" spans="1:25">
      <c r="A177" s="20">
        <v>154</v>
      </c>
      <c r="B177" s="21" t="s">
        <v>1821</v>
      </c>
      <c r="C177" s="20"/>
      <c r="D177" s="20"/>
      <c r="E177" s="20"/>
      <c r="F177" s="20"/>
      <c r="G177" s="20" t="s">
        <v>34</v>
      </c>
      <c r="H177" s="20" t="s">
        <v>34</v>
      </c>
      <c r="I177" s="20" t="s">
        <v>34</v>
      </c>
      <c r="J177" s="41">
        <f>J178+J185+J186+J187</f>
        <v>6</v>
      </c>
      <c r="K177" s="21"/>
      <c r="L177" s="20"/>
      <c r="M177" s="48">
        <f t="shared" ref="M177:P177" si="75">M178+M185+M186+M187</f>
        <v>6</v>
      </c>
      <c r="N177" s="48">
        <f t="shared" si="75"/>
        <v>2</v>
      </c>
      <c r="O177" s="48">
        <f t="shared" si="75"/>
        <v>2</v>
      </c>
      <c r="P177" s="48">
        <f t="shared" si="75"/>
        <v>2</v>
      </c>
      <c r="Q177" s="20"/>
      <c r="R177" s="20" t="s">
        <v>34</v>
      </c>
      <c r="S177" s="57">
        <f>S178+S185+S186+S187</f>
        <v>6</v>
      </c>
      <c r="T177" s="57">
        <f>T178+T185+T186+T187</f>
        <v>6</v>
      </c>
      <c r="U177" s="57"/>
      <c r="V177" s="57"/>
      <c r="W177" s="20" t="s">
        <v>34</v>
      </c>
      <c r="X177" s="20">
        <v>6180</v>
      </c>
      <c r="Y177" s="20"/>
    </row>
    <row r="178" s="6" customFormat="1" ht="24.95" customHeight="1" spans="1:25">
      <c r="A178" s="22">
        <v>155</v>
      </c>
      <c r="B178" s="23" t="s">
        <v>1822</v>
      </c>
      <c r="C178" s="22"/>
      <c r="D178" s="22"/>
      <c r="E178" s="22"/>
      <c r="F178" s="22"/>
      <c r="G178" s="22" t="s">
        <v>37</v>
      </c>
      <c r="H178" s="22" t="s">
        <v>34</v>
      </c>
      <c r="I178" s="22" t="s">
        <v>38</v>
      </c>
      <c r="J178" s="43">
        <f>SUM(J179:J184)</f>
        <v>6</v>
      </c>
      <c r="K178" s="69" t="s">
        <v>1823</v>
      </c>
      <c r="L178" s="22"/>
      <c r="M178" s="49">
        <f>SUM(M179:M184)</f>
        <v>6</v>
      </c>
      <c r="N178" s="49">
        <f>SUM(N179:N184)</f>
        <v>2</v>
      </c>
      <c r="O178" s="49">
        <f>SUM(O179:O184)</f>
        <v>2</v>
      </c>
      <c r="P178" s="49">
        <f>SUM(P179:P184)</f>
        <v>2</v>
      </c>
      <c r="Q178" s="22"/>
      <c r="R178" s="22" t="s">
        <v>39</v>
      </c>
      <c r="S178" s="58">
        <f>SUM(S179:S184)</f>
        <v>6</v>
      </c>
      <c r="T178" s="58">
        <f>SUM(T179:T184)</f>
        <v>6</v>
      </c>
      <c r="U178" s="58"/>
      <c r="V178" s="58"/>
      <c r="W178" s="22" t="s">
        <v>34</v>
      </c>
      <c r="X178" s="22">
        <v>6181</v>
      </c>
      <c r="Y178" s="22"/>
    </row>
    <row r="179" ht="24.95" customHeight="1" spans="1:25">
      <c r="A179" s="24">
        <v>156</v>
      </c>
      <c r="B179" s="51" t="s">
        <v>1824</v>
      </c>
      <c r="C179" s="24" t="s">
        <v>45</v>
      </c>
      <c r="D179" s="24" t="s">
        <v>120</v>
      </c>
      <c r="E179" s="24" t="s">
        <v>209</v>
      </c>
      <c r="F179" s="24"/>
      <c r="G179" s="24" t="s">
        <v>37</v>
      </c>
      <c r="H179" s="24">
        <v>2018</v>
      </c>
      <c r="I179" s="24" t="s">
        <v>38</v>
      </c>
      <c r="J179" s="55">
        <v>1</v>
      </c>
      <c r="K179" s="51" t="s">
        <v>1826</v>
      </c>
      <c r="L179" s="24" t="s">
        <v>1827</v>
      </c>
      <c r="M179" s="52">
        <f t="shared" ref="M179:M184" si="76">N179+O179+P179</f>
        <v>1</v>
      </c>
      <c r="N179" s="52">
        <v>1</v>
      </c>
      <c r="O179" s="52"/>
      <c r="P179" s="52"/>
      <c r="Q179" s="24" t="s">
        <v>49</v>
      </c>
      <c r="R179" s="24" t="s">
        <v>39</v>
      </c>
      <c r="S179" s="24">
        <v>1</v>
      </c>
      <c r="T179" s="24">
        <v>1</v>
      </c>
      <c r="U179" s="24"/>
      <c r="V179" s="24"/>
      <c r="W179" s="26" t="s">
        <v>1802</v>
      </c>
      <c r="X179" s="24">
        <v>6199</v>
      </c>
      <c r="Y179" s="24"/>
    </row>
    <row r="180" ht="24.95" customHeight="1" spans="1:25">
      <c r="A180" s="24">
        <v>157</v>
      </c>
      <c r="B180" s="51" t="s">
        <v>1824</v>
      </c>
      <c r="C180" s="24" t="s">
        <v>45</v>
      </c>
      <c r="D180" s="24" t="s">
        <v>120</v>
      </c>
      <c r="E180" s="24" t="s">
        <v>1829</v>
      </c>
      <c r="F180" s="24"/>
      <c r="G180" s="24" t="s">
        <v>37</v>
      </c>
      <c r="H180" s="24">
        <v>2018</v>
      </c>
      <c r="I180" s="24" t="s">
        <v>38</v>
      </c>
      <c r="J180" s="55">
        <v>1</v>
      </c>
      <c r="K180" s="51" t="s">
        <v>1826</v>
      </c>
      <c r="L180" s="24" t="s">
        <v>1827</v>
      </c>
      <c r="M180" s="52">
        <f t="shared" si="76"/>
        <v>1</v>
      </c>
      <c r="N180" s="52">
        <v>1</v>
      </c>
      <c r="O180" s="52"/>
      <c r="P180" s="52"/>
      <c r="Q180" s="24" t="s">
        <v>49</v>
      </c>
      <c r="R180" s="24" t="s">
        <v>39</v>
      </c>
      <c r="S180" s="24">
        <v>1</v>
      </c>
      <c r="T180" s="24">
        <v>1</v>
      </c>
      <c r="U180" s="24"/>
      <c r="V180" s="24"/>
      <c r="W180" s="26" t="s">
        <v>1802</v>
      </c>
      <c r="X180" s="24">
        <v>6220</v>
      </c>
      <c r="Y180" s="24"/>
    </row>
    <row r="181" ht="24.95" customHeight="1" spans="1:25">
      <c r="A181" s="24">
        <v>158</v>
      </c>
      <c r="B181" s="51" t="s">
        <v>1824</v>
      </c>
      <c r="C181" s="24" t="s">
        <v>45</v>
      </c>
      <c r="D181" s="24" t="s">
        <v>120</v>
      </c>
      <c r="E181" s="24" t="s">
        <v>209</v>
      </c>
      <c r="F181" s="24"/>
      <c r="G181" s="24" t="s">
        <v>37</v>
      </c>
      <c r="H181" s="24">
        <v>2019</v>
      </c>
      <c r="I181" s="24" t="s">
        <v>38</v>
      </c>
      <c r="J181" s="55">
        <v>1</v>
      </c>
      <c r="K181" s="51" t="s">
        <v>1826</v>
      </c>
      <c r="L181" s="24" t="s">
        <v>1827</v>
      </c>
      <c r="M181" s="52">
        <f t="shared" si="76"/>
        <v>1</v>
      </c>
      <c r="N181" s="52"/>
      <c r="O181" s="52">
        <v>1</v>
      </c>
      <c r="P181" s="52"/>
      <c r="Q181" s="24" t="s">
        <v>49</v>
      </c>
      <c r="R181" s="24" t="s">
        <v>39</v>
      </c>
      <c r="S181" s="24">
        <v>1</v>
      </c>
      <c r="T181" s="24">
        <v>1</v>
      </c>
      <c r="U181" s="24"/>
      <c r="V181" s="24"/>
      <c r="W181" s="26" t="s">
        <v>1802</v>
      </c>
      <c r="X181" s="24">
        <v>6335</v>
      </c>
      <c r="Y181" s="24"/>
    </row>
    <row r="182" ht="24.95" customHeight="1" spans="1:25">
      <c r="A182" s="24">
        <v>159</v>
      </c>
      <c r="B182" s="51" t="s">
        <v>1824</v>
      </c>
      <c r="C182" s="24" t="s">
        <v>45</v>
      </c>
      <c r="D182" s="24" t="s">
        <v>120</v>
      </c>
      <c r="E182" s="24" t="s">
        <v>1829</v>
      </c>
      <c r="F182" s="24"/>
      <c r="G182" s="24" t="s">
        <v>37</v>
      </c>
      <c r="H182" s="24">
        <v>2019</v>
      </c>
      <c r="I182" s="24" t="s">
        <v>38</v>
      </c>
      <c r="J182" s="55">
        <v>1</v>
      </c>
      <c r="K182" s="51" t="s">
        <v>1826</v>
      </c>
      <c r="L182" s="24" t="s">
        <v>1827</v>
      </c>
      <c r="M182" s="52">
        <f t="shared" si="76"/>
        <v>1</v>
      </c>
      <c r="N182" s="52"/>
      <c r="O182" s="52">
        <v>1</v>
      </c>
      <c r="P182" s="52"/>
      <c r="Q182" s="24" t="s">
        <v>49</v>
      </c>
      <c r="R182" s="24" t="s">
        <v>39</v>
      </c>
      <c r="S182" s="24">
        <v>1</v>
      </c>
      <c r="T182" s="24">
        <v>1</v>
      </c>
      <c r="U182" s="24"/>
      <c r="V182" s="24"/>
      <c r="W182" s="26" t="s">
        <v>1802</v>
      </c>
      <c r="X182" s="24">
        <v>6356</v>
      </c>
      <c r="Y182" s="24"/>
    </row>
    <row r="183" ht="24.95" customHeight="1" spans="1:25">
      <c r="A183" s="24">
        <v>160</v>
      </c>
      <c r="B183" s="51" t="s">
        <v>1824</v>
      </c>
      <c r="C183" s="24" t="s">
        <v>45</v>
      </c>
      <c r="D183" s="24" t="s">
        <v>120</v>
      </c>
      <c r="E183" s="24" t="s">
        <v>209</v>
      </c>
      <c r="F183" s="24"/>
      <c r="G183" s="24" t="s">
        <v>37</v>
      </c>
      <c r="H183" s="24">
        <v>2020</v>
      </c>
      <c r="I183" s="24" t="s">
        <v>38</v>
      </c>
      <c r="J183" s="55">
        <v>1</v>
      </c>
      <c r="K183" s="51" t="s">
        <v>1826</v>
      </c>
      <c r="L183" s="24" t="s">
        <v>1827</v>
      </c>
      <c r="M183" s="52">
        <f t="shared" si="76"/>
        <v>1</v>
      </c>
      <c r="N183" s="52"/>
      <c r="O183" s="52"/>
      <c r="P183" s="52">
        <v>1</v>
      </c>
      <c r="Q183" s="24" t="s">
        <v>49</v>
      </c>
      <c r="R183" s="24" t="s">
        <v>39</v>
      </c>
      <c r="S183" s="24">
        <v>1</v>
      </c>
      <c r="T183" s="24">
        <v>1</v>
      </c>
      <c r="U183" s="24"/>
      <c r="V183" s="24"/>
      <c r="W183" s="26" t="s">
        <v>1802</v>
      </c>
      <c r="X183" s="24">
        <v>6471</v>
      </c>
      <c r="Y183" s="24"/>
    </row>
    <row r="184" ht="24.95" customHeight="1" spans="1:25">
      <c r="A184" s="24">
        <v>161</v>
      </c>
      <c r="B184" s="51" t="s">
        <v>1824</v>
      </c>
      <c r="C184" s="24" t="s">
        <v>45</v>
      </c>
      <c r="D184" s="24" t="s">
        <v>120</v>
      </c>
      <c r="E184" s="24" t="s">
        <v>1829</v>
      </c>
      <c r="F184" s="24"/>
      <c r="G184" s="24" t="s">
        <v>37</v>
      </c>
      <c r="H184" s="24">
        <v>2020</v>
      </c>
      <c r="I184" s="24" t="s">
        <v>38</v>
      </c>
      <c r="J184" s="55">
        <v>1</v>
      </c>
      <c r="K184" s="51" t="s">
        <v>1826</v>
      </c>
      <c r="L184" s="24" t="s">
        <v>1827</v>
      </c>
      <c r="M184" s="52">
        <f t="shared" si="76"/>
        <v>1</v>
      </c>
      <c r="N184" s="52"/>
      <c r="O184" s="52"/>
      <c r="P184" s="52">
        <v>1</v>
      </c>
      <c r="Q184" s="24" t="s">
        <v>49</v>
      </c>
      <c r="R184" s="24" t="s">
        <v>39</v>
      </c>
      <c r="S184" s="24">
        <v>1</v>
      </c>
      <c r="T184" s="24">
        <v>1</v>
      </c>
      <c r="U184" s="24"/>
      <c r="V184" s="24"/>
      <c r="W184" s="26" t="s">
        <v>1802</v>
      </c>
      <c r="X184" s="24">
        <v>6492</v>
      </c>
      <c r="Y184" s="24"/>
    </row>
    <row r="185" s="6" customFormat="1" ht="24.95" customHeight="1" spans="1:25">
      <c r="A185" s="22">
        <v>162</v>
      </c>
      <c r="B185" s="23" t="s">
        <v>1830</v>
      </c>
      <c r="C185" s="22"/>
      <c r="D185" s="22"/>
      <c r="E185" s="22"/>
      <c r="F185" s="22"/>
      <c r="G185" s="22"/>
      <c r="H185" s="22"/>
      <c r="I185" s="22"/>
      <c r="J185" s="43"/>
      <c r="K185" s="23"/>
      <c r="L185" s="22"/>
      <c r="M185" s="49"/>
      <c r="N185" s="49"/>
      <c r="O185" s="49"/>
      <c r="P185" s="49"/>
      <c r="Q185" s="22"/>
      <c r="R185" s="22"/>
      <c r="S185" s="58"/>
      <c r="T185" s="58"/>
      <c r="U185" s="58"/>
      <c r="V185" s="58"/>
      <c r="W185" s="22"/>
      <c r="X185" s="22">
        <v>6590</v>
      </c>
      <c r="Y185" s="22"/>
    </row>
    <row r="186" s="6" customFormat="1" ht="24.95" customHeight="1" spans="1:25">
      <c r="A186" s="22">
        <v>163</v>
      </c>
      <c r="B186" s="23" t="s">
        <v>1831</v>
      </c>
      <c r="C186" s="22"/>
      <c r="D186" s="22"/>
      <c r="E186" s="22"/>
      <c r="F186" s="22"/>
      <c r="G186" s="22" t="s">
        <v>37</v>
      </c>
      <c r="H186" s="22" t="s">
        <v>34</v>
      </c>
      <c r="I186" s="22" t="s">
        <v>38</v>
      </c>
      <c r="J186" s="43">
        <f>SUM(0)</f>
        <v>0</v>
      </c>
      <c r="K186" s="69" t="s">
        <v>1832</v>
      </c>
      <c r="L186" s="22"/>
      <c r="M186" s="49">
        <f>SUM(0)</f>
        <v>0</v>
      </c>
      <c r="N186" s="49">
        <f>SUM(0)</f>
        <v>0</v>
      </c>
      <c r="O186" s="49">
        <f>SUM(0)</f>
        <v>0</v>
      </c>
      <c r="P186" s="49">
        <f>SUM(0)</f>
        <v>0</v>
      </c>
      <c r="Q186" s="22"/>
      <c r="R186" s="22" t="s">
        <v>39</v>
      </c>
      <c r="S186" s="58">
        <f>SUM(0)</f>
        <v>0</v>
      </c>
      <c r="T186" s="58">
        <f>SUM(0)</f>
        <v>0</v>
      </c>
      <c r="U186" s="58"/>
      <c r="V186" s="58"/>
      <c r="W186" s="22" t="s">
        <v>34</v>
      </c>
      <c r="X186" s="22">
        <v>6591</v>
      </c>
      <c r="Y186" s="22"/>
    </row>
    <row r="187" s="6" customFormat="1" ht="24.95" customHeight="1" spans="1:25">
      <c r="A187" s="22">
        <v>164</v>
      </c>
      <c r="B187" s="23" t="s">
        <v>1872</v>
      </c>
      <c r="C187" s="22"/>
      <c r="D187" s="22"/>
      <c r="E187" s="22"/>
      <c r="F187" s="22"/>
      <c r="G187" s="22"/>
      <c r="H187" s="22"/>
      <c r="I187" s="22"/>
      <c r="J187" s="43"/>
      <c r="K187" s="23"/>
      <c r="L187" s="22"/>
      <c r="M187" s="49"/>
      <c r="N187" s="49"/>
      <c r="O187" s="49"/>
      <c r="P187" s="49"/>
      <c r="Q187" s="22"/>
      <c r="R187" s="22"/>
      <c r="S187" s="58"/>
      <c r="T187" s="58"/>
      <c r="U187" s="58"/>
      <c r="V187" s="58"/>
      <c r="W187" s="22"/>
      <c r="X187" s="22">
        <v>7366</v>
      </c>
      <c r="Y187" s="22"/>
    </row>
    <row r="188" s="5" customFormat="1" ht="24.95" customHeight="1" spans="1:25">
      <c r="A188" s="20">
        <v>165</v>
      </c>
      <c r="B188" s="21" t="s">
        <v>1873</v>
      </c>
      <c r="C188" s="20"/>
      <c r="D188" s="20"/>
      <c r="E188" s="20"/>
      <c r="F188" s="20"/>
      <c r="G188" s="20"/>
      <c r="H188" s="20"/>
      <c r="I188" s="20"/>
      <c r="J188" s="41"/>
      <c r="K188" s="21"/>
      <c r="L188" s="20"/>
      <c r="M188" s="48"/>
      <c r="N188" s="48"/>
      <c r="O188" s="48"/>
      <c r="P188" s="48"/>
      <c r="Q188" s="20"/>
      <c r="R188" s="20"/>
      <c r="S188" s="57"/>
      <c r="T188" s="57"/>
      <c r="U188" s="57"/>
      <c r="V188" s="57"/>
      <c r="W188" s="20"/>
      <c r="X188" s="20"/>
      <c r="Y188" s="20" t="s">
        <v>1874</v>
      </c>
    </row>
    <row r="189" s="4" customFormat="1" ht="24.95" customHeight="1" spans="1:25">
      <c r="A189" s="18">
        <v>166</v>
      </c>
      <c r="B189" s="19" t="s">
        <v>1875</v>
      </c>
      <c r="C189" s="18"/>
      <c r="D189" s="18"/>
      <c r="E189" s="18"/>
      <c r="F189" s="18"/>
      <c r="G189" s="18" t="s">
        <v>34</v>
      </c>
      <c r="H189" s="18" t="s">
        <v>34</v>
      </c>
      <c r="I189" s="18" t="s">
        <v>1743</v>
      </c>
      <c r="J189" s="18">
        <f>J190+J191+J192+J193+J194+J195</f>
        <v>0</v>
      </c>
      <c r="K189" s="19"/>
      <c r="L189" s="18"/>
      <c r="M189" s="40">
        <f t="shared" ref="M189:P189" si="77">M190+M191+M192+M193+M194+M195</f>
        <v>0</v>
      </c>
      <c r="N189" s="40">
        <f t="shared" si="77"/>
        <v>0</v>
      </c>
      <c r="O189" s="40">
        <f t="shared" si="77"/>
        <v>0</v>
      </c>
      <c r="P189" s="40">
        <f t="shared" si="77"/>
        <v>0</v>
      </c>
      <c r="Q189" s="18"/>
      <c r="R189" s="18" t="s">
        <v>39</v>
      </c>
      <c r="S189" s="56">
        <f>S190+S191+S192+S193+S194+S195</f>
        <v>0</v>
      </c>
      <c r="T189" s="56">
        <f>T190+T191+T192+T193+T194+T195</f>
        <v>0</v>
      </c>
      <c r="U189" s="56" t="s">
        <v>1876</v>
      </c>
      <c r="V189" s="56" t="s">
        <v>1877</v>
      </c>
      <c r="W189" s="18" t="s">
        <v>34</v>
      </c>
      <c r="X189" s="18">
        <v>7367</v>
      </c>
      <c r="Y189" s="18"/>
    </row>
    <row r="190" s="5" customFormat="1" ht="24.95" customHeight="1" spans="1:25">
      <c r="A190" s="20">
        <v>167</v>
      </c>
      <c r="B190" s="21" t="s">
        <v>1878</v>
      </c>
      <c r="C190" s="20"/>
      <c r="D190" s="20"/>
      <c r="E190" s="20"/>
      <c r="F190" s="20"/>
      <c r="G190" s="20" t="s">
        <v>37</v>
      </c>
      <c r="H190" s="20" t="s">
        <v>34</v>
      </c>
      <c r="I190" s="20" t="s">
        <v>1743</v>
      </c>
      <c r="J190" s="41">
        <f t="shared" ref="J190:J193" si="78">SUM(0)</f>
        <v>0</v>
      </c>
      <c r="K190" s="21" t="s">
        <v>1879</v>
      </c>
      <c r="L190" s="20"/>
      <c r="M190" s="48">
        <f t="shared" ref="M190:P190" si="79">SUM(0)</f>
        <v>0</v>
      </c>
      <c r="N190" s="48">
        <f t="shared" si="79"/>
        <v>0</v>
      </c>
      <c r="O190" s="48">
        <f t="shared" si="79"/>
        <v>0</v>
      </c>
      <c r="P190" s="48">
        <f t="shared" si="79"/>
        <v>0</v>
      </c>
      <c r="Q190" s="20"/>
      <c r="R190" s="20" t="s">
        <v>39</v>
      </c>
      <c r="S190" s="57">
        <f t="shared" ref="S190:S193" si="80">SUM(0)</f>
        <v>0</v>
      </c>
      <c r="T190" s="57">
        <f t="shared" ref="T190:T193" si="81">SUM(0)</f>
        <v>0</v>
      </c>
      <c r="U190" s="57"/>
      <c r="V190" s="57"/>
      <c r="W190" s="20" t="s">
        <v>34</v>
      </c>
      <c r="X190" s="20">
        <v>7368</v>
      </c>
      <c r="Y190" s="20"/>
    </row>
    <row r="191" s="5" customFormat="1" ht="24.95" customHeight="1" spans="1:25">
      <c r="A191" s="20">
        <v>168</v>
      </c>
      <c r="B191" s="21" t="s">
        <v>1880</v>
      </c>
      <c r="C191" s="20"/>
      <c r="D191" s="20"/>
      <c r="E191" s="20"/>
      <c r="F191" s="20"/>
      <c r="G191" s="20" t="s">
        <v>37</v>
      </c>
      <c r="H191" s="20" t="s">
        <v>34</v>
      </c>
      <c r="I191" s="20" t="s">
        <v>1743</v>
      </c>
      <c r="J191" s="41">
        <f t="shared" si="78"/>
        <v>0</v>
      </c>
      <c r="K191" s="21" t="s">
        <v>1881</v>
      </c>
      <c r="L191" s="20"/>
      <c r="M191" s="48">
        <f t="shared" ref="M191:P191" si="82">SUM(0)</f>
        <v>0</v>
      </c>
      <c r="N191" s="48">
        <f t="shared" si="82"/>
        <v>0</v>
      </c>
      <c r="O191" s="48">
        <f t="shared" si="82"/>
        <v>0</v>
      </c>
      <c r="P191" s="48">
        <f t="shared" si="82"/>
        <v>0</v>
      </c>
      <c r="Q191" s="20"/>
      <c r="R191" s="20" t="s">
        <v>39</v>
      </c>
      <c r="S191" s="57">
        <f t="shared" si="80"/>
        <v>0</v>
      </c>
      <c r="T191" s="57">
        <f t="shared" si="81"/>
        <v>0</v>
      </c>
      <c r="U191" s="57"/>
      <c r="V191" s="57"/>
      <c r="W191" s="20" t="s">
        <v>34</v>
      </c>
      <c r="X191" s="20">
        <v>7382</v>
      </c>
      <c r="Y191" s="20"/>
    </row>
    <row r="192" s="5" customFormat="1" ht="24.95" customHeight="1" spans="1:25">
      <c r="A192" s="20">
        <v>169</v>
      </c>
      <c r="B192" s="21" t="s">
        <v>1882</v>
      </c>
      <c r="C192" s="20"/>
      <c r="D192" s="20"/>
      <c r="E192" s="20"/>
      <c r="F192" s="20"/>
      <c r="G192" s="20" t="s">
        <v>37</v>
      </c>
      <c r="H192" s="20" t="s">
        <v>34</v>
      </c>
      <c r="I192" s="20" t="s">
        <v>1743</v>
      </c>
      <c r="J192" s="41">
        <f t="shared" si="78"/>
        <v>0</v>
      </c>
      <c r="K192" s="21" t="s">
        <v>1883</v>
      </c>
      <c r="L192" s="20"/>
      <c r="M192" s="48">
        <f t="shared" ref="M192:P192" si="83">SUM(0)</f>
        <v>0</v>
      </c>
      <c r="N192" s="48">
        <f t="shared" si="83"/>
        <v>0</v>
      </c>
      <c r="O192" s="48">
        <f t="shared" si="83"/>
        <v>0</v>
      </c>
      <c r="P192" s="48">
        <f t="shared" si="83"/>
        <v>0</v>
      </c>
      <c r="Q192" s="20"/>
      <c r="R192" s="20" t="s">
        <v>39</v>
      </c>
      <c r="S192" s="57">
        <f t="shared" si="80"/>
        <v>0</v>
      </c>
      <c r="T192" s="57">
        <f t="shared" si="81"/>
        <v>0</v>
      </c>
      <c r="U192" s="57"/>
      <c r="V192" s="57"/>
      <c r="W192" s="20" t="s">
        <v>34</v>
      </c>
      <c r="X192" s="20">
        <v>7389</v>
      </c>
      <c r="Y192" s="20"/>
    </row>
    <row r="193" s="5" customFormat="1" ht="24.95" customHeight="1" spans="1:25">
      <c r="A193" s="20">
        <v>170</v>
      </c>
      <c r="B193" s="21" t="s">
        <v>1884</v>
      </c>
      <c r="C193" s="20"/>
      <c r="D193" s="20"/>
      <c r="E193" s="20"/>
      <c r="F193" s="20"/>
      <c r="G193" s="20" t="s">
        <v>37</v>
      </c>
      <c r="H193" s="20" t="s">
        <v>34</v>
      </c>
      <c r="I193" s="20" t="s">
        <v>1743</v>
      </c>
      <c r="J193" s="41">
        <f t="shared" si="78"/>
        <v>0</v>
      </c>
      <c r="K193" s="21" t="s">
        <v>1885</v>
      </c>
      <c r="L193" s="20"/>
      <c r="M193" s="42">
        <f t="shared" ref="M193:P193" si="84">SUM(0)</f>
        <v>0</v>
      </c>
      <c r="N193" s="42">
        <f t="shared" si="84"/>
        <v>0</v>
      </c>
      <c r="O193" s="42">
        <f t="shared" si="84"/>
        <v>0</v>
      </c>
      <c r="P193" s="42">
        <f t="shared" si="84"/>
        <v>0</v>
      </c>
      <c r="Q193" s="20"/>
      <c r="R193" s="20" t="s">
        <v>39</v>
      </c>
      <c r="S193" s="42">
        <f t="shared" si="80"/>
        <v>0</v>
      </c>
      <c r="T193" s="42">
        <f t="shared" si="81"/>
        <v>0</v>
      </c>
      <c r="U193" s="57"/>
      <c r="V193" s="57"/>
      <c r="W193" s="20"/>
      <c r="X193" s="20">
        <v>7394</v>
      </c>
      <c r="Y193" s="20"/>
    </row>
    <row r="194" s="5" customFormat="1" ht="24.95" customHeight="1" spans="1:25">
      <c r="A194" s="20">
        <v>171</v>
      </c>
      <c r="B194" s="21" t="s">
        <v>1886</v>
      </c>
      <c r="C194" s="20"/>
      <c r="D194" s="20"/>
      <c r="E194" s="20"/>
      <c r="F194" s="20"/>
      <c r="G194" s="20"/>
      <c r="H194" s="20"/>
      <c r="I194" s="20"/>
      <c r="J194" s="42"/>
      <c r="K194" s="21"/>
      <c r="L194" s="20"/>
      <c r="M194" s="48"/>
      <c r="N194" s="48"/>
      <c r="O194" s="48"/>
      <c r="P194" s="48"/>
      <c r="Q194" s="20"/>
      <c r="R194" s="20"/>
      <c r="S194" s="57"/>
      <c r="T194" s="57"/>
      <c r="U194" s="57"/>
      <c r="V194" s="57"/>
      <c r="W194" s="20"/>
      <c r="X194" s="20">
        <v>7395</v>
      </c>
      <c r="Y194" s="20"/>
    </row>
    <row r="195" s="5" customFormat="1" ht="24.95" customHeight="1" spans="1:25">
      <c r="A195" s="20">
        <v>172</v>
      </c>
      <c r="B195" s="21" t="s">
        <v>1887</v>
      </c>
      <c r="C195" s="20"/>
      <c r="D195" s="20"/>
      <c r="E195" s="20"/>
      <c r="F195" s="20"/>
      <c r="G195" s="20"/>
      <c r="H195" s="20"/>
      <c r="I195" s="20"/>
      <c r="J195" s="42"/>
      <c r="K195" s="21"/>
      <c r="L195" s="20"/>
      <c r="M195" s="48"/>
      <c r="N195" s="48"/>
      <c r="O195" s="48"/>
      <c r="P195" s="48"/>
      <c r="Q195" s="20"/>
      <c r="R195" s="20"/>
      <c r="S195" s="57"/>
      <c r="T195" s="57"/>
      <c r="U195" s="57"/>
      <c r="V195" s="57"/>
      <c r="W195" s="20"/>
      <c r="X195" s="20">
        <v>7396</v>
      </c>
      <c r="Y195" s="20"/>
    </row>
    <row r="196" s="4" customFormat="1" ht="24.95" customHeight="1" spans="1:25">
      <c r="A196" s="18">
        <v>173</v>
      </c>
      <c r="B196" s="19" t="s">
        <v>1888</v>
      </c>
      <c r="C196" s="18"/>
      <c r="D196" s="18"/>
      <c r="E196" s="18"/>
      <c r="F196" s="18"/>
      <c r="G196" s="18" t="s">
        <v>34</v>
      </c>
      <c r="H196" s="18" t="s">
        <v>34</v>
      </c>
      <c r="I196" s="18" t="s">
        <v>34</v>
      </c>
      <c r="J196" s="39" t="s">
        <v>34</v>
      </c>
      <c r="K196" s="19"/>
      <c r="L196" s="18"/>
      <c r="M196" s="40">
        <f t="shared" ref="M196:P196" si="85">M197+M199+M200+M204+M212+M213+M250+M251+M252</f>
        <v>968.9967</v>
      </c>
      <c r="N196" s="40">
        <f t="shared" si="85"/>
        <v>0</v>
      </c>
      <c r="O196" s="40">
        <f t="shared" si="85"/>
        <v>280.4167</v>
      </c>
      <c r="P196" s="40">
        <f t="shared" si="85"/>
        <v>690</v>
      </c>
      <c r="Q196" s="18"/>
      <c r="R196" s="18" t="s">
        <v>34</v>
      </c>
      <c r="S196" s="56">
        <f>S197+S199+S200+S204+S212+S213+S250+S251+S252</f>
        <v>65</v>
      </c>
      <c r="T196" s="56">
        <f>T197+T199+T200+T204+T212+T213+T250+T251+T252</f>
        <v>226</v>
      </c>
      <c r="U196" s="56" t="s">
        <v>1889</v>
      </c>
      <c r="V196" s="56" t="s">
        <v>1890</v>
      </c>
      <c r="W196" s="18" t="s">
        <v>34</v>
      </c>
      <c r="X196" s="18">
        <v>7397</v>
      </c>
      <c r="Y196" s="18"/>
    </row>
    <row r="197" s="5" customFormat="1" ht="24.95" customHeight="1" spans="1:25">
      <c r="A197" s="20">
        <v>174</v>
      </c>
      <c r="B197" s="21" t="s">
        <v>1891</v>
      </c>
      <c r="C197" s="20"/>
      <c r="D197" s="20"/>
      <c r="E197" s="20"/>
      <c r="F197" s="20"/>
      <c r="G197" s="20" t="s">
        <v>125</v>
      </c>
      <c r="H197" s="20" t="s">
        <v>34</v>
      </c>
      <c r="I197" s="20" t="s">
        <v>1892</v>
      </c>
      <c r="J197" s="42">
        <f>SUM(J198:J198)</f>
        <v>0.032</v>
      </c>
      <c r="K197" s="21" t="s">
        <v>1893</v>
      </c>
      <c r="L197" s="20"/>
      <c r="M197" s="48">
        <f>SUM(M198:M198)</f>
        <v>103</v>
      </c>
      <c r="N197" s="48">
        <f>SUM(N198:N198)</f>
        <v>0</v>
      </c>
      <c r="O197" s="48">
        <f>SUM(O198:O198)</f>
        <v>103</v>
      </c>
      <c r="P197" s="48">
        <f>SUM(P198:P198)</f>
        <v>0</v>
      </c>
      <c r="Q197" s="20"/>
      <c r="R197" s="20" t="s">
        <v>110</v>
      </c>
      <c r="S197" s="57">
        <f>SUM(S198:S198)</f>
        <v>5</v>
      </c>
      <c r="T197" s="57">
        <f>SUM(T198:T198)</f>
        <v>15</v>
      </c>
      <c r="U197" s="57"/>
      <c r="V197" s="57"/>
      <c r="W197" s="20" t="s">
        <v>34</v>
      </c>
      <c r="X197" s="20">
        <v>7398</v>
      </c>
      <c r="Y197" s="20"/>
    </row>
    <row r="198" s="94" customFormat="1" ht="24.95" customHeight="1" spans="1:25">
      <c r="A198" s="24">
        <v>175</v>
      </c>
      <c r="B198" s="51" t="s">
        <v>1938</v>
      </c>
      <c r="C198" s="24" t="s">
        <v>45</v>
      </c>
      <c r="D198" s="24" t="s">
        <v>120</v>
      </c>
      <c r="E198" s="24" t="s">
        <v>1069</v>
      </c>
      <c r="F198" s="24"/>
      <c r="G198" s="24" t="s">
        <v>1309</v>
      </c>
      <c r="H198" s="24">
        <v>2019</v>
      </c>
      <c r="I198" s="24" t="s">
        <v>1892</v>
      </c>
      <c r="J198" s="50">
        <v>0.032</v>
      </c>
      <c r="K198" s="51" t="s">
        <v>1939</v>
      </c>
      <c r="L198" s="26">
        <f>M198</f>
        <v>103</v>
      </c>
      <c r="M198" s="52">
        <f>SUM(N198:P198)</f>
        <v>103</v>
      </c>
      <c r="N198" s="52"/>
      <c r="O198" s="52">
        <v>103</v>
      </c>
      <c r="P198" s="52"/>
      <c r="Q198" s="24" t="s">
        <v>135</v>
      </c>
      <c r="R198" s="24" t="s">
        <v>110</v>
      </c>
      <c r="S198" s="24">
        <v>5</v>
      </c>
      <c r="T198" s="24">
        <v>15</v>
      </c>
      <c r="U198" s="24"/>
      <c r="V198" s="24"/>
      <c r="W198" s="24" t="s">
        <v>1896</v>
      </c>
      <c r="X198" s="24">
        <v>7545</v>
      </c>
      <c r="Y198" s="24"/>
    </row>
    <row r="199" s="5" customFormat="1" ht="24.95" customHeight="1" spans="1:25">
      <c r="A199" s="20">
        <v>176</v>
      </c>
      <c r="B199" s="21" t="s">
        <v>1956</v>
      </c>
      <c r="C199" s="20"/>
      <c r="D199" s="20"/>
      <c r="E199" s="20"/>
      <c r="F199" s="20"/>
      <c r="G199" s="20"/>
      <c r="H199" s="20"/>
      <c r="I199" s="20"/>
      <c r="J199" s="42"/>
      <c r="K199" s="21"/>
      <c r="L199" s="20"/>
      <c r="M199" s="48"/>
      <c r="N199" s="48"/>
      <c r="O199" s="48"/>
      <c r="P199" s="48"/>
      <c r="Q199" s="20"/>
      <c r="R199" s="20"/>
      <c r="S199" s="57"/>
      <c r="T199" s="57"/>
      <c r="U199" s="57"/>
      <c r="V199" s="57"/>
      <c r="W199" s="20"/>
      <c r="X199" s="20">
        <v>7563</v>
      </c>
      <c r="Y199" s="20"/>
    </row>
    <row r="200" s="5" customFormat="1" ht="24.95" customHeight="1" spans="1:25">
      <c r="A200" s="20">
        <v>177</v>
      </c>
      <c r="B200" s="21" t="s">
        <v>1957</v>
      </c>
      <c r="C200" s="20"/>
      <c r="D200" s="20"/>
      <c r="E200" s="20"/>
      <c r="F200" s="20"/>
      <c r="G200" s="20" t="s">
        <v>125</v>
      </c>
      <c r="H200" s="20" t="s">
        <v>34</v>
      </c>
      <c r="I200" s="20" t="s">
        <v>38</v>
      </c>
      <c r="J200" s="41">
        <f>SUM(J201:J203)</f>
        <v>1037</v>
      </c>
      <c r="K200" s="21" t="s">
        <v>1958</v>
      </c>
      <c r="L200" s="20"/>
      <c r="M200" s="48">
        <f>SUM(M201:M203)</f>
        <v>15.58</v>
      </c>
      <c r="N200" s="48">
        <f>SUM(N201:N203)</f>
        <v>0</v>
      </c>
      <c r="O200" s="48">
        <f>SUM(O201:O203)</f>
        <v>15.58</v>
      </c>
      <c r="P200" s="48">
        <f>SUM(P201:P203)</f>
        <v>0</v>
      </c>
      <c r="Q200" s="20"/>
      <c r="R200" s="20" t="s">
        <v>110</v>
      </c>
      <c r="S200" s="57">
        <f>SUM(S201:S203)</f>
        <v>9</v>
      </c>
      <c r="T200" s="57">
        <f>SUM(T201:T203)</f>
        <v>41</v>
      </c>
      <c r="U200" s="57"/>
      <c r="V200" s="57"/>
      <c r="W200" s="20" t="s">
        <v>34</v>
      </c>
      <c r="X200" s="20">
        <v>7564</v>
      </c>
      <c r="Y200" s="20"/>
    </row>
    <row r="201" s="7" customFormat="1" ht="24.95" customHeight="1" spans="1:25">
      <c r="A201" s="24">
        <v>178</v>
      </c>
      <c r="B201" s="68" t="s">
        <v>1980</v>
      </c>
      <c r="C201" s="61" t="s">
        <v>45</v>
      </c>
      <c r="D201" s="61" t="s">
        <v>120</v>
      </c>
      <c r="E201" s="61" t="s">
        <v>1069</v>
      </c>
      <c r="F201" s="61"/>
      <c r="G201" s="61" t="s">
        <v>363</v>
      </c>
      <c r="H201" s="61">
        <v>2019</v>
      </c>
      <c r="I201" s="61" t="s">
        <v>38</v>
      </c>
      <c r="J201" s="70">
        <v>327</v>
      </c>
      <c r="K201" s="68" t="s">
        <v>1967</v>
      </c>
      <c r="L201" s="47">
        <f>M201</f>
        <v>4.87</v>
      </c>
      <c r="M201" s="71">
        <f>N201+O201+P201</f>
        <v>4.87</v>
      </c>
      <c r="N201" s="71"/>
      <c r="O201" s="71">
        <v>4.87</v>
      </c>
      <c r="P201" s="71"/>
      <c r="Q201" s="61" t="s">
        <v>49</v>
      </c>
      <c r="R201" s="61" t="s">
        <v>110</v>
      </c>
      <c r="S201" s="61">
        <v>4</v>
      </c>
      <c r="T201" s="61">
        <v>18</v>
      </c>
      <c r="U201" s="61"/>
      <c r="V201" s="26"/>
      <c r="W201" s="61" t="s">
        <v>1964</v>
      </c>
      <c r="X201" s="61">
        <v>7762</v>
      </c>
      <c r="Y201" s="61"/>
    </row>
    <row r="202" s="7" customFormat="1" ht="24.95" customHeight="1" spans="1:25">
      <c r="A202" s="24">
        <v>179</v>
      </c>
      <c r="B202" s="68" t="s">
        <v>1981</v>
      </c>
      <c r="C202" s="61" t="s">
        <v>45</v>
      </c>
      <c r="D202" s="61" t="s">
        <v>120</v>
      </c>
      <c r="E202" s="61" t="s">
        <v>121</v>
      </c>
      <c r="F202" s="61"/>
      <c r="G202" s="61" t="s">
        <v>363</v>
      </c>
      <c r="H202" s="61">
        <v>2019</v>
      </c>
      <c r="I202" s="61" t="s">
        <v>38</v>
      </c>
      <c r="J202" s="70">
        <v>420</v>
      </c>
      <c r="K202" s="68" t="s">
        <v>1982</v>
      </c>
      <c r="L202" s="47">
        <f>M202</f>
        <v>6.33</v>
      </c>
      <c r="M202" s="71">
        <f>N202+O202+P202</f>
        <v>6.33</v>
      </c>
      <c r="N202" s="71"/>
      <c r="O202" s="71">
        <v>6.33</v>
      </c>
      <c r="P202" s="71"/>
      <c r="Q202" s="61" t="s">
        <v>49</v>
      </c>
      <c r="R202" s="61" t="s">
        <v>110</v>
      </c>
      <c r="S202" s="61">
        <v>1</v>
      </c>
      <c r="T202" s="61">
        <v>6</v>
      </c>
      <c r="U202" s="61"/>
      <c r="V202" s="26"/>
      <c r="W202" s="61" t="s">
        <v>1964</v>
      </c>
      <c r="X202" s="61">
        <v>7763</v>
      </c>
      <c r="Y202" s="61"/>
    </row>
    <row r="203" s="7" customFormat="1" ht="24.95" customHeight="1" spans="1:25">
      <c r="A203" s="24">
        <v>180</v>
      </c>
      <c r="B203" s="68" t="s">
        <v>1983</v>
      </c>
      <c r="C203" s="61" t="s">
        <v>45</v>
      </c>
      <c r="D203" s="61" t="s">
        <v>120</v>
      </c>
      <c r="E203" s="61" t="s">
        <v>1439</v>
      </c>
      <c r="F203" s="61"/>
      <c r="G203" s="61" t="s">
        <v>363</v>
      </c>
      <c r="H203" s="61">
        <v>2019</v>
      </c>
      <c r="I203" s="61" t="s">
        <v>38</v>
      </c>
      <c r="J203" s="70">
        <v>290</v>
      </c>
      <c r="K203" s="68" t="s">
        <v>1984</v>
      </c>
      <c r="L203" s="47">
        <f>M203</f>
        <v>4.38</v>
      </c>
      <c r="M203" s="71">
        <f>N203+O203+P203</f>
        <v>4.38</v>
      </c>
      <c r="N203" s="71"/>
      <c r="O203" s="71">
        <v>4.38</v>
      </c>
      <c r="P203" s="71"/>
      <c r="Q203" s="61" t="s">
        <v>49</v>
      </c>
      <c r="R203" s="61" t="s">
        <v>110</v>
      </c>
      <c r="S203" s="61">
        <v>4</v>
      </c>
      <c r="T203" s="61">
        <v>17</v>
      </c>
      <c r="U203" s="61"/>
      <c r="V203" s="26"/>
      <c r="W203" s="61" t="s">
        <v>1964</v>
      </c>
      <c r="X203" s="61">
        <v>7764</v>
      </c>
      <c r="Y203" s="61"/>
    </row>
    <row r="204" s="5" customFormat="1" ht="24.95" customHeight="1" spans="1:25">
      <c r="A204" s="20">
        <v>181</v>
      </c>
      <c r="B204" s="21" t="s">
        <v>2047</v>
      </c>
      <c r="C204" s="20"/>
      <c r="D204" s="20"/>
      <c r="E204" s="20"/>
      <c r="F204" s="20"/>
      <c r="G204" s="20" t="s">
        <v>34</v>
      </c>
      <c r="H204" s="20" t="s">
        <v>34</v>
      </c>
      <c r="I204" s="20" t="s">
        <v>34</v>
      </c>
      <c r="J204" s="20" t="s">
        <v>34</v>
      </c>
      <c r="K204" s="21"/>
      <c r="L204" s="72">
        <v>200</v>
      </c>
      <c r="M204" s="48">
        <f t="shared" ref="M204:P204" si="86">SUM(M205,M206,M210,M211)</f>
        <v>0</v>
      </c>
      <c r="N204" s="48">
        <f t="shared" si="86"/>
        <v>0</v>
      </c>
      <c r="O204" s="48">
        <f t="shared" si="86"/>
        <v>0</v>
      </c>
      <c r="P204" s="48">
        <f t="shared" si="86"/>
        <v>0</v>
      </c>
      <c r="Q204" s="20"/>
      <c r="R204" s="20" t="s">
        <v>110</v>
      </c>
      <c r="S204" s="57">
        <f>SUM(S205,S206,S210,S211)</f>
        <v>0</v>
      </c>
      <c r="T204" s="57">
        <f>SUM(T205,T206,T210,T211)</f>
        <v>0</v>
      </c>
      <c r="U204" s="57"/>
      <c r="V204" s="57"/>
      <c r="W204" s="20" t="s">
        <v>34</v>
      </c>
      <c r="X204" s="20">
        <v>7832</v>
      </c>
      <c r="Y204" s="20"/>
    </row>
    <row r="205" s="6" customFormat="1" ht="24.95" customHeight="1" spans="1:25">
      <c r="A205" s="22">
        <v>182</v>
      </c>
      <c r="B205" s="23" t="s">
        <v>2048</v>
      </c>
      <c r="C205" s="22"/>
      <c r="D205" s="22"/>
      <c r="E205" s="22"/>
      <c r="F205" s="22"/>
      <c r="G205" s="22" t="s">
        <v>363</v>
      </c>
      <c r="H205" s="22" t="s">
        <v>34</v>
      </c>
      <c r="I205" s="22" t="s">
        <v>108</v>
      </c>
      <c r="J205" s="43">
        <f>SUM(0)</f>
        <v>0</v>
      </c>
      <c r="K205" s="69" t="s">
        <v>2049</v>
      </c>
      <c r="L205" s="73">
        <v>3000</v>
      </c>
      <c r="M205" s="49">
        <f>SUM(0)</f>
        <v>0</v>
      </c>
      <c r="N205" s="49">
        <f>SUM(0)</f>
        <v>0</v>
      </c>
      <c r="O205" s="49">
        <f>SUM(0)</f>
        <v>0</v>
      </c>
      <c r="P205" s="49">
        <f>SUM(0)</f>
        <v>0</v>
      </c>
      <c r="Q205" s="22"/>
      <c r="R205" s="22" t="s">
        <v>110</v>
      </c>
      <c r="S205" s="58">
        <f>SUM(0)</f>
        <v>0</v>
      </c>
      <c r="T205" s="58">
        <f>SUM(0)</f>
        <v>0</v>
      </c>
      <c r="U205" s="58"/>
      <c r="V205" s="58"/>
      <c r="W205" s="22" t="s">
        <v>34</v>
      </c>
      <c r="X205" s="22">
        <v>7833</v>
      </c>
      <c r="Y205" s="22"/>
    </row>
    <row r="206" s="6" customFormat="1" ht="24.95" customHeight="1" spans="1:25">
      <c r="A206" s="22">
        <v>183</v>
      </c>
      <c r="B206" s="23" t="s">
        <v>2052</v>
      </c>
      <c r="C206" s="22"/>
      <c r="D206" s="22"/>
      <c r="E206" s="22"/>
      <c r="F206" s="22"/>
      <c r="G206" s="22" t="s">
        <v>125</v>
      </c>
      <c r="H206" s="22" t="s">
        <v>34</v>
      </c>
      <c r="I206" s="22" t="s">
        <v>2053</v>
      </c>
      <c r="J206" s="43">
        <f>SUM(J207,J208,J209)</f>
        <v>0</v>
      </c>
      <c r="K206" s="69" t="s">
        <v>2054</v>
      </c>
      <c r="L206" s="73"/>
      <c r="M206" s="49">
        <f t="shared" ref="M206:P206" si="87">SUM(M207,M208,M209)</f>
        <v>0</v>
      </c>
      <c r="N206" s="49">
        <f t="shared" si="87"/>
        <v>0</v>
      </c>
      <c r="O206" s="49">
        <f t="shared" si="87"/>
        <v>0</v>
      </c>
      <c r="P206" s="49">
        <f t="shared" si="87"/>
        <v>0</v>
      </c>
      <c r="Q206" s="22"/>
      <c r="R206" s="22" t="s">
        <v>110</v>
      </c>
      <c r="S206" s="58">
        <f>SUM(S207,S208,S209)</f>
        <v>0</v>
      </c>
      <c r="T206" s="58">
        <f>SUM(T207,T208,T209)</f>
        <v>0</v>
      </c>
      <c r="U206" s="58"/>
      <c r="V206" s="58"/>
      <c r="W206" s="22" t="s">
        <v>34</v>
      </c>
      <c r="X206" s="22">
        <v>7840</v>
      </c>
      <c r="Y206" s="22"/>
    </row>
    <row r="207" s="3" customFormat="1" ht="24.95" customHeight="1" spans="1:25">
      <c r="A207" s="24">
        <v>184</v>
      </c>
      <c r="B207" s="26" t="s">
        <v>2055</v>
      </c>
      <c r="C207" s="24"/>
      <c r="D207" s="24"/>
      <c r="E207" s="24"/>
      <c r="F207" s="24"/>
      <c r="G207" s="24" t="s">
        <v>125</v>
      </c>
      <c r="H207" s="24" t="s">
        <v>34</v>
      </c>
      <c r="I207" s="24" t="s">
        <v>2053</v>
      </c>
      <c r="J207" s="55">
        <f>SUM(0)</f>
        <v>0</v>
      </c>
      <c r="K207" s="51"/>
      <c r="L207" s="24"/>
      <c r="M207" s="52">
        <f>SUM(0)</f>
        <v>0</v>
      </c>
      <c r="N207" s="52">
        <f>SUM(0)</f>
        <v>0</v>
      </c>
      <c r="O207" s="52">
        <f>SUM(0)</f>
        <v>0</v>
      </c>
      <c r="P207" s="52">
        <f>SUM(0)</f>
        <v>0</v>
      </c>
      <c r="Q207" s="24"/>
      <c r="R207" s="24" t="s">
        <v>110</v>
      </c>
      <c r="S207" s="59">
        <f>SUM(0)</f>
        <v>0</v>
      </c>
      <c r="T207" s="59">
        <f>SUM(0)</f>
        <v>0</v>
      </c>
      <c r="U207" s="59"/>
      <c r="V207" s="59"/>
      <c r="W207" s="24" t="s">
        <v>34</v>
      </c>
      <c r="X207" s="24">
        <v>7841</v>
      </c>
      <c r="Y207" s="24"/>
    </row>
    <row r="208" s="3" customFormat="1" ht="24.95" customHeight="1" spans="1:25">
      <c r="A208" s="24">
        <v>185</v>
      </c>
      <c r="B208" s="26" t="s">
        <v>2060</v>
      </c>
      <c r="C208" s="24"/>
      <c r="D208" s="24"/>
      <c r="E208" s="24"/>
      <c r="F208" s="24"/>
      <c r="G208" s="24" t="s">
        <v>125</v>
      </c>
      <c r="H208" s="24" t="s">
        <v>34</v>
      </c>
      <c r="I208" s="24" t="s">
        <v>2053</v>
      </c>
      <c r="J208" s="55">
        <f t="shared" ref="J208:J211" si="88">SUM(0)</f>
        <v>0</v>
      </c>
      <c r="K208" s="51"/>
      <c r="L208" s="24"/>
      <c r="M208" s="52">
        <f t="shared" ref="M208:P208" si="89">SUM(0)</f>
        <v>0</v>
      </c>
      <c r="N208" s="52">
        <f t="shared" si="89"/>
        <v>0</v>
      </c>
      <c r="O208" s="52">
        <f t="shared" si="89"/>
        <v>0</v>
      </c>
      <c r="P208" s="52">
        <f t="shared" si="89"/>
        <v>0</v>
      </c>
      <c r="Q208" s="24"/>
      <c r="R208" s="24" t="s">
        <v>110</v>
      </c>
      <c r="S208" s="59">
        <f t="shared" ref="S208:S211" si="90">SUM(0)</f>
        <v>0</v>
      </c>
      <c r="T208" s="59">
        <f t="shared" ref="T208:T211" si="91">SUM(0)</f>
        <v>0</v>
      </c>
      <c r="U208" s="59"/>
      <c r="V208" s="59"/>
      <c r="W208" s="24" t="s">
        <v>34</v>
      </c>
      <c r="X208" s="24">
        <v>7875</v>
      </c>
      <c r="Y208" s="24"/>
    </row>
    <row r="209" s="3" customFormat="1" ht="24.95" customHeight="1" spans="1:25">
      <c r="A209" s="24">
        <v>186</v>
      </c>
      <c r="B209" s="26" t="s">
        <v>2061</v>
      </c>
      <c r="C209" s="24"/>
      <c r="D209" s="24"/>
      <c r="E209" s="24"/>
      <c r="F209" s="24"/>
      <c r="G209" s="24" t="s">
        <v>37</v>
      </c>
      <c r="H209" s="24" t="s">
        <v>34</v>
      </c>
      <c r="I209" s="24" t="s">
        <v>2053</v>
      </c>
      <c r="J209" s="55">
        <f t="shared" si="88"/>
        <v>0</v>
      </c>
      <c r="K209" s="51"/>
      <c r="L209" s="24"/>
      <c r="M209" s="52">
        <f t="shared" ref="M209:P209" si="92">SUM(0)</f>
        <v>0</v>
      </c>
      <c r="N209" s="52">
        <f t="shared" si="92"/>
        <v>0</v>
      </c>
      <c r="O209" s="52">
        <f t="shared" si="92"/>
        <v>0</v>
      </c>
      <c r="P209" s="52">
        <f t="shared" si="92"/>
        <v>0</v>
      </c>
      <c r="Q209" s="24"/>
      <c r="R209" s="24" t="s">
        <v>110</v>
      </c>
      <c r="S209" s="59"/>
      <c r="T209" s="59"/>
      <c r="U209" s="59"/>
      <c r="V209" s="59"/>
      <c r="W209" s="24" t="s">
        <v>34</v>
      </c>
      <c r="X209" s="24">
        <v>7885</v>
      </c>
      <c r="Y209" s="24"/>
    </row>
    <row r="210" s="6" customFormat="1" ht="24.95" customHeight="1" spans="1:25">
      <c r="A210" s="22">
        <v>187</v>
      </c>
      <c r="B210" s="23" t="s">
        <v>2062</v>
      </c>
      <c r="C210" s="22"/>
      <c r="D210" s="22"/>
      <c r="E210" s="22"/>
      <c r="F210" s="22"/>
      <c r="G210" s="22"/>
      <c r="H210" s="22"/>
      <c r="I210" s="22"/>
      <c r="J210" s="43">
        <f t="shared" si="88"/>
        <v>0</v>
      </c>
      <c r="K210" s="69"/>
      <c r="L210" s="73"/>
      <c r="M210" s="49">
        <f t="shared" ref="M210:P210" si="93">SUM(0)</f>
        <v>0</v>
      </c>
      <c r="N210" s="49">
        <f t="shared" si="93"/>
        <v>0</v>
      </c>
      <c r="O210" s="49">
        <f t="shared" si="93"/>
        <v>0</v>
      </c>
      <c r="P210" s="49">
        <f t="shared" si="93"/>
        <v>0</v>
      </c>
      <c r="Q210" s="22"/>
      <c r="R210" s="22"/>
      <c r="S210" s="58">
        <f t="shared" si="90"/>
        <v>0</v>
      </c>
      <c r="T210" s="58">
        <f t="shared" si="91"/>
        <v>0</v>
      </c>
      <c r="U210" s="58"/>
      <c r="V210" s="58"/>
      <c r="W210" s="22"/>
      <c r="X210" s="22"/>
      <c r="Y210" s="22" t="s">
        <v>2063</v>
      </c>
    </row>
    <row r="211" s="6" customFormat="1" ht="24.95" customHeight="1" spans="1:25">
      <c r="A211" s="22">
        <v>188</v>
      </c>
      <c r="B211" s="23" t="s">
        <v>2064</v>
      </c>
      <c r="C211" s="22"/>
      <c r="D211" s="22"/>
      <c r="E211" s="22"/>
      <c r="F211" s="22"/>
      <c r="G211" s="22"/>
      <c r="H211" s="22"/>
      <c r="I211" s="22"/>
      <c r="J211" s="43">
        <f t="shared" si="88"/>
        <v>0</v>
      </c>
      <c r="K211" s="69"/>
      <c r="L211" s="73"/>
      <c r="M211" s="49">
        <f t="shared" ref="M211:P211" si="94">SUM(0)</f>
        <v>0</v>
      </c>
      <c r="N211" s="49">
        <f t="shared" si="94"/>
        <v>0</v>
      </c>
      <c r="O211" s="49">
        <f t="shared" si="94"/>
        <v>0</v>
      </c>
      <c r="P211" s="49">
        <f t="shared" si="94"/>
        <v>0</v>
      </c>
      <c r="Q211" s="22"/>
      <c r="R211" s="22"/>
      <c r="S211" s="58">
        <f t="shared" si="90"/>
        <v>0</v>
      </c>
      <c r="T211" s="58">
        <f t="shared" si="91"/>
        <v>0</v>
      </c>
      <c r="U211" s="58"/>
      <c r="V211" s="58"/>
      <c r="W211" s="22"/>
      <c r="X211" s="22"/>
      <c r="Y211" s="22" t="s">
        <v>2065</v>
      </c>
    </row>
    <row r="212" s="5" customFormat="1" ht="24.95" customHeight="1" spans="1:25">
      <c r="A212" s="20">
        <v>189</v>
      </c>
      <c r="B212" s="21" t="s">
        <v>2068</v>
      </c>
      <c r="C212" s="20"/>
      <c r="D212" s="20"/>
      <c r="E212" s="20"/>
      <c r="F212" s="20"/>
      <c r="G212" s="20"/>
      <c r="H212" s="20"/>
      <c r="I212" s="20"/>
      <c r="J212" s="42"/>
      <c r="K212" s="21"/>
      <c r="L212" s="20"/>
      <c r="M212" s="48"/>
      <c r="N212" s="48"/>
      <c r="O212" s="48"/>
      <c r="P212" s="48"/>
      <c r="Q212" s="20"/>
      <c r="R212" s="20"/>
      <c r="S212" s="57"/>
      <c r="T212" s="57"/>
      <c r="U212" s="57"/>
      <c r="V212" s="57"/>
      <c r="W212" s="20"/>
      <c r="X212" s="20">
        <v>7888</v>
      </c>
      <c r="Y212" s="20"/>
    </row>
    <row r="213" s="5" customFormat="1" ht="24.95" customHeight="1" spans="1:25">
      <c r="A213" s="20">
        <v>190</v>
      </c>
      <c r="B213" s="21" t="s">
        <v>2069</v>
      </c>
      <c r="C213" s="20"/>
      <c r="D213" s="20"/>
      <c r="E213" s="20"/>
      <c r="F213" s="20"/>
      <c r="G213" s="20" t="s">
        <v>34</v>
      </c>
      <c r="H213" s="20" t="s">
        <v>34</v>
      </c>
      <c r="I213" s="20" t="s">
        <v>34</v>
      </c>
      <c r="J213" s="42" t="s">
        <v>34</v>
      </c>
      <c r="K213" s="21"/>
      <c r="L213" s="20"/>
      <c r="M213" s="48">
        <f t="shared" ref="M213:P213" si="95">M214+M225+M226+M227+M228+M229</f>
        <v>850.4167</v>
      </c>
      <c r="N213" s="48">
        <f t="shared" si="95"/>
        <v>0</v>
      </c>
      <c r="O213" s="48">
        <f t="shared" si="95"/>
        <v>161.8367</v>
      </c>
      <c r="P213" s="48">
        <f t="shared" si="95"/>
        <v>690</v>
      </c>
      <c r="Q213" s="20"/>
      <c r="R213" s="20" t="s">
        <v>110</v>
      </c>
      <c r="S213" s="57">
        <f>S214+S225+S226+S227+S228+S229</f>
        <v>51</v>
      </c>
      <c r="T213" s="57">
        <f>T214+T225+T226+T227+T228+T229</f>
        <v>170</v>
      </c>
      <c r="U213" s="57"/>
      <c r="V213" s="57"/>
      <c r="W213" s="20" t="s">
        <v>34</v>
      </c>
      <c r="X213" s="20">
        <v>7889</v>
      </c>
      <c r="Y213" s="20"/>
    </row>
    <row r="214" s="6" customFormat="1" ht="24.95" customHeight="1" spans="1:25">
      <c r="A214" s="22">
        <v>191</v>
      </c>
      <c r="B214" s="23" t="s">
        <v>2070</v>
      </c>
      <c r="C214" s="22"/>
      <c r="D214" s="22"/>
      <c r="E214" s="22"/>
      <c r="F214" s="22"/>
      <c r="G214" s="22" t="s">
        <v>37</v>
      </c>
      <c r="H214" s="22" t="s">
        <v>34</v>
      </c>
      <c r="I214" s="22" t="s">
        <v>2053</v>
      </c>
      <c r="J214" s="43">
        <f>SUM(J215:J224)</f>
        <v>10</v>
      </c>
      <c r="K214" s="69" t="s">
        <v>2071</v>
      </c>
      <c r="L214" s="22"/>
      <c r="M214" s="49">
        <f>SUM(M215:M224)</f>
        <v>838</v>
      </c>
      <c r="N214" s="49">
        <f>SUM(N215:N224)</f>
        <v>0</v>
      </c>
      <c r="O214" s="49">
        <f>SUM(O215:O224)</f>
        <v>148</v>
      </c>
      <c r="P214" s="49">
        <f>SUM(P215:P224)</f>
        <v>690</v>
      </c>
      <c r="Q214" s="22"/>
      <c r="R214" s="22" t="s">
        <v>110</v>
      </c>
      <c r="S214" s="58">
        <f>SUM(S215:S224)</f>
        <v>28</v>
      </c>
      <c r="T214" s="58">
        <f>SUM(T215:T224)</f>
        <v>96</v>
      </c>
      <c r="U214" s="58"/>
      <c r="V214" s="58"/>
      <c r="W214" s="22" t="s">
        <v>34</v>
      </c>
      <c r="X214" s="22">
        <v>7890</v>
      </c>
      <c r="Y214" s="22"/>
    </row>
    <row r="215" ht="24.95" customHeight="1" spans="1:25">
      <c r="A215" s="24">
        <v>192</v>
      </c>
      <c r="B215" s="51" t="s">
        <v>2206</v>
      </c>
      <c r="C215" s="24" t="s">
        <v>45</v>
      </c>
      <c r="D215" s="24" t="s">
        <v>120</v>
      </c>
      <c r="E215" s="24" t="s">
        <v>1067</v>
      </c>
      <c r="F215" s="24"/>
      <c r="G215" s="24" t="s">
        <v>37</v>
      </c>
      <c r="H215" s="24">
        <v>2019</v>
      </c>
      <c r="I215" s="24" t="s">
        <v>2053</v>
      </c>
      <c r="J215" s="55">
        <v>1</v>
      </c>
      <c r="K215" s="51" t="s">
        <v>2085</v>
      </c>
      <c r="L215" s="50">
        <f>M215</f>
        <v>48</v>
      </c>
      <c r="M215" s="50">
        <f>SUM(N215:P215)</f>
        <v>48</v>
      </c>
      <c r="N215" s="74"/>
      <c r="O215" s="74">
        <v>48</v>
      </c>
      <c r="P215" s="74"/>
      <c r="Q215" s="24" t="s">
        <v>2075</v>
      </c>
      <c r="R215" s="24" t="s">
        <v>110</v>
      </c>
      <c r="S215" s="24">
        <v>1</v>
      </c>
      <c r="T215" s="24">
        <v>5</v>
      </c>
      <c r="U215" s="74"/>
      <c r="V215" s="24"/>
      <c r="W215" s="24" t="s">
        <v>17</v>
      </c>
      <c r="X215" s="24">
        <v>8051</v>
      </c>
      <c r="Y215" s="24"/>
    </row>
    <row r="216" ht="24.95" customHeight="1" spans="1:25">
      <c r="A216" s="24">
        <v>193</v>
      </c>
      <c r="B216" s="51" t="s">
        <v>2207</v>
      </c>
      <c r="C216" s="24" t="s">
        <v>45</v>
      </c>
      <c r="D216" s="24" t="s">
        <v>120</v>
      </c>
      <c r="E216" s="24" t="s">
        <v>160</v>
      </c>
      <c r="F216" s="24"/>
      <c r="G216" s="24" t="s">
        <v>37</v>
      </c>
      <c r="H216" s="24">
        <v>2019</v>
      </c>
      <c r="I216" s="24" t="s">
        <v>2053</v>
      </c>
      <c r="J216" s="55">
        <v>1</v>
      </c>
      <c r="K216" s="51" t="s">
        <v>2085</v>
      </c>
      <c r="L216" s="50">
        <f>M216</f>
        <v>100</v>
      </c>
      <c r="M216" s="50">
        <f>SUM(N216:P216)</f>
        <v>100</v>
      </c>
      <c r="N216" s="74"/>
      <c r="O216" s="74">
        <v>100</v>
      </c>
      <c r="P216" s="74"/>
      <c r="Q216" s="24" t="s">
        <v>135</v>
      </c>
      <c r="R216" s="24" t="s">
        <v>110</v>
      </c>
      <c r="S216" s="24">
        <v>3</v>
      </c>
      <c r="T216" s="24">
        <v>11</v>
      </c>
      <c r="U216" s="74"/>
      <c r="V216" s="24"/>
      <c r="W216" s="24" t="s">
        <v>2100</v>
      </c>
      <c r="X216" s="24">
        <v>8052</v>
      </c>
      <c r="Y216" s="24"/>
    </row>
    <row r="217" ht="24.95" customHeight="1" spans="1:25">
      <c r="A217" s="24">
        <v>194</v>
      </c>
      <c r="B217" s="25" t="s">
        <v>2284</v>
      </c>
      <c r="C217" s="26" t="s">
        <v>45</v>
      </c>
      <c r="D217" s="26" t="s">
        <v>120</v>
      </c>
      <c r="E217" s="26" t="s">
        <v>158</v>
      </c>
      <c r="F217" s="26"/>
      <c r="G217" s="26" t="s">
        <v>37</v>
      </c>
      <c r="H217" s="26">
        <v>2020</v>
      </c>
      <c r="I217" s="26" t="s">
        <v>2053</v>
      </c>
      <c r="J217" s="45">
        <v>1</v>
      </c>
      <c r="K217" s="46" t="s">
        <v>2285</v>
      </c>
      <c r="L217" s="54">
        <f t="shared" ref="L217:L224" si="96">M217</f>
        <v>192</v>
      </c>
      <c r="M217" s="54">
        <f t="shared" ref="M217:M224" si="97">SUM(N217:P217)</f>
        <v>192</v>
      </c>
      <c r="N217" s="74"/>
      <c r="O217" s="74"/>
      <c r="P217" s="74">
        <v>192</v>
      </c>
      <c r="Q217" s="24" t="s">
        <v>2075</v>
      </c>
      <c r="R217" s="26" t="s">
        <v>110</v>
      </c>
      <c r="S217" s="60">
        <v>5</v>
      </c>
      <c r="T217" s="60">
        <v>16</v>
      </c>
      <c r="U217" s="74"/>
      <c r="V217" s="60"/>
      <c r="W217" s="26" t="s">
        <v>17</v>
      </c>
      <c r="X217" s="26"/>
      <c r="Y217" s="26" t="s">
        <v>2286</v>
      </c>
    </row>
    <row r="218" s="10" customFormat="1" ht="24.95" customHeight="1" spans="1:25">
      <c r="A218" s="24">
        <v>195</v>
      </c>
      <c r="B218" s="25" t="s">
        <v>2287</v>
      </c>
      <c r="C218" s="26" t="s">
        <v>45</v>
      </c>
      <c r="D218" s="26" t="s">
        <v>120</v>
      </c>
      <c r="E218" s="26" t="s">
        <v>1069</v>
      </c>
      <c r="F218" s="26"/>
      <c r="G218" s="26" t="s">
        <v>37</v>
      </c>
      <c r="H218" s="26">
        <v>2020</v>
      </c>
      <c r="I218" s="26" t="s">
        <v>2053</v>
      </c>
      <c r="J218" s="45">
        <v>1</v>
      </c>
      <c r="K218" s="46" t="s">
        <v>2276</v>
      </c>
      <c r="L218" s="54">
        <f t="shared" si="96"/>
        <v>60</v>
      </c>
      <c r="M218" s="54">
        <f t="shared" si="97"/>
        <v>60</v>
      </c>
      <c r="N218" s="74"/>
      <c r="O218" s="74"/>
      <c r="P218" s="74">
        <v>60</v>
      </c>
      <c r="Q218" s="24" t="s">
        <v>2075</v>
      </c>
      <c r="R218" s="26" t="s">
        <v>110</v>
      </c>
      <c r="S218" s="60">
        <v>5</v>
      </c>
      <c r="T218" s="60">
        <v>16</v>
      </c>
      <c r="U218" s="74"/>
      <c r="V218" s="60"/>
      <c r="W218" s="26" t="s">
        <v>17</v>
      </c>
      <c r="X218" s="26"/>
      <c r="Y218" s="26" t="s">
        <v>2288</v>
      </c>
    </row>
    <row r="219" ht="24.95" customHeight="1" spans="1:25">
      <c r="A219" s="24">
        <v>196</v>
      </c>
      <c r="B219" s="25" t="s">
        <v>2289</v>
      </c>
      <c r="C219" s="26" t="s">
        <v>45</v>
      </c>
      <c r="D219" s="26" t="s">
        <v>120</v>
      </c>
      <c r="E219" s="26" t="s">
        <v>162</v>
      </c>
      <c r="F219" s="26"/>
      <c r="G219" s="26" t="s">
        <v>37</v>
      </c>
      <c r="H219" s="26">
        <v>2020</v>
      </c>
      <c r="I219" s="26" t="s">
        <v>2053</v>
      </c>
      <c r="J219" s="45">
        <v>1</v>
      </c>
      <c r="K219" s="46" t="s">
        <v>2290</v>
      </c>
      <c r="L219" s="54">
        <f t="shared" si="96"/>
        <v>128</v>
      </c>
      <c r="M219" s="54">
        <f t="shared" si="97"/>
        <v>128</v>
      </c>
      <c r="N219" s="74"/>
      <c r="O219" s="74"/>
      <c r="P219" s="74">
        <v>128</v>
      </c>
      <c r="Q219" s="24" t="s">
        <v>2075</v>
      </c>
      <c r="R219" s="26" t="s">
        <v>110</v>
      </c>
      <c r="S219" s="60">
        <v>4</v>
      </c>
      <c r="T219" s="60">
        <v>11</v>
      </c>
      <c r="U219" s="74"/>
      <c r="V219" s="60"/>
      <c r="W219" s="26" t="s">
        <v>17</v>
      </c>
      <c r="X219" s="26"/>
      <c r="Y219" s="26" t="s">
        <v>2291</v>
      </c>
    </row>
    <row r="220" s="10" customFormat="1" ht="24.95" customHeight="1" spans="1:25">
      <c r="A220" s="24">
        <v>197</v>
      </c>
      <c r="B220" s="25" t="s">
        <v>2289</v>
      </c>
      <c r="C220" s="26" t="s">
        <v>45</v>
      </c>
      <c r="D220" s="26" t="s">
        <v>120</v>
      </c>
      <c r="E220" s="26" t="s">
        <v>162</v>
      </c>
      <c r="F220" s="26"/>
      <c r="G220" s="26" t="s">
        <v>37</v>
      </c>
      <c r="H220" s="26">
        <v>2020</v>
      </c>
      <c r="I220" s="26" t="s">
        <v>2053</v>
      </c>
      <c r="J220" s="45">
        <v>1</v>
      </c>
      <c r="K220" s="46" t="s">
        <v>2292</v>
      </c>
      <c r="L220" s="54">
        <f t="shared" si="96"/>
        <v>60</v>
      </c>
      <c r="M220" s="54">
        <f t="shared" si="97"/>
        <v>60</v>
      </c>
      <c r="N220" s="74"/>
      <c r="O220" s="74"/>
      <c r="P220" s="74">
        <v>60</v>
      </c>
      <c r="Q220" s="24" t="s">
        <v>2075</v>
      </c>
      <c r="R220" s="26" t="s">
        <v>110</v>
      </c>
      <c r="S220" s="60">
        <v>4</v>
      </c>
      <c r="T220" s="60">
        <v>11</v>
      </c>
      <c r="U220" s="74"/>
      <c r="V220" s="60"/>
      <c r="W220" s="26" t="s">
        <v>17</v>
      </c>
      <c r="X220" s="26"/>
      <c r="Y220" s="26" t="s">
        <v>2293</v>
      </c>
    </row>
    <row r="221" ht="24.95" customHeight="1" spans="1:25">
      <c r="A221" s="24">
        <v>198</v>
      </c>
      <c r="B221" s="25" t="s">
        <v>2294</v>
      </c>
      <c r="C221" s="26" t="s">
        <v>45</v>
      </c>
      <c r="D221" s="26" t="s">
        <v>120</v>
      </c>
      <c r="E221" s="26" t="s">
        <v>200</v>
      </c>
      <c r="F221" s="26"/>
      <c r="G221" s="26" t="s">
        <v>37</v>
      </c>
      <c r="H221" s="26">
        <v>2020</v>
      </c>
      <c r="I221" s="26" t="s">
        <v>2053</v>
      </c>
      <c r="J221" s="45">
        <v>1</v>
      </c>
      <c r="K221" s="46" t="s">
        <v>2295</v>
      </c>
      <c r="L221" s="54">
        <f t="shared" si="96"/>
        <v>60</v>
      </c>
      <c r="M221" s="54">
        <f t="shared" si="97"/>
        <v>60</v>
      </c>
      <c r="N221" s="74"/>
      <c r="O221" s="74"/>
      <c r="P221" s="74">
        <v>60</v>
      </c>
      <c r="Q221" s="24" t="s">
        <v>2075</v>
      </c>
      <c r="R221" s="26" t="s">
        <v>110</v>
      </c>
      <c r="S221" s="60">
        <v>1</v>
      </c>
      <c r="T221" s="60">
        <v>5</v>
      </c>
      <c r="U221" s="74"/>
      <c r="V221" s="60"/>
      <c r="W221" s="26" t="s">
        <v>17</v>
      </c>
      <c r="X221" s="26"/>
      <c r="Y221" s="26" t="s">
        <v>2296</v>
      </c>
    </row>
    <row r="222" s="10" customFormat="1" ht="24.95" customHeight="1" spans="1:25">
      <c r="A222" s="24">
        <v>199</v>
      </c>
      <c r="B222" s="25" t="s">
        <v>2297</v>
      </c>
      <c r="C222" s="26" t="s">
        <v>45</v>
      </c>
      <c r="D222" s="26" t="s">
        <v>120</v>
      </c>
      <c r="E222" s="26" t="s">
        <v>1441</v>
      </c>
      <c r="F222" s="26"/>
      <c r="G222" s="26" t="s">
        <v>37</v>
      </c>
      <c r="H222" s="26">
        <v>2020</v>
      </c>
      <c r="I222" s="26" t="s">
        <v>2053</v>
      </c>
      <c r="J222" s="45">
        <v>1</v>
      </c>
      <c r="K222" s="46" t="s">
        <v>2298</v>
      </c>
      <c r="L222" s="54">
        <f t="shared" si="96"/>
        <v>40</v>
      </c>
      <c r="M222" s="54">
        <f t="shared" si="97"/>
        <v>40</v>
      </c>
      <c r="N222" s="74"/>
      <c r="O222" s="74"/>
      <c r="P222" s="74">
        <v>40</v>
      </c>
      <c r="Q222" s="24" t="s">
        <v>2075</v>
      </c>
      <c r="R222" s="26" t="s">
        <v>110</v>
      </c>
      <c r="S222" s="60">
        <v>1</v>
      </c>
      <c r="T222" s="60">
        <v>5</v>
      </c>
      <c r="U222" s="74"/>
      <c r="V222" s="60"/>
      <c r="W222" s="26" t="s">
        <v>17</v>
      </c>
      <c r="X222" s="26"/>
      <c r="Y222" s="26" t="s">
        <v>2299</v>
      </c>
    </row>
    <row r="223" ht="24.95" customHeight="1" spans="1:25">
      <c r="A223" s="24">
        <v>200</v>
      </c>
      <c r="B223" s="25" t="s">
        <v>2300</v>
      </c>
      <c r="C223" s="26" t="s">
        <v>45</v>
      </c>
      <c r="D223" s="26" t="s">
        <v>120</v>
      </c>
      <c r="E223" s="26" t="s">
        <v>609</v>
      </c>
      <c r="F223" s="26"/>
      <c r="G223" s="26" t="s">
        <v>37</v>
      </c>
      <c r="H223" s="26">
        <v>2020</v>
      </c>
      <c r="I223" s="26" t="s">
        <v>2053</v>
      </c>
      <c r="J223" s="45">
        <v>1</v>
      </c>
      <c r="K223" s="46" t="s">
        <v>2282</v>
      </c>
      <c r="L223" s="54">
        <f t="shared" si="96"/>
        <v>100</v>
      </c>
      <c r="M223" s="54">
        <f t="shared" si="97"/>
        <v>100</v>
      </c>
      <c r="N223" s="74"/>
      <c r="O223" s="74"/>
      <c r="P223" s="74">
        <v>100</v>
      </c>
      <c r="Q223" s="24" t="s">
        <v>2075</v>
      </c>
      <c r="R223" s="26" t="s">
        <v>110</v>
      </c>
      <c r="S223" s="60">
        <v>2</v>
      </c>
      <c r="T223" s="60">
        <v>9</v>
      </c>
      <c r="U223" s="74"/>
      <c r="V223" s="60"/>
      <c r="W223" s="26" t="s">
        <v>17</v>
      </c>
      <c r="X223" s="26"/>
      <c r="Y223" s="26" t="s">
        <v>2301</v>
      </c>
    </row>
    <row r="224" ht="24.95" customHeight="1" spans="1:25">
      <c r="A224" s="24">
        <v>201</v>
      </c>
      <c r="B224" s="25" t="s">
        <v>2302</v>
      </c>
      <c r="C224" s="26" t="s">
        <v>45</v>
      </c>
      <c r="D224" s="26" t="s">
        <v>120</v>
      </c>
      <c r="E224" s="26" t="s">
        <v>209</v>
      </c>
      <c r="F224" s="26"/>
      <c r="G224" s="26" t="s">
        <v>37</v>
      </c>
      <c r="H224" s="26">
        <v>2020</v>
      </c>
      <c r="I224" s="26" t="s">
        <v>2053</v>
      </c>
      <c r="J224" s="45">
        <v>1</v>
      </c>
      <c r="K224" s="46" t="s">
        <v>2303</v>
      </c>
      <c r="L224" s="54">
        <f t="shared" si="96"/>
        <v>50</v>
      </c>
      <c r="M224" s="54">
        <f t="shared" si="97"/>
        <v>50</v>
      </c>
      <c r="N224" s="74"/>
      <c r="O224" s="74"/>
      <c r="P224" s="74">
        <v>50</v>
      </c>
      <c r="Q224" s="24" t="s">
        <v>2075</v>
      </c>
      <c r="R224" s="26" t="s">
        <v>110</v>
      </c>
      <c r="S224" s="60">
        <v>2</v>
      </c>
      <c r="T224" s="60">
        <v>7</v>
      </c>
      <c r="U224" s="74"/>
      <c r="V224" s="60"/>
      <c r="W224" s="26" t="s">
        <v>17</v>
      </c>
      <c r="X224" s="26"/>
      <c r="Y224" s="26" t="s">
        <v>2304</v>
      </c>
    </row>
    <row r="225" s="6" customFormat="1" ht="24.95" customHeight="1" spans="1:25">
      <c r="A225" s="22">
        <v>202</v>
      </c>
      <c r="B225" s="23" t="s">
        <v>2382</v>
      </c>
      <c r="C225" s="22"/>
      <c r="D225" s="22"/>
      <c r="E225" s="22"/>
      <c r="F225" s="22"/>
      <c r="G225" s="22" t="s">
        <v>37</v>
      </c>
      <c r="H225" s="22" t="s">
        <v>34</v>
      </c>
      <c r="I225" s="22" t="s">
        <v>2053</v>
      </c>
      <c r="J225" s="43">
        <f>SUM(0)</f>
        <v>0</v>
      </c>
      <c r="K225" s="69" t="s">
        <v>2383</v>
      </c>
      <c r="L225" s="22"/>
      <c r="M225" s="49">
        <f t="shared" ref="M225:P225" si="98">SUM(0)</f>
        <v>0</v>
      </c>
      <c r="N225" s="49">
        <f t="shared" si="98"/>
        <v>0</v>
      </c>
      <c r="O225" s="49">
        <f t="shared" si="98"/>
        <v>0</v>
      </c>
      <c r="P225" s="49">
        <f t="shared" si="98"/>
        <v>0</v>
      </c>
      <c r="Q225" s="22"/>
      <c r="R225" s="22" t="s">
        <v>110</v>
      </c>
      <c r="S225" s="58">
        <f>SUM(0)</f>
        <v>0</v>
      </c>
      <c r="T225" s="58">
        <f>SUM(0)</f>
        <v>0</v>
      </c>
      <c r="U225" s="58"/>
      <c r="V225" s="58"/>
      <c r="W225" s="22" t="s">
        <v>34</v>
      </c>
      <c r="X225" s="22">
        <v>8123</v>
      </c>
      <c r="Y225" s="22"/>
    </row>
    <row r="226" s="6" customFormat="1" ht="24.95" customHeight="1" spans="1:25">
      <c r="A226" s="22">
        <v>203</v>
      </c>
      <c r="B226" s="23" t="s">
        <v>2384</v>
      </c>
      <c r="C226" s="22"/>
      <c r="D226" s="22"/>
      <c r="E226" s="22"/>
      <c r="F226" s="22"/>
      <c r="G226" s="22" t="s">
        <v>37</v>
      </c>
      <c r="H226" s="22" t="s">
        <v>34</v>
      </c>
      <c r="I226" s="22" t="s">
        <v>2053</v>
      </c>
      <c r="J226" s="58">
        <f>SUM(0)</f>
        <v>0</v>
      </c>
      <c r="K226" s="23" t="s">
        <v>2385</v>
      </c>
      <c r="L226" s="22"/>
      <c r="M226" s="49">
        <f t="shared" ref="M226:P226" si="99">SUM(0)</f>
        <v>0</v>
      </c>
      <c r="N226" s="49">
        <f t="shared" si="99"/>
        <v>0</v>
      </c>
      <c r="O226" s="49">
        <f t="shared" si="99"/>
        <v>0</v>
      </c>
      <c r="P226" s="49">
        <f t="shared" si="99"/>
        <v>0</v>
      </c>
      <c r="Q226" s="22"/>
      <c r="R226" s="22" t="s">
        <v>110</v>
      </c>
      <c r="S226" s="58">
        <f>SUM(0)</f>
        <v>0</v>
      </c>
      <c r="T226" s="58">
        <f>SUM(0)</f>
        <v>0</v>
      </c>
      <c r="U226" s="58"/>
      <c r="V226" s="58"/>
      <c r="W226" s="22" t="s">
        <v>34</v>
      </c>
      <c r="X226" s="22">
        <v>8193</v>
      </c>
      <c r="Y226" s="22"/>
    </row>
    <row r="227" s="6" customFormat="1" ht="24.95" customHeight="1" spans="1:25">
      <c r="A227" s="22">
        <v>204</v>
      </c>
      <c r="B227" s="23" t="s">
        <v>2386</v>
      </c>
      <c r="C227" s="22"/>
      <c r="D227" s="22"/>
      <c r="E227" s="22"/>
      <c r="F227" s="22"/>
      <c r="G227" s="22" t="s">
        <v>37</v>
      </c>
      <c r="H227" s="22" t="s">
        <v>34</v>
      </c>
      <c r="I227" s="22" t="s">
        <v>1232</v>
      </c>
      <c r="J227" s="43">
        <f>SUM(0)</f>
        <v>0</v>
      </c>
      <c r="K227" s="69" t="s">
        <v>2387</v>
      </c>
      <c r="L227" s="22"/>
      <c r="M227" s="49">
        <f>SUM(0)</f>
        <v>0</v>
      </c>
      <c r="N227" s="49">
        <f>SUM(0)</f>
        <v>0</v>
      </c>
      <c r="O227" s="49">
        <f>SUM(0)</f>
        <v>0</v>
      </c>
      <c r="P227" s="49">
        <f>SUM(0)</f>
        <v>0</v>
      </c>
      <c r="Q227" s="22"/>
      <c r="R227" s="22" t="s">
        <v>110</v>
      </c>
      <c r="S227" s="58">
        <f>SUM(0)</f>
        <v>0</v>
      </c>
      <c r="T227" s="58">
        <f>SUM(0)</f>
        <v>0</v>
      </c>
      <c r="U227" s="58"/>
      <c r="V227" s="58"/>
      <c r="W227" s="22" t="s">
        <v>34</v>
      </c>
      <c r="X227" s="22">
        <v>8255</v>
      </c>
      <c r="Y227" s="22"/>
    </row>
    <row r="228" s="6" customFormat="1" ht="24.95" customHeight="1" spans="1:25">
      <c r="A228" s="22">
        <v>205</v>
      </c>
      <c r="B228" s="23" t="s">
        <v>2398</v>
      </c>
      <c r="C228" s="22"/>
      <c r="D228" s="22"/>
      <c r="E228" s="22"/>
      <c r="F228" s="22"/>
      <c r="G228" s="22" t="s">
        <v>37</v>
      </c>
      <c r="H228" s="22" t="s">
        <v>34</v>
      </c>
      <c r="I228" s="22" t="s">
        <v>2399</v>
      </c>
      <c r="J228" s="43">
        <f>SUM(0)</f>
        <v>0</v>
      </c>
      <c r="K228" s="23" t="s">
        <v>2400</v>
      </c>
      <c r="L228" s="44"/>
      <c r="M228" s="44">
        <f t="shared" ref="M228:P228" si="100">SUM(0)</f>
        <v>0</v>
      </c>
      <c r="N228" s="44">
        <f t="shared" si="100"/>
        <v>0</v>
      </c>
      <c r="O228" s="44">
        <f t="shared" si="100"/>
        <v>0</v>
      </c>
      <c r="P228" s="44">
        <f t="shared" si="100"/>
        <v>0</v>
      </c>
      <c r="Q228" s="22"/>
      <c r="R228" s="22" t="s">
        <v>110</v>
      </c>
      <c r="S228" s="58">
        <f>SUM(0)</f>
        <v>0</v>
      </c>
      <c r="T228" s="58">
        <f>SUM(0)</f>
        <v>0</v>
      </c>
      <c r="U228" s="58"/>
      <c r="V228" s="58"/>
      <c r="W228" s="22" t="s">
        <v>34</v>
      </c>
      <c r="X228" s="22">
        <v>8283</v>
      </c>
      <c r="Y228" s="22"/>
    </row>
    <row r="229" s="6" customFormat="1" ht="24.95" customHeight="1" spans="1:25">
      <c r="A229" s="22">
        <v>206</v>
      </c>
      <c r="B229" s="23" t="s">
        <v>2401</v>
      </c>
      <c r="C229" s="22"/>
      <c r="D229" s="22"/>
      <c r="E229" s="22"/>
      <c r="F229" s="22"/>
      <c r="G229" s="22" t="s">
        <v>125</v>
      </c>
      <c r="H229" s="22" t="s">
        <v>34</v>
      </c>
      <c r="I229" s="22" t="s">
        <v>106</v>
      </c>
      <c r="J229" s="43">
        <f>SUM(J230:J248)</f>
        <v>23</v>
      </c>
      <c r="K229" s="23" t="s">
        <v>1632</v>
      </c>
      <c r="L229" s="22"/>
      <c r="M229" s="49">
        <f>SUM(M230:M248)</f>
        <v>12.4167</v>
      </c>
      <c r="N229" s="49">
        <f>SUM(N230:N248)</f>
        <v>0</v>
      </c>
      <c r="O229" s="49">
        <f>SUM(O230:O248)</f>
        <v>13.8367</v>
      </c>
      <c r="P229" s="49">
        <f>SUM(P230:P248)</f>
        <v>0</v>
      </c>
      <c r="Q229" s="22"/>
      <c r="R229" s="22" t="s">
        <v>11</v>
      </c>
      <c r="S229" s="58">
        <f>SUM(S230:S248)</f>
        <v>23</v>
      </c>
      <c r="T229" s="58">
        <f>SUM(T230:T248)</f>
        <v>74</v>
      </c>
      <c r="U229" s="58"/>
      <c r="V229" s="58"/>
      <c r="W229" s="22" t="s">
        <v>34</v>
      </c>
      <c r="X229" s="22">
        <v>8294</v>
      </c>
      <c r="Y229" s="22"/>
    </row>
    <row r="230" ht="24.95" customHeight="1" spans="1:25">
      <c r="A230" s="24">
        <v>207</v>
      </c>
      <c r="B230" s="25" t="s">
        <v>2573</v>
      </c>
      <c r="C230" s="26" t="s">
        <v>45</v>
      </c>
      <c r="D230" s="26" t="s">
        <v>120</v>
      </c>
      <c r="E230" s="26" t="s">
        <v>162</v>
      </c>
      <c r="F230" s="26"/>
      <c r="G230" s="26" t="s">
        <v>363</v>
      </c>
      <c r="H230" s="26">
        <v>2019</v>
      </c>
      <c r="I230" s="26" t="s">
        <v>106</v>
      </c>
      <c r="J230" s="45">
        <v>3</v>
      </c>
      <c r="K230" s="46" t="s">
        <v>2403</v>
      </c>
      <c r="L230" s="26" t="s">
        <v>1635</v>
      </c>
      <c r="M230" s="47">
        <v>1.608</v>
      </c>
      <c r="N230" s="47"/>
      <c r="O230" s="47">
        <v>1.608</v>
      </c>
      <c r="P230" s="47"/>
      <c r="Q230" s="26" t="s">
        <v>2075</v>
      </c>
      <c r="R230" s="26" t="s">
        <v>39</v>
      </c>
      <c r="S230" s="60">
        <v>3</v>
      </c>
      <c r="T230" s="60">
        <v>7</v>
      </c>
      <c r="U230" s="60"/>
      <c r="V230" s="60"/>
      <c r="W230" s="26" t="s">
        <v>17</v>
      </c>
      <c r="X230" s="26"/>
      <c r="Y230" s="26" t="s">
        <v>2574</v>
      </c>
    </row>
    <row r="231" ht="24.95" customHeight="1" spans="1:25">
      <c r="A231" s="24"/>
      <c r="B231" s="25"/>
      <c r="C231" s="118" t="s">
        <v>2727</v>
      </c>
      <c r="D231" s="161" t="s">
        <v>120</v>
      </c>
      <c r="E231" s="161" t="s">
        <v>1439</v>
      </c>
      <c r="F231" s="161" t="s">
        <v>2745</v>
      </c>
      <c r="G231" s="26" t="s">
        <v>363</v>
      </c>
      <c r="H231" s="26">
        <v>2019</v>
      </c>
      <c r="I231" s="26" t="s">
        <v>106</v>
      </c>
      <c r="J231" s="45">
        <v>1</v>
      </c>
      <c r="K231" s="46" t="s">
        <v>2403</v>
      </c>
      <c r="L231" s="26" t="s">
        <v>1635</v>
      </c>
      <c r="M231" s="47">
        <v>0.56</v>
      </c>
      <c r="N231" s="47"/>
      <c r="O231" s="47">
        <v>0.56</v>
      </c>
      <c r="P231" s="47"/>
      <c r="Q231" s="26" t="s">
        <v>2075</v>
      </c>
      <c r="R231" s="26" t="s">
        <v>39</v>
      </c>
      <c r="S231" s="60">
        <v>1</v>
      </c>
      <c r="T231" s="119">
        <v>1</v>
      </c>
      <c r="U231" s="60"/>
      <c r="V231" s="60"/>
      <c r="W231" s="26" t="s">
        <v>17</v>
      </c>
      <c r="X231" s="26"/>
      <c r="Y231" s="26"/>
    </row>
    <row r="232" ht="24.95" customHeight="1" spans="1:25">
      <c r="A232" s="24"/>
      <c r="B232" s="25"/>
      <c r="C232" s="162" t="s">
        <v>2727</v>
      </c>
      <c r="D232" s="119" t="s">
        <v>120</v>
      </c>
      <c r="E232" s="119" t="s">
        <v>1439</v>
      </c>
      <c r="F232" s="119" t="s">
        <v>2738</v>
      </c>
      <c r="G232" s="26" t="s">
        <v>363</v>
      </c>
      <c r="H232" s="26">
        <v>2019</v>
      </c>
      <c r="I232" s="26" t="s">
        <v>106</v>
      </c>
      <c r="J232" s="45">
        <v>1</v>
      </c>
      <c r="K232" s="46" t="s">
        <v>2403</v>
      </c>
      <c r="L232" s="26" t="s">
        <v>1635</v>
      </c>
      <c r="M232" s="47">
        <v>0.428</v>
      </c>
      <c r="N232" s="47"/>
      <c r="O232" s="47">
        <v>0.428</v>
      </c>
      <c r="P232" s="47"/>
      <c r="Q232" s="26" t="s">
        <v>2075</v>
      </c>
      <c r="R232" s="26" t="s">
        <v>39</v>
      </c>
      <c r="S232" s="60">
        <v>1</v>
      </c>
      <c r="T232" s="119">
        <v>4</v>
      </c>
      <c r="U232" s="60"/>
      <c r="V232" s="60"/>
      <c r="W232" s="26" t="s">
        <v>17</v>
      </c>
      <c r="X232" s="26"/>
      <c r="Y232" s="26"/>
    </row>
    <row r="233" ht="24.95" customHeight="1" spans="1:25">
      <c r="A233" s="24"/>
      <c r="B233" s="25"/>
      <c r="C233" s="118" t="s">
        <v>2727</v>
      </c>
      <c r="D233" s="145" t="s">
        <v>120</v>
      </c>
      <c r="E233" s="145" t="s">
        <v>1439</v>
      </c>
      <c r="F233" s="145" t="s">
        <v>2733</v>
      </c>
      <c r="G233" s="26" t="s">
        <v>363</v>
      </c>
      <c r="H233" s="26">
        <v>2019</v>
      </c>
      <c r="I233" s="26" t="s">
        <v>106</v>
      </c>
      <c r="J233" s="45">
        <v>1</v>
      </c>
      <c r="K233" s="46" t="s">
        <v>2403</v>
      </c>
      <c r="L233" s="26" t="s">
        <v>1635</v>
      </c>
      <c r="M233" s="47">
        <v>0.6207</v>
      </c>
      <c r="N233" s="47"/>
      <c r="O233" s="47">
        <v>0.6207</v>
      </c>
      <c r="P233" s="47"/>
      <c r="Q233" s="26" t="s">
        <v>2075</v>
      </c>
      <c r="R233" s="26" t="s">
        <v>39</v>
      </c>
      <c r="S233" s="60">
        <v>1</v>
      </c>
      <c r="T233" s="119">
        <v>2</v>
      </c>
      <c r="U233" s="60"/>
      <c r="V233" s="60"/>
      <c r="W233" s="26" t="s">
        <v>17</v>
      </c>
      <c r="X233" s="26"/>
      <c r="Y233" s="26"/>
    </row>
    <row r="234" ht="24.95" customHeight="1" spans="1:25">
      <c r="A234" s="24">
        <v>208</v>
      </c>
      <c r="B234" s="25" t="s">
        <v>2575</v>
      </c>
      <c r="C234" s="26" t="s">
        <v>45</v>
      </c>
      <c r="D234" s="26" t="s">
        <v>120</v>
      </c>
      <c r="E234" s="26" t="s">
        <v>1069</v>
      </c>
      <c r="F234" s="26"/>
      <c r="G234" s="26" t="s">
        <v>363</v>
      </c>
      <c r="H234" s="26">
        <v>2019</v>
      </c>
      <c r="I234" s="26" t="s">
        <v>106</v>
      </c>
      <c r="J234" s="45">
        <v>2</v>
      </c>
      <c r="K234" s="46" t="s">
        <v>2403</v>
      </c>
      <c r="L234" s="26" t="s">
        <v>1635</v>
      </c>
      <c r="M234" s="47">
        <f>N234+O234+P234</f>
        <v>0.96</v>
      </c>
      <c r="N234" s="47"/>
      <c r="O234" s="47">
        <v>0.96</v>
      </c>
      <c r="P234" s="47"/>
      <c r="Q234" s="26" t="s">
        <v>2075</v>
      </c>
      <c r="R234" s="26" t="s">
        <v>39</v>
      </c>
      <c r="S234" s="60">
        <v>2</v>
      </c>
      <c r="T234" s="60">
        <v>6</v>
      </c>
      <c r="U234" s="60"/>
      <c r="V234" s="60"/>
      <c r="W234" s="26" t="s">
        <v>17</v>
      </c>
      <c r="X234" s="26"/>
      <c r="Y234" s="26" t="s">
        <v>2576</v>
      </c>
    </row>
    <row r="235" ht="24.95" customHeight="1" spans="1:25">
      <c r="A235" s="24"/>
      <c r="B235" s="25"/>
      <c r="C235" s="162" t="s">
        <v>2727</v>
      </c>
      <c r="D235" s="119" t="s">
        <v>120</v>
      </c>
      <c r="E235" s="119" t="s">
        <v>1069</v>
      </c>
      <c r="F235" s="119" t="s">
        <v>2737</v>
      </c>
      <c r="G235" s="26" t="s">
        <v>363</v>
      </c>
      <c r="H235" s="26">
        <v>2019</v>
      </c>
      <c r="I235" s="26" t="s">
        <v>106</v>
      </c>
      <c r="J235" s="45">
        <v>1</v>
      </c>
      <c r="K235" s="46" t="s">
        <v>2403</v>
      </c>
      <c r="L235" s="26" t="s">
        <v>1635</v>
      </c>
      <c r="M235" s="47">
        <v>0.48</v>
      </c>
      <c r="N235" s="47"/>
      <c r="O235" s="47">
        <v>0.48</v>
      </c>
      <c r="P235" s="47"/>
      <c r="Q235" s="26" t="s">
        <v>2075</v>
      </c>
      <c r="R235" s="26" t="s">
        <v>39</v>
      </c>
      <c r="S235" s="60">
        <v>1</v>
      </c>
      <c r="T235" s="119">
        <v>4</v>
      </c>
      <c r="U235" s="60"/>
      <c r="V235" s="60"/>
      <c r="W235" s="26" t="s">
        <v>17</v>
      </c>
      <c r="X235" s="26"/>
      <c r="Y235" s="26"/>
    </row>
    <row r="236" ht="24.95" customHeight="1" spans="1:25">
      <c r="A236" s="24"/>
      <c r="B236" s="25"/>
      <c r="C236" s="162" t="s">
        <v>2727</v>
      </c>
      <c r="D236" s="119" t="s">
        <v>120</v>
      </c>
      <c r="E236" s="119" t="s">
        <v>1069</v>
      </c>
      <c r="F236" s="119" t="s">
        <v>2736</v>
      </c>
      <c r="G236" s="26" t="s">
        <v>363</v>
      </c>
      <c r="H236" s="26">
        <v>2019</v>
      </c>
      <c r="I236" s="26" t="s">
        <v>106</v>
      </c>
      <c r="J236" s="45">
        <v>1</v>
      </c>
      <c r="K236" s="46" t="s">
        <v>2403</v>
      </c>
      <c r="L236" s="26" t="s">
        <v>1635</v>
      </c>
      <c r="M236" s="47">
        <v>0.48</v>
      </c>
      <c r="N236" s="47"/>
      <c r="O236" s="47">
        <v>0.48</v>
      </c>
      <c r="P236" s="47"/>
      <c r="Q236" s="26" t="s">
        <v>2075</v>
      </c>
      <c r="R236" s="26" t="s">
        <v>39</v>
      </c>
      <c r="S236" s="60">
        <v>1</v>
      </c>
      <c r="T236" s="119">
        <v>1</v>
      </c>
      <c r="U236" s="60"/>
      <c r="V236" s="60"/>
      <c r="W236" s="26" t="s">
        <v>17</v>
      </c>
      <c r="X236" s="26"/>
      <c r="Y236" s="26"/>
    </row>
    <row r="237" ht="24.95" customHeight="1" spans="1:25">
      <c r="A237" s="24">
        <v>209</v>
      </c>
      <c r="B237" s="25" t="s">
        <v>2577</v>
      </c>
      <c r="C237" s="26" t="s">
        <v>45</v>
      </c>
      <c r="D237" s="26" t="s">
        <v>120</v>
      </c>
      <c r="E237" s="26" t="s">
        <v>2578</v>
      </c>
      <c r="F237" s="26"/>
      <c r="G237" s="26" t="s">
        <v>363</v>
      </c>
      <c r="H237" s="26">
        <v>2019</v>
      </c>
      <c r="I237" s="26" t="s">
        <v>106</v>
      </c>
      <c r="J237" s="45">
        <v>1</v>
      </c>
      <c r="K237" s="46" t="s">
        <v>2403</v>
      </c>
      <c r="L237" s="26" t="s">
        <v>1635</v>
      </c>
      <c r="M237" s="47">
        <f>N237+O237+P237</f>
        <v>0.56</v>
      </c>
      <c r="N237" s="47"/>
      <c r="O237" s="47">
        <v>0.56</v>
      </c>
      <c r="P237" s="47"/>
      <c r="Q237" s="26" t="s">
        <v>2075</v>
      </c>
      <c r="R237" s="26" t="s">
        <v>39</v>
      </c>
      <c r="S237" s="60">
        <v>1</v>
      </c>
      <c r="T237" s="60">
        <v>3</v>
      </c>
      <c r="U237" s="60"/>
      <c r="V237" s="60"/>
      <c r="W237" s="26" t="s">
        <v>17</v>
      </c>
      <c r="X237" s="26"/>
      <c r="Y237" s="26" t="s">
        <v>2579</v>
      </c>
    </row>
    <row r="238" ht="24.95" customHeight="1" spans="1:25">
      <c r="A238" s="24"/>
      <c r="B238" s="25"/>
      <c r="C238" s="162" t="s">
        <v>2727</v>
      </c>
      <c r="D238" s="119" t="s">
        <v>120</v>
      </c>
      <c r="E238" s="119" t="s">
        <v>2578</v>
      </c>
      <c r="F238" s="119" t="s">
        <v>2746</v>
      </c>
      <c r="H238" s="26">
        <v>2019</v>
      </c>
      <c r="I238" s="26" t="s">
        <v>106</v>
      </c>
      <c r="J238" s="45">
        <v>1</v>
      </c>
      <c r="K238" s="46" t="s">
        <v>2403</v>
      </c>
      <c r="L238" s="26" t="s">
        <v>1635</v>
      </c>
      <c r="M238" s="47">
        <f>N238+O238+P238</f>
        <v>0.56</v>
      </c>
      <c r="N238" s="47"/>
      <c r="O238" s="47">
        <v>0.56</v>
      </c>
      <c r="P238" s="47"/>
      <c r="Q238" s="26" t="s">
        <v>2075</v>
      </c>
      <c r="R238" s="26" t="s">
        <v>39</v>
      </c>
      <c r="S238" s="60">
        <v>1</v>
      </c>
      <c r="T238" s="60">
        <v>3</v>
      </c>
      <c r="U238" s="60"/>
      <c r="V238" s="60"/>
      <c r="W238" s="26" t="s">
        <v>17</v>
      </c>
      <c r="X238" s="26"/>
      <c r="Y238" s="26"/>
    </row>
    <row r="239" ht="24.95" customHeight="1" spans="1:25">
      <c r="A239" s="24">
        <v>210</v>
      </c>
      <c r="B239" s="25" t="s">
        <v>2580</v>
      </c>
      <c r="C239" s="26" t="s">
        <v>45</v>
      </c>
      <c r="D239" s="26" t="s">
        <v>120</v>
      </c>
      <c r="E239" s="26" t="s">
        <v>209</v>
      </c>
      <c r="F239" s="26"/>
      <c r="G239" s="26" t="s">
        <v>363</v>
      </c>
      <c r="H239" s="26">
        <v>2019</v>
      </c>
      <c r="I239" s="26" t="s">
        <v>106</v>
      </c>
      <c r="J239" s="45">
        <v>2</v>
      </c>
      <c r="K239" s="46" t="s">
        <v>2403</v>
      </c>
      <c r="L239" s="26" t="s">
        <v>1635</v>
      </c>
      <c r="M239" s="47">
        <v>1.12</v>
      </c>
      <c r="N239" s="47"/>
      <c r="O239" s="47">
        <v>1.22</v>
      </c>
      <c r="P239" s="47"/>
      <c r="Q239" s="26" t="s">
        <v>2075</v>
      </c>
      <c r="R239" s="26" t="s">
        <v>39</v>
      </c>
      <c r="S239" s="60">
        <v>2</v>
      </c>
      <c r="T239" s="60">
        <v>6</v>
      </c>
      <c r="U239" s="60"/>
      <c r="V239" s="60"/>
      <c r="W239" s="26" t="s">
        <v>17</v>
      </c>
      <c r="X239" s="26"/>
      <c r="Y239" s="26" t="s">
        <v>2581</v>
      </c>
    </row>
    <row r="240" ht="24.95" customHeight="1" spans="1:25">
      <c r="A240" s="24"/>
      <c r="B240" s="25"/>
      <c r="C240" s="162" t="s">
        <v>2727</v>
      </c>
      <c r="D240" s="127" t="s">
        <v>120</v>
      </c>
      <c r="E240" s="127" t="s">
        <v>121</v>
      </c>
      <c r="F240" s="127" t="s">
        <v>2747</v>
      </c>
      <c r="G240" s="26" t="s">
        <v>363</v>
      </c>
      <c r="H240" s="26">
        <v>2019</v>
      </c>
      <c r="I240" s="26" t="s">
        <v>106</v>
      </c>
      <c r="J240" s="45">
        <v>1</v>
      </c>
      <c r="K240" s="46" t="s">
        <v>2403</v>
      </c>
      <c r="L240" s="26" t="s">
        <v>1635</v>
      </c>
      <c r="M240" s="47">
        <v>0.8</v>
      </c>
      <c r="N240" s="47"/>
      <c r="O240" s="47">
        <v>1.22</v>
      </c>
      <c r="P240" s="47"/>
      <c r="Q240" s="26" t="s">
        <v>2075</v>
      </c>
      <c r="R240" s="26" t="s">
        <v>39</v>
      </c>
      <c r="S240" s="60">
        <v>1</v>
      </c>
      <c r="T240" s="60">
        <v>4</v>
      </c>
      <c r="U240" s="60"/>
      <c r="V240" s="60"/>
      <c r="W240" s="26" t="s">
        <v>17</v>
      </c>
      <c r="X240" s="26"/>
      <c r="Y240" s="26"/>
    </row>
    <row r="241" ht="24.95" customHeight="1" spans="1:25">
      <c r="A241" s="24"/>
      <c r="B241" s="25"/>
      <c r="C241" s="118" t="s">
        <v>2727</v>
      </c>
      <c r="D241" s="161" t="s">
        <v>120</v>
      </c>
      <c r="E241" s="161" t="s">
        <v>121</v>
      </c>
      <c r="F241" s="161" t="s">
        <v>2743</v>
      </c>
      <c r="G241" s="26" t="s">
        <v>363</v>
      </c>
      <c r="H241" s="26">
        <v>2019</v>
      </c>
      <c r="I241" s="26" t="s">
        <v>106</v>
      </c>
      <c r="J241" s="45">
        <v>1</v>
      </c>
      <c r="K241" s="46" t="s">
        <v>2403</v>
      </c>
      <c r="L241" s="26" t="s">
        <v>1635</v>
      </c>
      <c r="M241" s="47">
        <v>0.32</v>
      </c>
      <c r="N241" s="47"/>
      <c r="O241" s="47">
        <v>1.22</v>
      </c>
      <c r="P241" s="47"/>
      <c r="Q241" s="26" t="s">
        <v>2075</v>
      </c>
      <c r="R241" s="26" t="s">
        <v>39</v>
      </c>
      <c r="S241" s="60">
        <v>1</v>
      </c>
      <c r="T241" s="60">
        <v>4</v>
      </c>
      <c r="U241" s="60"/>
      <c r="V241" s="60"/>
      <c r="W241" s="26" t="s">
        <v>17</v>
      </c>
      <c r="X241" s="26"/>
      <c r="Y241" s="26"/>
    </row>
    <row r="242" ht="24.95" customHeight="1" spans="1:25">
      <c r="A242" s="24">
        <v>211</v>
      </c>
      <c r="B242" s="25" t="s">
        <v>2582</v>
      </c>
      <c r="C242" s="26" t="s">
        <v>45</v>
      </c>
      <c r="D242" s="26" t="s">
        <v>120</v>
      </c>
      <c r="E242" s="26" t="s">
        <v>612</v>
      </c>
      <c r="F242" s="26"/>
      <c r="G242" s="26" t="s">
        <v>363</v>
      </c>
      <c r="H242" s="26">
        <v>2019</v>
      </c>
      <c r="I242" s="26" t="s">
        <v>106</v>
      </c>
      <c r="J242" s="45">
        <v>1</v>
      </c>
      <c r="K242" s="46" t="s">
        <v>2403</v>
      </c>
      <c r="L242" s="26" t="s">
        <v>1635</v>
      </c>
      <c r="M242" s="47">
        <f t="shared" ref="M242:M247" si="101">N242+O242+P242</f>
        <v>0.56</v>
      </c>
      <c r="N242" s="47"/>
      <c r="O242" s="47">
        <v>0.56</v>
      </c>
      <c r="P242" s="47"/>
      <c r="Q242" s="26" t="s">
        <v>2075</v>
      </c>
      <c r="R242" s="26" t="s">
        <v>39</v>
      </c>
      <c r="S242" s="60">
        <v>1</v>
      </c>
      <c r="T242" s="60">
        <v>5</v>
      </c>
      <c r="U242" s="60"/>
      <c r="V242" s="60"/>
      <c r="W242" s="26" t="s">
        <v>17</v>
      </c>
      <c r="X242" s="26"/>
      <c r="Y242" s="26" t="s">
        <v>2583</v>
      </c>
    </row>
    <row r="243" ht="24.95" customHeight="1" spans="1:25">
      <c r="A243" s="24"/>
      <c r="B243" s="25"/>
      <c r="C243" s="162" t="s">
        <v>2727</v>
      </c>
      <c r="D243" s="119" t="s">
        <v>120</v>
      </c>
      <c r="E243" s="119" t="s">
        <v>612</v>
      </c>
      <c r="F243" s="119" t="s">
        <v>2741</v>
      </c>
      <c r="G243" s="26" t="s">
        <v>363</v>
      </c>
      <c r="H243" s="26">
        <v>2019</v>
      </c>
      <c r="I243" s="26" t="s">
        <v>106</v>
      </c>
      <c r="J243" s="45">
        <v>1</v>
      </c>
      <c r="K243" s="46" t="s">
        <v>2403</v>
      </c>
      <c r="L243" s="26" t="s">
        <v>1635</v>
      </c>
      <c r="M243" s="47">
        <f t="shared" si="101"/>
        <v>0.56</v>
      </c>
      <c r="N243" s="47"/>
      <c r="O243" s="47">
        <v>0.56</v>
      </c>
      <c r="P243" s="47"/>
      <c r="Q243" s="26" t="s">
        <v>2075</v>
      </c>
      <c r="R243" s="26" t="s">
        <v>39</v>
      </c>
      <c r="S243" s="60">
        <v>1</v>
      </c>
      <c r="T243" s="60">
        <v>5</v>
      </c>
      <c r="U243" s="60"/>
      <c r="V243" s="60"/>
      <c r="W243" s="26" t="s">
        <v>17</v>
      </c>
      <c r="X243" s="26"/>
      <c r="Y243" s="26"/>
    </row>
    <row r="244" ht="24.95" customHeight="1" spans="1:25">
      <c r="A244" s="24">
        <v>212</v>
      </c>
      <c r="B244" s="25" t="s">
        <v>2584</v>
      </c>
      <c r="C244" s="26" t="s">
        <v>45</v>
      </c>
      <c r="D244" s="26" t="s">
        <v>120</v>
      </c>
      <c r="E244" s="26" t="s">
        <v>1441</v>
      </c>
      <c r="F244" s="26"/>
      <c r="G244" s="26" t="s">
        <v>363</v>
      </c>
      <c r="H244" s="26">
        <v>2019</v>
      </c>
      <c r="I244" s="26" t="s">
        <v>106</v>
      </c>
      <c r="J244" s="45">
        <v>1</v>
      </c>
      <c r="K244" s="46" t="s">
        <v>2403</v>
      </c>
      <c r="L244" s="26" t="s">
        <v>1635</v>
      </c>
      <c r="M244" s="47">
        <f t="shared" si="101"/>
        <v>0.8</v>
      </c>
      <c r="N244" s="47"/>
      <c r="O244" s="47">
        <v>0.8</v>
      </c>
      <c r="P244" s="47"/>
      <c r="Q244" s="26" t="s">
        <v>2075</v>
      </c>
      <c r="R244" s="26" t="s">
        <v>39</v>
      </c>
      <c r="S244" s="60">
        <v>1</v>
      </c>
      <c r="T244" s="60">
        <v>3</v>
      </c>
      <c r="U244" s="60"/>
      <c r="V244" s="60"/>
      <c r="W244" s="26" t="s">
        <v>17</v>
      </c>
      <c r="X244" s="26"/>
      <c r="Y244" s="26" t="s">
        <v>2585</v>
      </c>
    </row>
    <row r="245" ht="24.95" customHeight="1" spans="1:25">
      <c r="A245" s="24"/>
      <c r="B245" s="25"/>
      <c r="C245" s="162" t="s">
        <v>2727</v>
      </c>
      <c r="D245" s="127" t="s">
        <v>120</v>
      </c>
      <c r="E245" s="127" t="s">
        <v>1441</v>
      </c>
      <c r="F245" s="127" t="s">
        <v>2731</v>
      </c>
      <c r="G245" s="26" t="s">
        <v>363</v>
      </c>
      <c r="H245" s="26">
        <v>2019</v>
      </c>
      <c r="I245" s="26" t="s">
        <v>106</v>
      </c>
      <c r="J245" s="45">
        <v>1</v>
      </c>
      <c r="K245" s="46" t="s">
        <v>2403</v>
      </c>
      <c r="L245" s="26" t="s">
        <v>1635</v>
      </c>
      <c r="M245" s="47">
        <f t="shared" si="101"/>
        <v>0.8</v>
      </c>
      <c r="N245" s="47"/>
      <c r="O245" s="47">
        <v>0.8</v>
      </c>
      <c r="P245" s="47"/>
      <c r="Q245" s="26" t="s">
        <v>2075</v>
      </c>
      <c r="R245" s="26" t="s">
        <v>39</v>
      </c>
      <c r="S245" s="60">
        <v>1</v>
      </c>
      <c r="T245" s="60">
        <v>3</v>
      </c>
      <c r="U245" s="60"/>
      <c r="V245" s="60"/>
      <c r="W245" s="26" t="s">
        <v>17</v>
      </c>
      <c r="X245" s="26"/>
      <c r="Y245" s="26"/>
    </row>
    <row r="246" ht="24.95" customHeight="1" spans="1:25">
      <c r="A246" s="24">
        <v>213</v>
      </c>
      <c r="B246" s="25" t="s">
        <v>2586</v>
      </c>
      <c r="C246" s="26" t="s">
        <v>45</v>
      </c>
      <c r="D246" s="26" t="s">
        <v>120</v>
      </c>
      <c r="E246" s="26" t="s">
        <v>609</v>
      </c>
      <c r="F246" s="26"/>
      <c r="G246" s="26" t="s">
        <v>363</v>
      </c>
      <c r="H246" s="26">
        <v>2019</v>
      </c>
      <c r="I246" s="26" t="s">
        <v>106</v>
      </c>
      <c r="J246" s="45">
        <v>1</v>
      </c>
      <c r="K246" s="46" t="s">
        <v>2403</v>
      </c>
      <c r="L246" s="26" t="s">
        <v>1635</v>
      </c>
      <c r="M246" s="47">
        <f t="shared" si="101"/>
        <v>0.2</v>
      </c>
      <c r="N246" s="47"/>
      <c r="O246" s="47">
        <v>0.2</v>
      </c>
      <c r="P246" s="47"/>
      <c r="Q246" s="26" t="s">
        <v>2075</v>
      </c>
      <c r="R246" s="26" t="s">
        <v>39</v>
      </c>
      <c r="S246" s="60">
        <v>1</v>
      </c>
      <c r="T246" s="60">
        <v>3</v>
      </c>
      <c r="U246" s="60"/>
      <c r="V246" s="60"/>
      <c r="W246" s="26" t="s">
        <v>17</v>
      </c>
      <c r="X246" s="26"/>
      <c r="Y246" s="26" t="s">
        <v>2587</v>
      </c>
    </row>
    <row r="247" ht="24.95" customHeight="1" spans="1:25">
      <c r="A247" s="24"/>
      <c r="B247" s="25"/>
      <c r="C247" s="162" t="s">
        <v>2727</v>
      </c>
      <c r="D247" s="119" t="s">
        <v>120</v>
      </c>
      <c r="E247" s="119" t="s">
        <v>2748</v>
      </c>
      <c r="F247" s="119" t="s">
        <v>2740</v>
      </c>
      <c r="H247" s="26">
        <v>2019</v>
      </c>
      <c r="I247" s="26" t="s">
        <v>106</v>
      </c>
      <c r="J247" s="45">
        <v>1</v>
      </c>
      <c r="K247" s="46" t="s">
        <v>2403</v>
      </c>
      <c r="L247" s="26" t="s">
        <v>1635</v>
      </c>
      <c r="M247" s="47">
        <f t="shared" si="101"/>
        <v>0.2</v>
      </c>
      <c r="N247" s="47"/>
      <c r="O247" s="47">
        <v>0.2</v>
      </c>
      <c r="P247" s="47"/>
      <c r="Q247" s="26" t="s">
        <v>2075</v>
      </c>
      <c r="R247" s="26" t="s">
        <v>39</v>
      </c>
      <c r="S247" s="60">
        <v>1</v>
      </c>
      <c r="T247" s="60">
        <v>3</v>
      </c>
      <c r="U247" s="60"/>
      <c r="V247" s="60"/>
      <c r="W247" s="26" t="s">
        <v>17</v>
      </c>
      <c r="X247" s="26"/>
      <c r="Y247" s="26"/>
    </row>
    <row r="248" ht="24.95" customHeight="1" spans="1:25">
      <c r="A248" s="24">
        <v>214</v>
      </c>
      <c r="B248" s="25" t="s">
        <v>2588</v>
      </c>
      <c r="C248" s="26" t="s">
        <v>45</v>
      </c>
      <c r="D248" s="26" t="s">
        <v>120</v>
      </c>
      <c r="E248" s="26" t="s">
        <v>1067</v>
      </c>
      <c r="F248" s="26"/>
      <c r="G248" s="26" t="s">
        <v>363</v>
      </c>
      <c r="H248" s="26">
        <v>2019</v>
      </c>
      <c r="I248" s="26" t="s">
        <v>106</v>
      </c>
      <c r="J248" s="45">
        <v>1</v>
      </c>
      <c r="K248" s="46" t="s">
        <v>2403</v>
      </c>
      <c r="L248" s="26" t="s">
        <v>1635</v>
      </c>
      <c r="M248" s="47">
        <v>0.8</v>
      </c>
      <c r="N248" s="47"/>
      <c r="O248" s="47">
        <v>0.8</v>
      </c>
      <c r="P248" s="47"/>
      <c r="Q248" s="26" t="s">
        <v>2075</v>
      </c>
      <c r="R248" s="26" t="s">
        <v>39</v>
      </c>
      <c r="S248" s="60">
        <v>1</v>
      </c>
      <c r="T248" s="60">
        <v>7</v>
      </c>
      <c r="U248" s="60"/>
      <c r="V248" s="60"/>
      <c r="W248" s="26" t="s">
        <v>17</v>
      </c>
      <c r="X248" s="26"/>
      <c r="Y248" s="26" t="s">
        <v>2589</v>
      </c>
    </row>
    <row r="249" customFormat="1" ht="24.95" customHeight="1" spans="1:25">
      <c r="A249" s="24"/>
      <c r="B249" s="25"/>
      <c r="C249" s="162" t="s">
        <v>2727</v>
      </c>
      <c r="D249" s="119" t="s">
        <v>120</v>
      </c>
      <c r="E249" s="119" t="s">
        <v>1067</v>
      </c>
      <c r="F249" s="119" t="s">
        <v>2749</v>
      </c>
      <c r="G249" s="26" t="s">
        <v>363</v>
      </c>
      <c r="H249" s="26">
        <v>2019</v>
      </c>
      <c r="I249" s="26" t="s">
        <v>106</v>
      </c>
      <c r="J249" s="45">
        <v>1</v>
      </c>
      <c r="K249" s="46" t="s">
        <v>2403</v>
      </c>
      <c r="L249" s="26" t="s">
        <v>1635</v>
      </c>
      <c r="M249" s="47">
        <v>0.8</v>
      </c>
      <c r="N249" s="47"/>
      <c r="O249" s="47">
        <v>0.8</v>
      </c>
      <c r="P249" s="47"/>
      <c r="Q249" s="26" t="s">
        <v>2075</v>
      </c>
      <c r="R249" s="26" t="s">
        <v>39</v>
      </c>
      <c r="S249" s="60">
        <v>1</v>
      </c>
      <c r="T249" s="60">
        <v>7</v>
      </c>
      <c r="U249" s="60"/>
      <c r="V249" s="60"/>
      <c r="W249" s="26" t="s">
        <v>17</v>
      </c>
      <c r="X249" s="26"/>
      <c r="Y249" s="26"/>
    </row>
    <row r="250" s="5" customFormat="1" ht="24.95" customHeight="1" spans="1:25">
      <c r="A250" s="20">
        <v>215</v>
      </c>
      <c r="B250" s="21" t="s">
        <v>2609</v>
      </c>
      <c r="C250" s="20"/>
      <c r="D250" s="20"/>
      <c r="E250" s="20"/>
      <c r="F250" s="20"/>
      <c r="G250" s="20" t="s">
        <v>37</v>
      </c>
      <c r="H250" s="20" t="s">
        <v>34</v>
      </c>
      <c r="I250" s="20" t="s">
        <v>108</v>
      </c>
      <c r="J250" s="41">
        <f>SUM(0)</f>
        <v>0</v>
      </c>
      <c r="K250" s="21"/>
      <c r="L250" s="20"/>
      <c r="M250" s="48"/>
      <c r="N250" s="48"/>
      <c r="O250" s="48"/>
      <c r="P250" s="48"/>
      <c r="Q250" s="20"/>
      <c r="R250" s="20"/>
      <c r="S250" s="57">
        <f>SUM(0)</f>
        <v>0</v>
      </c>
      <c r="T250" s="57">
        <f>SUM(0)</f>
        <v>0</v>
      </c>
      <c r="U250" s="57"/>
      <c r="V250" s="57"/>
      <c r="W250" s="20"/>
      <c r="X250" s="20">
        <v>9799</v>
      </c>
      <c r="Y250" s="20"/>
    </row>
    <row r="251" s="5" customFormat="1" ht="24.95" customHeight="1" spans="1:25">
      <c r="A251" s="20">
        <v>216</v>
      </c>
      <c r="B251" s="21" t="s">
        <v>2610</v>
      </c>
      <c r="C251" s="20"/>
      <c r="D251" s="20"/>
      <c r="E251" s="20"/>
      <c r="F251" s="20"/>
      <c r="G251" s="20" t="s">
        <v>37</v>
      </c>
      <c r="H251" s="20" t="s">
        <v>34</v>
      </c>
      <c r="I251" s="20" t="s">
        <v>1232</v>
      </c>
      <c r="J251" s="57">
        <f>SUM(0)</f>
        <v>0</v>
      </c>
      <c r="K251" s="21"/>
      <c r="L251" s="20"/>
      <c r="M251" s="48">
        <f>SUM(0)</f>
        <v>0</v>
      </c>
      <c r="N251" s="48">
        <f>SUM(0)</f>
        <v>0</v>
      </c>
      <c r="O251" s="48">
        <f>SUM(0)</f>
        <v>0</v>
      </c>
      <c r="P251" s="48">
        <f>SUM(0)</f>
        <v>0</v>
      </c>
      <c r="Q251" s="20"/>
      <c r="R251" s="20" t="s">
        <v>110</v>
      </c>
      <c r="S251" s="57">
        <f>SUM(0)</f>
        <v>0</v>
      </c>
      <c r="T251" s="57">
        <f>SUM(0)</f>
        <v>0</v>
      </c>
      <c r="U251" s="57"/>
      <c r="V251" s="57"/>
      <c r="W251" s="20" t="s">
        <v>34</v>
      </c>
      <c r="X251" s="20">
        <v>9800</v>
      </c>
      <c r="Y251" s="20"/>
    </row>
    <row r="252" s="5" customFormat="1" ht="24.95" customHeight="1" spans="1:25">
      <c r="A252" s="20">
        <v>217</v>
      </c>
      <c r="B252" s="21" t="s">
        <v>2620</v>
      </c>
      <c r="C252" s="20"/>
      <c r="D252" s="20"/>
      <c r="E252" s="20"/>
      <c r="F252" s="20"/>
      <c r="G252" s="20" t="s">
        <v>37</v>
      </c>
      <c r="H252" s="20" t="s">
        <v>34</v>
      </c>
      <c r="I252" s="20" t="s">
        <v>34</v>
      </c>
      <c r="J252" s="42" t="s">
        <v>34</v>
      </c>
      <c r="K252" s="21"/>
      <c r="L252" s="20"/>
      <c r="M252" s="48">
        <f t="shared" ref="M252:P252" si="102">M253+M254+M255+M256</f>
        <v>0</v>
      </c>
      <c r="N252" s="48">
        <f t="shared" si="102"/>
        <v>0</v>
      </c>
      <c r="O252" s="48">
        <f t="shared" si="102"/>
        <v>0</v>
      </c>
      <c r="P252" s="48">
        <f t="shared" si="102"/>
        <v>0</v>
      </c>
      <c r="Q252" s="20"/>
      <c r="R252" s="20" t="s">
        <v>110</v>
      </c>
      <c r="S252" s="57">
        <f>S253+S254+S255+S256</f>
        <v>0</v>
      </c>
      <c r="T252" s="57">
        <f>T253+T254+T255+T256</f>
        <v>0</v>
      </c>
      <c r="U252" s="57"/>
      <c r="V252" s="57"/>
      <c r="W252" s="20" t="s">
        <v>34</v>
      </c>
      <c r="X252" s="20">
        <v>9839</v>
      </c>
      <c r="Y252" s="20"/>
    </row>
    <row r="253" s="6" customFormat="1" ht="24.95" customHeight="1" spans="1:25">
      <c r="A253" s="22">
        <v>218</v>
      </c>
      <c r="B253" s="23" t="s">
        <v>2621</v>
      </c>
      <c r="C253" s="22"/>
      <c r="D253" s="22"/>
      <c r="E253" s="22"/>
      <c r="F253" s="22"/>
      <c r="G253" s="22" t="s">
        <v>37</v>
      </c>
      <c r="H253" s="22" t="s">
        <v>34</v>
      </c>
      <c r="I253" s="22" t="s">
        <v>2053</v>
      </c>
      <c r="J253" s="43"/>
      <c r="K253" s="69"/>
      <c r="L253" s="22"/>
      <c r="M253" s="49"/>
      <c r="N253" s="49"/>
      <c r="O253" s="49"/>
      <c r="P253" s="49"/>
      <c r="Q253" s="22"/>
      <c r="R253" s="22"/>
      <c r="S253" s="58"/>
      <c r="T253" s="58"/>
      <c r="U253" s="58"/>
      <c r="V253" s="58"/>
      <c r="W253" s="22" t="s">
        <v>34</v>
      </c>
      <c r="X253" s="22">
        <v>9840</v>
      </c>
      <c r="Y253" s="22"/>
    </row>
    <row r="254" s="6" customFormat="1" ht="24.95" customHeight="1" spans="1:25">
      <c r="A254" s="22">
        <v>219</v>
      </c>
      <c r="B254" s="23" t="s">
        <v>2622</v>
      </c>
      <c r="C254" s="22"/>
      <c r="D254" s="22"/>
      <c r="E254" s="22"/>
      <c r="F254" s="22"/>
      <c r="G254" s="22" t="s">
        <v>2623</v>
      </c>
      <c r="H254" s="22" t="s">
        <v>34</v>
      </c>
      <c r="I254" s="22" t="s">
        <v>1232</v>
      </c>
      <c r="J254" s="43">
        <f t="shared" ref="J254:J256" si="103">SUM(0)</f>
        <v>0</v>
      </c>
      <c r="K254" s="69"/>
      <c r="L254" s="22"/>
      <c r="M254" s="49"/>
      <c r="N254" s="49"/>
      <c r="O254" s="49"/>
      <c r="P254" s="49"/>
      <c r="Q254" s="22"/>
      <c r="R254" s="22"/>
      <c r="S254" s="58">
        <f t="shared" ref="S254:S256" si="104">SUM(0)</f>
        <v>0</v>
      </c>
      <c r="T254" s="58">
        <f t="shared" ref="T254:T256" si="105">SUM(0)</f>
        <v>0</v>
      </c>
      <c r="U254" s="58"/>
      <c r="V254" s="58"/>
      <c r="W254" s="22" t="s">
        <v>34</v>
      </c>
      <c r="X254" s="22">
        <v>9874</v>
      </c>
      <c r="Y254" s="22"/>
    </row>
    <row r="255" s="6" customFormat="1" ht="24.95" customHeight="1" spans="1:25">
      <c r="A255" s="22">
        <v>220</v>
      </c>
      <c r="B255" s="23" t="s">
        <v>2624</v>
      </c>
      <c r="C255" s="22"/>
      <c r="D255" s="22"/>
      <c r="E255" s="22"/>
      <c r="F255" s="22"/>
      <c r="G255" s="22" t="s">
        <v>37</v>
      </c>
      <c r="H255" s="22" t="s">
        <v>34</v>
      </c>
      <c r="I255" s="22" t="s">
        <v>108</v>
      </c>
      <c r="J255" s="43">
        <f t="shared" si="103"/>
        <v>0</v>
      </c>
      <c r="K255" s="69" t="s">
        <v>2625</v>
      </c>
      <c r="L255" s="22"/>
      <c r="M255" s="49">
        <f t="shared" ref="M255:P255" si="106">SUM(0)</f>
        <v>0</v>
      </c>
      <c r="N255" s="49">
        <f t="shared" si="106"/>
        <v>0</v>
      </c>
      <c r="O255" s="49">
        <f t="shared" si="106"/>
        <v>0</v>
      </c>
      <c r="P255" s="49">
        <f t="shared" si="106"/>
        <v>0</v>
      </c>
      <c r="Q255" s="22"/>
      <c r="R255" s="22" t="s">
        <v>110</v>
      </c>
      <c r="S255" s="58">
        <f t="shared" si="104"/>
        <v>0</v>
      </c>
      <c r="T255" s="58">
        <f t="shared" si="105"/>
        <v>0</v>
      </c>
      <c r="U255" s="58"/>
      <c r="V255" s="58"/>
      <c r="W255" s="22" t="s">
        <v>34</v>
      </c>
      <c r="X255" s="22">
        <v>9887</v>
      </c>
      <c r="Y255" s="22"/>
    </row>
    <row r="256" s="6" customFormat="1" ht="24.95" customHeight="1" spans="1:25">
      <c r="A256" s="22">
        <v>221</v>
      </c>
      <c r="B256" s="23" t="s">
        <v>2626</v>
      </c>
      <c r="C256" s="22"/>
      <c r="D256" s="22"/>
      <c r="E256" s="22"/>
      <c r="F256" s="22"/>
      <c r="G256" s="22" t="s">
        <v>37</v>
      </c>
      <c r="H256" s="22" t="s">
        <v>34</v>
      </c>
      <c r="I256" s="22" t="s">
        <v>34</v>
      </c>
      <c r="J256" s="58">
        <f t="shared" si="103"/>
        <v>0</v>
      </c>
      <c r="K256" s="69" t="s">
        <v>2627</v>
      </c>
      <c r="L256" s="22"/>
      <c r="M256" s="49">
        <f t="shared" ref="M256:P256" si="107">SUM(0)</f>
        <v>0</v>
      </c>
      <c r="N256" s="49">
        <f t="shared" si="107"/>
        <v>0</v>
      </c>
      <c r="O256" s="49">
        <f t="shared" si="107"/>
        <v>0</v>
      </c>
      <c r="P256" s="49">
        <f t="shared" si="107"/>
        <v>0</v>
      </c>
      <c r="Q256" s="22"/>
      <c r="R256" s="22" t="s">
        <v>110</v>
      </c>
      <c r="S256" s="58">
        <f t="shared" si="104"/>
        <v>0</v>
      </c>
      <c r="T256" s="58">
        <f t="shared" si="105"/>
        <v>0</v>
      </c>
      <c r="U256" s="58"/>
      <c r="V256" s="58"/>
      <c r="W256" s="22" t="s">
        <v>34</v>
      </c>
      <c r="X256" s="22">
        <v>9943</v>
      </c>
      <c r="Y256" s="22"/>
    </row>
    <row r="257" s="4" customFormat="1" ht="24.95" customHeight="1" spans="1:25">
      <c r="A257" s="18">
        <v>222</v>
      </c>
      <c r="B257" s="19" t="s">
        <v>2628</v>
      </c>
      <c r="C257" s="18"/>
      <c r="D257" s="18"/>
      <c r="E257" s="18"/>
      <c r="F257" s="18"/>
      <c r="G257" s="18" t="s">
        <v>34</v>
      </c>
      <c r="H257" s="18" t="s">
        <v>34</v>
      </c>
      <c r="I257" s="18" t="s">
        <v>34</v>
      </c>
      <c r="J257" s="39"/>
      <c r="K257" s="19"/>
      <c r="L257" s="18"/>
      <c r="M257" s="40"/>
      <c r="N257" s="40"/>
      <c r="O257" s="40"/>
      <c r="P257" s="40"/>
      <c r="Q257" s="18"/>
      <c r="R257" s="18"/>
      <c r="S257" s="56"/>
      <c r="T257" s="56"/>
      <c r="U257" s="56"/>
      <c r="V257" s="56"/>
      <c r="W257" s="18"/>
      <c r="X257" s="18">
        <v>9950</v>
      </c>
      <c r="Y257" s="18"/>
    </row>
    <row r="258" s="5" customFormat="1" ht="24.95" customHeight="1" spans="1:25">
      <c r="A258" s="20">
        <v>223</v>
      </c>
      <c r="B258" s="21" t="s">
        <v>2629</v>
      </c>
      <c r="C258" s="20"/>
      <c r="D258" s="20"/>
      <c r="E258" s="20"/>
      <c r="F258" s="20"/>
      <c r="G258" s="20"/>
      <c r="H258" s="20"/>
      <c r="I258" s="20"/>
      <c r="J258" s="41"/>
      <c r="K258" s="21"/>
      <c r="L258" s="20"/>
      <c r="M258" s="48"/>
      <c r="N258" s="48"/>
      <c r="O258" s="48"/>
      <c r="P258" s="48"/>
      <c r="Q258" s="20"/>
      <c r="R258" s="20"/>
      <c r="S258" s="57"/>
      <c r="T258" s="57"/>
      <c r="U258" s="57"/>
      <c r="V258" s="57"/>
      <c r="W258" s="20"/>
      <c r="X258" s="20">
        <v>9951</v>
      </c>
      <c r="Y258" s="20"/>
    </row>
    <row r="259" s="5" customFormat="1" ht="24.95" customHeight="1" spans="1:25">
      <c r="A259" s="20">
        <v>224</v>
      </c>
      <c r="B259" s="21" t="s">
        <v>2630</v>
      </c>
      <c r="C259" s="20"/>
      <c r="D259" s="20"/>
      <c r="E259" s="20"/>
      <c r="F259" s="20"/>
      <c r="G259" s="20"/>
      <c r="H259" s="20"/>
      <c r="I259" s="20"/>
      <c r="J259" s="41"/>
      <c r="K259" s="21"/>
      <c r="L259" s="20"/>
      <c r="M259" s="48"/>
      <c r="N259" s="48"/>
      <c r="O259" s="48"/>
      <c r="P259" s="48"/>
      <c r="Q259" s="20"/>
      <c r="R259" s="20"/>
      <c r="S259" s="57"/>
      <c r="T259" s="57"/>
      <c r="U259" s="57"/>
      <c r="V259" s="57"/>
      <c r="W259" s="20"/>
      <c r="X259" s="20">
        <v>9952</v>
      </c>
      <c r="Y259" s="20"/>
    </row>
    <row r="260" s="5" customFormat="1" ht="24.95" customHeight="1" spans="1:25">
      <c r="A260" s="20">
        <v>225</v>
      </c>
      <c r="B260" s="21" t="s">
        <v>2631</v>
      </c>
      <c r="C260" s="20"/>
      <c r="D260" s="20"/>
      <c r="E260" s="20"/>
      <c r="F260" s="20"/>
      <c r="G260" s="20"/>
      <c r="H260" s="20"/>
      <c r="I260" s="20"/>
      <c r="J260" s="41"/>
      <c r="K260" s="21"/>
      <c r="L260" s="20"/>
      <c r="M260" s="48"/>
      <c r="N260" s="48"/>
      <c r="O260" s="48"/>
      <c r="P260" s="48"/>
      <c r="Q260" s="20"/>
      <c r="R260" s="20"/>
      <c r="S260" s="57"/>
      <c r="T260" s="57"/>
      <c r="U260" s="57"/>
      <c r="V260" s="57"/>
      <c r="W260" s="20"/>
      <c r="X260" s="20">
        <v>9953</v>
      </c>
      <c r="Y260" s="20"/>
    </row>
    <row r="261" s="5" customFormat="1" ht="24.95" customHeight="1" spans="1:25">
      <c r="A261" s="20">
        <v>226</v>
      </c>
      <c r="B261" s="21" t="s">
        <v>2632</v>
      </c>
      <c r="C261" s="20"/>
      <c r="D261" s="20"/>
      <c r="E261" s="20"/>
      <c r="F261" s="20"/>
      <c r="G261" s="20"/>
      <c r="H261" s="20"/>
      <c r="I261" s="20"/>
      <c r="J261" s="41"/>
      <c r="K261" s="21"/>
      <c r="L261" s="20"/>
      <c r="M261" s="48"/>
      <c r="N261" s="48"/>
      <c r="O261" s="48"/>
      <c r="P261" s="48"/>
      <c r="Q261" s="20"/>
      <c r="R261" s="20"/>
      <c r="S261" s="57"/>
      <c r="T261" s="57"/>
      <c r="U261" s="57"/>
      <c r="V261" s="57"/>
      <c r="W261" s="20"/>
      <c r="X261" s="20">
        <v>9954</v>
      </c>
      <c r="Y261" s="20"/>
    </row>
    <row r="262" s="4" customFormat="1" ht="24.95" customHeight="1" spans="1:25">
      <c r="A262" s="18">
        <v>227</v>
      </c>
      <c r="B262" s="19" t="s">
        <v>2633</v>
      </c>
      <c r="C262" s="18"/>
      <c r="D262" s="18"/>
      <c r="E262" s="18"/>
      <c r="F262" s="18"/>
      <c r="G262" s="18" t="s">
        <v>34</v>
      </c>
      <c r="H262" s="18" t="s">
        <v>34</v>
      </c>
      <c r="I262" s="18" t="s">
        <v>34</v>
      </c>
      <c r="J262" s="39" t="s">
        <v>34</v>
      </c>
      <c r="K262" s="19"/>
      <c r="L262" s="18"/>
      <c r="M262" s="40">
        <f t="shared" ref="M262:P262" si="108">M263+M264+M265</f>
        <v>0</v>
      </c>
      <c r="N262" s="40">
        <f t="shared" si="108"/>
        <v>0</v>
      </c>
      <c r="O262" s="40">
        <f t="shared" si="108"/>
        <v>0</v>
      </c>
      <c r="P262" s="40">
        <f t="shared" si="108"/>
        <v>0</v>
      </c>
      <c r="Q262" s="18"/>
      <c r="R262" s="18" t="s">
        <v>34</v>
      </c>
      <c r="S262" s="56">
        <f>S263+S264+S265</f>
        <v>0</v>
      </c>
      <c r="T262" s="56">
        <f>T263+T264+T265</f>
        <v>0</v>
      </c>
      <c r="U262" s="56" t="s">
        <v>2634</v>
      </c>
      <c r="V262" s="56" t="s">
        <v>2635</v>
      </c>
      <c r="W262" s="18" t="s">
        <v>34</v>
      </c>
      <c r="X262" s="18">
        <v>9955</v>
      </c>
      <c r="Y262" s="18"/>
    </row>
    <row r="263" s="5" customFormat="1" ht="24.95" customHeight="1" spans="1:25">
      <c r="A263" s="20">
        <v>228</v>
      </c>
      <c r="B263" s="21" t="s">
        <v>2636</v>
      </c>
      <c r="C263" s="20"/>
      <c r="D263" s="20"/>
      <c r="E263" s="20"/>
      <c r="F263" s="20"/>
      <c r="G263" s="20" t="s">
        <v>37</v>
      </c>
      <c r="H263" s="20" t="s">
        <v>34</v>
      </c>
      <c r="I263" s="20" t="s">
        <v>108</v>
      </c>
      <c r="J263" s="41">
        <f>SUM(0)</f>
        <v>0</v>
      </c>
      <c r="K263" s="21" t="s">
        <v>2637</v>
      </c>
      <c r="L263" s="20"/>
      <c r="M263" s="48">
        <f>SUM(0)</f>
        <v>0</v>
      </c>
      <c r="N263" s="48">
        <f>SUM(0)</f>
        <v>0</v>
      </c>
      <c r="O263" s="48">
        <f>SUM(0)</f>
        <v>0</v>
      </c>
      <c r="P263" s="48">
        <f>SUM(0)</f>
        <v>0</v>
      </c>
      <c r="Q263" s="20"/>
      <c r="R263" s="20" t="s">
        <v>110</v>
      </c>
      <c r="S263" s="57">
        <f>SUM(0)</f>
        <v>0</v>
      </c>
      <c r="T263" s="57">
        <f>SUM(0)</f>
        <v>0</v>
      </c>
      <c r="U263" s="57"/>
      <c r="V263" s="57"/>
      <c r="W263" s="20" t="s">
        <v>34</v>
      </c>
      <c r="X263" s="20">
        <v>9956</v>
      </c>
      <c r="Y263" s="20"/>
    </row>
    <row r="264" s="5" customFormat="1" ht="24.95" customHeight="1" spans="1:25">
      <c r="A264" s="20">
        <v>229</v>
      </c>
      <c r="B264" s="21" t="s">
        <v>2641</v>
      </c>
      <c r="C264" s="20"/>
      <c r="D264" s="20"/>
      <c r="E264" s="20"/>
      <c r="F264" s="20"/>
      <c r="G264" s="20"/>
      <c r="H264" s="20"/>
      <c r="I264" s="20"/>
      <c r="J264" s="42"/>
      <c r="K264" s="21"/>
      <c r="L264" s="20"/>
      <c r="M264" s="48"/>
      <c r="N264" s="48"/>
      <c r="O264" s="48"/>
      <c r="P264" s="48"/>
      <c r="Q264" s="20"/>
      <c r="R264" s="20"/>
      <c r="S264" s="57"/>
      <c r="T264" s="57"/>
      <c r="U264" s="57"/>
      <c r="V264" s="57"/>
      <c r="W264" s="20"/>
      <c r="X264" s="20">
        <v>9958</v>
      </c>
      <c r="Y264" s="20"/>
    </row>
    <row r="265" s="5" customFormat="1" ht="24.95" customHeight="1" spans="1:25">
      <c r="A265" s="20">
        <v>230</v>
      </c>
      <c r="B265" s="21" t="s">
        <v>2642</v>
      </c>
      <c r="C265" s="20"/>
      <c r="D265" s="20"/>
      <c r="E265" s="20"/>
      <c r="F265" s="20"/>
      <c r="G265" s="20" t="s">
        <v>37</v>
      </c>
      <c r="H265" s="20" t="s">
        <v>34</v>
      </c>
      <c r="I265" s="20" t="s">
        <v>38</v>
      </c>
      <c r="J265" s="41"/>
      <c r="K265" s="21"/>
      <c r="L265" s="20"/>
      <c r="M265" s="48"/>
      <c r="N265" s="48"/>
      <c r="O265" s="48"/>
      <c r="P265" s="48"/>
      <c r="Q265" s="20"/>
      <c r="R265" s="20"/>
      <c r="S265" s="57"/>
      <c r="T265" s="57"/>
      <c r="U265" s="57"/>
      <c r="V265" s="57"/>
      <c r="W265" s="20"/>
      <c r="X265" s="20">
        <v>9959</v>
      </c>
      <c r="Y265" s="20"/>
    </row>
    <row r="266" s="6" customFormat="1" ht="24.95" customHeight="1" spans="1:25">
      <c r="A266" s="22">
        <v>231</v>
      </c>
      <c r="B266" s="23" t="s">
        <v>2643</v>
      </c>
      <c r="C266" s="22"/>
      <c r="D266" s="22"/>
      <c r="E266" s="22"/>
      <c r="F266" s="22"/>
      <c r="G266" s="22" t="s">
        <v>37</v>
      </c>
      <c r="H266" s="22" t="s">
        <v>34</v>
      </c>
      <c r="I266" s="22" t="s">
        <v>38</v>
      </c>
      <c r="J266" s="43"/>
      <c r="K266" s="23"/>
      <c r="L266" s="22"/>
      <c r="M266" s="49"/>
      <c r="N266" s="49"/>
      <c r="O266" s="49"/>
      <c r="P266" s="49"/>
      <c r="Q266" s="22"/>
      <c r="R266" s="22"/>
      <c r="S266" s="58"/>
      <c r="T266" s="58"/>
      <c r="U266" s="58"/>
      <c r="V266" s="58"/>
      <c r="W266" s="22"/>
      <c r="X266" s="22">
        <v>9960</v>
      </c>
      <c r="Y266" s="22"/>
    </row>
    <row r="267" s="6" customFormat="1" ht="24.95" customHeight="1" spans="1:25">
      <c r="A267" s="22">
        <v>232</v>
      </c>
      <c r="B267" s="23" t="s">
        <v>2644</v>
      </c>
      <c r="C267" s="22"/>
      <c r="D267" s="22"/>
      <c r="E267" s="22"/>
      <c r="F267" s="22"/>
      <c r="G267" s="22" t="s">
        <v>37</v>
      </c>
      <c r="H267" s="22" t="s">
        <v>34</v>
      </c>
      <c r="I267" s="22" t="s">
        <v>38</v>
      </c>
      <c r="J267" s="43"/>
      <c r="K267" s="23"/>
      <c r="L267" s="22"/>
      <c r="M267" s="49"/>
      <c r="N267" s="49"/>
      <c r="O267" s="49"/>
      <c r="P267" s="49"/>
      <c r="Q267" s="22"/>
      <c r="R267" s="22"/>
      <c r="S267" s="58"/>
      <c r="T267" s="58"/>
      <c r="U267" s="58"/>
      <c r="V267" s="58"/>
      <c r="W267" s="22"/>
      <c r="X267" s="22">
        <v>10320</v>
      </c>
      <c r="Y267" s="22"/>
    </row>
    <row r="268" s="6" customFormat="1" ht="24.95" customHeight="1" spans="1:25">
      <c r="A268" s="22">
        <v>233</v>
      </c>
      <c r="B268" s="23" t="s">
        <v>2645</v>
      </c>
      <c r="C268" s="22"/>
      <c r="D268" s="22"/>
      <c r="E268" s="22"/>
      <c r="F268" s="22"/>
      <c r="G268" s="22" t="s">
        <v>37</v>
      </c>
      <c r="H268" s="22" t="s">
        <v>34</v>
      </c>
      <c r="I268" s="22" t="s">
        <v>38</v>
      </c>
      <c r="J268" s="43"/>
      <c r="K268" s="23"/>
      <c r="L268" s="22"/>
      <c r="M268" s="49"/>
      <c r="N268" s="49"/>
      <c r="O268" s="49"/>
      <c r="P268" s="49"/>
      <c r="Q268" s="22"/>
      <c r="R268" s="22"/>
      <c r="S268" s="58"/>
      <c r="T268" s="58"/>
      <c r="U268" s="58"/>
      <c r="V268" s="58"/>
      <c r="W268" s="22"/>
      <c r="X268" s="22">
        <v>10917</v>
      </c>
      <c r="Y268" s="22"/>
    </row>
    <row r="269" s="4" customFormat="1" ht="24.95" customHeight="1" spans="1:25">
      <c r="A269" s="18">
        <v>234</v>
      </c>
      <c r="B269" s="19" t="s">
        <v>2646</v>
      </c>
      <c r="C269" s="18"/>
      <c r="D269" s="18"/>
      <c r="E269" s="18"/>
      <c r="F269" s="18"/>
      <c r="G269" s="18" t="s">
        <v>37</v>
      </c>
      <c r="H269" s="18" t="s">
        <v>34</v>
      </c>
      <c r="I269" s="18" t="s">
        <v>108</v>
      </c>
      <c r="J269" s="62">
        <f>J270+J271+J272+J273+J274</f>
        <v>0</v>
      </c>
      <c r="K269" s="19"/>
      <c r="L269" s="18"/>
      <c r="M269" s="40">
        <f t="shared" ref="M269:P269" si="109">M270+M271+M272+M273+M274</f>
        <v>0</v>
      </c>
      <c r="N269" s="40">
        <f t="shared" si="109"/>
        <v>0</v>
      </c>
      <c r="O269" s="40">
        <f t="shared" si="109"/>
        <v>0</v>
      </c>
      <c r="P269" s="40">
        <f t="shared" si="109"/>
        <v>0</v>
      </c>
      <c r="Q269" s="18"/>
      <c r="R269" s="18" t="s">
        <v>39</v>
      </c>
      <c r="S269" s="56">
        <f>S270+S271+S272+S273+S274</f>
        <v>0</v>
      </c>
      <c r="T269" s="56">
        <f>T270+T271+T272+T273+T274</f>
        <v>0</v>
      </c>
      <c r="U269" s="56" t="s">
        <v>2647</v>
      </c>
      <c r="V269" s="56" t="s">
        <v>2648</v>
      </c>
      <c r="W269" s="18" t="s">
        <v>34</v>
      </c>
      <c r="X269" s="18">
        <v>11424</v>
      </c>
      <c r="Y269" s="18"/>
    </row>
    <row r="270" s="5" customFormat="1" ht="24.95" customHeight="1" spans="1:25">
      <c r="A270" s="20">
        <v>235</v>
      </c>
      <c r="B270" s="21" t="s">
        <v>2649</v>
      </c>
      <c r="C270" s="20"/>
      <c r="D270" s="20"/>
      <c r="E270" s="20"/>
      <c r="F270" s="20"/>
      <c r="G270" s="20" t="s">
        <v>37</v>
      </c>
      <c r="H270" s="20" t="s">
        <v>34</v>
      </c>
      <c r="I270" s="20" t="s">
        <v>108</v>
      </c>
      <c r="J270" s="41">
        <f>SUM(0)</f>
        <v>0</v>
      </c>
      <c r="K270" s="21" t="s">
        <v>2650</v>
      </c>
      <c r="L270" s="20"/>
      <c r="M270" s="48">
        <f t="shared" ref="M270:P270" si="110">SUM(0)</f>
        <v>0</v>
      </c>
      <c r="N270" s="48">
        <f t="shared" si="110"/>
        <v>0</v>
      </c>
      <c r="O270" s="48">
        <f t="shared" si="110"/>
        <v>0</v>
      </c>
      <c r="P270" s="48">
        <f t="shared" si="110"/>
        <v>0</v>
      </c>
      <c r="Q270" s="20"/>
      <c r="R270" s="20" t="s">
        <v>39</v>
      </c>
      <c r="S270" s="57">
        <f>SUM(0)</f>
        <v>0</v>
      </c>
      <c r="T270" s="57">
        <f>SUM(0)</f>
        <v>0</v>
      </c>
      <c r="U270" s="57"/>
      <c r="V270" s="57"/>
      <c r="W270" s="20" t="s">
        <v>34</v>
      </c>
      <c r="X270" s="20">
        <v>11425</v>
      </c>
      <c r="Y270" s="20"/>
    </row>
    <row r="271" s="8" customFormat="1" ht="24.95" customHeight="1" spans="1:25">
      <c r="A271" s="20">
        <v>236</v>
      </c>
      <c r="B271" s="75" t="s">
        <v>2651</v>
      </c>
      <c r="C271" s="20"/>
      <c r="D271" s="20"/>
      <c r="E271" s="20"/>
      <c r="F271" s="20"/>
      <c r="G271" s="20" t="s">
        <v>37</v>
      </c>
      <c r="H271" s="20">
        <v>2020</v>
      </c>
      <c r="I271" s="20" t="s">
        <v>108</v>
      </c>
      <c r="J271" s="20">
        <f>SUM(0)</f>
        <v>0</v>
      </c>
      <c r="K271" s="20" t="s">
        <v>2652</v>
      </c>
      <c r="L271" s="20"/>
      <c r="M271" s="20">
        <f t="shared" ref="M271:P271" si="111">SUM(0)</f>
        <v>0</v>
      </c>
      <c r="N271" s="20">
        <f t="shared" si="111"/>
        <v>0</v>
      </c>
      <c r="O271" s="20">
        <f t="shared" si="111"/>
        <v>0</v>
      </c>
      <c r="P271" s="20">
        <f t="shared" si="111"/>
        <v>0</v>
      </c>
      <c r="Q271" s="20"/>
      <c r="R271" s="20"/>
      <c r="S271" s="20"/>
      <c r="T271" s="20"/>
      <c r="U271" s="20"/>
      <c r="V271" s="20"/>
      <c r="W271" s="20"/>
      <c r="X271" s="20">
        <v>11429</v>
      </c>
      <c r="Y271" s="20"/>
    </row>
    <row r="272" s="5" customFormat="1" ht="24.95" customHeight="1" spans="1:25">
      <c r="A272" s="20">
        <v>237</v>
      </c>
      <c r="B272" s="21" t="s">
        <v>2653</v>
      </c>
      <c r="C272" s="20"/>
      <c r="D272" s="20"/>
      <c r="E272" s="20"/>
      <c r="F272" s="20"/>
      <c r="G272" s="20"/>
      <c r="H272" s="20"/>
      <c r="I272" s="20"/>
      <c r="J272" s="42"/>
      <c r="K272" s="21"/>
      <c r="L272" s="20"/>
      <c r="M272" s="48"/>
      <c r="N272" s="48"/>
      <c r="O272" s="48"/>
      <c r="P272" s="48"/>
      <c r="Q272" s="20"/>
      <c r="R272" s="20"/>
      <c r="S272" s="57"/>
      <c r="T272" s="57"/>
      <c r="U272" s="57"/>
      <c r="V272" s="57"/>
      <c r="W272" s="20"/>
      <c r="X272" s="20">
        <v>11430</v>
      </c>
      <c r="Y272" s="20"/>
    </row>
    <row r="273" s="5" customFormat="1" ht="24.95" customHeight="1" spans="1:25">
      <c r="A273" s="20">
        <v>238</v>
      </c>
      <c r="B273" s="21" t="s">
        <v>2654</v>
      </c>
      <c r="C273" s="20"/>
      <c r="D273" s="20"/>
      <c r="E273" s="20"/>
      <c r="F273" s="20"/>
      <c r="G273" s="20"/>
      <c r="H273" s="20"/>
      <c r="I273" s="20"/>
      <c r="J273" s="42"/>
      <c r="K273" s="21"/>
      <c r="L273" s="20"/>
      <c r="M273" s="48"/>
      <c r="N273" s="48"/>
      <c r="O273" s="48"/>
      <c r="P273" s="48"/>
      <c r="Q273" s="20"/>
      <c r="R273" s="20"/>
      <c r="S273" s="57"/>
      <c r="T273" s="57"/>
      <c r="U273" s="57"/>
      <c r="V273" s="57"/>
      <c r="W273" s="20"/>
      <c r="X273" s="20">
        <v>11431</v>
      </c>
      <c r="Y273" s="20"/>
    </row>
    <row r="274" s="5" customFormat="1" ht="24.95" customHeight="1" spans="1:25">
      <c r="A274" s="20">
        <v>239</v>
      </c>
      <c r="B274" s="21" t="s">
        <v>2655</v>
      </c>
      <c r="C274" s="20"/>
      <c r="D274" s="20"/>
      <c r="E274" s="20"/>
      <c r="F274" s="20"/>
      <c r="G274" s="20"/>
      <c r="H274" s="20"/>
      <c r="I274" s="20"/>
      <c r="J274" s="42"/>
      <c r="K274" s="21"/>
      <c r="L274" s="20"/>
      <c r="M274" s="48"/>
      <c r="N274" s="48"/>
      <c r="O274" s="48"/>
      <c r="P274" s="48"/>
      <c r="Q274" s="20"/>
      <c r="R274" s="20"/>
      <c r="S274" s="57"/>
      <c r="T274" s="57"/>
      <c r="U274" s="57"/>
      <c r="V274" s="57"/>
      <c r="W274" s="20"/>
      <c r="X274" s="20">
        <v>11432</v>
      </c>
      <c r="Y274" s="20"/>
    </row>
    <row r="275" s="4" customFormat="1" ht="24.95" customHeight="1" spans="1:25">
      <c r="A275" s="18">
        <v>240</v>
      </c>
      <c r="B275" s="19" t="s">
        <v>2656</v>
      </c>
      <c r="C275" s="18"/>
      <c r="D275" s="18"/>
      <c r="E275" s="18"/>
      <c r="F275" s="18"/>
      <c r="G275" s="18"/>
      <c r="H275" s="18"/>
      <c r="I275" s="18"/>
      <c r="J275" s="39"/>
      <c r="K275" s="19"/>
      <c r="L275" s="18"/>
      <c r="M275" s="40"/>
      <c r="N275" s="40"/>
      <c r="O275" s="40"/>
      <c r="P275" s="40"/>
      <c r="Q275" s="18"/>
      <c r="R275" s="18"/>
      <c r="S275" s="56"/>
      <c r="T275" s="56"/>
      <c r="U275" s="56"/>
      <c r="V275" s="56"/>
      <c r="W275" s="18"/>
      <c r="X275" s="18">
        <v>11433</v>
      </c>
      <c r="Y275" s="18"/>
    </row>
    <row r="276" s="5" customFormat="1" ht="24.95" customHeight="1" spans="1:25">
      <c r="A276" s="20">
        <v>241</v>
      </c>
      <c r="B276" s="21" t="s">
        <v>2657</v>
      </c>
      <c r="C276" s="20"/>
      <c r="D276" s="20"/>
      <c r="E276" s="20"/>
      <c r="F276" s="20"/>
      <c r="G276" s="20"/>
      <c r="H276" s="20"/>
      <c r="I276" s="20"/>
      <c r="J276" s="41"/>
      <c r="K276" s="21"/>
      <c r="L276" s="20"/>
      <c r="M276" s="48"/>
      <c r="N276" s="48"/>
      <c r="O276" s="48"/>
      <c r="P276" s="48"/>
      <c r="Q276" s="20"/>
      <c r="R276" s="20"/>
      <c r="S276" s="57"/>
      <c r="T276" s="57"/>
      <c r="U276" s="57"/>
      <c r="V276" s="57"/>
      <c r="W276" s="20"/>
      <c r="X276" s="20">
        <v>11434</v>
      </c>
      <c r="Y276" s="20"/>
    </row>
    <row r="277" s="5" customFormat="1" ht="24.95" customHeight="1" spans="1:25">
      <c r="A277" s="20">
        <v>242</v>
      </c>
      <c r="B277" s="21" t="s">
        <v>2658</v>
      </c>
      <c r="C277" s="20"/>
      <c r="D277" s="20"/>
      <c r="E277" s="20"/>
      <c r="F277" s="20"/>
      <c r="G277" s="20"/>
      <c r="H277" s="20"/>
      <c r="I277" s="20"/>
      <c r="J277" s="42"/>
      <c r="K277" s="21"/>
      <c r="L277" s="20"/>
      <c r="M277" s="48"/>
      <c r="N277" s="48"/>
      <c r="O277" s="48"/>
      <c r="P277" s="48"/>
      <c r="Q277" s="20"/>
      <c r="R277" s="20"/>
      <c r="S277" s="57"/>
      <c r="T277" s="57"/>
      <c r="U277" s="57"/>
      <c r="V277" s="57"/>
      <c r="W277" s="20"/>
      <c r="X277" s="20">
        <v>11435</v>
      </c>
      <c r="Y277" s="20"/>
    </row>
    <row r="278" s="5" customFormat="1" ht="24.95" customHeight="1" spans="1:25">
      <c r="A278" s="20">
        <v>243</v>
      </c>
      <c r="B278" s="21" t="s">
        <v>2659</v>
      </c>
      <c r="C278" s="20"/>
      <c r="D278" s="20"/>
      <c r="E278" s="20"/>
      <c r="F278" s="20"/>
      <c r="G278" s="20"/>
      <c r="H278" s="20"/>
      <c r="I278" s="20"/>
      <c r="J278" s="42"/>
      <c r="K278" s="21"/>
      <c r="L278" s="20"/>
      <c r="M278" s="48"/>
      <c r="N278" s="48"/>
      <c r="O278" s="48"/>
      <c r="P278" s="48"/>
      <c r="Q278" s="20"/>
      <c r="R278" s="20"/>
      <c r="S278" s="57"/>
      <c r="T278" s="57"/>
      <c r="U278" s="57"/>
      <c r="V278" s="57"/>
      <c r="W278" s="20"/>
      <c r="X278" s="20">
        <v>11436</v>
      </c>
      <c r="Y278" s="20"/>
    </row>
    <row r="279" s="5" customFormat="1" ht="24.95" customHeight="1" spans="1:25">
      <c r="A279" s="20">
        <v>244</v>
      </c>
      <c r="B279" s="21" t="s">
        <v>2660</v>
      </c>
      <c r="C279" s="20"/>
      <c r="D279" s="20"/>
      <c r="E279" s="20"/>
      <c r="F279" s="20"/>
      <c r="G279" s="20"/>
      <c r="H279" s="20"/>
      <c r="I279" s="20"/>
      <c r="J279" s="42"/>
      <c r="K279" s="21"/>
      <c r="L279" s="20"/>
      <c r="M279" s="48"/>
      <c r="N279" s="48"/>
      <c r="O279" s="48"/>
      <c r="P279" s="48"/>
      <c r="Q279" s="20"/>
      <c r="R279" s="20"/>
      <c r="S279" s="57"/>
      <c r="T279" s="57"/>
      <c r="U279" s="57"/>
      <c r="V279" s="57"/>
      <c r="W279" s="20"/>
      <c r="X279" s="20">
        <v>11437</v>
      </c>
      <c r="Y279" s="20"/>
    </row>
  </sheetData>
  <autoFilter xmlns:etc="http://www.wps.cn/officeDocument/2017/etCustomData" ref="A4:XFD279"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printOptions horizontalCentered="1"/>
  <pageMargins left="0" right="0" top="0.432638888888889" bottom="0.354166666666667" header="0.313888888888889" footer="0.196527777777778"/>
  <pageSetup paperSize="9" scale="63" fitToHeight="0" orientation="landscape"/>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498"/>
  <sheetViews>
    <sheetView showZeros="0" view="pageBreakPreview" zoomScale="90" zoomScaleNormal="90" topLeftCell="A465" workbookViewId="0">
      <selection activeCell="T462" sqref="T462:T464"/>
    </sheetView>
  </sheetViews>
  <sheetFormatPr defaultColWidth="9" defaultRowHeight="12"/>
  <cols>
    <col min="1" max="1" width="6.12962962962963" style="9" customWidth="1"/>
    <col min="2" max="2" width="22" style="10" customWidth="1"/>
    <col min="3" max="3" width="6.87962962962963" style="9" customWidth="1"/>
    <col min="4" max="4" width="9" style="9" customWidth="1"/>
    <col min="5" max="5" width="12.0833333333333" style="9" customWidth="1"/>
    <col min="6" max="6" width="9"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2750</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f t="shared" ref="M7:P7" si="0">M8+M14+M263+M310+M325+M336+M375+M382+M476+M481+M488+M494</f>
        <v>1799.3808</v>
      </c>
      <c r="N7" s="38">
        <f t="shared" si="0"/>
        <v>499.3958</v>
      </c>
      <c r="O7" s="38">
        <f t="shared" si="0"/>
        <v>820.81</v>
      </c>
      <c r="P7" s="38">
        <f t="shared" si="0"/>
        <v>479.175</v>
      </c>
      <c r="Q7" s="17"/>
      <c r="R7" s="17" t="s">
        <v>34</v>
      </c>
      <c r="S7" s="17" t="s">
        <v>34</v>
      </c>
      <c r="T7" s="17" t="s">
        <v>34</v>
      </c>
      <c r="U7" s="17"/>
      <c r="V7" s="17"/>
      <c r="W7" s="17" t="s">
        <v>34</v>
      </c>
      <c r="X7" s="17">
        <v>1</v>
      </c>
      <c r="Y7" s="17"/>
    </row>
    <row r="8" s="4" customFormat="1" ht="24.95" customHeight="1" spans="1:25">
      <c r="A8" s="18">
        <v>1</v>
      </c>
      <c r="B8" s="19" t="s">
        <v>35</v>
      </c>
      <c r="C8" s="18"/>
      <c r="D8" s="18"/>
      <c r="E8" s="18"/>
      <c r="F8" s="18"/>
      <c r="G8" s="18" t="s">
        <v>34</v>
      </c>
      <c r="H8" s="18" t="s">
        <v>34</v>
      </c>
      <c r="I8" s="18" t="s">
        <v>34</v>
      </c>
      <c r="J8" s="39" t="s">
        <v>34</v>
      </c>
      <c r="K8" s="19"/>
      <c r="L8" s="18"/>
      <c r="M8" s="40">
        <f t="shared" ref="M8:P8" si="1">M9+M12+M13</f>
        <v>0</v>
      </c>
      <c r="N8" s="40">
        <f t="shared" si="1"/>
        <v>0</v>
      </c>
      <c r="O8" s="40">
        <f t="shared" si="1"/>
        <v>0</v>
      </c>
      <c r="P8" s="40">
        <f t="shared" si="1"/>
        <v>0</v>
      </c>
      <c r="Q8" s="18"/>
      <c r="R8" s="18" t="s">
        <v>34</v>
      </c>
      <c r="S8" s="56">
        <f>S9+S12+S13</f>
        <v>0</v>
      </c>
      <c r="T8" s="56">
        <f>T9+T12+T13</f>
        <v>0</v>
      </c>
      <c r="U8" s="56"/>
      <c r="V8" s="56"/>
      <c r="W8" s="18" t="s">
        <v>34</v>
      </c>
      <c r="X8" s="18">
        <v>2</v>
      </c>
      <c r="Y8" s="18"/>
    </row>
    <row r="9" s="5" customFormat="1" ht="24.95" customHeight="1" spans="1:25">
      <c r="A9" s="20">
        <v>2</v>
      </c>
      <c r="B9" s="21" t="s">
        <v>36</v>
      </c>
      <c r="C9" s="20"/>
      <c r="D9" s="20"/>
      <c r="E9" s="20"/>
      <c r="F9" s="20"/>
      <c r="G9" s="20" t="s">
        <v>37</v>
      </c>
      <c r="H9" s="20" t="s">
        <v>34</v>
      </c>
      <c r="I9" s="20" t="s">
        <v>38</v>
      </c>
      <c r="J9" s="41">
        <f>J10+J11</f>
        <v>0</v>
      </c>
      <c r="K9" s="21"/>
      <c r="L9" s="20"/>
      <c r="M9" s="42">
        <f t="shared" ref="M9:O9" si="2">M10+M11</f>
        <v>0</v>
      </c>
      <c r="N9" s="42">
        <f t="shared" si="2"/>
        <v>0</v>
      </c>
      <c r="O9" s="42">
        <f t="shared" si="2"/>
        <v>0</v>
      </c>
      <c r="P9" s="41">
        <f>SUBTOTAL(9,P10,P11)</f>
        <v>0</v>
      </c>
      <c r="Q9" s="20"/>
      <c r="R9" s="20" t="s">
        <v>39</v>
      </c>
      <c r="S9" s="41">
        <f>S10+S11</f>
        <v>0</v>
      </c>
      <c r="T9" s="41">
        <f>T10+T11</f>
        <v>0</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SUM(0)</f>
        <v>0</v>
      </c>
      <c r="K10" s="23" t="s">
        <v>43</v>
      </c>
      <c r="L10" s="22"/>
      <c r="M10" s="44">
        <f>SUM(0)</f>
        <v>0</v>
      </c>
      <c r="N10" s="44">
        <f>SUM(0)</f>
        <v>0</v>
      </c>
      <c r="O10" s="44">
        <f>SUM(0)</f>
        <v>0</v>
      </c>
      <c r="P10" s="44">
        <f>SUM(0)</f>
        <v>0</v>
      </c>
      <c r="Q10" s="22"/>
      <c r="R10" s="22" t="s">
        <v>39</v>
      </c>
      <c r="S10" s="43">
        <f>SUM(0)</f>
        <v>0</v>
      </c>
      <c r="T10" s="43">
        <f>SUM(0)</f>
        <v>0</v>
      </c>
      <c r="U10" s="58"/>
      <c r="V10" s="58"/>
      <c r="W10" s="22" t="s">
        <v>34</v>
      </c>
      <c r="X10" s="22">
        <v>4</v>
      </c>
      <c r="Y10" s="22"/>
    </row>
    <row r="11" s="6" customFormat="1" ht="24.95" customHeight="1" spans="1:25">
      <c r="A11" s="22">
        <v>4</v>
      </c>
      <c r="B11" s="23" t="s">
        <v>76</v>
      </c>
      <c r="C11" s="22"/>
      <c r="D11" s="22"/>
      <c r="E11" s="22"/>
      <c r="F11" s="22"/>
      <c r="G11" s="22" t="s">
        <v>37</v>
      </c>
      <c r="H11" s="22" t="s">
        <v>34</v>
      </c>
      <c r="I11" s="22" t="s">
        <v>38</v>
      </c>
      <c r="J11" s="43">
        <f>SUM(0)</f>
        <v>0</v>
      </c>
      <c r="K11" s="23" t="s">
        <v>77</v>
      </c>
      <c r="L11" s="22"/>
      <c r="M11" s="44">
        <f>SUM(0)</f>
        <v>0</v>
      </c>
      <c r="N11" s="44">
        <f>SUM(0)</f>
        <v>0</v>
      </c>
      <c r="O11" s="44">
        <f>SUM(0)</f>
        <v>0</v>
      </c>
      <c r="P11" s="44">
        <f>SUM(0)</f>
        <v>0</v>
      </c>
      <c r="Q11" s="22"/>
      <c r="R11" s="22" t="s">
        <v>39</v>
      </c>
      <c r="S11" s="43">
        <f>SUM(0)</f>
        <v>0</v>
      </c>
      <c r="T11" s="43">
        <f>SUM(0)</f>
        <v>0</v>
      </c>
      <c r="U11" s="58"/>
      <c r="V11" s="58"/>
      <c r="W11" s="22" t="s">
        <v>34</v>
      </c>
      <c r="X11" s="22">
        <v>58</v>
      </c>
      <c r="Y11" s="22"/>
    </row>
    <row r="12" s="5" customFormat="1" ht="24.95" customHeight="1" spans="1:25">
      <c r="A12" s="20">
        <v>5</v>
      </c>
      <c r="B12" s="21" t="s">
        <v>105</v>
      </c>
      <c r="C12" s="20"/>
      <c r="D12" s="20"/>
      <c r="E12" s="20"/>
      <c r="F12" s="20"/>
      <c r="G12" s="20" t="s">
        <v>37</v>
      </c>
      <c r="H12" s="20" t="s">
        <v>34</v>
      </c>
      <c r="I12" s="20" t="s">
        <v>106</v>
      </c>
      <c r="J12" s="41"/>
      <c r="K12" s="21"/>
      <c r="L12" s="20"/>
      <c r="M12" s="48"/>
      <c r="N12" s="48"/>
      <c r="O12" s="48"/>
      <c r="P12" s="48"/>
      <c r="Q12" s="20"/>
      <c r="R12" s="20"/>
      <c r="S12" s="57"/>
      <c r="T12" s="57"/>
      <c r="U12" s="57"/>
      <c r="V12" s="57"/>
      <c r="W12" s="20" t="s">
        <v>34</v>
      </c>
      <c r="X12" s="20">
        <v>162</v>
      </c>
      <c r="Y12" s="20"/>
    </row>
    <row r="13" s="5" customFormat="1" ht="24.95" customHeight="1" spans="1:25">
      <c r="A13" s="20">
        <v>6</v>
      </c>
      <c r="B13" s="21" t="s">
        <v>107</v>
      </c>
      <c r="C13" s="20"/>
      <c r="D13" s="20"/>
      <c r="E13" s="20"/>
      <c r="F13" s="20"/>
      <c r="G13" s="20" t="s">
        <v>37</v>
      </c>
      <c r="H13" s="20" t="s">
        <v>34</v>
      </c>
      <c r="I13" s="20" t="s">
        <v>108</v>
      </c>
      <c r="J13" s="41">
        <f>SUM(0)</f>
        <v>0</v>
      </c>
      <c r="K13" s="21" t="s">
        <v>109</v>
      </c>
      <c r="L13" s="20"/>
      <c r="M13" s="48">
        <f>SUM(0)</f>
        <v>0</v>
      </c>
      <c r="N13" s="48">
        <f>SUM(0)</f>
        <v>0</v>
      </c>
      <c r="O13" s="48">
        <f>SUM(0)</f>
        <v>0</v>
      </c>
      <c r="P13" s="48">
        <f>SUM(0)</f>
        <v>0</v>
      </c>
      <c r="Q13" s="20"/>
      <c r="R13" s="20" t="s">
        <v>110</v>
      </c>
      <c r="S13" s="57">
        <f>SUM(0)</f>
        <v>0</v>
      </c>
      <c r="T13" s="57">
        <f>SUM(0)</f>
        <v>0</v>
      </c>
      <c r="U13" s="57" t="s">
        <v>40</v>
      </c>
      <c r="V13" s="57" t="s">
        <v>41</v>
      </c>
      <c r="W13" s="20" t="s">
        <v>34</v>
      </c>
      <c r="X13" s="20">
        <v>163</v>
      </c>
      <c r="Y13" s="20"/>
    </row>
    <row r="14" s="4" customFormat="1" ht="24.95" customHeight="1" spans="1:25">
      <c r="A14" s="18">
        <v>7</v>
      </c>
      <c r="B14" s="19" t="s">
        <v>123</v>
      </c>
      <c r="C14" s="18"/>
      <c r="D14" s="18"/>
      <c r="E14" s="18"/>
      <c r="F14" s="18"/>
      <c r="G14" s="18" t="s">
        <v>34</v>
      </c>
      <c r="H14" s="18" t="s">
        <v>34</v>
      </c>
      <c r="I14" s="18" t="s">
        <v>34</v>
      </c>
      <c r="J14" s="39" t="s">
        <v>34</v>
      </c>
      <c r="K14" s="19"/>
      <c r="L14" s="18"/>
      <c r="M14" s="40">
        <f t="shared" ref="M14:P14" si="3">M15+M188+M238+M249+M253+M258</f>
        <v>239.0238</v>
      </c>
      <c r="N14" s="40">
        <f t="shared" si="3"/>
        <v>22.3258</v>
      </c>
      <c r="O14" s="40">
        <f t="shared" si="3"/>
        <v>216.7</v>
      </c>
      <c r="P14" s="40">
        <f t="shared" si="3"/>
        <v>0</v>
      </c>
      <c r="Q14" s="18"/>
      <c r="R14" s="18" t="s">
        <v>34</v>
      </c>
      <c r="S14" s="56">
        <f>S15+S188+S238+S249+S253+S258</f>
        <v>324</v>
      </c>
      <c r="T14" s="56">
        <f>T15+T188+T238+T249+T253+T258</f>
        <v>1352</v>
      </c>
      <c r="U14" s="56"/>
      <c r="V14" s="56"/>
      <c r="W14" s="18" t="s">
        <v>34</v>
      </c>
      <c r="X14" s="18">
        <v>182</v>
      </c>
      <c r="Y14" s="18"/>
    </row>
    <row r="15" s="5" customFormat="1" ht="24.95" customHeight="1" spans="1:25">
      <c r="A15" s="20">
        <v>8</v>
      </c>
      <c r="B15" s="21" t="s">
        <v>124</v>
      </c>
      <c r="C15" s="20"/>
      <c r="D15" s="20"/>
      <c r="E15" s="20"/>
      <c r="F15" s="20"/>
      <c r="G15" s="20" t="s">
        <v>125</v>
      </c>
      <c r="H15" s="20" t="s">
        <v>34</v>
      </c>
      <c r="I15" s="20" t="s">
        <v>126</v>
      </c>
      <c r="J15" s="42" t="s">
        <v>34</v>
      </c>
      <c r="K15" s="21"/>
      <c r="L15" s="20"/>
      <c r="M15" s="48">
        <f t="shared" ref="M15:P15" si="4">M16+M168+M181+M182</f>
        <v>48.2738</v>
      </c>
      <c r="N15" s="48">
        <f t="shared" si="4"/>
        <v>6.6758</v>
      </c>
      <c r="O15" s="48">
        <f t="shared" si="4"/>
        <v>41.6</v>
      </c>
      <c r="P15" s="48">
        <f t="shared" si="4"/>
        <v>0</v>
      </c>
      <c r="Q15" s="20"/>
      <c r="R15" s="20" t="s">
        <v>39</v>
      </c>
      <c r="S15" s="57">
        <f>S16+S168+S181+S182</f>
        <v>241</v>
      </c>
      <c r="T15" s="57">
        <f>T16+T168+T181+T182</f>
        <v>1056</v>
      </c>
      <c r="U15" s="57" t="s">
        <v>127</v>
      </c>
      <c r="V15" s="57" t="s">
        <v>128</v>
      </c>
      <c r="W15" s="20" t="s">
        <v>34</v>
      </c>
      <c r="X15" s="20">
        <v>183</v>
      </c>
      <c r="Y15" s="20"/>
    </row>
    <row r="16" s="6" customFormat="1" ht="24.95" customHeight="1" spans="1:25">
      <c r="A16" s="22">
        <v>9</v>
      </c>
      <c r="B16" s="23" t="s">
        <v>129</v>
      </c>
      <c r="C16" s="22"/>
      <c r="D16" s="22"/>
      <c r="E16" s="22"/>
      <c r="F16" s="22" t="s">
        <v>2663</v>
      </c>
      <c r="G16" s="22" t="s">
        <v>125</v>
      </c>
      <c r="H16" s="22" t="s">
        <v>34</v>
      </c>
      <c r="I16" s="22" t="s">
        <v>126</v>
      </c>
      <c r="J16" s="44">
        <f>J17+J18+J71</f>
        <v>1004.4</v>
      </c>
      <c r="K16" s="23" t="s">
        <v>130</v>
      </c>
      <c r="L16" s="22"/>
      <c r="M16" s="49">
        <f t="shared" ref="M16:P16" si="5">M17+M18+M71</f>
        <v>45.123</v>
      </c>
      <c r="N16" s="49">
        <f t="shared" si="5"/>
        <v>3.775</v>
      </c>
      <c r="O16" s="49">
        <f t="shared" si="5"/>
        <v>41.35</v>
      </c>
      <c r="P16" s="49">
        <f t="shared" si="5"/>
        <v>0</v>
      </c>
      <c r="Q16" s="22"/>
      <c r="R16" s="22" t="s">
        <v>39</v>
      </c>
      <c r="S16" s="58">
        <f>S17+S18+S71</f>
        <v>233</v>
      </c>
      <c r="T16" s="58">
        <f>T17+T18+T71</f>
        <v>1027</v>
      </c>
      <c r="U16" s="58"/>
      <c r="V16" s="58"/>
      <c r="W16" s="22" t="s">
        <v>34</v>
      </c>
      <c r="X16" s="22">
        <v>184</v>
      </c>
      <c r="Y16" s="22"/>
    </row>
    <row r="17" ht="24.95" customHeight="1" spans="1:25">
      <c r="A17" s="24">
        <v>10</v>
      </c>
      <c r="B17" s="26" t="s">
        <v>131</v>
      </c>
      <c r="C17" s="24"/>
      <c r="D17" s="24"/>
      <c r="E17" s="24"/>
      <c r="F17" s="24"/>
      <c r="G17" s="24" t="s">
        <v>37</v>
      </c>
      <c r="H17" s="24" t="s">
        <v>34</v>
      </c>
      <c r="I17" s="24" t="s">
        <v>126</v>
      </c>
      <c r="J17" s="50">
        <f>SUM(0)</f>
        <v>0</v>
      </c>
      <c r="K17" s="51"/>
      <c r="L17" s="24"/>
      <c r="M17" s="52">
        <f t="shared" ref="M17:P17" si="6">SUM(0)</f>
        <v>0</v>
      </c>
      <c r="N17" s="52">
        <f t="shared" si="6"/>
        <v>0</v>
      </c>
      <c r="O17" s="52">
        <f t="shared" si="6"/>
        <v>0</v>
      </c>
      <c r="P17" s="52">
        <f t="shared" si="6"/>
        <v>0</v>
      </c>
      <c r="Q17" s="24"/>
      <c r="R17" s="24" t="s">
        <v>39</v>
      </c>
      <c r="S17" s="59">
        <f>SUM(0)</f>
        <v>0</v>
      </c>
      <c r="T17" s="59">
        <f>SUM(0)</f>
        <v>0</v>
      </c>
      <c r="U17" s="59"/>
      <c r="V17" s="59"/>
      <c r="W17" s="24" t="s">
        <v>34</v>
      </c>
      <c r="X17" s="24">
        <v>185</v>
      </c>
      <c r="Y17" s="24"/>
    </row>
    <row r="18" ht="24.95" customHeight="1" spans="1:25">
      <c r="A18" s="24">
        <v>11</v>
      </c>
      <c r="B18" s="26" t="s">
        <v>132</v>
      </c>
      <c r="C18" s="24"/>
      <c r="D18" s="24"/>
      <c r="E18" s="24"/>
      <c r="F18" s="24"/>
      <c r="G18" s="24" t="s">
        <v>125</v>
      </c>
      <c r="H18" s="24" t="s">
        <v>34</v>
      </c>
      <c r="I18" s="24" t="s">
        <v>126</v>
      </c>
      <c r="J18" s="50">
        <f>SUM(J19:J67)</f>
        <v>272.4</v>
      </c>
      <c r="K18" s="51"/>
      <c r="L18" s="24"/>
      <c r="M18" s="52">
        <f>SUM(M19:M67)</f>
        <v>8.523</v>
      </c>
      <c r="N18" s="52">
        <f>SUM(N19:N67)</f>
        <v>1.325</v>
      </c>
      <c r="O18" s="52">
        <f>SUM(O19:O67)</f>
        <v>7.2</v>
      </c>
      <c r="P18" s="52">
        <f>SUM(P19:P67)</f>
        <v>0</v>
      </c>
      <c r="Q18" s="24"/>
      <c r="R18" s="24" t="s">
        <v>39</v>
      </c>
      <c r="S18" s="59">
        <f>SUM(S19:S67)</f>
        <v>75</v>
      </c>
      <c r="T18" s="59">
        <f>SUM(T19:T67)</f>
        <v>320</v>
      </c>
      <c r="U18" s="59"/>
      <c r="V18" s="59"/>
      <c r="W18" s="24" t="s">
        <v>34</v>
      </c>
      <c r="X18" s="24">
        <v>202</v>
      </c>
      <c r="Y18" s="24"/>
    </row>
    <row r="19" s="3" customFormat="1" ht="24.95" customHeight="1" spans="1:25">
      <c r="A19" s="24">
        <v>12</v>
      </c>
      <c r="B19" s="25" t="s">
        <v>163</v>
      </c>
      <c r="C19" s="26" t="s">
        <v>45</v>
      </c>
      <c r="D19" s="26" t="s">
        <v>164</v>
      </c>
      <c r="E19" s="26" t="s">
        <v>165</v>
      </c>
      <c r="F19" s="26"/>
      <c r="G19" s="26" t="s">
        <v>37</v>
      </c>
      <c r="H19" s="26">
        <v>2018</v>
      </c>
      <c r="I19" s="26" t="s">
        <v>126</v>
      </c>
      <c r="J19" s="54">
        <v>1.5</v>
      </c>
      <c r="K19" s="46" t="s">
        <v>144</v>
      </c>
      <c r="L19" s="47">
        <v>0.05</v>
      </c>
      <c r="M19" s="47">
        <f>N19+O19+P19</f>
        <v>0.075</v>
      </c>
      <c r="N19" s="47">
        <v>0.075</v>
      </c>
      <c r="O19" s="47"/>
      <c r="P19" s="47"/>
      <c r="Q19" s="26" t="s">
        <v>135</v>
      </c>
      <c r="R19" s="26" t="s">
        <v>39</v>
      </c>
      <c r="S19" s="45">
        <v>1</v>
      </c>
      <c r="T19" s="45">
        <v>2</v>
      </c>
      <c r="U19" s="45"/>
      <c r="V19" s="45"/>
      <c r="W19" s="26" t="s">
        <v>17</v>
      </c>
      <c r="X19" s="24">
        <v>256</v>
      </c>
      <c r="Y19" s="24"/>
    </row>
    <row r="20" s="3" customFormat="1" ht="24.95" customHeight="1" spans="1:25">
      <c r="A20" s="24">
        <v>13</v>
      </c>
      <c r="B20" s="25" t="s">
        <v>166</v>
      </c>
      <c r="C20" s="26" t="s">
        <v>45</v>
      </c>
      <c r="D20" s="33" t="s">
        <v>164</v>
      </c>
      <c r="E20" s="33" t="s">
        <v>167</v>
      </c>
      <c r="F20" s="33"/>
      <c r="G20" s="33" t="s">
        <v>37</v>
      </c>
      <c r="H20" s="33">
        <v>2018</v>
      </c>
      <c r="I20" s="33" t="s">
        <v>126</v>
      </c>
      <c r="J20" s="79">
        <v>5</v>
      </c>
      <c r="K20" s="53" t="s">
        <v>144</v>
      </c>
      <c r="L20" s="80">
        <v>0.05</v>
      </c>
      <c r="M20" s="80">
        <f>N20+O20+P20</f>
        <v>0.25</v>
      </c>
      <c r="N20" s="80">
        <v>0.25</v>
      </c>
      <c r="O20" s="80"/>
      <c r="P20" s="80"/>
      <c r="Q20" s="33" t="s">
        <v>135</v>
      </c>
      <c r="R20" s="33" t="s">
        <v>39</v>
      </c>
      <c r="S20" s="81">
        <v>1</v>
      </c>
      <c r="T20" s="81">
        <v>3</v>
      </c>
      <c r="U20" s="81"/>
      <c r="V20" s="45"/>
      <c r="W20" s="26" t="s">
        <v>17</v>
      </c>
      <c r="X20" s="24">
        <v>257</v>
      </c>
      <c r="Y20" s="24"/>
    </row>
    <row r="21" s="3" customFormat="1" ht="24.95" customHeight="1" spans="1:25">
      <c r="A21" s="24">
        <v>14</v>
      </c>
      <c r="B21" s="25" t="s">
        <v>168</v>
      </c>
      <c r="C21" s="26" t="s">
        <v>45</v>
      </c>
      <c r="D21" s="33" t="s">
        <v>164</v>
      </c>
      <c r="E21" s="33" t="s">
        <v>169</v>
      </c>
      <c r="F21" s="33"/>
      <c r="G21" s="33" t="s">
        <v>37</v>
      </c>
      <c r="H21" s="33">
        <v>2018</v>
      </c>
      <c r="I21" s="33" t="s">
        <v>126</v>
      </c>
      <c r="J21" s="79">
        <v>20</v>
      </c>
      <c r="K21" s="53" t="s">
        <v>144</v>
      </c>
      <c r="L21" s="80">
        <v>0.05</v>
      </c>
      <c r="M21" s="80">
        <f>N21+O21+P21</f>
        <v>1</v>
      </c>
      <c r="N21" s="80">
        <v>1</v>
      </c>
      <c r="O21" s="80"/>
      <c r="P21" s="80"/>
      <c r="Q21" s="33" t="s">
        <v>135</v>
      </c>
      <c r="R21" s="33" t="s">
        <v>39</v>
      </c>
      <c r="S21" s="81">
        <v>2</v>
      </c>
      <c r="T21" s="81">
        <v>6</v>
      </c>
      <c r="U21" s="81"/>
      <c r="V21" s="45"/>
      <c r="W21" s="26" t="s">
        <v>17</v>
      </c>
      <c r="X21" s="24">
        <v>258</v>
      </c>
      <c r="Y21" s="24"/>
    </row>
    <row r="22" ht="24.95" customHeight="1" spans="1:25">
      <c r="A22" s="24">
        <v>15</v>
      </c>
      <c r="B22" s="25" t="s">
        <v>211</v>
      </c>
      <c r="C22" s="26" t="s">
        <v>45</v>
      </c>
      <c r="D22" s="33" t="s">
        <v>164</v>
      </c>
      <c r="E22" s="33" t="s">
        <v>212</v>
      </c>
      <c r="F22" s="33"/>
      <c r="G22" s="33" t="s">
        <v>37</v>
      </c>
      <c r="H22" s="33">
        <v>2019</v>
      </c>
      <c r="I22" s="33" t="s">
        <v>126</v>
      </c>
      <c r="J22" s="79">
        <v>9</v>
      </c>
      <c r="K22" s="53" t="s">
        <v>179</v>
      </c>
      <c r="L22" s="33">
        <v>0.05</v>
      </c>
      <c r="M22" s="80">
        <f>N22+O22+P22</f>
        <v>0.45</v>
      </c>
      <c r="N22" s="80"/>
      <c r="O22" s="80">
        <v>0.45</v>
      </c>
      <c r="P22" s="80"/>
      <c r="Q22" s="33" t="s">
        <v>135</v>
      </c>
      <c r="R22" s="33" t="s">
        <v>39</v>
      </c>
      <c r="S22" s="82">
        <v>3</v>
      </c>
      <c r="T22" s="82">
        <v>13</v>
      </c>
      <c r="U22" s="82"/>
      <c r="V22" s="60"/>
      <c r="W22" s="26" t="s">
        <v>17</v>
      </c>
      <c r="X22" s="26"/>
      <c r="Y22" s="61" t="s">
        <v>213</v>
      </c>
    </row>
    <row r="23" ht="24.95" customHeight="1" spans="1:25">
      <c r="A23" s="24"/>
      <c r="B23" s="25"/>
      <c r="C23" s="147" t="s">
        <v>45</v>
      </c>
      <c r="D23" s="31" t="s">
        <v>164</v>
      </c>
      <c r="E23" s="31" t="s">
        <v>212</v>
      </c>
      <c r="F23" s="31" t="s">
        <v>2751</v>
      </c>
      <c r="G23" s="33" t="s">
        <v>37</v>
      </c>
      <c r="H23" s="33">
        <v>2019</v>
      </c>
      <c r="I23" s="33" t="s">
        <v>126</v>
      </c>
      <c r="J23" s="31">
        <v>2.3</v>
      </c>
      <c r="K23" s="53" t="s">
        <v>179</v>
      </c>
      <c r="L23" s="33">
        <v>0.05</v>
      </c>
      <c r="M23" s="80">
        <f>L23*J23</f>
        <v>0.115</v>
      </c>
      <c r="N23" s="80"/>
      <c r="O23" s="80">
        <f>L23*J23</f>
        <v>0.115</v>
      </c>
      <c r="P23" s="80"/>
      <c r="Q23" s="33" t="s">
        <v>135</v>
      </c>
      <c r="R23" s="33" t="s">
        <v>39</v>
      </c>
      <c r="S23" s="81">
        <v>1</v>
      </c>
      <c r="T23" s="83">
        <v>5</v>
      </c>
      <c r="U23" s="82"/>
      <c r="V23" s="60"/>
      <c r="W23" s="26" t="s">
        <v>17</v>
      </c>
      <c r="X23" s="26"/>
      <c r="Y23" s="61"/>
    </row>
    <row r="24" ht="24.95" customHeight="1" spans="1:25">
      <c r="A24" s="24"/>
      <c r="B24" s="25"/>
      <c r="C24" s="123" t="s">
        <v>45</v>
      </c>
      <c r="D24" s="31" t="s">
        <v>164</v>
      </c>
      <c r="E24" s="31" t="s">
        <v>212</v>
      </c>
      <c r="F24" s="31" t="s">
        <v>2752</v>
      </c>
      <c r="G24" s="33" t="s">
        <v>37</v>
      </c>
      <c r="H24" s="33">
        <v>2019</v>
      </c>
      <c r="I24" s="33" t="s">
        <v>126</v>
      </c>
      <c r="J24" s="31">
        <v>4.6</v>
      </c>
      <c r="K24" s="53" t="s">
        <v>179</v>
      </c>
      <c r="L24" s="33">
        <v>0.05</v>
      </c>
      <c r="M24" s="80">
        <f>L24*J24</f>
        <v>0.23</v>
      </c>
      <c r="N24" s="80"/>
      <c r="O24" s="80">
        <f>L24*J24</f>
        <v>0.23</v>
      </c>
      <c r="P24" s="80"/>
      <c r="Q24" s="33" t="s">
        <v>135</v>
      </c>
      <c r="R24" s="33" t="s">
        <v>39</v>
      </c>
      <c r="S24" s="81">
        <v>1</v>
      </c>
      <c r="T24" s="132">
        <v>5</v>
      </c>
      <c r="U24" s="82"/>
      <c r="V24" s="60"/>
      <c r="W24" s="26" t="s">
        <v>17</v>
      </c>
      <c r="X24" s="26"/>
      <c r="Y24" s="61"/>
    </row>
    <row r="25" ht="24.95" customHeight="1" spans="1:25">
      <c r="A25" s="24"/>
      <c r="B25" s="25"/>
      <c r="C25" s="27" t="s">
        <v>45</v>
      </c>
      <c r="D25" s="31" t="s">
        <v>164</v>
      </c>
      <c r="E25" s="31" t="s">
        <v>212</v>
      </c>
      <c r="F25" s="31" t="s">
        <v>2753</v>
      </c>
      <c r="G25" s="33" t="s">
        <v>37</v>
      </c>
      <c r="H25" s="33">
        <v>2019</v>
      </c>
      <c r="I25" s="33" t="s">
        <v>126</v>
      </c>
      <c r="J25" s="31">
        <v>2.1</v>
      </c>
      <c r="K25" s="53" t="s">
        <v>179</v>
      </c>
      <c r="L25" s="33">
        <v>0.05</v>
      </c>
      <c r="M25" s="80">
        <f>L25*J25</f>
        <v>0.105</v>
      </c>
      <c r="N25" s="80"/>
      <c r="O25" s="80">
        <f>L25*J25</f>
        <v>0.105</v>
      </c>
      <c r="P25" s="80"/>
      <c r="Q25" s="33" t="s">
        <v>135</v>
      </c>
      <c r="R25" s="33" t="s">
        <v>39</v>
      </c>
      <c r="S25" s="81">
        <v>1</v>
      </c>
      <c r="T25" s="83">
        <v>3</v>
      </c>
      <c r="U25" s="82"/>
      <c r="V25" s="60"/>
      <c r="W25" s="26" t="s">
        <v>17</v>
      </c>
      <c r="X25" s="26"/>
      <c r="Y25" s="61"/>
    </row>
    <row r="26" ht="24.95" customHeight="1" spans="1:25">
      <c r="A26" s="24">
        <v>16</v>
      </c>
      <c r="B26" s="25" t="s">
        <v>214</v>
      </c>
      <c r="C26" s="26" t="s">
        <v>45</v>
      </c>
      <c r="D26" s="33" t="s">
        <v>164</v>
      </c>
      <c r="E26" s="33" t="s">
        <v>169</v>
      </c>
      <c r="F26" s="33"/>
      <c r="G26" s="33" t="s">
        <v>37</v>
      </c>
      <c r="H26" s="33">
        <v>2019</v>
      </c>
      <c r="I26" s="33" t="s">
        <v>126</v>
      </c>
      <c r="J26" s="79">
        <v>4.8</v>
      </c>
      <c r="K26" s="53" t="s">
        <v>179</v>
      </c>
      <c r="L26" s="33">
        <v>0.05</v>
      </c>
      <c r="M26" s="80">
        <f>N26+O26+P26</f>
        <v>0.24</v>
      </c>
      <c r="N26" s="80"/>
      <c r="O26" s="80">
        <v>0.24</v>
      </c>
      <c r="P26" s="80"/>
      <c r="Q26" s="33" t="s">
        <v>135</v>
      </c>
      <c r="R26" s="33" t="s">
        <v>39</v>
      </c>
      <c r="S26" s="82">
        <v>2</v>
      </c>
      <c r="T26" s="82">
        <v>9</v>
      </c>
      <c r="U26" s="82"/>
      <c r="V26" s="60"/>
      <c r="W26" s="26" t="s">
        <v>17</v>
      </c>
      <c r="X26" s="26"/>
      <c r="Y26" s="61" t="s">
        <v>215</v>
      </c>
    </row>
    <row r="27" ht="24.95" customHeight="1" spans="1:25">
      <c r="A27" s="24"/>
      <c r="B27" s="25"/>
      <c r="C27" s="27" t="s">
        <v>45</v>
      </c>
      <c r="D27" s="31" t="s">
        <v>164</v>
      </c>
      <c r="E27" s="31" t="s">
        <v>169</v>
      </c>
      <c r="F27" s="30" t="s">
        <v>2754</v>
      </c>
      <c r="G27" s="33" t="s">
        <v>37</v>
      </c>
      <c r="H27" s="33">
        <v>2019</v>
      </c>
      <c r="I27" s="33" t="s">
        <v>126</v>
      </c>
      <c r="J27" s="31">
        <v>3.4</v>
      </c>
      <c r="K27" s="53" t="s">
        <v>179</v>
      </c>
      <c r="L27" s="33">
        <v>0.05</v>
      </c>
      <c r="M27" s="80">
        <f>L27*J27</f>
        <v>0.17</v>
      </c>
      <c r="N27" s="80"/>
      <c r="O27" s="80">
        <f>L27*J27</f>
        <v>0.17</v>
      </c>
      <c r="P27" s="80"/>
      <c r="Q27" s="33" t="s">
        <v>135</v>
      </c>
      <c r="R27" s="33" t="s">
        <v>39</v>
      </c>
      <c r="S27" s="81">
        <v>1</v>
      </c>
      <c r="T27" s="83">
        <v>5</v>
      </c>
      <c r="U27" s="82"/>
      <c r="V27" s="60"/>
      <c r="W27" s="26" t="s">
        <v>17</v>
      </c>
      <c r="X27" s="26"/>
      <c r="Y27" s="61"/>
    </row>
    <row r="28" ht="24.95" customHeight="1" spans="1:25">
      <c r="A28" s="24"/>
      <c r="B28" s="25"/>
      <c r="C28" s="123" t="s">
        <v>45</v>
      </c>
      <c r="D28" s="31" t="s">
        <v>164</v>
      </c>
      <c r="E28" s="31" t="s">
        <v>169</v>
      </c>
      <c r="F28" s="31" t="s">
        <v>2755</v>
      </c>
      <c r="G28" s="33" t="s">
        <v>37</v>
      </c>
      <c r="H28" s="33">
        <v>2019</v>
      </c>
      <c r="I28" s="33" t="s">
        <v>126</v>
      </c>
      <c r="J28" s="31">
        <v>1.4</v>
      </c>
      <c r="K28" s="53" t="s">
        <v>179</v>
      </c>
      <c r="L28" s="33">
        <v>0.05</v>
      </c>
      <c r="M28" s="80">
        <f>L28*J28</f>
        <v>0.07</v>
      </c>
      <c r="N28" s="80"/>
      <c r="O28" s="80">
        <f>L28*J28</f>
        <v>0.07</v>
      </c>
      <c r="P28" s="80"/>
      <c r="Q28" s="33" t="s">
        <v>135</v>
      </c>
      <c r="R28" s="33" t="s">
        <v>39</v>
      </c>
      <c r="S28" s="81">
        <v>1</v>
      </c>
      <c r="T28" s="83">
        <v>4</v>
      </c>
      <c r="U28" s="82"/>
      <c r="V28" s="60"/>
      <c r="W28" s="26" t="s">
        <v>17</v>
      </c>
      <c r="X28" s="26"/>
      <c r="Y28" s="61"/>
    </row>
    <row r="29" ht="24.95" customHeight="1" spans="1:25">
      <c r="A29" s="24">
        <v>17</v>
      </c>
      <c r="B29" s="25" t="s">
        <v>216</v>
      </c>
      <c r="C29" s="26" t="s">
        <v>45</v>
      </c>
      <c r="D29" s="33" t="s">
        <v>164</v>
      </c>
      <c r="E29" s="33" t="s">
        <v>167</v>
      </c>
      <c r="F29" s="33"/>
      <c r="G29" s="33" t="s">
        <v>37</v>
      </c>
      <c r="H29" s="33">
        <v>2019</v>
      </c>
      <c r="I29" s="33" t="s">
        <v>126</v>
      </c>
      <c r="J29" s="79">
        <v>8.7</v>
      </c>
      <c r="K29" s="53" t="s">
        <v>179</v>
      </c>
      <c r="L29" s="33">
        <v>0.05</v>
      </c>
      <c r="M29" s="80">
        <f>N29+O29+P29</f>
        <v>0.435</v>
      </c>
      <c r="N29" s="80"/>
      <c r="O29" s="80">
        <v>0.435</v>
      </c>
      <c r="P29" s="80"/>
      <c r="Q29" s="33" t="s">
        <v>135</v>
      </c>
      <c r="R29" s="33" t="s">
        <v>39</v>
      </c>
      <c r="S29" s="82">
        <v>4</v>
      </c>
      <c r="T29" s="82">
        <v>16</v>
      </c>
      <c r="U29" s="82"/>
      <c r="V29" s="60"/>
      <c r="W29" s="26" t="s">
        <v>17</v>
      </c>
      <c r="X29" s="26"/>
      <c r="Y29" s="61" t="s">
        <v>217</v>
      </c>
    </row>
    <row r="30" ht="24.95" customHeight="1" spans="1:25">
      <c r="A30" s="24"/>
      <c r="B30" s="25"/>
      <c r="C30" s="27" t="s">
        <v>45</v>
      </c>
      <c r="D30" s="31" t="s">
        <v>164</v>
      </c>
      <c r="E30" s="31" t="s">
        <v>167</v>
      </c>
      <c r="F30" s="30" t="s">
        <v>2756</v>
      </c>
      <c r="G30" s="33" t="s">
        <v>37</v>
      </c>
      <c r="H30" s="33">
        <v>2019</v>
      </c>
      <c r="I30" s="33" t="s">
        <v>126</v>
      </c>
      <c r="J30" s="31">
        <v>3.3</v>
      </c>
      <c r="K30" s="53" t="s">
        <v>179</v>
      </c>
      <c r="L30" s="33">
        <v>0.05</v>
      </c>
      <c r="M30" s="80">
        <f>J30*L30</f>
        <v>0.165</v>
      </c>
      <c r="N30" s="80"/>
      <c r="O30" s="80">
        <f>L30*J30</f>
        <v>0.165</v>
      </c>
      <c r="P30" s="80"/>
      <c r="Q30" s="33" t="s">
        <v>135</v>
      </c>
      <c r="R30" s="33" t="s">
        <v>39</v>
      </c>
      <c r="S30" s="81">
        <v>1</v>
      </c>
      <c r="T30" s="83">
        <v>3</v>
      </c>
      <c r="U30" s="82"/>
      <c r="V30" s="60"/>
      <c r="W30" s="26" t="s">
        <v>17</v>
      </c>
      <c r="X30" s="26"/>
      <c r="Y30" s="61"/>
    </row>
    <row r="31" ht="24.95" customHeight="1" spans="1:25">
      <c r="A31" s="24"/>
      <c r="B31" s="25"/>
      <c r="C31" s="123" t="s">
        <v>45</v>
      </c>
      <c r="D31" s="31" t="s">
        <v>164</v>
      </c>
      <c r="E31" s="31" t="s">
        <v>167</v>
      </c>
      <c r="F31" s="30" t="s">
        <v>2757</v>
      </c>
      <c r="G31" s="33" t="s">
        <v>37</v>
      </c>
      <c r="H31" s="33">
        <v>2019</v>
      </c>
      <c r="I31" s="33" t="s">
        <v>126</v>
      </c>
      <c r="J31" s="31">
        <v>2.3</v>
      </c>
      <c r="K31" s="53" t="s">
        <v>179</v>
      </c>
      <c r="L31" s="33">
        <v>0.05</v>
      </c>
      <c r="M31" s="80">
        <f>J31*L31</f>
        <v>0.115</v>
      </c>
      <c r="N31" s="80"/>
      <c r="O31" s="80">
        <f>L31*J31</f>
        <v>0.115</v>
      </c>
      <c r="P31" s="80"/>
      <c r="Q31" s="33" t="s">
        <v>135</v>
      </c>
      <c r="R31" s="33" t="s">
        <v>39</v>
      </c>
      <c r="S31" s="81">
        <v>1</v>
      </c>
      <c r="T31" s="83">
        <v>5</v>
      </c>
      <c r="U31" s="82"/>
      <c r="V31" s="60"/>
      <c r="W31" s="26" t="s">
        <v>17</v>
      </c>
      <c r="X31" s="26"/>
      <c r="Y31" s="61"/>
    </row>
    <row r="32" ht="24.95" customHeight="1" spans="1:25">
      <c r="A32" s="24"/>
      <c r="B32" s="25"/>
      <c r="C32" s="27" t="s">
        <v>45</v>
      </c>
      <c r="D32" s="31" t="s">
        <v>164</v>
      </c>
      <c r="E32" s="31" t="s">
        <v>167</v>
      </c>
      <c r="F32" s="30" t="s">
        <v>2758</v>
      </c>
      <c r="G32" s="33" t="s">
        <v>37</v>
      </c>
      <c r="H32" s="33">
        <v>2019</v>
      </c>
      <c r="I32" s="33" t="s">
        <v>126</v>
      </c>
      <c r="J32" s="31">
        <v>1.7</v>
      </c>
      <c r="K32" s="53" t="s">
        <v>179</v>
      </c>
      <c r="L32" s="33">
        <v>0.05</v>
      </c>
      <c r="M32" s="80">
        <f>J32*L32</f>
        <v>0.085</v>
      </c>
      <c r="N32" s="80"/>
      <c r="O32" s="80">
        <f>L32*J32</f>
        <v>0.085</v>
      </c>
      <c r="P32" s="80"/>
      <c r="Q32" s="33" t="s">
        <v>135</v>
      </c>
      <c r="R32" s="33" t="s">
        <v>39</v>
      </c>
      <c r="S32" s="81">
        <v>1</v>
      </c>
      <c r="T32" s="83">
        <v>4</v>
      </c>
      <c r="U32" s="82"/>
      <c r="V32" s="60"/>
      <c r="W32" s="26" t="s">
        <v>17</v>
      </c>
      <c r="X32" s="26"/>
      <c r="Y32" s="61"/>
    </row>
    <row r="33" ht="24.95" customHeight="1" spans="1:25">
      <c r="A33" s="24"/>
      <c r="B33" s="25"/>
      <c r="C33" s="27" t="s">
        <v>45</v>
      </c>
      <c r="D33" s="31" t="s">
        <v>164</v>
      </c>
      <c r="E33" s="31" t="s">
        <v>167</v>
      </c>
      <c r="F33" s="30" t="s">
        <v>2759</v>
      </c>
      <c r="G33" s="33" t="s">
        <v>37</v>
      </c>
      <c r="H33" s="33">
        <v>2019</v>
      </c>
      <c r="I33" s="33" t="s">
        <v>126</v>
      </c>
      <c r="J33" s="31">
        <v>1.4</v>
      </c>
      <c r="K33" s="53" t="s">
        <v>179</v>
      </c>
      <c r="L33" s="33">
        <v>0.05</v>
      </c>
      <c r="M33" s="80">
        <f>J33*L33</f>
        <v>0.07</v>
      </c>
      <c r="N33" s="80"/>
      <c r="O33" s="80">
        <f>L33*J33</f>
        <v>0.07</v>
      </c>
      <c r="P33" s="80"/>
      <c r="Q33" s="33" t="s">
        <v>135</v>
      </c>
      <c r="R33" s="33" t="s">
        <v>39</v>
      </c>
      <c r="S33" s="81">
        <v>1</v>
      </c>
      <c r="T33" s="83">
        <v>4</v>
      </c>
      <c r="U33" s="82"/>
      <c r="V33" s="60"/>
      <c r="W33" s="26" t="s">
        <v>17</v>
      </c>
      <c r="X33" s="26"/>
      <c r="Y33" s="61"/>
    </row>
    <row r="34" ht="24.95" customHeight="1" spans="1:25">
      <c r="A34" s="24">
        <v>18</v>
      </c>
      <c r="B34" s="25" t="s">
        <v>218</v>
      </c>
      <c r="C34" s="26" t="s">
        <v>45</v>
      </c>
      <c r="D34" s="33" t="s">
        <v>164</v>
      </c>
      <c r="E34" s="33" t="s">
        <v>219</v>
      </c>
      <c r="F34" s="33"/>
      <c r="G34" s="33" t="s">
        <v>37</v>
      </c>
      <c r="H34" s="33">
        <v>2019</v>
      </c>
      <c r="I34" s="33" t="s">
        <v>126</v>
      </c>
      <c r="J34" s="79">
        <v>11</v>
      </c>
      <c r="K34" s="53" t="s">
        <v>179</v>
      </c>
      <c r="L34" s="33">
        <v>0.05</v>
      </c>
      <c r="M34" s="80">
        <f>N34+O34+P34</f>
        <v>0.55</v>
      </c>
      <c r="N34" s="80"/>
      <c r="O34" s="80">
        <v>0.55</v>
      </c>
      <c r="P34" s="80"/>
      <c r="Q34" s="33" t="s">
        <v>135</v>
      </c>
      <c r="R34" s="33" t="s">
        <v>39</v>
      </c>
      <c r="S34" s="82">
        <v>1</v>
      </c>
      <c r="T34" s="82">
        <v>4</v>
      </c>
      <c r="U34" s="82"/>
      <c r="V34" s="60"/>
      <c r="W34" s="26" t="s">
        <v>17</v>
      </c>
      <c r="X34" s="26"/>
      <c r="Y34" s="61" t="s">
        <v>220</v>
      </c>
    </row>
    <row r="35" ht="24.95" customHeight="1" spans="1:25">
      <c r="A35" s="24"/>
      <c r="B35" s="78"/>
      <c r="C35" s="30" t="s">
        <v>45</v>
      </c>
      <c r="D35" s="31" t="s">
        <v>164</v>
      </c>
      <c r="E35" s="31" t="s">
        <v>219</v>
      </c>
      <c r="F35" s="31" t="s">
        <v>2760</v>
      </c>
      <c r="G35" s="33" t="s">
        <v>37</v>
      </c>
      <c r="H35" s="33">
        <v>2019</v>
      </c>
      <c r="I35" s="33" t="s">
        <v>126</v>
      </c>
      <c r="J35" s="79">
        <v>11</v>
      </c>
      <c r="K35" s="53" t="s">
        <v>179</v>
      </c>
      <c r="L35" s="33">
        <v>0.05</v>
      </c>
      <c r="M35" s="80">
        <f t="shared" ref="M35:M41" si="7">N35+O35+P35</f>
        <v>0.55</v>
      </c>
      <c r="N35" s="80"/>
      <c r="O35" s="80">
        <v>0.55</v>
      </c>
      <c r="P35" s="80"/>
      <c r="Q35" s="33" t="s">
        <v>135</v>
      </c>
      <c r="R35" s="33" t="s">
        <v>39</v>
      </c>
      <c r="S35" s="82">
        <v>1</v>
      </c>
      <c r="T35" s="82">
        <v>4</v>
      </c>
      <c r="U35" s="82"/>
      <c r="V35" s="82"/>
      <c r="W35" s="26" t="s">
        <v>17</v>
      </c>
      <c r="X35" s="26"/>
      <c r="Y35" s="61"/>
    </row>
    <row r="36" ht="24.95" customHeight="1" spans="1:25">
      <c r="A36" s="24">
        <v>20</v>
      </c>
      <c r="B36" s="78" t="s">
        <v>224</v>
      </c>
      <c r="C36" s="33" t="s">
        <v>45</v>
      </c>
      <c r="D36" s="33" t="s">
        <v>164</v>
      </c>
      <c r="E36" s="33" t="s">
        <v>225</v>
      </c>
      <c r="F36" s="33"/>
      <c r="G36" s="33" t="s">
        <v>37</v>
      </c>
      <c r="H36" s="33">
        <v>2019</v>
      </c>
      <c r="I36" s="33" t="s">
        <v>126</v>
      </c>
      <c r="J36" s="79">
        <v>3</v>
      </c>
      <c r="K36" s="53" t="s">
        <v>179</v>
      </c>
      <c r="L36" s="33">
        <v>0.05</v>
      </c>
      <c r="M36" s="80">
        <f t="shared" si="7"/>
        <v>0.15</v>
      </c>
      <c r="N36" s="80"/>
      <c r="O36" s="80">
        <v>0.15</v>
      </c>
      <c r="P36" s="80"/>
      <c r="Q36" s="33" t="s">
        <v>135</v>
      </c>
      <c r="R36" s="33" t="s">
        <v>39</v>
      </c>
      <c r="S36" s="82">
        <v>2</v>
      </c>
      <c r="T36" s="82">
        <v>8</v>
      </c>
      <c r="U36" s="82"/>
      <c r="V36" s="82"/>
      <c r="W36" s="26" t="s">
        <v>17</v>
      </c>
      <c r="X36" s="26"/>
      <c r="Y36" s="61" t="s">
        <v>226</v>
      </c>
    </row>
    <row r="37" ht="24.95" customHeight="1" spans="1:25">
      <c r="A37" s="24"/>
      <c r="B37" s="78"/>
      <c r="C37" s="30" t="s">
        <v>45</v>
      </c>
      <c r="D37" s="31" t="s">
        <v>164</v>
      </c>
      <c r="E37" s="31" t="s">
        <v>225</v>
      </c>
      <c r="F37" s="31" t="s">
        <v>2761</v>
      </c>
      <c r="G37" s="33" t="s">
        <v>37</v>
      </c>
      <c r="H37" s="33">
        <v>2019</v>
      </c>
      <c r="I37" s="33" t="s">
        <v>126</v>
      </c>
      <c r="J37" s="31">
        <v>1.8</v>
      </c>
      <c r="K37" s="53" t="s">
        <v>179</v>
      </c>
      <c r="L37" s="33">
        <v>0.05</v>
      </c>
      <c r="M37" s="80">
        <f>L37*J37</f>
        <v>0.09</v>
      </c>
      <c r="N37" s="80"/>
      <c r="O37" s="80">
        <v>0.09</v>
      </c>
      <c r="P37" s="80"/>
      <c r="Q37" s="33" t="s">
        <v>135</v>
      </c>
      <c r="R37" s="33" t="s">
        <v>39</v>
      </c>
      <c r="S37" s="82">
        <v>1</v>
      </c>
      <c r="T37" s="82">
        <v>3</v>
      </c>
      <c r="U37" s="82"/>
      <c r="V37" s="82"/>
      <c r="W37" s="26" t="s">
        <v>17</v>
      </c>
      <c r="X37" s="26"/>
      <c r="Y37" s="61"/>
    </row>
    <row r="38" ht="24.95" customHeight="1" spans="1:25">
      <c r="A38" s="24"/>
      <c r="B38" s="78"/>
      <c r="C38" s="30" t="s">
        <v>45</v>
      </c>
      <c r="D38" s="31" t="s">
        <v>164</v>
      </c>
      <c r="E38" s="31" t="s">
        <v>225</v>
      </c>
      <c r="F38" s="31" t="s">
        <v>2762</v>
      </c>
      <c r="G38" s="33" t="s">
        <v>37</v>
      </c>
      <c r="H38" s="33">
        <v>2019</v>
      </c>
      <c r="I38" s="33" t="s">
        <v>126</v>
      </c>
      <c r="J38" s="31">
        <v>1.2</v>
      </c>
      <c r="K38" s="53" t="s">
        <v>179</v>
      </c>
      <c r="L38" s="33">
        <v>0.05</v>
      </c>
      <c r="M38" s="80">
        <f>L38*J38</f>
        <v>0.06</v>
      </c>
      <c r="N38" s="80"/>
      <c r="O38" s="80">
        <v>0.06</v>
      </c>
      <c r="P38" s="80"/>
      <c r="Q38" s="33" t="s">
        <v>135</v>
      </c>
      <c r="R38" s="33" t="s">
        <v>39</v>
      </c>
      <c r="S38" s="82">
        <v>1</v>
      </c>
      <c r="T38" s="82">
        <v>5</v>
      </c>
      <c r="U38" s="82"/>
      <c r="V38" s="82"/>
      <c r="W38" s="26" t="s">
        <v>17</v>
      </c>
      <c r="X38" s="26"/>
      <c r="Y38" s="61"/>
    </row>
    <row r="39" ht="24.95" customHeight="1" spans="1:25">
      <c r="A39" s="24">
        <v>21</v>
      </c>
      <c r="B39" s="78" t="s">
        <v>227</v>
      </c>
      <c r="C39" s="33" t="s">
        <v>45</v>
      </c>
      <c r="D39" s="33" t="s">
        <v>164</v>
      </c>
      <c r="E39" s="33" t="s">
        <v>228</v>
      </c>
      <c r="F39" s="33"/>
      <c r="G39" s="33" t="s">
        <v>37</v>
      </c>
      <c r="H39" s="33">
        <v>2019</v>
      </c>
      <c r="I39" s="33" t="s">
        <v>126</v>
      </c>
      <c r="J39" s="79">
        <v>1.5</v>
      </c>
      <c r="K39" s="53" t="s">
        <v>179</v>
      </c>
      <c r="L39" s="33">
        <v>0.05</v>
      </c>
      <c r="M39" s="80">
        <f t="shared" si="7"/>
        <v>0.075</v>
      </c>
      <c r="N39" s="80"/>
      <c r="O39" s="80">
        <v>0.075</v>
      </c>
      <c r="P39" s="80"/>
      <c r="Q39" s="33" t="s">
        <v>135</v>
      </c>
      <c r="R39" s="33" t="s">
        <v>39</v>
      </c>
      <c r="S39" s="82">
        <v>1</v>
      </c>
      <c r="T39" s="82">
        <v>5</v>
      </c>
      <c r="U39" s="82"/>
      <c r="V39" s="82"/>
      <c r="W39" s="26" t="s">
        <v>17</v>
      </c>
      <c r="X39" s="26"/>
      <c r="Y39" s="61" t="s">
        <v>229</v>
      </c>
    </row>
    <row r="40" ht="24.95" customHeight="1" spans="1:25">
      <c r="A40" s="24"/>
      <c r="B40" s="78"/>
      <c r="C40" s="30" t="s">
        <v>45</v>
      </c>
      <c r="D40" s="31" t="s">
        <v>164</v>
      </c>
      <c r="E40" s="31" t="s">
        <v>228</v>
      </c>
      <c r="F40" s="31" t="s">
        <v>2763</v>
      </c>
      <c r="G40" s="33" t="s">
        <v>37</v>
      </c>
      <c r="H40" s="33">
        <v>2019</v>
      </c>
      <c r="I40" s="33" t="s">
        <v>126</v>
      </c>
      <c r="J40" s="79">
        <v>1.5</v>
      </c>
      <c r="K40" s="53" t="s">
        <v>179</v>
      </c>
      <c r="L40" s="33">
        <v>0.05</v>
      </c>
      <c r="M40" s="80">
        <f t="shared" si="7"/>
        <v>0.075</v>
      </c>
      <c r="N40" s="80"/>
      <c r="O40" s="80">
        <v>0.075</v>
      </c>
      <c r="P40" s="80"/>
      <c r="Q40" s="33" t="s">
        <v>135</v>
      </c>
      <c r="R40" s="33" t="s">
        <v>39</v>
      </c>
      <c r="S40" s="82">
        <v>1</v>
      </c>
      <c r="T40" s="82">
        <v>5</v>
      </c>
      <c r="U40" s="82"/>
      <c r="V40" s="82"/>
      <c r="W40" s="26" t="s">
        <v>17</v>
      </c>
      <c r="X40" s="26"/>
      <c r="Y40" s="61"/>
    </row>
    <row r="41" ht="24.95" customHeight="1" spans="1:25">
      <c r="A41" s="24">
        <v>22</v>
      </c>
      <c r="B41" s="78" t="s">
        <v>383</v>
      </c>
      <c r="C41" s="33" t="s">
        <v>45</v>
      </c>
      <c r="D41" s="33" t="s">
        <v>164</v>
      </c>
      <c r="E41" s="33" t="s">
        <v>212</v>
      </c>
      <c r="F41" s="33"/>
      <c r="G41" s="33" t="s">
        <v>363</v>
      </c>
      <c r="H41" s="33">
        <v>2019</v>
      </c>
      <c r="I41" s="33" t="s">
        <v>126</v>
      </c>
      <c r="J41" s="79">
        <v>25.5</v>
      </c>
      <c r="K41" s="53" t="s">
        <v>364</v>
      </c>
      <c r="L41" s="33">
        <v>0.02</v>
      </c>
      <c r="M41" s="80">
        <f t="shared" si="7"/>
        <v>0.51</v>
      </c>
      <c r="N41" s="80"/>
      <c r="O41" s="80">
        <v>0.51</v>
      </c>
      <c r="P41" s="80"/>
      <c r="Q41" s="33" t="s">
        <v>135</v>
      </c>
      <c r="R41" s="33" t="s">
        <v>39</v>
      </c>
      <c r="S41" s="82">
        <v>6</v>
      </c>
      <c r="T41" s="82">
        <v>23</v>
      </c>
      <c r="U41" s="82"/>
      <c r="V41" s="82"/>
      <c r="W41" s="26" t="s">
        <v>17</v>
      </c>
      <c r="X41" s="26"/>
      <c r="Y41" s="61" t="s">
        <v>384</v>
      </c>
    </row>
    <row r="42" ht="24.95" customHeight="1" spans="1:25">
      <c r="A42" s="24"/>
      <c r="B42" s="78"/>
      <c r="C42" s="30" t="s">
        <v>45</v>
      </c>
      <c r="D42" s="31" t="s">
        <v>164</v>
      </c>
      <c r="E42" s="31" t="s">
        <v>212</v>
      </c>
      <c r="F42" s="31" t="s">
        <v>2751</v>
      </c>
      <c r="G42" s="33" t="s">
        <v>363</v>
      </c>
      <c r="H42" s="33">
        <v>2019</v>
      </c>
      <c r="I42" s="33" t="s">
        <v>126</v>
      </c>
      <c r="J42" s="31">
        <v>2.2</v>
      </c>
      <c r="K42" s="53" t="s">
        <v>364</v>
      </c>
      <c r="L42" s="33">
        <v>0.02</v>
      </c>
      <c r="M42" s="80">
        <f t="shared" ref="M42:M47" si="8">L42*J42</f>
        <v>0.044</v>
      </c>
      <c r="N42" s="80"/>
      <c r="O42" s="80">
        <f t="shared" ref="O42:O47" si="9">L42*J42</f>
        <v>0.044</v>
      </c>
      <c r="P42" s="80"/>
      <c r="Q42" s="33" t="s">
        <v>135</v>
      </c>
      <c r="R42" s="33" t="s">
        <v>39</v>
      </c>
      <c r="S42" s="82">
        <v>1</v>
      </c>
      <c r="T42" s="83">
        <v>5</v>
      </c>
      <c r="U42" s="82"/>
      <c r="V42" s="82"/>
      <c r="W42" s="26" t="s">
        <v>17</v>
      </c>
      <c r="X42" s="26"/>
      <c r="Y42" s="61"/>
    </row>
    <row r="43" ht="24.95" customHeight="1" spans="1:25">
      <c r="A43" s="24"/>
      <c r="B43" s="78"/>
      <c r="C43" s="30" t="s">
        <v>45</v>
      </c>
      <c r="D43" s="31" t="s">
        <v>164</v>
      </c>
      <c r="E43" s="31" t="s">
        <v>212</v>
      </c>
      <c r="F43" s="31" t="s">
        <v>2764</v>
      </c>
      <c r="G43" s="33" t="s">
        <v>363</v>
      </c>
      <c r="H43" s="33">
        <v>2019</v>
      </c>
      <c r="I43" s="33" t="s">
        <v>126</v>
      </c>
      <c r="J43" s="31">
        <v>4.4</v>
      </c>
      <c r="K43" s="53" t="s">
        <v>364</v>
      </c>
      <c r="L43" s="33">
        <v>0.02</v>
      </c>
      <c r="M43" s="80">
        <f t="shared" si="8"/>
        <v>0.088</v>
      </c>
      <c r="N43" s="80"/>
      <c r="O43" s="80">
        <f t="shared" si="9"/>
        <v>0.088</v>
      </c>
      <c r="P43" s="80"/>
      <c r="Q43" s="33" t="s">
        <v>135</v>
      </c>
      <c r="R43" s="33" t="s">
        <v>39</v>
      </c>
      <c r="S43" s="82">
        <v>1</v>
      </c>
      <c r="T43" s="83">
        <v>5</v>
      </c>
      <c r="U43" s="82"/>
      <c r="V43" s="82"/>
      <c r="W43" s="26" t="s">
        <v>17</v>
      </c>
      <c r="X43" s="26"/>
      <c r="Y43" s="61"/>
    </row>
    <row r="44" ht="24.95" customHeight="1" spans="1:25">
      <c r="A44" s="24"/>
      <c r="B44" s="78"/>
      <c r="C44" s="30" t="s">
        <v>45</v>
      </c>
      <c r="D44" s="31" t="s">
        <v>164</v>
      </c>
      <c r="E44" s="31" t="s">
        <v>212</v>
      </c>
      <c r="F44" s="31" t="s">
        <v>2765</v>
      </c>
      <c r="G44" s="33" t="s">
        <v>363</v>
      </c>
      <c r="H44" s="33">
        <v>2019</v>
      </c>
      <c r="I44" s="33" t="s">
        <v>126</v>
      </c>
      <c r="J44" s="31">
        <v>1.6</v>
      </c>
      <c r="K44" s="53" t="s">
        <v>364</v>
      </c>
      <c r="L44" s="33">
        <v>0.02</v>
      </c>
      <c r="M44" s="80">
        <f t="shared" si="8"/>
        <v>0.032</v>
      </c>
      <c r="N44" s="80"/>
      <c r="O44" s="80">
        <f t="shared" si="9"/>
        <v>0.032</v>
      </c>
      <c r="P44" s="80"/>
      <c r="Q44" s="33" t="s">
        <v>135</v>
      </c>
      <c r="R44" s="33" t="s">
        <v>39</v>
      </c>
      <c r="S44" s="82">
        <v>1</v>
      </c>
      <c r="T44" s="83">
        <v>4</v>
      </c>
      <c r="U44" s="82"/>
      <c r="V44" s="82"/>
      <c r="W44" s="26" t="s">
        <v>17</v>
      </c>
      <c r="X44" s="26"/>
      <c r="Y44" s="61"/>
    </row>
    <row r="45" ht="24.95" customHeight="1" spans="1:25">
      <c r="A45" s="24"/>
      <c r="B45" s="78"/>
      <c r="C45" s="30" t="s">
        <v>45</v>
      </c>
      <c r="D45" s="31" t="s">
        <v>164</v>
      </c>
      <c r="E45" s="31" t="s">
        <v>212</v>
      </c>
      <c r="F45" s="31" t="s">
        <v>2766</v>
      </c>
      <c r="G45" s="33" t="s">
        <v>363</v>
      </c>
      <c r="H45" s="33">
        <v>2019</v>
      </c>
      <c r="I45" s="33" t="s">
        <v>126</v>
      </c>
      <c r="J45" s="31">
        <v>4.1</v>
      </c>
      <c r="K45" s="53" t="s">
        <v>364</v>
      </c>
      <c r="L45" s="33">
        <v>0.02</v>
      </c>
      <c r="M45" s="80">
        <f t="shared" si="8"/>
        <v>0.082</v>
      </c>
      <c r="N45" s="80"/>
      <c r="O45" s="80">
        <f t="shared" si="9"/>
        <v>0.082</v>
      </c>
      <c r="P45" s="80"/>
      <c r="Q45" s="33" t="s">
        <v>135</v>
      </c>
      <c r="R45" s="33" t="s">
        <v>39</v>
      </c>
      <c r="S45" s="82">
        <v>1</v>
      </c>
      <c r="T45" s="83">
        <v>3</v>
      </c>
      <c r="U45" s="82"/>
      <c r="V45" s="82"/>
      <c r="W45" s="26" t="s">
        <v>17</v>
      </c>
      <c r="X45" s="26"/>
      <c r="Y45" s="61"/>
    </row>
    <row r="46" ht="24.95" customHeight="1" spans="1:25">
      <c r="A46" s="24"/>
      <c r="B46" s="78"/>
      <c r="C46" s="30" t="s">
        <v>45</v>
      </c>
      <c r="D46" s="31" t="s">
        <v>164</v>
      </c>
      <c r="E46" s="31" t="s">
        <v>212</v>
      </c>
      <c r="F46" s="31" t="s">
        <v>2767</v>
      </c>
      <c r="G46" s="33" t="s">
        <v>363</v>
      </c>
      <c r="H46" s="33">
        <v>2019</v>
      </c>
      <c r="I46" s="33" t="s">
        <v>126</v>
      </c>
      <c r="J46" s="31">
        <v>11</v>
      </c>
      <c r="K46" s="53" t="s">
        <v>364</v>
      </c>
      <c r="L46" s="33">
        <v>0.02</v>
      </c>
      <c r="M46" s="80">
        <f t="shared" si="8"/>
        <v>0.22</v>
      </c>
      <c r="N46" s="80"/>
      <c r="O46" s="80">
        <f t="shared" si="9"/>
        <v>0.22</v>
      </c>
      <c r="P46" s="80"/>
      <c r="Q46" s="33" t="s">
        <v>135</v>
      </c>
      <c r="R46" s="33" t="s">
        <v>39</v>
      </c>
      <c r="S46" s="82">
        <v>1</v>
      </c>
      <c r="T46" s="83">
        <v>3</v>
      </c>
      <c r="U46" s="82"/>
      <c r="V46" s="82"/>
      <c r="W46" s="26" t="s">
        <v>17</v>
      </c>
      <c r="X46" s="26"/>
      <c r="Y46" s="61"/>
    </row>
    <row r="47" ht="24.95" customHeight="1" spans="1:25">
      <c r="A47" s="24"/>
      <c r="B47" s="78"/>
      <c r="C47" s="30" t="s">
        <v>45</v>
      </c>
      <c r="D47" s="31" t="s">
        <v>164</v>
      </c>
      <c r="E47" s="31" t="s">
        <v>212</v>
      </c>
      <c r="F47" s="31" t="s">
        <v>2768</v>
      </c>
      <c r="G47" s="33" t="s">
        <v>363</v>
      </c>
      <c r="H47" s="33">
        <v>2019</v>
      </c>
      <c r="I47" s="33" t="s">
        <v>126</v>
      </c>
      <c r="J47" s="31">
        <v>2.2</v>
      </c>
      <c r="K47" s="53" t="s">
        <v>364</v>
      </c>
      <c r="L47" s="33">
        <v>0.02</v>
      </c>
      <c r="M47" s="80">
        <f t="shared" si="8"/>
        <v>0.044</v>
      </c>
      <c r="N47" s="80"/>
      <c r="O47" s="80">
        <f t="shared" si="9"/>
        <v>0.044</v>
      </c>
      <c r="P47" s="80"/>
      <c r="Q47" s="33" t="s">
        <v>135</v>
      </c>
      <c r="R47" s="33" t="s">
        <v>39</v>
      </c>
      <c r="S47" s="82">
        <v>1</v>
      </c>
      <c r="T47" s="132">
        <v>3</v>
      </c>
      <c r="U47" s="82"/>
      <c r="V47" s="82"/>
      <c r="W47" s="26" t="s">
        <v>17</v>
      </c>
      <c r="X47" s="26"/>
      <c r="Y47" s="61"/>
    </row>
    <row r="48" ht="24.95" customHeight="1" spans="1:25">
      <c r="A48" s="24">
        <v>23</v>
      </c>
      <c r="B48" s="78" t="s">
        <v>385</v>
      </c>
      <c r="C48" s="33" t="s">
        <v>45</v>
      </c>
      <c r="D48" s="33" t="s">
        <v>164</v>
      </c>
      <c r="E48" s="33" t="s">
        <v>169</v>
      </c>
      <c r="F48" s="33" t="s">
        <v>363</v>
      </c>
      <c r="G48" s="33" t="s">
        <v>363</v>
      </c>
      <c r="H48" s="33">
        <v>2019</v>
      </c>
      <c r="I48" s="33" t="s">
        <v>126</v>
      </c>
      <c r="J48" s="79">
        <v>9.9</v>
      </c>
      <c r="K48" s="53" t="s">
        <v>364</v>
      </c>
      <c r="L48" s="33">
        <v>0.02</v>
      </c>
      <c r="M48" s="80">
        <f>N48+O48+P48</f>
        <v>0.198</v>
      </c>
      <c r="N48" s="80"/>
      <c r="O48" s="80">
        <v>0.198</v>
      </c>
      <c r="P48" s="80"/>
      <c r="Q48" s="33" t="s">
        <v>135</v>
      </c>
      <c r="R48" s="33" t="s">
        <v>39</v>
      </c>
      <c r="S48" s="82">
        <v>2</v>
      </c>
      <c r="T48" s="82">
        <v>8</v>
      </c>
      <c r="U48" s="82"/>
      <c r="V48" s="82"/>
      <c r="W48" s="26" t="s">
        <v>17</v>
      </c>
      <c r="X48" s="26"/>
      <c r="Y48" s="61" t="s">
        <v>386</v>
      </c>
    </row>
    <row r="49" ht="24.95" customHeight="1" spans="1:25">
      <c r="A49" s="24"/>
      <c r="B49" s="78"/>
      <c r="C49" s="30" t="s">
        <v>45</v>
      </c>
      <c r="D49" s="31" t="s">
        <v>164</v>
      </c>
      <c r="E49" s="31" t="s">
        <v>169</v>
      </c>
      <c r="F49" s="30" t="s">
        <v>2769</v>
      </c>
      <c r="G49" s="33" t="s">
        <v>363</v>
      </c>
      <c r="H49" s="33">
        <v>2019</v>
      </c>
      <c r="I49" s="33" t="s">
        <v>126</v>
      </c>
      <c r="J49" s="31">
        <v>5</v>
      </c>
      <c r="K49" s="53" t="s">
        <v>364</v>
      </c>
      <c r="L49" s="33">
        <v>0.02</v>
      </c>
      <c r="M49" s="80">
        <f>L49*J49</f>
        <v>0.1</v>
      </c>
      <c r="N49" s="80"/>
      <c r="O49" s="80">
        <v>0.1</v>
      </c>
      <c r="P49" s="80"/>
      <c r="Q49" s="33" t="s">
        <v>135</v>
      </c>
      <c r="R49" s="33" t="s">
        <v>39</v>
      </c>
      <c r="S49" s="82">
        <v>1</v>
      </c>
      <c r="T49" s="83">
        <v>4</v>
      </c>
      <c r="U49" s="82"/>
      <c r="V49" s="82"/>
      <c r="W49" s="26" t="s">
        <v>17</v>
      </c>
      <c r="X49" s="26"/>
      <c r="Y49" s="61"/>
    </row>
    <row r="50" ht="24.95" customHeight="1" spans="1:25">
      <c r="A50" s="24"/>
      <c r="B50" s="78"/>
      <c r="C50" s="30" t="s">
        <v>45</v>
      </c>
      <c r="D50" s="31" t="s">
        <v>164</v>
      </c>
      <c r="E50" s="31" t="s">
        <v>169</v>
      </c>
      <c r="F50" s="30" t="s">
        <v>2770</v>
      </c>
      <c r="G50" s="33" t="s">
        <v>363</v>
      </c>
      <c r="H50" s="33">
        <v>2019</v>
      </c>
      <c r="I50" s="33" t="s">
        <v>126</v>
      </c>
      <c r="J50" s="31">
        <v>4.9</v>
      </c>
      <c r="K50" s="53" t="s">
        <v>364</v>
      </c>
      <c r="L50" s="33">
        <v>0.02</v>
      </c>
      <c r="M50" s="80">
        <f>L50*J50</f>
        <v>0.098</v>
      </c>
      <c r="N50" s="80"/>
      <c r="O50" s="80">
        <v>0.1</v>
      </c>
      <c r="P50" s="80"/>
      <c r="Q50" s="33" t="s">
        <v>135</v>
      </c>
      <c r="R50" s="33" t="s">
        <v>39</v>
      </c>
      <c r="S50" s="82">
        <v>1</v>
      </c>
      <c r="T50" s="83">
        <v>4</v>
      </c>
      <c r="U50" s="82"/>
      <c r="V50" s="82"/>
      <c r="W50" s="26" t="s">
        <v>17</v>
      </c>
      <c r="X50" s="26"/>
      <c r="Y50" s="61"/>
    </row>
    <row r="51" ht="24.95" customHeight="1" spans="1:25">
      <c r="A51" s="24">
        <v>24</v>
      </c>
      <c r="B51" s="78" t="s">
        <v>387</v>
      </c>
      <c r="C51" s="33" t="s">
        <v>45</v>
      </c>
      <c r="D51" s="33" t="s">
        <v>164</v>
      </c>
      <c r="E51" s="33" t="s">
        <v>167</v>
      </c>
      <c r="F51" s="33" t="s">
        <v>363</v>
      </c>
      <c r="G51" s="33" t="s">
        <v>363</v>
      </c>
      <c r="H51" s="33">
        <v>2019</v>
      </c>
      <c r="I51" s="33" t="s">
        <v>126</v>
      </c>
      <c r="J51" s="79">
        <v>21.7</v>
      </c>
      <c r="K51" s="53" t="s">
        <v>364</v>
      </c>
      <c r="L51" s="33">
        <v>0.02</v>
      </c>
      <c r="M51" s="80">
        <f>N51+O51+P51</f>
        <v>0.434</v>
      </c>
      <c r="N51" s="80"/>
      <c r="O51" s="80">
        <v>0.434</v>
      </c>
      <c r="P51" s="80"/>
      <c r="Q51" s="33" t="s">
        <v>135</v>
      </c>
      <c r="R51" s="33" t="s">
        <v>39</v>
      </c>
      <c r="S51" s="82">
        <v>5</v>
      </c>
      <c r="T51" s="82">
        <v>22</v>
      </c>
      <c r="U51" s="82"/>
      <c r="V51" s="82"/>
      <c r="W51" s="26" t="s">
        <v>17</v>
      </c>
      <c r="X51" s="26"/>
      <c r="Y51" s="61" t="s">
        <v>388</v>
      </c>
    </row>
    <row r="52" ht="24.95" customHeight="1" spans="1:25">
      <c r="A52" s="24"/>
      <c r="B52" s="78"/>
      <c r="C52" s="30" t="s">
        <v>45</v>
      </c>
      <c r="D52" s="31" t="s">
        <v>164</v>
      </c>
      <c r="E52" s="31" t="s">
        <v>167</v>
      </c>
      <c r="F52" s="30" t="s">
        <v>2771</v>
      </c>
      <c r="G52" s="33" t="s">
        <v>363</v>
      </c>
      <c r="H52" s="33">
        <v>2019</v>
      </c>
      <c r="I52" s="33" t="s">
        <v>126</v>
      </c>
      <c r="J52" s="31">
        <v>6.1</v>
      </c>
      <c r="K52" s="53" t="s">
        <v>364</v>
      </c>
      <c r="L52" s="33">
        <v>0.02</v>
      </c>
      <c r="M52" s="80">
        <f>L52*J52</f>
        <v>0.122</v>
      </c>
      <c r="N52" s="80"/>
      <c r="O52" s="80">
        <f>L52*J52</f>
        <v>0.122</v>
      </c>
      <c r="P52" s="80"/>
      <c r="Q52" s="33" t="s">
        <v>135</v>
      </c>
      <c r="R52" s="33" t="s">
        <v>39</v>
      </c>
      <c r="S52" s="82">
        <v>1</v>
      </c>
      <c r="T52" s="83">
        <v>4</v>
      </c>
      <c r="U52" s="82"/>
      <c r="V52" s="82"/>
      <c r="W52" s="26" t="s">
        <v>17</v>
      </c>
      <c r="X52" s="26"/>
      <c r="Y52" s="61"/>
    </row>
    <row r="53" ht="24.95" customHeight="1" spans="1:25">
      <c r="A53" s="24"/>
      <c r="B53" s="78"/>
      <c r="C53" s="30" t="s">
        <v>45</v>
      </c>
      <c r="D53" s="31" t="s">
        <v>164</v>
      </c>
      <c r="E53" s="31" t="s">
        <v>167</v>
      </c>
      <c r="F53" s="30" t="s">
        <v>2772</v>
      </c>
      <c r="G53" s="33" t="s">
        <v>363</v>
      </c>
      <c r="H53" s="33">
        <v>2019</v>
      </c>
      <c r="I53" s="33" t="s">
        <v>126</v>
      </c>
      <c r="J53" s="31">
        <v>1.7</v>
      </c>
      <c r="K53" s="53" t="s">
        <v>364</v>
      </c>
      <c r="L53" s="33">
        <v>0.02</v>
      </c>
      <c r="M53" s="80">
        <f>L53*J53</f>
        <v>0.034</v>
      </c>
      <c r="N53" s="80"/>
      <c r="O53" s="80">
        <f>L53*J53</f>
        <v>0.034</v>
      </c>
      <c r="P53" s="80"/>
      <c r="Q53" s="33" t="s">
        <v>135</v>
      </c>
      <c r="R53" s="33" t="s">
        <v>39</v>
      </c>
      <c r="S53" s="82">
        <v>1</v>
      </c>
      <c r="T53" s="83">
        <v>4</v>
      </c>
      <c r="U53" s="82"/>
      <c r="V53" s="82"/>
      <c r="W53" s="26" t="s">
        <v>17</v>
      </c>
      <c r="X53" s="26"/>
      <c r="Y53" s="61"/>
    </row>
    <row r="54" ht="24.95" customHeight="1" spans="1:25">
      <c r="A54" s="24"/>
      <c r="B54" s="78"/>
      <c r="C54" s="30" t="s">
        <v>45</v>
      </c>
      <c r="D54" s="31" t="s">
        <v>164</v>
      </c>
      <c r="E54" s="31" t="s">
        <v>167</v>
      </c>
      <c r="F54" s="30" t="s">
        <v>2773</v>
      </c>
      <c r="G54" s="33" t="s">
        <v>363</v>
      </c>
      <c r="H54" s="33">
        <v>2019</v>
      </c>
      <c r="I54" s="33" t="s">
        <v>126</v>
      </c>
      <c r="J54" s="31">
        <v>1.9</v>
      </c>
      <c r="K54" s="53" t="s">
        <v>364</v>
      </c>
      <c r="L54" s="33">
        <v>0.02</v>
      </c>
      <c r="M54" s="80">
        <f>L54*J54</f>
        <v>0.038</v>
      </c>
      <c r="N54" s="80"/>
      <c r="O54" s="80">
        <f>L54*J54</f>
        <v>0.038</v>
      </c>
      <c r="P54" s="80"/>
      <c r="Q54" s="33" t="s">
        <v>135</v>
      </c>
      <c r="R54" s="33" t="s">
        <v>39</v>
      </c>
      <c r="S54" s="82">
        <v>1</v>
      </c>
      <c r="T54" s="83">
        <v>5</v>
      </c>
      <c r="U54" s="82"/>
      <c r="V54" s="82"/>
      <c r="W54" s="26" t="s">
        <v>17</v>
      </c>
      <c r="X54" s="26"/>
      <c r="Y54" s="61"/>
    </row>
    <row r="55" ht="24.95" customHeight="1" spans="1:25">
      <c r="A55" s="24"/>
      <c r="B55" s="78"/>
      <c r="C55" s="30" t="s">
        <v>45</v>
      </c>
      <c r="D55" s="31" t="s">
        <v>164</v>
      </c>
      <c r="E55" s="31" t="s">
        <v>167</v>
      </c>
      <c r="F55" s="30" t="s">
        <v>2774</v>
      </c>
      <c r="G55" s="33" t="s">
        <v>363</v>
      </c>
      <c r="H55" s="33">
        <v>2019</v>
      </c>
      <c r="I55" s="33" t="s">
        <v>126</v>
      </c>
      <c r="J55" s="31">
        <v>4</v>
      </c>
      <c r="K55" s="53" t="s">
        <v>364</v>
      </c>
      <c r="L55" s="33">
        <v>0.02</v>
      </c>
      <c r="M55" s="80">
        <f>L55*J55</f>
        <v>0.08</v>
      </c>
      <c r="N55" s="80"/>
      <c r="O55" s="80">
        <f>L55*J55</f>
        <v>0.08</v>
      </c>
      <c r="P55" s="80"/>
      <c r="Q55" s="33" t="s">
        <v>135</v>
      </c>
      <c r="R55" s="33" t="s">
        <v>39</v>
      </c>
      <c r="S55" s="82">
        <v>1</v>
      </c>
      <c r="T55" s="83">
        <v>4</v>
      </c>
      <c r="U55" s="82"/>
      <c r="V55" s="82"/>
      <c r="W55" s="26" t="s">
        <v>17</v>
      </c>
      <c r="X55" s="26"/>
      <c r="Y55" s="61"/>
    </row>
    <row r="56" ht="24.95" customHeight="1" spans="1:25">
      <c r="A56" s="24"/>
      <c r="B56" s="78"/>
      <c r="C56" s="30" t="s">
        <v>45</v>
      </c>
      <c r="D56" s="31" t="s">
        <v>164</v>
      </c>
      <c r="E56" s="31" t="s">
        <v>167</v>
      </c>
      <c r="F56" s="30" t="s">
        <v>2757</v>
      </c>
      <c r="G56" s="33" t="s">
        <v>363</v>
      </c>
      <c r="H56" s="33">
        <v>2019</v>
      </c>
      <c r="I56" s="33" t="s">
        <v>126</v>
      </c>
      <c r="J56" s="31">
        <v>8</v>
      </c>
      <c r="K56" s="53" t="s">
        <v>364</v>
      </c>
      <c r="L56" s="33">
        <v>0.02</v>
      </c>
      <c r="M56" s="80">
        <f>L56*J56</f>
        <v>0.16</v>
      </c>
      <c r="N56" s="80"/>
      <c r="O56" s="80">
        <f>L56*J56</f>
        <v>0.16</v>
      </c>
      <c r="P56" s="80"/>
      <c r="Q56" s="33" t="s">
        <v>135</v>
      </c>
      <c r="R56" s="33" t="s">
        <v>39</v>
      </c>
      <c r="S56" s="82">
        <v>1</v>
      </c>
      <c r="T56" s="83">
        <v>5</v>
      </c>
      <c r="U56" s="82"/>
      <c r="V56" s="82"/>
      <c r="W56" s="26" t="s">
        <v>17</v>
      </c>
      <c r="X56" s="26"/>
      <c r="Y56" s="61"/>
    </row>
    <row r="57" ht="24.95" customHeight="1" spans="1:25">
      <c r="A57" s="24">
        <v>25</v>
      </c>
      <c r="B57" s="78" t="s">
        <v>389</v>
      </c>
      <c r="C57" s="33" t="s">
        <v>45</v>
      </c>
      <c r="D57" s="33" t="s">
        <v>164</v>
      </c>
      <c r="E57" s="33" t="s">
        <v>222</v>
      </c>
      <c r="F57" s="33"/>
      <c r="G57" s="33" t="s">
        <v>363</v>
      </c>
      <c r="H57" s="33">
        <v>2019</v>
      </c>
      <c r="I57" s="33" t="s">
        <v>126</v>
      </c>
      <c r="J57" s="79">
        <v>9.6</v>
      </c>
      <c r="K57" s="53" t="s">
        <v>364</v>
      </c>
      <c r="L57" s="33">
        <v>0.02</v>
      </c>
      <c r="M57" s="80">
        <f>N57+O57+P57</f>
        <v>0.192</v>
      </c>
      <c r="N57" s="80"/>
      <c r="O57" s="80">
        <v>0.192</v>
      </c>
      <c r="P57" s="80"/>
      <c r="Q57" s="33" t="s">
        <v>135</v>
      </c>
      <c r="R57" s="33" t="s">
        <v>39</v>
      </c>
      <c r="S57" s="82">
        <v>3</v>
      </c>
      <c r="T57" s="82">
        <v>12</v>
      </c>
      <c r="U57" s="82"/>
      <c r="V57" s="82"/>
      <c r="W57" s="26" t="s">
        <v>17</v>
      </c>
      <c r="X57" s="26"/>
      <c r="Y57" s="61" t="s">
        <v>390</v>
      </c>
    </row>
    <row r="58" ht="24.95" customHeight="1" spans="1:25">
      <c r="A58" s="24"/>
      <c r="B58" s="78"/>
      <c r="C58" s="30" t="s">
        <v>45</v>
      </c>
      <c r="D58" s="31" t="s">
        <v>164</v>
      </c>
      <c r="E58" s="31" t="s">
        <v>222</v>
      </c>
      <c r="F58" s="31" t="s">
        <v>2775</v>
      </c>
      <c r="G58" s="33" t="s">
        <v>363</v>
      </c>
      <c r="H58" s="33">
        <v>2019</v>
      </c>
      <c r="I58" s="33" t="s">
        <v>126</v>
      </c>
      <c r="J58" s="31">
        <v>2.5</v>
      </c>
      <c r="K58" s="53" t="s">
        <v>364</v>
      </c>
      <c r="L58" s="33">
        <v>0.02</v>
      </c>
      <c r="M58" s="80">
        <f>L58*J58</f>
        <v>0.05</v>
      </c>
      <c r="N58" s="80"/>
      <c r="O58" s="80">
        <f>L58*J58</f>
        <v>0.05</v>
      </c>
      <c r="P58" s="80"/>
      <c r="Q58" s="33" t="s">
        <v>135</v>
      </c>
      <c r="R58" s="33" t="s">
        <v>39</v>
      </c>
      <c r="S58" s="82">
        <v>1</v>
      </c>
      <c r="T58" s="83">
        <v>2</v>
      </c>
      <c r="U58" s="82"/>
      <c r="V58" s="82"/>
      <c r="W58" s="26" t="s">
        <v>17</v>
      </c>
      <c r="X58" s="26"/>
      <c r="Y58" s="61"/>
    </row>
    <row r="59" ht="24.95" customHeight="1" spans="1:25">
      <c r="A59" s="24"/>
      <c r="B59" s="78"/>
      <c r="C59" s="30" t="s">
        <v>45</v>
      </c>
      <c r="D59" s="31" t="s">
        <v>164</v>
      </c>
      <c r="E59" s="31" t="s">
        <v>222</v>
      </c>
      <c r="F59" s="31" t="s">
        <v>2776</v>
      </c>
      <c r="G59" s="33" t="s">
        <v>363</v>
      </c>
      <c r="H59" s="33">
        <v>2019</v>
      </c>
      <c r="I59" s="33" t="s">
        <v>126</v>
      </c>
      <c r="J59" s="31">
        <v>3.5</v>
      </c>
      <c r="K59" s="53" t="s">
        <v>364</v>
      </c>
      <c r="L59" s="33">
        <v>0.02</v>
      </c>
      <c r="M59" s="80">
        <f>L59*J59</f>
        <v>0.07</v>
      </c>
      <c r="N59" s="80"/>
      <c r="O59" s="80">
        <f>L59*J59</f>
        <v>0.07</v>
      </c>
      <c r="P59" s="80"/>
      <c r="Q59" s="33" t="s">
        <v>135</v>
      </c>
      <c r="R59" s="33" t="s">
        <v>39</v>
      </c>
      <c r="S59" s="82">
        <v>1</v>
      </c>
      <c r="T59" s="83">
        <v>4</v>
      </c>
      <c r="U59" s="82"/>
      <c r="V59" s="82"/>
      <c r="W59" s="26" t="s">
        <v>17</v>
      </c>
      <c r="X59" s="26"/>
      <c r="Y59" s="61"/>
    </row>
    <row r="60" ht="24.95" customHeight="1" spans="1:25">
      <c r="A60" s="24"/>
      <c r="B60" s="78"/>
      <c r="C60" s="30" t="s">
        <v>45</v>
      </c>
      <c r="D60" s="31" t="s">
        <v>164</v>
      </c>
      <c r="E60" s="31" t="s">
        <v>222</v>
      </c>
      <c r="F60" s="31" t="s">
        <v>2777</v>
      </c>
      <c r="G60" s="33" t="s">
        <v>363</v>
      </c>
      <c r="H60" s="33">
        <v>2019</v>
      </c>
      <c r="I60" s="33" t="s">
        <v>126</v>
      </c>
      <c r="J60" s="31">
        <v>3.6</v>
      </c>
      <c r="K60" s="53" t="s">
        <v>364</v>
      </c>
      <c r="L60" s="33">
        <v>0.02</v>
      </c>
      <c r="M60" s="80">
        <f>L60*J60</f>
        <v>0.072</v>
      </c>
      <c r="N60" s="80"/>
      <c r="O60" s="80">
        <f>L60*J60</f>
        <v>0.072</v>
      </c>
      <c r="P60" s="80"/>
      <c r="Q60" s="33" t="s">
        <v>135</v>
      </c>
      <c r="R60" s="33" t="s">
        <v>39</v>
      </c>
      <c r="S60" s="82">
        <v>1</v>
      </c>
      <c r="T60" s="83">
        <v>6</v>
      </c>
      <c r="U60" s="82"/>
      <c r="V60" s="82"/>
      <c r="W60" s="26" t="s">
        <v>17</v>
      </c>
      <c r="X60" s="26"/>
      <c r="Y60" s="61"/>
    </row>
    <row r="61" ht="24.95" customHeight="1" spans="1:25">
      <c r="A61" s="24">
        <v>26</v>
      </c>
      <c r="B61" s="78" t="s">
        <v>391</v>
      </c>
      <c r="C61" s="33" t="s">
        <v>45</v>
      </c>
      <c r="D61" s="33" t="s">
        <v>164</v>
      </c>
      <c r="E61" s="33" t="s">
        <v>225</v>
      </c>
      <c r="F61" s="33"/>
      <c r="G61" s="33" t="s">
        <v>363</v>
      </c>
      <c r="H61" s="33">
        <v>2019</v>
      </c>
      <c r="I61" s="33" t="s">
        <v>126</v>
      </c>
      <c r="J61" s="79">
        <v>13.1</v>
      </c>
      <c r="K61" s="53" t="s">
        <v>364</v>
      </c>
      <c r="L61" s="33">
        <v>0.02</v>
      </c>
      <c r="M61" s="80">
        <f>N61+O61+P61</f>
        <v>0.262</v>
      </c>
      <c r="N61" s="80"/>
      <c r="O61" s="80">
        <v>0.262</v>
      </c>
      <c r="P61" s="80"/>
      <c r="Q61" s="33" t="s">
        <v>135</v>
      </c>
      <c r="R61" s="33" t="s">
        <v>39</v>
      </c>
      <c r="S61" s="82">
        <v>5</v>
      </c>
      <c r="T61" s="82">
        <v>26</v>
      </c>
      <c r="U61" s="82"/>
      <c r="V61" s="82"/>
      <c r="W61" s="26" t="s">
        <v>17</v>
      </c>
      <c r="X61" s="26"/>
      <c r="Y61" s="61" t="s">
        <v>392</v>
      </c>
    </row>
    <row r="62" ht="24.95" customHeight="1" spans="1:25">
      <c r="A62" s="24"/>
      <c r="B62" s="78"/>
      <c r="C62" s="30" t="s">
        <v>45</v>
      </c>
      <c r="D62" s="31" t="s">
        <v>164</v>
      </c>
      <c r="E62" s="31" t="s">
        <v>225</v>
      </c>
      <c r="F62" s="31" t="s">
        <v>2778</v>
      </c>
      <c r="G62" s="33" t="s">
        <v>363</v>
      </c>
      <c r="H62" s="33">
        <v>2019</v>
      </c>
      <c r="I62" s="33" t="s">
        <v>126</v>
      </c>
      <c r="J62" s="31">
        <v>2.6</v>
      </c>
      <c r="K62" s="53" t="s">
        <v>364</v>
      </c>
      <c r="L62" s="33">
        <v>0.02</v>
      </c>
      <c r="M62" s="80">
        <f>L62*J62</f>
        <v>0.052</v>
      </c>
      <c r="N62" s="80"/>
      <c r="O62" s="80">
        <f>L62*J62</f>
        <v>0.052</v>
      </c>
      <c r="P62" s="80"/>
      <c r="Q62" s="33" t="s">
        <v>135</v>
      </c>
      <c r="R62" s="33" t="s">
        <v>39</v>
      </c>
      <c r="S62" s="82">
        <v>1</v>
      </c>
      <c r="T62" s="83">
        <v>10</v>
      </c>
      <c r="U62" s="82"/>
      <c r="V62" s="82"/>
      <c r="W62" s="26" t="s">
        <v>17</v>
      </c>
      <c r="X62" s="26"/>
      <c r="Y62" s="61"/>
    </row>
    <row r="63" ht="24.95" customHeight="1" spans="1:25">
      <c r="A63" s="24"/>
      <c r="B63" s="78"/>
      <c r="C63" s="30" t="s">
        <v>45</v>
      </c>
      <c r="D63" s="31" t="s">
        <v>164</v>
      </c>
      <c r="E63" s="31" t="s">
        <v>225</v>
      </c>
      <c r="F63" s="31" t="s">
        <v>2779</v>
      </c>
      <c r="G63" s="33" t="s">
        <v>363</v>
      </c>
      <c r="H63" s="33">
        <v>2019</v>
      </c>
      <c r="I63" s="33" t="s">
        <v>126</v>
      </c>
      <c r="J63" s="31">
        <v>2.7</v>
      </c>
      <c r="K63" s="53" t="s">
        <v>364</v>
      </c>
      <c r="L63" s="33">
        <v>0.02</v>
      </c>
      <c r="M63" s="80">
        <f>L63*J63</f>
        <v>0.054</v>
      </c>
      <c r="N63" s="80"/>
      <c r="O63" s="80">
        <f>L63*J63</f>
        <v>0.054</v>
      </c>
      <c r="P63" s="80"/>
      <c r="Q63" s="33" t="s">
        <v>135</v>
      </c>
      <c r="R63" s="33" t="s">
        <v>39</v>
      </c>
      <c r="S63" s="82">
        <v>1</v>
      </c>
      <c r="T63" s="83">
        <v>2</v>
      </c>
      <c r="U63" s="82"/>
      <c r="V63" s="82"/>
      <c r="W63" s="26" t="s">
        <v>17</v>
      </c>
      <c r="X63" s="26"/>
      <c r="Y63" s="61"/>
    </row>
    <row r="64" ht="24.95" customHeight="1" spans="1:25">
      <c r="A64" s="24"/>
      <c r="B64" s="78"/>
      <c r="C64" s="30" t="s">
        <v>45</v>
      </c>
      <c r="D64" s="31" t="s">
        <v>164</v>
      </c>
      <c r="E64" s="31" t="s">
        <v>225</v>
      </c>
      <c r="F64" s="31" t="s">
        <v>2780</v>
      </c>
      <c r="G64" s="33" t="s">
        <v>363</v>
      </c>
      <c r="H64" s="33">
        <v>2019</v>
      </c>
      <c r="I64" s="33" t="s">
        <v>126</v>
      </c>
      <c r="J64" s="31">
        <v>2.9</v>
      </c>
      <c r="K64" s="53" t="s">
        <v>364</v>
      </c>
      <c r="L64" s="33">
        <v>0.02</v>
      </c>
      <c r="M64" s="80">
        <f>L64*J64</f>
        <v>0.058</v>
      </c>
      <c r="N64" s="80"/>
      <c r="O64" s="80">
        <f>L64*J64</f>
        <v>0.058</v>
      </c>
      <c r="P64" s="80"/>
      <c r="Q64" s="33" t="s">
        <v>135</v>
      </c>
      <c r="R64" s="33" t="s">
        <v>39</v>
      </c>
      <c r="S64" s="82">
        <v>1</v>
      </c>
      <c r="T64" s="83">
        <v>6</v>
      </c>
      <c r="U64" s="82"/>
      <c r="V64" s="82"/>
      <c r="W64" s="26" t="s">
        <v>17</v>
      </c>
      <c r="X64" s="26"/>
      <c r="Y64" s="61"/>
    </row>
    <row r="65" ht="24.95" customHeight="1" spans="1:25">
      <c r="A65" s="24"/>
      <c r="B65" s="78"/>
      <c r="C65" s="30" t="s">
        <v>45</v>
      </c>
      <c r="D65" s="31" t="s">
        <v>164</v>
      </c>
      <c r="E65" s="31" t="s">
        <v>225</v>
      </c>
      <c r="F65" s="31" t="s">
        <v>2761</v>
      </c>
      <c r="G65" s="33" t="s">
        <v>363</v>
      </c>
      <c r="H65" s="33">
        <v>2019</v>
      </c>
      <c r="I65" s="33" t="s">
        <v>126</v>
      </c>
      <c r="J65" s="31">
        <v>2.4</v>
      </c>
      <c r="K65" s="53" t="s">
        <v>364</v>
      </c>
      <c r="L65" s="33">
        <v>0.02</v>
      </c>
      <c r="M65" s="80">
        <f>L65*J65</f>
        <v>0.048</v>
      </c>
      <c r="N65" s="80"/>
      <c r="O65" s="80">
        <f>L65*J65</f>
        <v>0.048</v>
      </c>
      <c r="P65" s="80"/>
      <c r="Q65" s="33" t="s">
        <v>135</v>
      </c>
      <c r="R65" s="33" t="s">
        <v>39</v>
      </c>
      <c r="S65" s="82">
        <v>1</v>
      </c>
      <c r="T65" s="83">
        <v>3</v>
      </c>
      <c r="U65" s="82"/>
      <c r="V65" s="82"/>
      <c r="W65" s="26" t="s">
        <v>17</v>
      </c>
      <c r="X65" s="26"/>
      <c r="Y65" s="61"/>
    </row>
    <row r="66" ht="24.95" customHeight="1" spans="1:25">
      <c r="A66" s="24"/>
      <c r="B66" s="78"/>
      <c r="C66" s="30" t="s">
        <v>45</v>
      </c>
      <c r="D66" s="31" t="s">
        <v>164</v>
      </c>
      <c r="E66" s="31" t="s">
        <v>225</v>
      </c>
      <c r="F66" s="31" t="s">
        <v>2762</v>
      </c>
      <c r="G66" s="33" t="s">
        <v>363</v>
      </c>
      <c r="H66" s="33">
        <v>2019</v>
      </c>
      <c r="I66" s="33" t="s">
        <v>126</v>
      </c>
      <c r="J66" s="31">
        <v>2.5</v>
      </c>
      <c r="K66" s="53" t="s">
        <v>364</v>
      </c>
      <c r="L66" s="33">
        <v>0.02</v>
      </c>
      <c r="M66" s="80">
        <f>L66*J66</f>
        <v>0.05</v>
      </c>
      <c r="N66" s="80"/>
      <c r="O66" s="80">
        <f>L66*J66</f>
        <v>0.05</v>
      </c>
      <c r="P66" s="80"/>
      <c r="Q66" s="33" t="s">
        <v>135</v>
      </c>
      <c r="R66" s="33" t="s">
        <v>39</v>
      </c>
      <c r="S66" s="82">
        <v>1</v>
      </c>
      <c r="T66" s="132">
        <v>5</v>
      </c>
      <c r="U66" s="82"/>
      <c r="V66" s="82"/>
      <c r="W66" s="26" t="s">
        <v>17</v>
      </c>
      <c r="X66" s="26"/>
      <c r="Y66" s="61"/>
    </row>
    <row r="67" ht="24.95" customHeight="1" spans="1:25">
      <c r="A67" s="24">
        <v>27</v>
      </c>
      <c r="B67" s="78" t="s">
        <v>393</v>
      </c>
      <c r="C67" s="33" t="s">
        <v>45</v>
      </c>
      <c r="D67" s="33" t="s">
        <v>164</v>
      </c>
      <c r="E67" s="33" t="s">
        <v>394</v>
      </c>
      <c r="F67" s="33"/>
      <c r="G67" s="33" t="s">
        <v>363</v>
      </c>
      <c r="H67" s="33">
        <v>2019</v>
      </c>
      <c r="I67" s="33" t="s">
        <v>126</v>
      </c>
      <c r="J67" s="79">
        <v>10.3</v>
      </c>
      <c r="K67" s="53" t="s">
        <v>364</v>
      </c>
      <c r="L67" s="33">
        <v>0.02</v>
      </c>
      <c r="M67" s="80">
        <f>N67+O67+P67</f>
        <v>0.206</v>
      </c>
      <c r="N67" s="80"/>
      <c r="O67" s="80">
        <v>0.206</v>
      </c>
      <c r="P67" s="80"/>
      <c r="Q67" s="33" t="s">
        <v>135</v>
      </c>
      <c r="R67" s="33" t="s">
        <v>39</v>
      </c>
      <c r="S67" s="82">
        <v>3</v>
      </c>
      <c r="T67" s="82">
        <v>17</v>
      </c>
      <c r="U67" s="82"/>
      <c r="V67" s="82"/>
      <c r="W67" s="26" t="s">
        <v>17</v>
      </c>
      <c r="X67" s="26"/>
      <c r="Y67" s="61" t="s">
        <v>395</v>
      </c>
    </row>
    <row r="68" ht="24.95" customHeight="1" spans="1:25">
      <c r="A68" s="24"/>
      <c r="B68" s="78"/>
      <c r="C68" s="30" t="s">
        <v>45</v>
      </c>
      <c r="D68" s="31" t="s">
        <v>164</v>
      </c>
      <c r="E68" s="31" t="s">
        <v>394</v>
      </c>
      <c r="F68" s="31" t="s">
        <v>2781</v>
      </c>
      <c r="G68" s="33" t="s">
        <v>363</v>
      </c>
      <c r="H68" s="33">
        <v>2019</v>
      </c>
      <c r="I68" s="33" t="s">
        <v>126</v>
      </c>
      <c r="J68" s="31">
        <v>2</v>
      </c>
      <c r="K68" s="53" t="s">
        <v>364</v>
      </c>
      <c r="L68" s="33">
        <v>0.02</v>
      </c>
      <c r="M68" s="80">
        <f>L68*J68</f>
        <v>0.04</v>
      </c>
      <c r="N68" s="80"/>
      <c r="O68" s="80">
        <f>L68*J68</f>
        <v>0.04</v>
      </c>
      <c r="P68" s="80"/>
      <c r="Q68" s="33" t="s">
        <v>135</v>
      </c>
      <c r="R68" s="33" t="s">
        <v>39</v>
      </c>
      <c r="S68" s="82">
        <v>1</v>
      </c>
      <c r="T68" s="83">
        <v>10</v>
      </c>
      <c r="U68" s="82"/>
      <c r="V68" s="82"/>
      <c r="W68" s="26" t="s">
        <v>17</v>
      </c>
      <c r="X68" s="26"/>
      <c r="Y68" s="61"/>
    </row>
    <row r="69" ht="24.95" customHeight="1" spans="1:25">
      <c r="A69" s="24"/>
      <c r="B69" s="78"/>
      <c r="C69" s="30" t="s">
        <v>45</v>
      </c>
      <c r="D69" s="31" t="s">
        <v>164</v>
      </c>
      <c r="E69" s="31" t="s">
        <v>394</v>
      </c>
      <c r="F69" s="31" t="s">
        <v>2782</v>
      </c>
      <c r="G69" s="33" t="s">
        <v>363</v>
      </c>
      <c r="H69" s="33">
        <v>2019</v>
      </c>
      <c r="I69" s="33" t="s">
        <v>126</v>
      </c>
      <c r="J69" s="31">
        <v>6.3</v>
      </c>
      <c r="K69" s="53" t="s">
        <v>364</v>
      </c>
      <c r="L69" s="33">
        <v>0.02</v>
      </c>
      <c r="M69" s="80">
        <f>L69*J69</f>
        <v>0.126</v>
      </c>
      <c r="N69" s="80"/>
      <c r="O69" s="80">
        <f>L69*J69</f>
        <v>0.126</v>
      </c>
      <c r="P69" s="80"/>
      <c r="Q69" s="33" t="s">
        <v>135</v>
      </c>
      <c r="R69" s="33" t="s">
        <v>39</v>
      </c>
      <c r="S69" s="82">
        <v>1</v>
      </c>
      <c r="T69" s="83">
        <v>3</v>
      </c>
      <c r="U69" s="82"/>
      <c r="V69" s="82"/>
      <c r="W69" s="26" t="s">
        <v>17</v>
      </c>
      <c r="X69" s="26"/>
      <c r="Y69" s="61"/>
    </row>
    <row r="70" ht="24.95" customHeight="1" spans="1:25">
      <c r="A70" s="24"/>
      <c r="B70" s="78"/>
      <c r="C70" s="30" t="s">
        <v>45</v>
      </c>
      <c r="D70" s="31" t="s">
        <v>164</v>
      </c>
      <c r="E70" s="31" t="s">
        <v>394</v>
      </c>
      <c r="F70" s="31" t="s">
        <v>2783</v>
      </c>
      <c r="G70" s="33" t="s">
        <v>363</v>
      </c>
      <c r="H70" s="33">
        <v>2019</v>
      </c>
      <c r="I70" s="33" t="s">
        <v>126</v>
      </c>
      <c r="J70" s="31">
        <v>2</v>
      </c>
      <c r="K70" s="53" t="s">
        <v>364</v>
      </c>
      <c r="L70" s="33">
        <v>0.02</v>
      </c>
      <c r="M70" s="80">
        <f>L70*J70</f>
        <v>0.04</v>
      </c>
      <c r="N70" s="80"/>
      <c r="O70" s="80">
        <f>L70*J70</f>
        <v>0.04</v>
      </c>
      <c r="P70" s="80"/>
      <c r="Q70" s="33" t="s">
        <v>135</v>
      </c>
      <c r="R70" s="33" t="s">
        <v>39</v>
      </c>
      <c r="S70" s="82">
        <v>1</v>
      </c>
      <c r="T70" s="83">
        <v>4</v>
      </c>
      <c r="U70" s="82"/>
      <c r="V70" s="82"/>
      <c r="W70" s="26" t="s">
        <v>17</v>
      </c>
      <c r="X70" s="26"/>
      <c r="Y70" s="61"/>
    </row>
    <row r="71" ht="24.95" customHeight="1" spans="1:25">
      <c r="A71" s="24">
        <v>28</v>
      </c>
      <c r="B71" s="33" t="s">
        <v>526</v>
      </c>
      <c r="C71" s="33"/>
      <c r="D71" s="33"/>
      <c r="E71" s="33"/>
      <c r="F71" s="33"/>
      <c r="G71" s="33" t="s">
        <v>37</v>
      </c>
      <c r="H71" s="33" t="s">
        <v>34</v>
      </c>
      <c r="I71" s="33" t="s">
        <v>126</v>
      </c>
      <c r="J71" s="79">
        <f>SUM(J72:J162)</f>
        <v>732</v>
      </c>
      <c r="K71" s="53"/>
      <c r="L71" s="33"/>
      <c r="M71" s="80">
        <f>SUM(M72:M162)</f>
        <v>36.6</v>
      </c>
      <c r="N71" s="80">
        <f>SUM(N72:N162)</f>
        <v>2.45</v>
      </c>
      <c r="O71" s="80">
        <f>SUM(O72:O162)</f>
        <v>34.15</v>
      </c>
      <c r="P71" s="80">
        <f>SUM(P72:P162)</f>
        <v>0</v>
      </c>
      <c r="Q71" s="33"/>
      <c r="R71" s="33" t="s">
        <v>39</v>
      </c>
      <c r="S71" s="82">
        <f>SUM(S72:S162)</f>
        <v>158</v>
      </c>
      <c r="T71" s="82">
        <f>SUM(T72:T162)</f>
        <v>707</v>
      </c>
      <c r="U71" s="82"/>
      <c r="V71" s="82"/>
      <c r="W71" s="24" t="s">
        <v>34</v>
      </c>
      <c r="X71" s="24">
        <v>587</v>
      </c>
      <c r="Y71" s="24"/>
    </row>
    <row r="72" ht="24.95" customHeight="1" spans="1:25">
      <c r="A72" s="24">
        <v>29</v>
      </c>
      <c r="B72" s="51" t="s">
        <v>544</v>
      </c>
      <c r="C72" s="24" t="s">
        <v>45</v>
      </c>
      <c r="D72" s="24" t="s">
        <v>164</v>
      </c>
      <c r="E72" s="24" t="s">
        <v>545</v>
      </c>
      <c r="F72" s="24"/>
      <c r="G72" s="24" t="s">
        <v>37</v>
      </c>
      <c r="H72" s="24">
        <v>2018</v>
      </c>
      <c r="I72" s="24" t="s">
        <v>126</v>
      </c>
      <c r="J72" s="50">
        <v>9</v>
      </c>
      <c r="K72" s="51" t="s">
        <v>529</v>
      </c>
      <c r="L72" s="52">
        <v>0.05</v>
      </c>
      <c r="M72" s="52">
        <f t="shared" ref="M72:M80" si="10">N72+O72+P72</f>
        <v>0.45</v>
      </c>
      <c r="N72" s="52">
        <v>0.45</v>
      </c>
      <c r="O72" s="52"/>
      <c r="P72" s="52"/>
      <c r="Q72" s="24" t="s">
        <v>135</v>
      </c>
      <c r="R72" s="24" t="s">
        <v>39</v>
      </c>
      <c r="S72" s="24">
        <v>2</v>
      </c>
      <c r="T72" s="24">
        <v>6</v>
      </c>
      <c r="U72" s="24"/>
      <c r="V72" s="24"/>
      <c r="W72" s="24" t="s">
        <v>17</v>
      </c>
      <c r="X72" s="24">
        <v>635</v>
      </c>
      <c r="Y72" s="24"/>
    </row>
    <row r="73" ht="24.95" customHeight="1" spans="1:25">
      <c r="A73" s="24">
        <v>30</v>
      </c>
      <c r="B73" s="51" t="s">
        <v>546</v>
      </c>
      <c r="C73" s="24" t="s">
        <v>45</v>
      </c>
      <c r="D73" s="24" t="s">
        <v>164</v>
      </c>
      <c r="E73" s="24" t="s">
        <v>547</v>
      </c>
      <c r="F73" s="24"/>
      <c r="G73" s="24" t="s">
        <v>37</v>
      </c>
      <c r="H73" s="24">
        <v>2018</v>
      </c>
      <c r="I73" s="24" t="s">
        <v>126</v>
      </c>
      <c r="J73" s="50">
        <v>4</v>
      </c>
      <c r="K73" s="51" t="s">
        <v>529</v>
      </c>
      <c r="L73" s="52">
        <v>0.05</v>
      </c>
      <c r="M73" s="52">
        <f t="shared" si="10"/>
        <v>0.2</v>
      </c>
      <c r="N73" s="52">
        <v>0.2</v>
      </c>
      <c r="O73" s="52"/>
      <c r="P73" s="52"/>
      <c r="Q73" s="24" t="s">
        <v>135</v>
      </c>
      <c r="R73" s="24" t="s">
        <v>39</v>
      </c>
      <c r="S73" s="24">
        <v>1</v>
      </c>
      <c r="T73" s="24">
        <v>6</v>
      </c>
      <c r="U73" s="24"/>
      <c r="V73" s="24"/>
      <c r="W73" s="24" t="s">
        <v>17</v>
      </c>
      <c r="X73" s="24">
        <v>636</v>
      </c>
      <c r="Y73" s="24"/>
    </row>
    <row r="74" ht="24.95" customHeight="1" spans="1:25">
      <c r="A74" s="24">
        <v>31</v>
      </c>
      <c r="B74" s="51" t="s">
        <v>548</v>
      </c>
      <c r="C74" s="24" t="s">
        <v>45</v>
      </c>
      <c r="D74" s="24" t="s">
        <v>164</v>
      </c>
      <c r="E74" s="24" t="s">
        <v>549</v>
      </c>
      <c r="F74" s="24"/>
      <c r="G74" s="24" t="s">
        <v>37</v>
      </c>
      <c r="H74" s="24">
        <v>2018</v>
      </c>
      <c r="I74" s="24" t="s">
        <v>126</v>
      </c>
      <c r="J74" s="50">
        <v>6</v>
      </c>
      <c r="K74" s="51" t="s">
        <v>529</v>
      </c>
      <c r="L74" s="52">
        <v>0.05</v>
      </c>
      <c r="M74" s="52">
        <f t="shared" si="10"/>
        <v>0.3</v>
      </c>
      <c r="N74" s="52">
        <v>0.3</v>
      </c>
      <c r="O74" s="52"/>
      <c r="P74" s="52"/>
      <c r="Q74" s="24" t="s">
        <v>135</v>
      </c>
      <c r="R74" s="24" t="s">
        <v>39</v>
      </c>
      <c r="S74" s="24">
        <v>3</v>
      </c>
      <c r="T74" s="24">
        <v>12</v>
      </c>
      <c r="U74" s="24"/>
      <c r="V74" s="24"/>
      <c r="W74" s="24" t="s">
        <v>17</v>
      </c>
      <c r="X74" s="24">
        <v>637</v>
      </c>
      <c r="Y74" s="24"/>
    </row>
    <row r="75" ht="24.95" customHeight="1" spans="1:25">
      <c r="A75" s="24">
        <v>32</v>
      </c>
      <c r="B75" s="51" t="s">
        <v>550</v>
      </c>
      <c r="C75" s="24" t="s">
        <v>45</v>
      </c>
      <c r="D75" s="24" t="s">
        <v>164</v>
      </c>
      <c r="E75" s="24" t="s">
        <v>551</v>
      </c>
      <c r="F75" s="24"/>
      <c r="G75" s="24" t="s">
        <v>37</v>
      </c>
      <c r="H75" s="24">
        <v>2018</v>
      </c>
      <c r="I75" s="24" t="s">
        <v>126</v>
      </c>
      <c r="J75" s="50">
        <v>2</v>
      </c>
      <c r="K75" s="51" t="s">
        <v>529</v>
      </c>
      <c r="L75" s="52">
        <v>0.05</v>
      </c>
      <c r="M75" s="52">
        <f t="shared" si="10"/>
        <v>0.1</v>
      </c>
      <c r="N75" s="52">
        <v>0.1</v>
      </c>
      <c r="O75" s="52"/>
      <c r="P75" s="52"/>
      <c r="Q75" s="24" t="s">
        <v>135</v>
      </c>
      <c r="R75" s="24" t="s">
        <v>39</v>
      </c>
      <c r="S75" s="24">
        <v>1</v>
      </c>
      <c r="T75" s="24">
        <v>4</v>
      </c>
      <c r="U75" s="24"/>
      <c r="V75" s="24"/>
      <c r="W75" s="24" t="s">
        <v>17</v>
      </c>
      <c r="X75" s="24">
        <v>638</v>
      </c>
      <c r="Y75" s="24"/>
    </row>
    <row r="76" ht="24.95" customHeight="1" spans="1:25">
      <c r="A76" s="24">
        <v>33</v>
      </c>
      <c r="B76" s="51" t="s">
        <v>552</v>
      </c>
      <c r="C76" s="24" t="s">
        <v>45</v>
      </c>
      <c r="D76" s="24" t="s">
        <v>164</v>
      </c>
      <c r="E76" s="24" t="s">
        <v>553</v>
      </c>
      <c r="F76" s="24"/>
      <c r="G76" s="24" t="s">
        <v>37</v>
      </c>
      <c r="H76" s="24">
        <v>2018</v>
      </c>
      <c r="I76" s="24" t="s">
        <v>126</v>
      </c>
      <c r="J76" s="50">
        <v>3</v>
      </c>
      <c r="K76" s="51" t="s">
        <v>529</v>
      </c>
      <c r="L76" s="52">
        <v>0.05</v>
      </c>
      <c r="M76" s="52">
        <f t="shared" si="10"/>
        <v>0.15</v>
      </c>
      <c r="N76" s="52">
        <v>0.15</v>
      </c>
      <c r="O76" s="52"/>
      <c r="P76" s="52"/>
      <c r="Q76" s="24" t="s">
        <v>135</v>
      </c>
      <c r="R76" s="24" t="s">
        <v>39</v>
      </c>
      <c r="S76" s="24">
        <v>1</v>
      </c>
      <c r="T76" s="24">
        <v>8</v>
      </c>
      <c r="U76" s="24"/>
      <c r="V76" s="24"/>
      <c r="W76" s="24" t="s">
        <v>17</v>
      </c>
      <c r="X76" s="24">
        <v>639</v>
      </c>
      <c r="Y76" s="24"/>
    </row>
    <row r="77" ht="24.95" customHeight="1" spans="1:25">
      <c r="A77" s="24">
        <v>34</v>
      </c>
      <c r="B77" s="53" t="s">
        <v>554</v>
      </c>
      <c r="C77" s="33" t="s">
        <v>45</v>
      </c>
      <c r="D77" s="33" t="s">
        <v>164</v>
      </c>
      <c r="E77" s="33" t="s">
        <v>555</v>
      </c>
      <c r="F77" s="33"/>
      <c r="G77" s="33" t="s">
        <v>37</v>
      </c>
      <c r="H77" s="33">
        <v>2018</v>
      </c>
      <c r="I77" s="33" t="s">
        <v>126</v>
      </c>
      <c r="J77" s="79">
        <v>6</v>
      </c>
      <c r="K77" s="53" t="s">
        <v>529</v>
      </c>
      <c r="L77" s="80">
        <v>0.05</v>
      </c>
      <c r="M77" s="80">
        <f t="shared" si="10"/>
        <v>0.3</v>
      </c>
      <c r="N77" s="80">
        <v>0.3</v>
      </c>
      <c r="O77" s="80"/>
      <c r="P77" s="80"/>
      <c r="Q77" s="33" t="s">
        <v>135</v>
      </c>
      <c r="R77" s="33" t="s">
        <v>39</v>
      </c>
      <c r="S77" s="33">
        <v>2</v>
      </c>
      <c r="T77" s="33">
        <v>10</v>
      </c>
      <c r="U77" s="33"/>
      <c r="V77" s="24"/>
      <c r="W77" s="24" t="s">
        <v>17</v>
      </c>
      <c r="X77" s="24">
        <v>640</v>
      </c>
      <c r="Y77" s="24"/>
    </row>
    <row r="78" ht="24.95" customHeight="1" spans="1:25">
      <c r="A78" s="24">
        <v>35</v>
      </c>
      <c r="B78" s="53" t="s">
        <v>556</v>
      </c>
      <c r="C78" s="33" t="s">
        <v>45</v>
      </c>
      <c r="D78" s="33" t="s">
        <v>164</v>
      </c>
      <c r="E78" s="33" t="s">
        <v>557</v>
      </c>
      <c r="F78" s="33"/>
      <c r="G78" s="33" t="s">
        <v>37</v>
      </c>
      <c r="H78" s="33">
        <v>2018</v>
      </c>
      <c r="I78" s="33" t="s">
        <v>126</v>
      </c>
      <c r="J78" s="79">
        <v>17</v>
      </c>
      <c r="K78" s="53" t="s">
        <v>529</v>
      </c>
      <c r="L78" s="80">
        <v>0.05</v>
      </c>
      <c r="M78" s="80">
        <f t="shared" si="10"/>
        <v>0.85</v>
      </c>
      <c r="N78" s="80">
        <v>0.85</v>
      </c>
      <c r="O78" s="80"/>
      <c r="P78" s="80"/>
      <c r="Q78" s="33" t="s">
        <v>135</v>
      </c>
      <c r="R78" s="33" t="s">
        <v>39</v>
      </c>
      <c r="S78" s="33">
        <v>4</v>
      </c>
      <c r="T78" s="33">
        <v>12</v>
      </c>
      <c r="U78" s="33"/>
      <c r="V78" s="24"/>
      <c r="W78" s="24" t="s">
        <v>17</v>
      </c>
      <c r="X78" s="24">
        <v>641</v>
      </c>
      <c r="Y78" s="24"/>
    </row>
    <row r="79" ht="24.95" customHeight="1" spans="1:25">
      <c r="A79" s="24">
        <v>36</v>
      </c>
      <c r="B79" s="53" t="s">
        <v>558</v>
      </c>
      <c r="C79" s="33" t="s">
        <v>45</v>
      </c>
      <c r="D79" s="33" t="s">
        <v>164</v>
      </c>
      <c r="E79" s="33" t="s">
        <v>228</v>
      </c>
      <c r="F79" s="33"/>
      <c r="G79" s="33" t="s">
        <v>37</v>
      </c>
      <c r="H79" s="33">
        <v>2018</v>
      </c>
      <c r="I79" s="33" t="s">
        <v>126</v>
      </c>
      <c r="J79" s="79">
        <v>2</v>
      </c>
      <c r="K79" s="53" t="s">
        <v>529</v>
      </c>
      <c r="L79" s="80">
        <v>0.05</v>
      </c>
      <c r="M79" s="80">
        <f t="shared" si="10"/>
        <v>0.1</v>
      </c>
      <c r="N79" s="80">
        <v>0.1</v>
      </c>
      <c r="O79" s="80"/>
      <c r="P79" s="80"/>
      <c r="Q79" s="33" t="s">
        <v>135</v>
      </c>
      <c r="R79" s="33" t="s">
        <v>39</v>
      </c>
      <c r="S79" s="33">
        <v>1</v>
      </c>
      <c r="T79" s="33">
        <v>5</v>
      </c>
      <c r="U79" s="33"/>
      <c r="V79" s="24"/>
      <c r="W79" s="24" t="s">
        <v>17</v>
      </c>
      <c r="X79" s="24">
        <v>642</v>
      </c>
      <c r="Y79" s="24"/>
    </row>
    <row r="80" ht="24.95" customHeight="1" spans="1:25">
      <c r="A80" s="24">
        <v>37</v>
      </c>
      <c r="B80" s="78" t="s">
        <v>626</v>
      </c>
      <c r="C80" s="33" t="s">
        <v>45</v>
      </c>
      <c r="D80" s="33" t="s">
        <v>164</v>
      </c>
      <c r="E80" s="33" t="s">
        <v>212</v>
      </c>
      <c r="F80" s="33"/>
      <c r="G80" s="33" t="s">
        <v>37</v>
      </c>
      <c r="H80" s="33">
        <v>2019</v>
      </c>
      <c r="I80" s="33" t="s">
        <v>126</v>
      </c>
      <c r="J80" s="79">
        <v>50</v>
      </c>
      <c r="K80" s="53" t="s">
        <v>529</v>
      </c>
      <c r="L80" s="33">
        <v>0.05</v>
      </c>
      <c r="M80" s="80">
        <f t="shared" si="10"/>
        <v>2.5</v>
      </c>
      <c r="N80" s="80"/>
      <c r="O80" s="80">
        <v>2.5</v>
      </c>
      <c r="P80" s="80"/>
      <c r="Q80" s="33" t="s">
        <v>135</v>
      </c>
      <c r="R80" s="33" t="s">
        <v>39</v>
      </c>
      <c r="S80" s="82">
        <v>14</v>
      </c>
      <c r="T80" s="82">
        <v>53</v>
      </c>
      <c r="U80" s="82"/>
      <c r="V80" s="60"/>
      <c r="W80" s="26" t="s">
        <v>17</v>
      </c>
      <c r="X80" s="26"/>
      <c r="Y80" s="26" t="s">
        <v>627</v>
      </c>
    </row>
    <row r="81" ht="24.95" customHeight="1" spans="1:25">
      <c r="A81" s="24"/>
      <c r="B81" s="78"/>
      <c r="C81" s="30" t="s">
        <v>45</v>
      </c>
      <c r="D81" s="31" t="s">
        <v>164</v>
      </c>
      <c r="E81" s="31" t="s">
        <v>212</v>
      </c>
      <c r="F81" s="31" t="s">
        <v>2751</v>
      </c>
      <c r="G81" s="33" t="s">
        <v>37</v>
      </c>
      <c r="H81" s="33">
        <v>2019</v>
      </c>
      <c r="I81" s="33" t="s">
        <v>126</v>
      </c>
      <c r="J81" s="148">
        <v>2</v>
      </c>
      <c r="K81" s="53" t="s">
        <v>529</v>
      </c>
      <c r="L81" s="33">
        <v>0.05</v>
      </c>
      <c r="M81" s="80">
        <f>L81*J81</f>
        <v>0.1</v>
      </c>
      <c r="N81" s="80"/>
      <c r="O81" s="80">
        <f>L81*J81</f>
        <v>0.1</v>
      </c>
      <c r="P81" s="80"/>
      <c r="Q81" s="33" t="s">
        <v>135</v>
      </c>
      <c r="R81" s="33" t="s">
        <v>39</v>
      </c>
      <c r="S81" s="33">
        <v>1</v>
      </c>
      <c r="T81" s="83">
        <v>5</v>
      </c>
      <c r="U81" s="82"/>
      <c r="V81" s="60"/>
      <c r="W81" s="26"/>
      <c r="X81" s="26"/>
      <c r="Y81" s="26"/>
    </row>
    <row r="82" ht="24.95" customHeight="1" spans="1:25">
      <c r="A82" s="24"/>
      <c r="B82" s="78"/>
      <c r="C82" s="30" t="s">
        <v>45</v>
      </c>
      <c r="D82" s="31" t="s">
        <v>164</v>
      </c>
      <c r="E82" s="31" t="s">
        <v>212</v>
      </c>
      <c r="F82" s="31" t="s">
        <v>2764</v>
      </c>
      <c r="G82" s="33" t="s">
        <v>37</v>
      </c>
      <c r="H82" s="33">
        <v>2019</v>
      </c>
      <c r="I82" s="33" t="s">
        <v>126</v>
      </c>
      <c r="J82" s="148">
        <v>4</v>
      </c>
      <c r="K82" s="53" t="s">
        <v>529</v>
      </c>
      <c r="L82" s="33">
        <v>0.05</v>
      </c>
      <c r="M82" s="80">
        <f t="shared" ref="M82:M94" si="11">L82*J82</f>
        <v>0.2</v>
      </c>
      <c r="N82" s="80"/>
      <c r="O82" s="80">
        <f t="shared" ref="O82:O94" si="12">L82*J82</f>
        <v>0.2</v>
      </c>
      <c r="P82" s="80"/>
      <c r="Q82" s="33" t="s">
        <v>135</v>
      </c>
      <c r="R82" s="33" t="s">
        <v>39</v>
      </c>
      <c r="S82" s="33">
        <v>1</v>
      </c>
      <c r="T82" s="83">
        <v>5</v>
      </c>
      <c r="U82" s="82"/>
      <c r="V82" s="60"/>
      <c r="W82" s="26"/>
      <c r="X82" s="26"/>
      <c r="Y82" s="26"/>
    </row>
    <row r="83" ht="24.95" customHeight="1" spans="1:25">
      <c r="A83" s="24"/>
      <c r="B83" s="78"/>
      <c r="C83" s="30" t="s">
        <v>45</v>
      </c>
      <c r="D83" s="31" t="s">
        <v>164</v>
      </c>
      <c r="E83" s="31" t="s">
        <v>212</v>
      </c>
      <c r="F83" s="31" t="s">
        <v>2765</v>
      </c>
      <c r="G83" s="33" t="s">
        <v>37</v>
      </c>
      <c r="H83" s="33">
        <v>2019</v>
      </c>
      <c r="I83" s="33" t="s">
        <v>126</v>
      </c>
      <c r="J83" s="148">
        <v>3</v>
      </c>
      <c r="K83" s="53" t="s">
        <v>529</v>
      </c>
      <c r="L83" s="33">
        <v>0.05</v>
      </c>
      <c r="M83" s="80">
        <f t="shared" si="11"/>
        <v>0.15</v>
      </c>
      <c r="N83" s="80"/>
      <c r="O83" s="80">
        <f t="shared" si="12"/>
        <v>0.15</v>
      </c>
      <c r="P83" s="80"/>
      <c r="Q83" s="33" t="s">
        <v>135</v>
      </c>
      <c r="R83" s="33" t="s">
        <v>39</v>
      </c>
      <c r="S83" s="33">
        <v>1</v>
      </c>
      <c r="T83" s="83">
        <v>4</v>
      </c>
      <c r="U83" s="82"/>
      <c r="V83" s="60"/>
      <c r="W83" s="26"/>
      <c r="X83" s="26"/>
      <c r="Y83" s="26"/>
    </row>
    <row r="84" ht="24.95" customHeight="1" spans="1:25">
      <c r="A84" s="24"/>
      <c r="B84" s="78"/>
      <c r="C84" s="30" t="s">
        <v>45</v>
      </c>
      <c r="D84" s="31" t="s">
        <v>164</v>
      </c>
      <c r="E84" s="31" t="s">
        <v>212</v>
      </c>
      <c r="F84" s="31" t="s">
        <v>2752</v>
      </c>
      <c r="G84" s="33" t="s">
        <v>37</v>
      </c>
      <c r="H84" s="33">
        <v>2019</v>
      </c>
      <c r="I84" s="33" t="s">
        <v>126</v>
      </c>
      <c r="J84" s="148">
        <v>3</v>
      </c>
      <c r="K84" s="53" t="s">
        <v>529</v>
      </c>
      <c r="L84" s="33">
        <v>0.05</v>
      </c>
      <c r="M84" s="80">
        <f t="shared" si="11"/>
        <v>0.15</v>
      </c>
      <c r="N84" s="80"/>
      <c r="O84" s="80">
        <f t="shared" si="12"/>
        <v>0.15</v>
      </c>
      <c r="P84" s="80"/>
      <c r="Q84" s="33" t="s">
        <v>135</v>
      </c>
      <c r="R84" s="33" t="s">
        <v>39</v>
      </c>
      <c r="S84" s="33">
        <v>1</v>
      </c>
      <c r="T84" s="132">
        <v>5</v>
      </c>
      <c r="U84" s="82"/>
      <c r="V84" s="60"/>
      <c r="W84" s="26"/>
      <c r="X84" s="26"/>
      <c r="Y84" s="26"/>
    </row>
    <row r="85" ht="24.95" customHeight="1" spans="1:25">
      <c r="A85" s="24"/>
      <c r="B85" s="78"/>
      <c r="C85" s="30" t="s">
        <v>45</v>
      </c>
      <c r="D85" s="31" t="s">
        <v>164</v>
      </c>
      <c r="E85" s="31" t="s">
        <v>212</v>
      </c>
      <c r="F85" s="31" t="s">
        <v>2766</v>
      </c>
      <c r="G85" s="33" t="s">
        <v>37</v>
      </c>
      <c r="H85" s="33">
        <v>2019</v>
      </c>
      <c r="I85" s="33" t="s">
        <v>126</v>
      </c>
      <c r="J85" s="148">
        <v>7</v>
      </c>
      <c r="K85" s="53" t="s">
        <v>529</v>
      </c>
      <c r="L85" s="33">
        <v>0.05</v>
      </c>
      <c r="M85" s="80">
        <f t="shared" si="11"/>
        <v>0.35</v>
      </c>
      <c r="N85" s="80"/>
      <c r="O85" s="80">
        <f t="shared" si="12"/>
        <v>0.35</v>
      </c>
      <c r="P85" s="80"/>
      <c r="Q85" s="33" t="s">
        <v>135</v>
      </c>
      <c r="R85" s="33" t="s">
        <v>39</v>
      </c>
      <c r="S85" s="33">
        <v>1</v>
      </c>
      <c r="T85" s="83">
        <v>3</v>
      </c>
      <c r="U85" s="82"/>
      <c r="V85" s="60"/>
      <c r="W85" s="26"/>
      <c r="X85" s="26"/>
      <c r="Y85" s="26"/>
    </row>
    <row r="86" ht="24.95" customHeight="1" spans="1:25">
      <c r="A86" s="24"/>
      <c r="B86" s="78"/>
      <c r="C86" s="30" t="s">
        <v>45</v>
      </c>
      <c r="D86" s="31" t="s">
        <v>164</v>
      </c>
      <c r="E86" s="31" t="s">
        <v>212</v>
      </c>
      <c r="F86" s="31" t="s">
        <v>2784</v>
      </c>
      <c r="G86" s="33" t="s">
        <v>37</v>
      </c>
      <c r="H86" s="33">
        <v>2019</v>
      </c>
      <c r="I86" s="33" t="s">
        <v>126</v>
      </c>
      <c r="J86" s="148">
        <v>4</v>
      </c>
      <c r="K86" s="53" t="s">
        <v>529</v>
      </c>
      <c r="L86" s="33">
        <v>0.05</v>
      </c>
      <c r="M86" s="80">
        <f t="shared" si="11"/>
        <v>0.2</v>
      </c>
      <c r="N86" s="80"/>
      <c r="O86" s="80">
        <f t="shared" si="12"/>
        <v>0.2</v>
      </c>
      <c r="P86" s="80"/>
      <c r="Q86" s="33" t="s">
        <v>135</v>
      </c>
      <c r="R86" s="33" t="s">
        <v>39</v>
      </c>
      <c r="S86" s="33">
        <v>1</v>
      </c>
      <c r="T86" s="83">
        <v>3</v>
      </c>
      <c r="U86" s="82"/>
      <c r="V86" s="60"/>
      <c r="W86" s="26"/>
      <c r="X86" s="26"/>
      <c r="Y86" s="26"/>
    </row>
    <row r="87" ht="24.95" customHeight="1" spans="1:25">
      <c r="A87" s="24"/>
      <c r="B87" s="78"/>
      <c r="C87" s="30" t="s">
        <v>45</v>
      </c>
      <c r="D87" s="31" t="s">
        <v>164</v>
      </c>
      <c r="E87" s="31" t="s">
        <v>212</v>
      </c>
      <c r="F87" s="31" t="s">
        <v>2785</v>
      </c>
      <c r="G87" s="33" t="s">
        <v>37</v>
      </c>
      <c r="H87" s="33">
        <v>2019</v>
      </c>
      <c r="I87" s="33" t="s">
        <v>126</v>
      </c>
      <c r="J87" s="148">
        <v>3</v>
      </c>
      <c r="K87" s="53" t="s">
        <v>529</v>
      </c>
      <c r="L87" s="33">
        <v>0.05</v>
      </c>
      <c r="M87" s="80">
        <f t="shared" si="11"/>
        <v>0.15</v>
      </c>
      <c r="N87" s="80"/>
      <c r="O87" s="80">
        <f t="shared" si="12"/>
        <v>0.15</v>
      </c>
      <c r="P87" s="80"/>
      <c r="Q87" s="33" t="s">
        <v>135</v>
      </c>
      <c r="R87" s="33" t="s">
        <v>39</v>
      </c>
      <c r="S87" s="33">
        <v>1</v>
      </c>
      <c r="T87" s="83">
        <v>4</v>
      </c>
      <c r="U87" s="82"/>
      <c r="V87" s="60"/>
      <c r="W87" s="26"/>
      <c r="X87" s="26"/>
      <c r="Y87" s="26"/>
    </row>
    <row r="88" ht="24.95" customHeight="1" spans="1:25">
      <c r="A88" s="24"/>
      <c r="B88" s="78"/>
      <c r="C88" s="30" t="s">
        <v>45</v>
      </c>
      <c r="D88" s="31" t="s">
        <v>164</v>
      </c>
      <c r="E88" s="31" t="s">
        <v>212</v>
      </c>
      <c r="F88" s="31" t="s">
        <v>2767</v>
      </c>
      <c r="G88" s="33" t="s">
        <v>37</v>
      </c>
      <c r="H88" s="33">
        <v>2019</v>
      </c>
      <c r="I88" s="33" t="s">
        <v>126</v>
      </c>
      <c r="J88" s="149">
        <v>4</v>
      </c>
      <c r="K88" s="53" t="s">
        <v>529</v>
      </c>
      <c r="L88" s="33">
        <v>0.05</v>
      </c>
      <c r="M88" s="80">
        <f t="shared" si="11"/>
        <v>0.2</v>
      </c>
      <c r="N88" s="80"/>
      <c r="O88" s="80">
        <f t="shared" si="12"/>
        <v>0.2</v>
      </c>
      <c r="P88" s="80"/>
      <c r="Q88" s="33" t="s">
        <v>135</v>
      </c>
      <c r="R88" s="33" t="s">
        <v>39</v>
      </c>
      <c r="S88" s="33">
        <v>1</v>
      </c>
      <c r="T88" s="83">
        <v>3</v>
      </c>
      <c r="U88" s="82"/>
      <c r="V88" s="60"/>
      <c r="W88" s="26"/>
      <c r="X88" s="26"/>
      <c r="Y88" s="26"/>
    </row>
    <row r="89" ht="24.95" customHeight="1" spans="1:25">
      <c r="A89" s="24"/>
      <c r="B89" s="78"/>
      <c r="C89" s="30" t="s">
        <v>45</v>
      </c>
      <c r="D89" s="31" t="s">
        <v>164</v>
      </c>
      <c r="E89" s="31" t="s">
        <v>212</v>
      </c>
      <c r="F89" s="31" t="s">
        <v>2768</v>
      </c>
      <c r="G89" s="33" t="s">
        <v>37</v>
      </c>
      <c r="H89" s="33">
        <v>2019</v>
      </c>
      <c r="I89" s="33" t="s">
        <v>126</v>
      </c>
      <c r="J89" s="149">
        <v>5</v>
      </c>
      <c r="K89" s="53" t="s">
        <v>529</v>
      </c>
      <c r="L89" s="33">
        <v>0.05</v>
      </c>
      <c r="M89" s="80">
        <f t="shared" si="11"/>
        <v>0.25</v>
      </c>
      <c r="N89" s="80"/>
      <c r="O89" s="80">
        <f t="shared" si="12"/>
        <v>0.25</v>
      </c>
      <c r="P89" s="80"/>
      <c r="Q89" s="33" t="s">
        <v>135</v>
      </c>
      <c r="R89" s="33" t="s">
        <v>39</v>
      </c>
      <c r="S89" s="33">
        <v>1</v>
      </c>
      <c r="T89" s="132">
        <v>3</v>
      </c>
      <c r="U89" s="82"/>
      <c r="V89" s="60"/>
      <c r="W89" s="26"/>
      <c r="X89" s="26"/>
      <c r="Y89" s="26"/>
    </row>
    <row r="90" ht="24.95" customHeight="1" spans="1:25">
      <c r="A90" s="24"/>
      <c r="B90" s="78"/>
      <c r="C90" s="30" t="s">
        <v>45</v>
      </c>
      <c r="D90" s="31" t="s">
        <v>164</v>
      </c>
      <c r="E90" s="31" t="s">
        <v>212</v>
      </c>
      <c r="F90" s="31" t="s">
        <v>2786</v>
      </c>
      <c r="G90" s="33" t="s">
        <v>37</v>
      </c>
      <c r="H90" s="33">
        <v>2019</v>
      </c>
      <c r="I90" s="33" t="s">
        <v>126</v>
      </c>
      <c r="J90" s="149">
        <v>5</v>
      </c>
      <c r="K90" s="53" t="s">
        <v>529</v>
      </c>
      <c r="L90" s="33">
        <v>0.05</v>
      </c>
      <c r="M90" s="80">
        <f t="shared" si="11"/>
        <v>0.25</v>
      </c>
      <c r="N90" s="80"/>
      <c r="O90" s="80">
        <f t="shared" si="12"/>
        <v>0.25</v>
      </c>
      <c r="P90" s="80"/>
      <c r="Q90" s="33" t="s">
        <v>135</v>
      </c>
      <c r="R90" s="33" t="s">
        <v>39</v>
      </c>
      <c r="S90" s="33">
        <v>1</v>
      </c>
      <c r="T90" s="83">
        <v>7</v>
      </c>
      <c r="U90" s="82"/>
      <c r="V90" s="60"/>
      <c r="W90" s="26"/>
      <c r="X90" s="26"/>
      <c r="Y90" s="26"/>
    </row>
    <row r="91" ht="24.95" customHeight="1" spans="1:25">
      <c r="A91" s="24"/>
      <c r="B91" s="78"/>
      <c r="C91" s="30" t="s">
        <v>45</v>
      </c>
      <c r="D91" s="31" t="s">
        <v>164</v>
      </c>
      <c r="E91" s="31" t="s">
        <v>212</v>
      </c>
      <c r="F91" s="31" t="s">
        <v>2787</v>
      </c>
      <c r="G91" s="33" t="s">
        <v>37</v>
      </c>
      <c r="H91" s="33">
        <v>2019</v>
      </c>
      <c r="I91" s="33" t="s">
        <v>126</v>
      </c>
      <c r="J91" s="148">
        <v>3</v>
      </c>
      <c r="K91" s="53" t="s">
        <v>529</v>
      </c>
      <c r="L91" s="33">
        <v>0.05</v>
      </c>
      <c r="M91" s="80">
        <f t="shared" si="11"/>
        <v>0.15</v>
      </c>
      <c r="N91" s="80"/>
      <c r="O91" s="80">
        <f t="shared" si="12"/>
        <v>0.15</v>
      </c>
      <c r="P91" s="80"/>
      <c r="Q91" s="33" t="s">
        <v>135</v>
      </c>
      <c r="R91" s="33" t="s">
        <v>39</v>
      </c>
      <c r="S91" s="33">
        <v>1</v>
      </c>
      <c r="T91" s="83">
        <v>3</v>
      </c>
      <c r="U91" s="82"/>
      <c r="V91" s="60"/>
      <c r="W91" s="26"/>
      <c r="X91" s="26"/>
      <c r="Y91" s="26"/>
    </row>
    <row r="92" ht="24.95" customHeight="1" spans="1:25">
      <c r="A92" s="24"/>
      <c r="B92" s="78"/>
      <c r="C92" s="30" t="s">
        <v>45</v>
      </c>
      <c r="D92" s="31" t="s">
        <v>164</v>
      </c>
      <c r="E92" s="31" t="s">
        <v>212</v>
      </c>
      <c r="F92" s="31" t="s">
        <v>2788</v>
      </c>
      <c r="G92" s="33" t="s">
        <v>37</v>
      </c>
      <c r="H92" s="33">
        <v>2019</v>
      </c>
      <c r="I92" s="33" t="s">
        <v>126</v>
      </c>
      <c r="J92" s="148">
        <v>3</v>
      </c>
      <c r="K92" s="53" t="s">
        <v>529</v>
      </c>
      <c r="L92" s="33">
        <v>0.05</v>
      </c>
      <c r="M92" s="80">
        <f t="shared" si="11"/>
        <v>0.15</v>
      </c>
      <c r="N92" s="80"/>
      <c r="O92" s="80">
        <f t="shared" si="12"/>
        <v>0.15</v>
      </c>
      <c r="P92" s="80"/>
      <c r="Q92" s="33" t="s">
        <v>135</v>
      </c>
      <c r="R92" s="33" t="s">
        <v>39</v>
      </c>
      <c r="S92" s="33">
        <v>1</v>
      </c>
      <c r="T92" s="83">
        <v>1</v>
      </c>
      <c r="U92" s="82"/>
      <c r="V92" s="60"/>
      <c r="W92" s="26"/>
      <c r="X92" s="26"/>
      <c r="Y92" s="26"/>
    </row>
    <row r="93" ht="24.95" customHeight="1" spans="1:25">
      <c r="A93" s="24"/>
      <c r="B93" s="78"/>
      <c r="C93" s="30" t="s">
        <v>45</v>
      </c>
      <c r="D93" s="31" t="s">
        <v>164</v>
      </c>
      <c r="E93" s="31" t="s">
        <v>212</v>
      </c>
      <c r="F93" s="31" t="s">
        <v>2789</v>
      </c>
      <c r="G93" s="33" t="s">
        <v>37</v>
      </c>
      <c r="H93" s="33">
        <v>2019</v>
      </c>
      <c r="I93" s="33" t="s">
        <v>126</v>
      </c>
      <c r="J93" s="148">
        <v>2</v>
      </c>
      <c r="K93" s="53" t="s">
        <v>529</v>
      </c>
      <c r="L93" s="33">
        <v>0.05</v>
      </c>
      <c r="M93" s="80">
        <f t="shared" si="11"/>
        <v>0.1</v>
      </c>
      <c r="N93" s="80"/>
      <c r="O93" s="80">
        <f t="shared" si="12"/>
        <v>0.1</v>
      </c>
      <c r="P93" s="80"/>
      <c r="Q93" s="33" t="s">
        <v>135</v>
      </c>
      <c r="R93" s="33" t="s">
        <v>39</v>
      </c>
      <c r="S93" s="33">
        <v>1</v>
      </c>
      <c r="T93" s="83">
        <v>3</v>
      </c>
      <c r="U93" s="82"/>
      <c r="V93" s="60"/>
      <c r="W93" s="26"/>
      <c r="X93" s="26"/>
      <c r="Y93" s="26"/>
    </row>
    <row r="94" ht="24.95" customHeight="1" spans="1:25">
      <c r="A94" s="24"/>
      <c r="B94" s="25"/>
      <c r="C94" s="27" t="s">
        <v>45</v>
      </c>
      <c r="D94" s="28" t="s">
        <v>164</v>
      </c>
      <c r="E94" s="28" t="s">
        <v>212</v>
      </c>
      <c r="F94" s="28" t="s">
        <v>2790</v>
      </c>
      <c r="G94" s="26" t="s">
        <v>37</v>
      </c>
      <c r="H94" s="26">
        <v>2019</v>
      </c>
      <c r="I94" s="26" t="s">
        <v>126</v>
      </c>
      <c r="J94" s="150">
        <v>2</v>
      </c>
      <c r="K94" s="46" t="s">
        <v>529</v>
      </c>
      <c r="L94" s="26">
        <v>0.05</v>
      </c>
      <c r="M94" s="47">
        <f t="shared" si="11"/>
        <v>0.1</v>
      </c>
      <c r="N94" s="47"/>
      <c r="O94" s="47">
        <f t="shared" si="12"/>
        <v>0.1</v>
      </c>
      <c r="P94" s="47"/>
      <c r="Q94" s="26" t="s">
        <v>135</v>
      </c>
      <c r="R94" s="26" t="s">
        <v>39</v>
      </c>
      <c r="S94" s="24">
        <v>1</v>
      </c>
      <c r="T94" s="86">
        <v>4</v>
      </c>
      <c r="U94" s="60"/>
      <c r="V94" s="60"/>
      <c r="W94" s="26"/>
      <c r="X94" s="26"/>
      <c r="Y94" s="26"/>
    </row>
    <row r="95" ht="24.95" customHeight="1" spans="1:25">
      <c r="A95" s="24">
        <v>38</v>
      </c>
      <c r="B95" s="25" t="s">
        <v>628</v>
      </c>
      <c r="C95" s="26" t="s">
        <v>45</v>
      </c>
      <c r="D95" s="26" t="s">
        <v>164</v>
      </c>
      <c r="E95" s="26" t="s">
        <v>219</v>
      </c>
      <c r="F95" s="26"/>
      <c r="G95" s="26" t="s">
        <v>37</v>
      </c>
      <c r="H95" s="26">
        <v>2019</v>
      </c>
      <c r="I95" s="26" t="s">
        <v>126</v>
      </c>
      <c r="J95" s="54">
        <v>3</v>
      </c>
      <c r="K95" s="46" t="s">
        <v>529</v>
      </c>
      <c r="L95" s="26">
        <v>0.05</v>
      </c>
      <c r="M95" s="47">
        <f>N95+O95+P95</f>
        <v>0.15</v>
      </c>
      <c r="N95" s="47"/>
      <c r="O95" s="47">
        <v>0.15</v>
      </c>
      <c r="P95" s="47"/>
      <c r="Q95" s="26" t="s">
        <v>135</v>
      </c>
      <c r="R95" s="26" t="s">
        <v>39</v>
      </c>
      <c r="S95" s="60">
        <v>1</v>
      </c>
      <c r="T95" s="60">
        <v>3</v>
      </c>
      <c r="U95" s="60"/>
      <c r="V95" s="60"/>
      <c r="W95" s="26" t="s">
        <v>17</v>
      </c>
      <c r="X95" s="26"/>
      <c r="Y95" s="26" t="s">
        <v>629</v>
      </c>
    </row>
    <row r="96" ht="24.95" customHeight="1" spans="1:25">
      <c r="A96" s="24"/>
      <c r="B96" s="25"/>
      <c r="C96" s="27" t="s">
        <v>45</v>
      </c>
      <c r="D96" s="28" t="s">
        <v>164</v>
      </c>
      <c r="E96" s="28" t="s">
        <v>219</v>
      </c>
      <c r="F96" s="28" t="s">
        <v>2791</v>
      </c>
      <c r="G96" s="26" t="s">
        <v>37</v>
      </c>
      <c r="H96" s="26">
        <v>2019</v>
      </c>
      <c r="I96" s="26" t="s">
        <v>126</v>
      </c>
      <c r="J96" s="54">
        <v>3</v>
      </c>
      <c r="K96" s="46" t="s">
        <v>529</v>
      </c>
      <c r="L96" s="26">
        <v>0.05</v>
      </c>
      <c r="M96" s="47">
        <f>N96+O96+P96</f>
        <v>0.15</v>
      </c>
      <c r="N96" s="47"/>
      <c r="O96" s="47">
        <v>0.15</v>
      </c>
      <c r="P96" s="47"/>
      <c r="Q96" s="26" t="s">
        <v>135</v>
      </c>
      <c r="R96" s="26" t="s">
        <v>39</v>
      </c>
      <c r="S96" s="60">
        <v>1</v>
      </c>
      <c r="T96" s="60">
        <v>3</v>
      </c>
      <c r="U96" s="60"/>
      <c r="V96" s="60"/>
      <c r="W96" s="26" t="s">
        <v>17</v>
      </c>
      <c r="X96" s="26"/>
      <c r="Y96" s="26"/>
    </row>
    <row r="97" ht="24.95" customHeight="1" spans="1:25">
      <c r="A97" s="24">
        <v>39</v>
      </c>
      <c r="B97" s="25" t="s">
        <v>630</v>
      </c>
      <c r="C97" s="26" t="s">
        <v>45</v>
      </c>
      <c r="D97" s="26" t="s">
        <v>164</v>
      </c>
      <c r="E97" s="26" t="s">
        <v>631</v>
      </c>
      <c r="F97" s="26"/>
      <c r="G97" s="26" t="s">
        <v>37</v>
      </c>
      <c r="H97" s="26">
        <v>2019</v>
      </c>
      <c r="I97" s="26" t="s">
        <v>126</v>
      </c>
      <c r="J97" s="54">
        <v>24</v>
      </c>
      <c r="K97" s="46" t="s">
        <v>529</v>
      </c>
      <c r="L97" s="26">
        <v>0.05</v>
      </c>
      <c r="M97" s="47">
        <f>N97+O97+P97</f>
        <v>1.2</v>
      </c>
      <c r="N97" s="47"/>
      <c r="O97" s="47">
        <v>1.2</v>
      </c>
      <c r="P97" s="47"/>
      <c r="Q97" s="26" t="s">
        <v>135</v>
      </c>
      <c r="R97" s="26" t="s">
        <v>39</v>
      </c>
      <c r="S97" s="60">
        <v>4</v>
      </c>
      <c r="T97" s="60">
        <v>28</v>
      </c>
      <c r="U97" s="60"/>
      <c r="V97" s="60"/>
      <c r="W97" s="26" t="s">
        <v>17</v>
      </c>
      <c r="X97" s="26"/>
      <c r="Y97" s="26" t="s">
        <v>632</v>
      </c>
    </row>
    <row r="98" ht="24.95" customHeight="1" spans="1:25">
      <c r="A98" s="24"/>
      <c r="B98" s="25"/>
      <c r="C98" s="27" t="s">
        <v>45</v>
      </c>
      <c r="D98" s="28" t="s">
        <v>164</v>
      </c>
      <c r="E98" s="28" t="s">
        <v>631</v>
      </c>
      <c r="F98" s="28" t="s">
        <v>2792</v>
      </c>
      <c r="G98" s="26" t="s">
        <v>37</v>
      </c>
      <c r="H98" s="26">
        <v>2019</v>
      </c>
      <c r="I98" s="26" t="s">
        <v>126</v>
      </c>
      <c r="J98" s="150">
        <v>4</v>
      </c>
      <c r="K98" s="46" t="s">
        <v>529</v>
      </c>
      <c r="L98" s="26">
        <v>0.05</v>
      </c>
      <c r="M98" s="47">
        <f>L98*J98</f>
        <v>0.2</v>
      </c>
      <c r="N98" s="47"/>
      <c r="O98" s="47">
        <f>L98*J98</f>
        <v>0.2</v>
      </c>
      <c r="P98" s="47"/>
      <c r="Q98" s="26" t="s">
        <v>135</v>
      </c>
      <c r="R98" s="26" t="s">
        <v>39</v>
      </c>
      <c r="S98" s="60">
        <v>1</v>
      </c>
      <c r="T98" s="86">
        <v>3</v>
      </c>
      <c r="U98" s="60"/>
      <c r="V98" s="60"/>
      <c r="W98" s="26"/>
      <c r="X98" s="26"/>
      <c r="Y98" s="26"/>
    </row>
    <row r="99" ht="24.95" customHeight="1" spans="1:25">
      <c r="A99" s="24"/>
      <c r="B99" s="25"/>
      <c r="C99" s="27" t="s">
        <v>45</v>
      </c>
      <c r="D99" s="28" t="s">
        <v>164</v>
      </c>
      <c r="E99" s="28" t="s">
        <v>631</v>
      </c>
      <c r="F99" s="28" t="s">
        <v>2793</v>
      </c>
      <c r="G99" s="26" t="s">
        <v>37</v>
      </c>
      <c r="H99" s="26">
        <v>2019</v>
      </c>
      <c r="I99" s="26" t="s">
        <v>126</v>
      </c>
      <c r="J99" s="150">
        <v>3</v>
      </c>
      <c r="K99" s="46" t="s">
        <v>529</v>
      </c>
      <c r="L99" s="26">
        <v>0.05</v>
      </c>
      <c r="M99" s="47">
        <f>L99*J99</f>
        <v>0.15</v>
      </c>
      <c r="N99" s="47"/>
      <c r="O99" s="47">
        <f>L99*J99</f>
        <v>0.15</v>
      </c>
      <c r="P99" s="47"/>
      <c r="Q99" s="26" t="s">
        <v>135</v>
      </c>
      <c r="R99" s="26" t="s">
        <v>39</v>
      </c>
      <c r="S99" s="60">
        <v>1</v>
      </c>
      <c r="T99" s="86">
        <v>10</v>
      </c>
      <c r="U99" s="60"/>
      <c r="V99" s="60"/>
      <c r="W99" s="26"/>
      <c r="X99" s="26"/>
      <c r="Y99" s="26"/>
    </row>
    <row r="100" ht="24.95" customHeight="1" spans="1:25">
      <c r="A100" s="24"/>
      <c r="B100" s="25"/>
      <c r="C100" s="27" t="s">
        <v>45</v>
      </c>
      <c r="D100" s="28" t="s">
        <v>164</v>
      </c>
      <c r="E100" s="28" t="s">
        <v>631</v>
      </c>
      <c r="F100" s="28" t="s">
        <v>2794</v>
      </c>
      <c r="G100" s="26" t="s">
        <v>37</v>
      </c>
      <c r="H100" s="26">
        <v>2019</v>
      </c>
      <c r="I100" s="26" t="s">
        <v>126</v>
      </c>
      <c r="J100" s="150">
        <v>14</v>
      </c>
      <c r="K100" s="46" t="s">
        <v>529</v>
      </c>
      <c r="L100" s="26">
        <v>0.05</v>
      </c>
      <c r="M100" s="47">
        <f>L100*J100</f>
        <v>0.7</v>
      </c>
      <c r="N100" s="47"/>
      <c r="O100" s="47">
        <f>L100*J100</f>
        <v>0.7</v>
      </c>
      <c r="P100" s="47"/>
      <c r="Q100" s="26" t="s">
        <v>135</v>
      </c>
      <c r="R100" s="26" t="s">
        <v>39</v>
      </c>
      <c r="S100" s="60">
        <v>1</v>
      </c>
      <c r="T100" s="86">
        <v>4</v>
      </c>
      <c r="U100" s="60"/>
      <c r="V100" s="60"/>
      <c r="W100" s="26"/>
      <c r="X100" s="26"/>
      <c r="Y100" s="26"/>
    </row>
    <row r="101" ht="24.95" customHeight="1" spans="1:25">
      <c r="A101" s="24"/>
      <c r="B101" s="25"/>
      <c r="C101" s="27" t="s">
        <v>45</v>
      </c>
      <c r="D101" s="28" t="s">
        <v>164</v>
      </c>
      <c r="E101" s="28" t="s">
        <v>631</v>
      </c>
      <c r="F101" s="28" t="s">
        <v>2795</v>
      </c>
      <c r="G101" s="26" t="s">
        <v>37</v>
      </c>
      <c r="H101" s="26">
        <v>2019</v>
      </c>
      <c r="I101" s="26" t="s">
        <v>126</v>
      </c>
      <c r="J101" s="150">
        <v>3</v>
      </c>
      <c r="K101" s="46" t="s">
        <v>529</v>
      </c>
      <c r="L101" s="26">
        <v>0.05</v>
      </c>
      <c r="M101" s="47">
        <f>L101*J101</f>
        <v>0.15</v>
      </c>
      <c r="N101" s="47"/>
      <c r="O101" s="47">
        <f>L101*J101</f>
        <v>0.15</v>
      </c>
      <c r="P101" s="47"/>
      <c r="Q101" s="26" t="s">
        <v>135</v>
      </c>
      <c r="R101" s="26" t="s">
        <v>39</v>
      </c>
      <c r="S101" s="60">
        <v>1</v>
      </c>
      <c r="T101" s="86">
        <v>11</v>
      </c>
      <c r="U101" s="60"/>
      <c r="V101" s="60"/>
      <c r="W101" s="26"/>
      <c r="X101" s="26"/>
      <c r="Y101" s="26"/>
    </row>
    <row r="102" ht="24.95" customHeight="1" spans="1:25">
      <c r="A102" s="24">
        <v>40</v>
      </c>
      <c r="B102" s="25" t="s">
        <v>633</v>
      </c>
      <c r="C102" s="26" t="s">
        <v>45</v>
      </c>
      <c r="D102" s="26" t="s">
        <v>164</v>
      </c>
      <c r="E102" s="26" t="s">
        <v>634</v>
      </c>
      <c r="F102" s="26"/>
      <c r="G102" s="26" t="s">
        <v>37</v>
      </c>
      <c r="H102" s="26">
        <v>2019</v>
      </c>
      <c r="I102" s="26" t="s">
        <v>126</v>
      </c>
      <c r="J102" s="54">
        <v>9</v>
      </c>
      <c r="K102" s="46" t="s">
        <v>529</v>
      </c>
      <c r="L102" s="26">
        <v>0.05</v>
      </c>
      <c r="M102" s="47">
        <f>N102+O102+P102</f>
        <v>0.45</v>
      </c>
      <c r="N102" s="47"/>
      <c r="O102" s="47">
        <v>0.45</v>
      </c>
      <c r="P102" s="47"/>
      <c r="Q102" s="26" t="s">
        <v>135</v>
      </c>
      <c r="R102" s="26" t="s">
        <v>39</v>
      </c>
      <c r="S102" s="60">
        <v>2</v>
      </c>
      <c r="T102" s="60">
        <v>10</v>
      </c>
      <c r="U102" s="60"/>
      <c r="V102" s="60"/>
      <c r="W102" s="26" t="s">
        <v>17</v>
      </c>
      <c r="X102" s="26"/>
      <c r="Y102" s="26" t="s">
        <v>635</v>
      </c>
    </row>
    <row r="103" ht="24.95" customHeight="1" spans="1:25">
      <c r="A103" s="24"/>
      <c r="B103" s="25"/>
      <c r="C103" s="27" t="s">
        <v>45</v>
      </c>
      <c r="D103" s="28" t="s">
        <v>164</v>
      </c>
      <c r="E103" s="28" t="s">
        <v>634</v>
      </c>
      <c r="F103" s="28" t="s">
        <v>2796</v>
      </c>
      <c r="G103" s="26" t="s">
        <v>37</v>
      </c>
      <c r="H103" s="26">
        <v>2019</v>
      </c>
      <c r="I103" s="26" t="s">
        <v>126</v>
      </c>
      <c r="J103" s="150">
        <v>6</v>
      </c>
      <c r="K103" s="46" t="s">
        <v>529</v>
      </c>
      <c r="L103" s="26">
        <v>0.05</v>
      </c>
      <c r="M103" s="47">
        <f>L103*J103</f>
        <v>0.3</v>
      </c>
      <c r="N103" s="47"/>
      <c r="O103" s="47">
        <v>0.3</v>
      </c>
      <c r="P103" s="47"/>
      <c r="Q103" s="26" t="s">
        <v>135</v>
      </c>
      <c r="R103" s="26" t="s">
        <v>39</v>
      </c>
      <c r="S103" s="60">
        <v>1</v>
      </c>
      <c r="T103" s="86">
        <v>5</v>
      </c>
      <c r="U103" s="60"/>
      <c r="V103" s="60"/>
      <c r="W103" s="26" t="s">
        <v>17</v>
      </c>
      <c r="X103" s="26"/>
      <c r="Y103" s="26"/>
    </row>
    <row r="104" ht="24.95" customHeight="1" spans="1:25">
      <c r="A104" s="24"/>
      <c r="B104" s="25"/>
      <c r="C104" s="27" t="s">
        <v>45</v>
      </c>
      <c r="D104" s="28" t="s">
        <v>164</v>
      </c>
      <c r="E104" s="28" t="s">
        <v>634</v>
      </c>
      <c r="F104" s="28" t="s">
        <v>2797</v>
      </c>
      <c r="G104" s="26" t="s">
        <v>37</v>
      </c>
      <c r="H104" s="26">
        <v>2019</v>
      </c>
      <c r="I104" s="26" t="s">
        <v>126</v>
      </c>
      <c r="J104" s="150">
        <v>3</v>
      </c>
      <c r="K104" s="46" t="s">
        <v>529</v>
      </c>
      <c r="L104" s="26">
        <v>0.05</v>
      </c>
      <c r="M104" s="47">
        <f>L104*J104</f>
        <v>0.15</v>
      </c>
      <c r="N104" s="47"/>
      <c r="O104" s="47">
        <v>0.15</v>
      </c>
      <c r="P104" s="47"/>
      <c r="Q104" s="26" t="s">
        <v>135</v>
      </c>
      <c r="R104" s="26" t="s">
        <v>39</v>
      </c>
      <c r="S104" s="60">
        <v>1</v>
      </c>
      <c r="T104" s="86">
        <v>5</v>
      </c>
      <c r="U104" s="60"/>
      <c r="V104" s="60"/>
      <c r="W104" s="26" t="s">
        <v>17</v>
      </c>
      <c r="X104" s="26"/>
      <c r="Y104" s="26"/>
    </row>
    <row r="105" ht="24.95" customHeight="1" spans="1:25">
      <c r="A105" s="24">
        <v>41</v>
      </c>
      <c r="B105" s="25" t="s">
        <v>552</v>
      </c>
      <c r="C105" s="26" t="s">
        <v>45</v>
      </c>
      <c r="D105" s="26" t="s">
        <v>164</v>
      </c>
      <c r="E105" s="26" t="s">
        <v>553</v>
      </c>
      <c r="F105" s="26"/>
      <c r="G105" s="26" t="s">
        <v>37</v>
      </c>
      <c r="H105" s="26">
        <v>2019</v>
      </c>
      <c r="I105" s="26" t="s">
        <v>126</v>
      </c>
      <c r="J105" s="54">
        <v>10</v>
      </c>
      <c r="K105" s="46" t="s">
        <v>529</v>
      </c>
      <c r="L105" s="26">
        <v>0.05</v>
      </c>
      <c r="M105" s="47">
        <f>N105+O105+P105</f>
        <v>0.5</v>
      </c>
      <c r="N105" s="47"/>
      <c r="O105" s="47">
        <v>0.5</v>
      </c>
      <c r="P105" s="47"/>
      <c r="Q105" s="26" t="s">
        <v>135</v>
      </c>
      <c r="R105" s="26" t="s">
        <v>39</v>
      </c>
      <c r="S105" s="60">
        <v>2</v>
      </c>
      <c r="T105" s="60">
        <v>9</v>
      </c>
      <c r="U105" s="60"/>
      <c r="V105" s="60"/>
      <c r="W105" s="26" t="s">
        <v>17</v>
      </c>
      <c r="X105" s="26"/>
      <c r="Y105" s="26" t="s">
        <v>636</v>
      </c>
    </row>
    <row r="106" ht="24.95" customHeight="1" spans="1:25">
      <c r="A106" s="24"/>
      <c r="B106" s="25"/>
      <c r="C106" s="27" t="s">
        <v>45</v>
      </c>
      <c r="D106" s="28" t="s">
        <v>164</v>
      </c>
      <c r="E106" s="28" t="s">
        <v>553</v>
      </c>
      <c r="F106" s="28" t="s">
        <v>2798</v>
      </c>
      <c r="G106" s="26" t="s">
        <v>37</v>
      </c>
      <c r="H106" s="26">
        <v>2019</v>
      </c>
      <c r="I106" s="26" t="s">
        <v>126</v>
      </c>
      <c r="J106" s="151">
        <v>8</v>
      </c>
      <c r="K106" s="46" t="s">
        <v>529</v>
      </c>
      <c r="L106" s="26">
        <v>0.05</v>
      </c>
      <c r="M106" s="47">
        <f>L106*J106</f>
        <v>0.4</v>
      </c>
      <c r="N106" s="47"/>
      <c r="O106" s="47">
        <v>0.4</v>
      </c>
      <c r="P106" s="47"/>
      <c r="Q106" s="26" t="s">
        <v>135</v>
      </c>
      <c r="R106" s="26" t="s">
        <v>39</v>
      </c>
      <c r="S106" s="60">
        <v>1</v>
      </c>
      <c r="T106" s="86">
        <v>4</v>
      </c>
      <c r="U106" s="60"/>
      <c r="V106" s="60"/>
      <c r="W106" s="26" t="s">
        <v>17</v>
      </c>
      <c r="X106" s="26"/>
      <c r="Y106" s="26"/>
    </row>
    <row r="107" ht="24.95" customHeight="1" spans="1:25">
      <c r="A107" s="24"/>
      <c r="B107" s="25"/>
      <c r="C107" s="27" t="s">
        <v>45</v>
      </c>
      <c r="D107" s="28" t="s">
        <v>164</v>
      </c>
      <c r="E107" s="28" t="s">
        <v>553</v>
      </c>
      <c r="F107" s="28" t="s">
        <v>2799</v>
      </c>
      <c r="G107" s="26" t="s">
        <v>37</v>
      </c>
      <c r="H107" s="26">
        <v>2019</v>
      </c>
      <c r="I107" s="26" t="s">
        <v>126</v>
      </c>
      <c r="J107" s="150">
        <v>2</v>
      </c>
      <c r="K107" s="46" t="s">
        <v>529</v>
      </c>
      <c r="L107" s="26">
        <v>0.05</v>
      </c>
      <c r="M107" s="47">
        <f>L107*J107</f>
        <v>0.1</v>
      </c>
      <c r="N107" s="47"/>
      <c r="O107" s="47">
        <v>0.1</v>
      </c>
      <c r="P107" s="47"/>
      <c r="Q107" s="26" t="s">
        <v>135</v>
      </c>
      <c r="R107" s="26" t="s">
        <v>39</v>
      </c>
      <c r="S107" s="60">
        <v>1</v>
      </c>
      <c r="T107" s="86">
        <v>5</v>
      </c>
      <c r="U107" s="60"/>
      <c r="V107" s="60"/>
      <c r="W107" s="26" t="s">
        <v>17</v>
      </c>
      <c r="X107" s="26"/>
      <c r="Y107" s="26"/>
    </row>
    <row r="108" ht="24.95" customHeight="1" spans="1:25">
      <c r="A108" s="24">
        <v>42</v>
      </c>
      <c r="B108" s="25" t="s">
        <v>554</v>
      </c>
      <c r="C108" s="26" t="s">
        <v>45</v>
      </c>
      <c r="D108" s="26" t="s">
        <v>164</v>
      </c>
      <c r="E108" s="26" t="s">
        <v>555</v>
      </c>
      <c r="F108" s="26"/>
      <c r="G108" s="26" t="s">
        <v>37</v>
      </c>
      <c r="H108" s="26">
        <v>2019</v>
      </c>
      <c r="I108" s="26" t="s">
        <v>126</v>
      </c>
      <c r="J108" s="54">
        <v>29</v>
      </c>
      <c r="K108" s="46" t="s">
        <v>529</v>
      </c>
      <c r="L108" s="26">
        <v>0.05</v>
      </c>
      <c r="M108" s="47">
        <f>N108+O108+P108</f>
        <v>1.45</v>
      </c>
      <c r="N108" s="47"/>
      <c r="O108" s="47">
        <v>1.45</v>
      </c>
      <c r="P108" s="47"/>
      <c r="Q108" s="26" t="s">
        <v>135</v>
      </c>
      <c r="R108" s="26" t="s">
        <v>39</v>
      </c>
      <c r="S108" s="60">
        <v>3</v>
      </c>
      <c r="T108" s="60">
        <v>14</v>
      </c>
      <c r="U108" s="60"/>
      <c r="V108" s="60"/>
      <c r="W108" s="26" t="s">
        <v>17</v>
      </c>
      <c r="X108" s="26"/>
      <c r="Y108" s="26" t="s">
        <v>637</v>
      </c>
    </row>
    <row r="109" ht="24.95" customHeight="1" spans="1:25">
      <c r="A109" s="24"/>
      <c r="B109" s="25"/>
      <c r="C109" s="27" t="s">
        <v>45</v>
      </c>
      <c r="D109" s="28" t="s">
        <v>164</v>
      </c>
      <c r="E109" s="28" t="s">
        <v>555</v>
      </c>
      <c r="F109" s="28" t="s">
        <v>2800</v>
      </c>
      <c r="G109" s="26" t="s">
        <v>37</v>
      </c>
      <c r="H109" s="26">
        <v>2019</v>
      </c>
      <c r="I109" s="26" t="s">
        <v>126</v>
      </c>
      <c r="J109" s="150">
        <v>6</v>
      </c>
      <c r="K109" s="46" t="s">
        <v>529</v>
      </c>
      <c r="L109" s="26">
        <v>0.05</v>
      </c>
      <c r="M109" s="47">
        <f>L109*J109</f>
        <v>0.3</v>
      </c>
      <c r="N109" s="47"/>
      <c r="O109" s="47">
        <f>L109*J109</f>
        <v>0.3</v>
      </c>
      <c r="P109" s="47"/>
      <c r="Q109" s="26" t="s">
        <v>135</v>
      </c>
      <c r="R109" s="26" t="s">
        <v>39</v>
      </c>
      <c r="S109" s="60">
        <v>1</v>
      </c>
      <c r="T109" s="86">
        <v>5</v>
      </c>
      <c r="U109" s="60"/>
      <c r="V109" s="60"/>
      <c r="W109" s="26" t="s">
        <v>17</v>
      </c>
      <c r="X109" s="26"/>
      <c r="Y109" s="26"/>
    </row>
    <row r="110" ht="24.95" customHeight="1" spans="1:25">
      <c r="A110" s="24"/>
      <c r="B110" s="25"/>
      <c r="C110" s="27" t="s">
        <v>45</v>
      </c>
      <c r="D110" s="28" t="s">
        <v>164</v>
      </c>
      <c r="E110" s="28" t="s">
        <v>555</v>
      </c>
      <c r="F110" s="28" t="s">
        <v>2801</v>
      </c>
      <c r="G110" s="26" t="s">
        <v>37</v>
      </c>
      <c r="H110" s="26">
        <v>2019</v>
      </c>
      <c r="I110" s="26" t="s">
        <v>126</v>
      </c>
      <c r="J110" s="150">
        <v>20</v>
      </c>
      <c r="K110" s="46" t="s">
        <v>529</v>
      </c>
      <c r="L110" s="26">
        <v>0.05</v>
      </c>
      <c r="M110" s="47">
        <f>L110*J110</f>
        <v>1</v>
      </c>
      <c r="N110" s="47"/>
      <c r="O110" s="47">
        <f>L110*J110</f>
        <v>1</v>
      </c>
      <c r="P110" s="47"/>
      <c r="Q110" s="26" t="s">
        <v>135</v>
      </c>
      <c r="R110" s="26" t="s">
        <v>39</v>
      </c>
      <c r="S110" s="60">
        <v>1</v>
      </c>
      <c r="T110" s="86">
        <v>6</v>
      </c>
      <c r="U110" s="60"/>
      <c r="V110" s="60"/>
      <c r="W110" s="26" t="s">
        <v>17</v>
      </c>
      <c r="X110" s="26"/>
      <c r="Y110" s="26"/>
    </row>
    <row r="111" ht="24.95" customHeight="1" spans="1:25">
      <c r="A111" s="24"/>
      <c r="B111" s="25"/>
      <c r="C111" s="27" t="s">
        <v>45</v>
      </c>
      <c r="D111" s="28" t="s">
        <v>164</v>
      </c>
      <c r="E111" s="28" t="s">
        <v>555</v>
      </c>
      <c r="F111" s="28" t="s">
        <v>2802</v>
      </c>
      <c r="G111" s="26" t="s">
        <v>37</v>
      </c>
      <c r="H111" s="26">
        <v>2019</v>
      </c>
      <c r="I111" s="26" t="s">
        <v>126</v>
      </c>
      <c r="J111" s="150">
        <v>3</v>
      </c>
      <c r="K111" s="46" t="s">
        <v>529</v>
      </c>
      <c r="L111" s="26">
        <v>0.05</v>
      </c>
      <c r="M111" s="47">
        <f>L111*J111</f>
        <v>0.15</v>
      </c>
      <c r="N111" s="47"/>
      <c r="O111" s="47">
        <f>L111*J111</f>
        <v>0.15</v>
      </c>
      <c r="P111" s="47"/>
      <c r="Q111" s="26" t="s">
        <v>135</v>
      </c>
      <c r="R111" s="26" t="s">
        <v>39</v>
      </c>
      <c r="S111" s="60">
        <v>1</v>
      </c>
      <c r="T111" s="86">
        <v>3</v>
      </c>
      <c r="U111" s="60"/>
      <c r="V111" s="60"/>
      <c r="W111" s="26" t="s">
        <v>17</v>
      </c>
      <c r="X111" s="26"/>
      <c r="Y111" s="26"/>
    </row>
    <row r="112" ht="24.95" customHeight="1" spans="1:25">
      <c r="A112" s="24">
        <v>43</v>
      </c>
      <c r="B112" s="25" t="s">
        <v>638</v>
      </c>
      <c r="C112" s="33" t="s">
        <v>45</v>
      </c>
      <c r="D112" s="33" t="s">
        <v>164</v>
      </c>
      <c r="E112" s="33" t="s">
        <v>165</v>
      </c>
      <c r="F112" s="33"/>
      <c r="G112" s="33" t="s">
        <v>37</v>
      </c>
      <c r="H112" s="33">
        <v>2019</v>
      </c>
      <c r="I112" s="33" t="s">
        <v>126</v>
      </c>
      <c r="J112" s="79">
        <v>13</v>
      </c>
      <c r="K112" s="53" t="s">
        <v>529</v>
      </c>
      <c r="L112" s="33">
        <v>0.05</v>
      </c>
      <c r="M112" s="80">
        <f>N112+O112+P112</f>
        <v>0.65</v>
      </c>
      <c r="N112" s="80"/>
      <c r="O112" s="80">
        <v>0.65</v>
      </c>
      <c r="P112" s="80"/>
      <c r="Q112" s="33" t="s">
        <v>135</v>
      </c>
      <c r="R112" s="33" t="s">
        <v>39</v>
      </c>
      <c r="S112" s="82">
        <v>2</v>
      </c>
      <c r="T112" s="82">
        <v>10</v>
      </c>
      <c r="U112" s="82"/>
      <c r="V112" s="82"/>
      <c r="W112" s="26" t="s">
        <v>17</v>
      </c>
      <c r="X112" s="26"/>
      <c r="Y112" s="26" t="s">
        <v>639</v>
      </c>
    </row>
    <row r="113" ht="24.95" customHeight="1" spans="1:25">
      <c r="A113" s="24"/>
      <c r="B113" s="25"/>
      <c r="C113" s="30" t="s">
        <v>45</v>
      </c>
      <c r="D113" s="31" t="s">
        <v>164</v>
      </c>
      <c r="E113" s="31" t="s">
        <v>165</v>
      </c>
      <c r="F113" s="31" t="s">
        <v>2803</v>
      </c>
      <c r="G113" s="33" t="s">
        <v>37</v>
      </c>
      <c r="H113" s="33">
        <v>2019</v>
      </c>
      <c r="I113" s="33" t="s">
        <v>126</v>
      </c>
      <c r="J113" s="148">
        <v>3</v>
      </c>
      <c r="K113" s="53" t="s">
        <v>529</v>
      </c>
      <c r="L113" s="33">
        <v>0.05</v>
      </c>
      <c r="M113" s="80">
        <f>L113*J113</f>
        <v>0.15</v>
      </c>
      <c r="N113" s="80"/>
      <c r="O113" s="80">
        <v>0.15</v>
      </c>
      <c r="P113" s="80"/>
      <c r="Q113" s="33" t="s">
        <v>135</v>
      </c>
      <c r="R113" s="33" t="s">
        <v>39</v>
      </c>
      <c r="S113" s="82">
        <v>1</v>
      </c>
      <c r="T113" s="83">
        <v>4</v>
      </c>
      <c r="U113" s="82"/>
      <c r="V113" s="82"/>
      <c r="W113" s="26" t="s">
        <v>17</v>
      </c>
      <c r="X113" s="26"/>
      <c r="Y113" s="26"/>
    </row>
    <row r="114" ht="24.95" customHeight="1" spans="1:25">
      <c r="A114" s="24"/>
      <c r="B114" s="25"/>
      <c r="C114" s="30" t="s">
        <v>45</v>
      </c>
      <c r="D114" s="31" t="s">
        <v>164</v>
      </c>
      <c r="E114" s="31" t="s">
        <v>165</v>
      </c>
      <c r="F114" s="31" t="s">
        <v>2804</v>
      </c>
      <c r="G114" s="33" t="s">
        <v>37</v>
      </c>
      <c r="H114" s="33">
        <v>2019</v>
      </c>
      <c r="I114" s="33" t="s">
        <v>126</v>
      </c>
      <c r="J114" s="148">
        <v>10</v>
      </c>
      <c r="K114" s="53" t="s">
        <v>529</v>
      </c>
      <c r="L114" s="33">
        <v>0.05</v>
      </c>
      <c r="M114" s="80">
        <f>L114*J114</f>
        <v>0.5</v>
      </c>
      <c r="N114" s="80"/>
      <c r="O114" s="80">
        <v>0.5</v>
      </c>
      <c r="P114" s="80"/>
      <c r="Q114" s="33" t="s">
        <v>135</v>
      </c>
      <c r="R114" s="33" t="s">
        <v>39</v>
      </c>
      <c r="S114" s="82">
        <v>1</v>
      </c>
      <c r="T114" s="83">
        <v>6</v>
      </c>
      <c r="U114" s="82"/>
      <c r="V114" s="82"/>
      <c r="W114" s="26" t="s">
        <v>17</v>
      </c>
      <c r="X114" s="26"/>
      <c r="Y114" s="26"/>
    </row>
    <row r="115" ht="24.95" customHeight="1" spans="1:25">
      <c r="A115" s="24">
        <v>44</v>
      </c>
      <c r="B115" s="25" t="s">
        <v>640</v>
      </c>
      <c r="C115" s="33" t="s">
        <v>45</v>
      </c>
      <c r="D115" s="33" t="s">
        <v>164</v>
      </c>
      <c r="E115" s="33" t="s">
        <v>222</v>
      </c>
      <c r="F115" s="33"/>
      <c r="G115" s="33" t="s">
        <v>37</v>
      </c>
      <c r="H115" s="33">
        <v>2019</v>
      </c>
      <c r="I115" s="33" t="s">
        <v>126</v>
      </c>
      <c r="J115" s="79">
        <v>30</v>
      </c>
      <c r="K115" s="53" t="s">
        <v>529</v>
      </c>
      <c r="L115" s="33">
        <v>0.05</v>
      </c>
      <c r="M115" s="80">
        <f>N115+O115+P115</f>
        <v>1.5</v>
      </c>
      <c r="N115" s="80"/>
      <c r="O115" s="80">
        <v>1.5</v>
      </c>
      <c r="P115" s="80"/>
      <c r="Q115" s="33" t="s">
        <v>135</v>
      </c>
      <c r="R115" s="33" t="s">
        <v>39</v>
      </c>
      <c r="S115" s="82">
        <v>6</v>
      </c>
      <c r="T115" s="82">
        <v>24</v>
      </c>
      <c r="U115" s="82"/>
      <c r="V115" s="82"/>
      <c r="W115" s="26" t="s">
        <v>17</v>
      </c>
      <c r="X115" s="26"/>
      <c r="Y115" s="26" t="s">
        <v>641</v>
      </c>
    </row>
    <row r="116" ht="24.95" customHeight="1" spans="1:25">
      <c r="A116" s="24"/>
      <c r="B116" s="25"/>
      <c r="C116" s="30" t="s">
        <v>45</v>
      </c>
      <c r="D116" s="31" t="s">
        <v>164</v>
      </c>
      <c r="E116" s="31" t="s">
        <v>222</v>
      </c>
      <c r="F116" s="31" t="s">
        <v>2775</v>
      </c>
      <c r="G116" s="33" t="s">
        <v>37</v>
      </c>
      <c r="H116" s="33">
        <v>2019</v>
      </c>
      <c r="I116" s="33" t="s">
        <v>126</v>
      </c>
      <c r="J116" s="148">
        <v>4</v>
      </c>
      <c r="K116" s="53" t="s">
        <v>529</v>
      </c>
      <c r="L116" s="33">
        <v>0.05</v>
      </c>
      <c r="M116" s="80">
        <f t="shared" ref="M116:M121" si="13">L116*J116</f>
        <v>0.2</v>
      </c>
      <c r="N116" s="80"/>
      <c r="O116" s="80">
        <f t="shared" ref="O116:O121" si="14">L116*J116</f>
        <v>0.2</v>
      </c>
      <c r="P116" s="80"/>
      <c r="Q116" s="33" t="s">
        <v>135</v>
      </c>
      <c r="R116" s="33" t="s">
        <v>39</v>
      </c>
      <c r="S116" s="82">
        <v>1</v>
      </c>
      <c r="T116" s="83">
        <v>2</v>
      </c>
      <c r="U116" s="82"/>
      <c r="V116" s="82"/>
      <c r="W116" s="26" t="s">
        <v>17</v>
      </c>
      <c r="X116" s="26"/>
      <c r="Y116" s="26"/>
    </row>
    <row r="117" ht="24.95" customHeight="1" spans="1:25">
      <c r="A117" s="24"/>
      <c r="B117" s="25"/>
      <c r="C117" s="30" t="s">
        <v>45</v>
      </c>
      <c r="D117" s="31" t="s">
        <v>164</v>
      </c>
      <c r="E117" s="31" t="s">
        <v>222</v>
      </c>
      <c r="F117" s="31" t="s">
        <v>2805</v>
      </c>
      <c r="G117" s="33" t="s">
        <v>37</v>
      </c>
      <c r="H117" s="33">
        <v>2019</v>
      </c>
      <c r="I117" s="33" t="s">
        <v>126</v>
      </c>
      <c r="J117" s="148">
        <v>3</v>
      </c>
      <c r="K117" s="53" t="s">
        <v>529</v>
      </c>
      <c r="L117" s="33">
        <v>0.05</v>
      </c>
      <c r="M117" s="80">
        <f t="shared" si="13"/>
        <v>0.15</v>
      </c>
      <c r="N117" s="80"/>
      <c r="O117" s="80">
        <f t="shared" si="14"/>
        <v>0.15</v>
      </c>
      <c r="P117" s="80"/>
      <c r="Q117" s="33" t="s">
        <v>135</v>
      </c>
      <c r="R117" s="33" t="s">
        <v>39</v>
      </c>
      <c r="S117" s="82">
        <v>1</v>
      </c>
      <c r="T117" s="83">
        <v>2</v>
      </c>
      <c r="U117" s="82"/>
      <c r="V117" s="82"/>
      <c r="W117" s="26" t="s">
        <v>17</v>
      </c>
      <c r="X117" s="26"/>
      <c r="Y117" s="26"/>
    </row>
    <row r="118" ht="24.95" customHeight="1" spans="1:25">
      <c r="A118" s="24"/>
      <c r="B118" s="25"/>
      <c r="C118" s="30" t="s">
        <v>45</v>
      </c>
      <c r="D118" s="31" t="s">
        <v>164</v>
      </c>
      <c r="E118" s="31" t="s">
        <v>222</v>
      </c>
      <c r="F118" s="31" t="s">
        <v>2776</v>
      </c>
      <c r="G118" s="33" t="s">
        <v>37</v>
      </c>
      <c r="H118" s="33">
        <v>2019</v>
      </c>
      <c r="I118" s="33" t="s">
        <v>126</v>
      </c>
      <c r="J118" s="148">
        <v>10</v>
      </c>
      <c r="K118" s="53" t="s">
        <v>529</v>
      </c>
      <c r="L118" s="33">
        <v>0.05</v>
      </c>
      <c r="M118" s="80">
        <f t="shared" si="13"/>
        <v>0.5</v>
      </c>
      <c r="N118" s="80"/>
      <c r="O118" s="80">
        <f t="shared" si="14"/>
        <v>0.5</v>
      </c>
      <c r="P118" s="80"/>
      <c r="Q118" s="33" t="s">
        <v>135</v>
      </c>
      <c r="R118" s="33" t="s">
        <v>39</v>
      </c>
      <c r="S118" s="82">
        <v>1</v>
      </c>
      <c r="T118" s="83">
        <v>4</v>
      </c>
      <c r="U118" s="82"/>
      <c r="V118" s="82"/>
      <c r="W118" s="26" t="s">
        <v>17</v>
      </c>
      <c r="X118" s="26"/>
      <c r="Y118" s="26"/>
    </row>
    <row r="119" ht="24.95" customHeight="1" spans="1:25">
      <c r="A119" s="24"/>
      <c r="B119" s="25"/>
      <c r="C119" s="30" t="s">
        <v>45</v>
      </c>
      <c r="D119" s="31" t="s">
        <v>164</v>
      </c>
      <c r="E119" s="31" t="s">
        <v>222</v>
      </c>
      <c r="F119" s="31" t="s">
        <v>2777</v>
      </c>
      <c r="G119" s="33" t="s">
        <v>37</v>
      </c>
      <c r="H119" s="33">
        <v>2019</v>
      </c>
      <c r="I119" s="33" t="s">
        <v>126</v>
      </c>
      <c r="J119" s="148">
        <v>5</v>
      </c>
      <c r="K119" s="53" t="s">
        <v>529</v>
      </c>
      <c r="L119" s="33">
        <v>0.05</v>
      </c>
      <c r="M119" s="80">
        <f t="shared" si="13"/>
        <v>0.25</v>
      </c>
      <c r="N119" s="80"/>
      <c r="O119" s="80">
        <f t="shared" si="14"/>
        <v>0.25</v>
      </c>
      <c r="P119" s="80"/>
      <c r="Q119" s="33" t="s">
        <v>135</v>
      </c>
      <c r="R119" s="33" t="s">
        <v>39</v>
      </c>
      <c r="S119" s="82">
        <v>1</v>
      </c>
      <c r="T119" s="83">
        <v>6</v>
      </c>
      <c r="U119" s="82"/>
      <c r="V119" s="82"/>
      <c r="W119" s="26" t="s">
        <v>17</v>
      </c>
      <c r="X119" s="26"/>
      <c r="Y119" s="26"/>
    </row>
    <row r="120" ht="24.95" customHeight="1" spans="1:25">
      <c r="A120" s="24"/>
      <c r="B120" s="25"/>
      <c r="C120" s="30" t="s">
        <v>45</v>
      </c>
      <c r="D120" s="31" t="s">
        <v>164</v>
      </c>
      <c r="E120" s="31" t="s">
        <v>222</v>
      </c>
      <c r="F120" s="31" t="s">
        <v>2806</v>
      </c>
      <c r="G120" s="33" t="s">
        <v>37</v>
      </c>
      <c r="H120" s="33">
        <v>2019</v>
      </c>
      <c r="I120" s="33" t="s">
        <v>126</v>
      </c>
      <c r="J120" s="148">
        <v>6</v>
      </c>
      <c r="K120" s="53" t="s">
        <v>529</v>
      </c>
      <c r="L120" s="33">
        <v>0.05</v>
      </c>
      <c r="M120" s="80">
        <f t="shared" si="13"/>
        <v>0.3</v>
      </c>
      <c r="N120" s="80"/>
      <c r="O120" s="80">
        <f t="shared" si="14"/>
        <v>0.3</v>
      </c>
      <c r="P120" s="80"/>
      <c r="Q120" s="33" t="s">
        <v>135</v>
      </c>
      <c r="R120" s="33" t="s">
        <v>39</v>
      </c>
      <c r="S120" s="82">
        <v>1</v>
      </c>
      <c r="T120" s="83">
        <v>4</v>
      </c>
      <c r="U120" s="82"/>
      <c r="V120" s="82"/>
      <c r="W120" s="26" t="s">
        <v>17</v>
      </c>
      <c r="X120" s="26"/>
      <c r="Y120" s="26"/>
    </row>
    <row r="121" ht="24.95" customHeight="1" spans="1:25">
      <c r="A121" s="24"/>
      <c r="B121" s="25"/>
      <c r="C121" s="30" t="s">
        <v>45</v>
      </c>
      <c r="D121" s="31" t="s">
        <v>164</v>
      </c>
      <c r="E121" s="31" t="s">
        <v>222</v>
      </c>
      <c r="F121" s="31" t="s">
        <v>2807</v>
      </c>
      <c r="G121" s="33" t="s">
        <v>37</v>
      </c>
      <c r="H121" s="33">
        <v>2019</v>
      </c>
      <c r="I121" s="33" t="s">
        <v>126</v>
      </c>
      <c r="J121" s="148">
        <v>2</v>
      </c>
      <c r="K121" s="53" t="s">
        <v>529</v>
      </c>
      <c r="L121" s="33">
        <v>0.05</v>
      </c>
      <c r="M121" s="80">
        <f t="shared" si="13"/>
        <v>0.1</v>
      </c>
      <c r="N121" s="80"/>
      <c r="O121" s="80">
        <f t="shared" si="14"/>
        <v>0.1</v>
      </c>
      <c r="P121" s="80"/>
      <c r="Q121" s="33" t="s">
        <v>135</v>
      </c>
      <c r="R121" s="33" t="s">
        <v>39</v>
      </c>
      <c r="S121" s="82">
        <v>1</v>
      </c>
      <c r="T121" s="83">
        <v>6</v>
      </c>
      <c r="U121" s="82"/>
      <c r="V121" s="82"/>
      <c r="W121" s="26" t="s">
        <v>17</v>
      </c>
      <c r="X121" s="26"/>
      <c r="Y121" s="26"/>
    </row>
    <row r="122" ht="24.95" customHeight="1" spans="1:25">
      <c r="A122" s="24">
        <v>45</v>
      </c>
      <c r="B122" s="25" t="s">
        <v>642</v>
      </c>
      <c r="C122" s="33" t="s">
        <v>45</v>
      </c>
      <c r="D122" s="33" t="s">
        <v>164</v>
      </c>
      <c r="E122" s="33" t="s">
        <v>225</v>
      </c>
      <c r="F122" s="33"/>
      <c r="G122" s="33" t="s">
        <v>37</v>
      </c>
      <c r="H122" s="33">
        <v>2019</v>
      </c>
      <c r="I122" s="33" t="s">
        <v>126</v>
      </c>
      <c r="J122" s="79">
        <v>28</v>
      </c>
      <c r="K122" s="53" t="s">
        <v>529</v>
      </c>
      <c r="L122" s="33">
        <v>0.05</v>
      </c>
      <c r="M122" s="80">
        <f>N122+O122+P122</f>
        <v>1.4</v>
      </c>
      <c r="N122" s="80"/>
      <c r="O122" s="80">
        <v>1.4</v>
      </c>
      <c r="P122" s="80"/>
      <c r="Q122" s="33" t="s">
        <v>135</v>
      </c>
      <c r="R122" s="33" t="s">
        <v>39</v>
      </c>
      <c r="S122" s="82">
        <v>6</v>
      </c>
      <c r="T122" s="82">
        <v>29</v>
      </c>
      <c r="U122" s="82"/>
      <c r="V122" s="82"/>
      <c r="W122" s="26" t="s">
        <v>17</v>
      </c>
      <c r="X122" s="26"/>
      <c r="Y122" s="26" t="s">
        <v>643</v>
      </c>
    </row>
    <row r="123" ht="24.95" customHeight="1" spans="1:25">
      <c r="A123" s="24"/>
      <c r="B123" s="25"/>
      <c r="C123" s="30" t="s">
        <v>45</v>
      </c>
      <c r="D123" s="31" t="s">
        <v>164</v>
      </c>
      <c r="E123" s="31" t="s">
        <v>225</v>
      </c>
      <c r="F123" s="31" t="s">
        <v>2778</v>
      </c>
      <c r="G123" s="33" t="s">
        <v>37</v>
      </c>
      <c r="H123" s="33">
        <v>2019</v>
      </c>
      <c r="I123" s="33" t="s">
        <v>126</v>
      </c>
      <c r="J123" s="148">
        <v>10</v>
      </c>
      <c r="K123" s="53" t="s">
        <v>529</v>
      </c>
      <c r="L123" s="33">
        <v>0.05</v>
      </c>
      <c r="M123" s="80">
        <f t="shared" ref="M123:M128" si="15">L123*J123</f>
        <v>0.5</v>
      </c>
      <c r="N123" s="80"/>
      <c r="O123" s="80">
        <f t="shared" ref="O123:O128" si="16">L123*J123</f>
        <v>0.5</v>
      </c>
      <c r="P123" s="80"/>
      <c r="Q123" s="33" t="s">
        <v>135</v>
      </c>
      <c r="R123" s="33" t="s">
        <v>39</v>
      </c>
      <c r="S123" s="82">
        <v>1</v>
      </c>
      <c r="T123" s="83">
        <v>10</v>
      </c>
      <c r="U123" s="82"/>
      <c r="V123" s="82"/>
      <c r="W123" s="26" t="s">
        <v>17</v>
      </c>
      <c r="X123" s="26"/>
      <c r="Y123" s="26"/>
    </row>
    <row r="124" ht="24.95" customHeight="1" spans="1:25">
      <c r="A124" s="24"/>
      <c r="B124" s="25"/>
      <c r="C124" s="30" t="s">
        <v>45</v>
      </c>
      <c r="D124" s="31" t="s">
        <v>164</v>
      </c>
      <c r="E124" s="31" t="s">
        <v>225</v>
      </c>
      <c r="F124" s="31" t="s">
        <v>2779</v>
      </c>
      <c r="G124" s="33" t="s">
        <v>37</v>
      </c>
      <c r="H124" s="33">
        <v>2019</v>
      </c>
      <c r="I124" s="33" t="s">
        <v>126</v>
      </c>
      <c r="J124" s="148">
        <v>2</v>
      </c>
      <c r="K124" s="53" t="s">
        <v>529</v>
      </c>
      <c r="L124" s="33">
        <v>0.05</v>
      </c>
      <c r="M124" s="80">
        <f t="shared" si="15"/>
        <v>0.1</v>
      </c>
      <c r="N124" s="80"/>
      <c r="O124" s="80">
        <f t="shared" si="16"/>
        <v>0.1</v>
      </c>
      <c r="P124" s="80"/>
      <c r="Q124" s="33" t="s">
        <v>135</v>
      </c>
      <c r="R124" s="33" t="s">
        <v>39</v>
      </c>
      <c r="S124" s="82">
        <v>1</v>
      </c>
      <c r="T124" s="83">
        <v>2</v>
      </c>
      <c r="U124" s="82"/>
      <c r="V124" s="82"/>
      <c r="W124" s="26" t="s">
        <v>17</v>
      </c>
      <c r="X124" s="26"/>
      <c r="Y124" s="26"/>
    </row>
    <row r="125" ht="24.95" customHeight="1" spans="1:25">
      <c r="A125" s="24"/>
      <c r="B125" s="25"/>
      <c r="C125" s="30" t="s">
        <v>45</v>
      </c>
      <c r="D125" s="31" t="s">
        <v>164</v>
      </c>
      <c r="E125" s="31" t="s">
        <v>225</v>
      </c>
      <c r="F125" s="31" t="s">
        <v>2780</v>
      </c>
      <c r="G125" s="33" t="s">
        <v>37</v>
      </c>
      <c r="H125" s="33">
        <v>2019</v>
      </c>
      <c r="I125" s="33" t="s">
        <v>126</v>
      </c>
      <c r="J125" s="148">
        <v>3</v>
      </c>
      <c r="K125" s="53" t="s">
        <v>529</v>
      </c>
      <c r="L125" s="33">
        <v>0.05</v>
      </c>
      <c r="M125" s="80">
        <f t="shared" si="15"/>
        <v>0.15</v>
      </c>
      <c r="N125" s="80"/>
      <c r="O125" s="80">
        <f t="shared" si="16"/>
        <v>0.15</v>
      </c>
      <c r="P125" s="80"/>
      <c r="Q125" s="33" t="s">
        <v>135</v>
      </c>
      <c r="R125" s="33" t="s">
        <v>39</v>
      </c>
      <c r="S125" s="82">
        <v>1</v>
      </c>
      <c r="T125" s="83">
        <v>6</v>
      </c>
      <c r="U125" s="82"/>
      <c r="V125" s="82"/>
      <c r="W125" s="26" t="s">
        <v>17</v>
      </c>
      <c r="X125" s="26"/>
      <c r="Y125" s="26"/>
    </row>
    <row r="126" ht="24.95" customHeight="1" spans="1:25">
      <c r="A126" s="24"/>
      <c r="B126" s="25"/>
      <c r="C126" s="30" t="s">
        <v>45</v>
      </c>
      <c r="D126" s="31" t="s">
        <v>164</v>
      </c>
      <c r="E126" s="31" t="s">
        <v>225</v>
      </c>
      <c r="F126" s="31" t="s">
        <v>2761</v>
      </c>
      <c r="G126" s="33" t="s">
        <v>37</v>
      </c>
      <c r="H126" s="33">
        <v>2019</v>
      </c>
      <c r="I126" s="33" t="s">
        <v>126</v>
      </c>
      <c r="J126" s="148">
        <v>3</v>
      </c>
      <c r="K126" s="53" t="s">
        <v>529</v>
      </c>
      <c r="L126" s="33">
        <v>0.05</v>
      </c>
      <c r="M126" s="80">
        <f t="shared" si="15"/>
        <v>0.15</v>
      </c>
      <c r="N126" s="80"/>
      <c r="O126" s="80">
        <f t="shared" si="16"/>
        <v>0.15</v>
      </c>
      <c r="P126" s="80"/>
      <c r="Q126" s="33" t="s">
        <v>135</v>
      </c>
      <c r="R126" s="33" t="s">
        <v>39</v>
      </c>
      <c r="S126" s="82">
        <v>1</v>
      </c>
      <c r="T126" s="83">
        <v>3</v>
      </c>
      <c r="U126" s="82"/>
      <c r="V126" s="82"/>
      <c r="W126" s="26" t="s">
        <v>17</v>
      </c>
      <c r="X126" s="26"/>
      <c r="Y126" s="26"/>
    </row>
    <row r="127" ht="24.95" customHeight="1" spans="1:25">
      <c r="A127" s="24"/>
      <c r="B127" s="25"/>
      <c r="C127" s="30" t="s">
        <v>45</v>
      </c>
      <c r="D127" s="31" t="s">
        <v>164</v>
      </c>
      <c r="E127" s="31" t="s">
        <v>225</v>
      </c>
      <c r="F127" s="31" t="s">
        <v>2762</v>
      </c>
      <c r="G127" s="33" t="s">
        <v>37</v>
      </c>
      <c r="H127" s="33">
        <v>2019</v>
      </c>
      <c r="I127" s="33" t="s">
        <v>126</v>
      </c>
      <c r="J127" s="148">
        <v>4</v>
      </c>
      <c r="K127" s="53" t="s">
        <v>529</v>
      </c>
      <c r="L127" s="33">
        <v>0.05</v>
      </c>
      <c r="M127" s="80">
        <f t="shared" si="15"/>
        <v>0.2</v>
      </c>
      <c r="N127" s="80"/>
      <c r="O127" s="80">
        <f t="shared" si="16"/>
        <v>0.2</v>
      </c>
      <c r="P127" s="80"/>
      <c r="Q127" s="33" t="s">
        <v>135</v>
      </c>
      <c r="R127" s="33" t="s">
        <v>39</v>
      </c>
      <c r="S127" s="82">
        <v>1</v>
      </c>
      <c r="T127" s="132">
        <v>5</v>
      </c>
      <c r="U127" s="82"/>
      <c r="V127" s="82"/>
      <c r="W127" s="26" t="s">
        <v>17</v>
      </c>
      <c r="X127" s="26"/>
      <c r="Y127" s="26"/>
    </row>
    <row r="128" ht="24.95" customHeight="1" spans="1:25">
      <c r="A128" s="24"/>
      <c r="B128" s="25"/>
      <c r="C128" s="30" t="s">
        <v>45</v>
      </c>
      <c r="D128" s="31" t="s">
        <v>164</v>
      </c>
      <c r="E128" s="31" t="s">
        <v>225</v>
      </c>
      <c r="F128" s="31" t="s">
        <v>2808</v>
      </c>
      <c r="G128" s="33" t="s">
        <v>37</v>
      </c>
      <c r="H128" s="33">
        <v>2019</v>
      </c>
      <c r="I128" s="33" t="s">
        <v>126</v>
      </c>
      <c r="J128" s="148">
        <v>6</v>
      </c>
      <c r="K128" s="53" t="s">
        <v>529</v>
      </c>
      <c r="L128" s="33">
        <v>0.05</v>
      </c>
      <c r="M128" s="80">
        <f t="shared" si="15"/>
        <v>0.3</v>
      </c>
      <c r="N128" s="80"/>
      <c r="O128" s="80">
        <f t="shared" si="16"/>
        <v>0.3</v>
      </c>
      <c r="P128" s="80"/>
      <c r="Q128" s="33" t="s">
        <v>135</v>
      </c>
      <c r="R128" s="33" t="s">
        <v>39</v>
      </c>
      <c r="S128" s="82">
        <v>1</v>
      </c>
      <c r="T128" s="83">
        <v>3</v>
      </c>
      <c r="U128" s="82"/>
      <c r="V128" s="82"/>
      <c r="W128" s="26" t="s">
        <v>17</v>
      </c>
      <c r="X128" s="26"/>
      <c r="Y128" s="26"/>
    </row>
    <row r="129" ht="24.95" customHeight="1" spans="1:25">
      <c r="A129" s="24">
        <v>46</v>
      </c>
      <c r="B129" s="25" t="s">
        <v>546</v>
      </c>
      <c r="C129" s="33" t="s">
        <v>45</v>
      </c>
      <c r="D129" s="33" t="s">
        <v>164</v>
      </c>
      <c r="E129" s="33" t="s">
        <v>547</v>
      </c>
      <c r="F129" s="33"/>
      <c r="G129" s="33" t="s">
        <v>37</v>
      </c>
      <c r="H129" s="33">
        <v>2019</v>
      </c>
      <c r="I129" s="33" t="s">
        <v>126</v>
      </c>
      <c r="J129" s="79">
        <v>38</v>
      </c>
      <c r="K129" s="53" t="s">
        <v>529</v>
      </c>
      <c r="L129" s="33">
        <v>0.05</v>
      </c>
      <c r="M129" s="80">
        <f>N129+O129+P129</f>
        <v>1.9</v>
      </c>
      <c r="N129" s="80"/>
      <c r="O129" s="80">
        <v>1.9</v>
      </c>
      <c r="P129" s="80"/>
      <c r="Q129" s="33" t="s">
        <v>135</v>
      </c>
      <c r="R129" s="33" t="s">
        <v>39</v>
      </c>
      <c r="S129" s="82">
        <v>7</v>
      </c>
      <c r="T129" s="82">
        <v>31</v>
      </c>
      <c r="U129" s="82"/>
      <c r="V129" s="82"/>
      <c r="W129" s="26" t="s">
        <v>17</v>
      </c>
      <c r="X129" s="26"/>
      <c r="Y129" s="26" t="s">
        <v>644</v>
      </c>
    </row>
    <row r="130" ht="24.95" customHeight="1" spans="1:25">
      <c r="A130" s="24"/>
      <c r="B130" s="25"/>
      <c r="C130" s="30" t="s">
        <v>45</v>
      </c>
      <c r="D130" s="31" t="s">
        <v>164</v>
      </c>
      <c r="E130" s="31" t="s">
        <v>547</v>
      </c>
      <c r="F130" s="31" t="s">
        <v>2809</v>
      </c>
      <c r="G130" s="33" t="s">
        <v>37</v>
      </c>
      <c r="H130" s="33">
        <v>2019</v>
      </c>
      <c r="I130" s="33" t="s">
        <v>126</v>
      </c>
      <c r="J130" s="148">
        <v>8</v>
      </c>
      <c r="K130" s="53" t="s">
        <v>529</v>
      </c>
      <c r="L130" s="33">
        <v>0.05</v>
      </c>
      <c r="M130" s="80">
        <f>L130*J130</f>
        <v>0.4</v>
      </c>
      <c r="N130" s="80"/>
      <c r="O130" s="80">
        <f>L130*J130</f>
        <v>0.4</v>
      </c>
      <c r="P130" s="80"/>
      <c r="Q130" s="33" t="s">
        <v>135</v>
      </c>
      <c r="R130" s="33" t="s">
        <v>39</v>
      </c>
      <c r="S130" s="82">
        <v>1</v>
      </c>
      <c r="T130" s="83">
        <v>6</v>
      </c>
      <c r="U130" s="82"/>
      <c r="V130" s="82"/>
      <c r="W130" s="26" t="s">
        <v>17</v>
      </c>
      <c r="X130" s="26"/>
      <c r="Y130" s="26"/>
    </row>
    <row r="131" ht="24.95" customHeight="1" spans="1:25">
      <c r="A131" s="24"/>
      <c r="B131" s="25"/>
      <c r="C131" s="30" t="s">
        <v>45</v>
      </c>
      <c r="D131" s="31" t="s">
        <v>164</v>
      </c>
      <c r="E131" s="31" t="s">
        <v>547</v>
      </c>
      <c r="F131" s="31" t="s">
        <v>2810</v>
      </c>
      <c r="G131" s="33" t="s">
        <v>37</v>
      </c>
      <c r="H131" s="33">
        <v>2019</v>
      </c>
      <c r="I131" s="33" t="s">
        <v>126</v>
      </c>
      <c r="J131" s="148">
        <v>5</v>
      </c>
      <c r="K131" s="53" t="s">
        <v>529</v>
      </c>
      <c r="L131" s="33">
        <v>0.05</v>
      </c>
      <c r="M131" s="80">
        <f t="shared" ref="M131:M136" si="17">L131*J131</f>
        <v>0.25</v>
      </c>
      <c r="N131" s="80"/>
      <c r="O131" s="80">
        <f t="shared" ref="O131:O136" si="18">L131*J131</f>
        <v>0.25</v>
      </c>
      <c r="P131" s="80"/>
      <c r="Q131" s="33" t="s">
        <v>135</v>
      </c>
      <c r="R131" s="33" t="s">
        <v>39</v>
      </c>
      <c r="S131" s="82">
        <v>1</v>
      </c>
      <c r="T131" s="83">
        <v>6</v>
      </c>
      <c r="U131" s="82"/>
      <c r="V131" s="82"/>
      <c r="W131" s="26" t="s">
        <v>17</v>
      </c>
      <c r="X131" s="26"/>
      <c r="Y131" s="26"/>
    </row>
    <row r="132" ht="24.95" customHeight="1" spans="1:25">
      <c r="A132" s="24"/>
      <c r="B132" s="25"/>
      <c r="C132" s="30" t="s">
        <v>45</v>
      </c>
      <c r="D132" s="31" t="s">
        <v>164</v>
      </c>
      <c r="E132" s="31" t="s">
        <v>547</v>
      </c>
      <c r="F132" s="31" t="s">
        <v>2811</v>
      </c>
      <c r="G132" s="33" t="s">
        <v>37</v>
      </c>
      <c r="H132" s="33">
        <v>2019</v>
      </c>
      <c r="I132" s="33" t="s">
        <v>126</v>
      </c>
      <c r="J132" s="148">
        <v>8</v>
      </c>
      <c r="K132" s="53" t="s">
        <v>529</v>
      </c>
      <c r="L132" s="33">
        <v>0.05</v>
      </c>
      <c r="M132" s="80">
        <f t="shared" si="17"/>
        <v>0.4</v>
      </c>
      <c r="N132" s="80"/>
      <c r="O132" s="80">
        <f t="shared" si="18"/>
        <v>0.4</v>
      </c>
      <c r="P132" s="80"/>
      <c r="Q132" s="33" t="s">
        <v>135</v>
      </c>
      <c r="R132" s="33" t="s">
        <v>39</v>
      </c>
      <c r="S132" s="82">
        <v>1</v>
      </c>
      <c r="T132" s="83">
        <v>3</v>
      </c>
      <c r="U132" s="82"/>
      <c r="V132" s="82"/>
      <c r="W132" s="26" t="s">
        <v>17</v>
      </c>
      <c r="X132" s="26"/>
      <c r="Y132" s="26"/>
    </row>
    <row r="133" ht="24.95" customHeight="1" spans="1:25">
      <c r="A133" s="24"/>
      <c r="B133" s="25"/>
      <c r="C133" s="30" t="s">
        <v>45</v>
      </c>
      <c r="D133" s="31" t="s">
        <v>164</v>
      </c>
      <c r="E133" s="31" t="s">
        <v>547</v>
      </c>
      <c r="F133" s="31" t="s">
        <v>2812</v>
      </c>
      <c r="G133" s="33" t="s">
        <v>37</v>
      </c>
      <c r="H133" s="33">
        <v>2019</v>
      </c>
      <c r="I133" s="33" t="s">
        <v>126</v>
      </c>
      <c r="J133" s="148">
        <v>4</v>
      </c>
      <c r="K133" s="53" t="s">
        <v>529</v>
      </c>
      <c r="L133" s="33">
        <v>0.05</v>
      </c>
      <c r="M133" s="80">
        <f t="shared" si="17"/>
        <v>0.2</v>
      </c>
      <c r="N133" s="80"/>
      <c r="O133" s="80">
        <f t="shared" si="18"/>
        <v>0.2</v>
      </c>
      <c r="P133" s="80"/>
      <c r="Q133" s="33" t="s">
        <v>135</v>
      </c>
      <c r="R133" s="33" t="s">
        <v>39</v>
      </c>
      <c r="S133" s="82">
        <v>1</v>
      </c>
      <c r="T133" s="83">
        <v>5</v>
      </c>
      <c r="U133" s="82"/>
      <c r="V133" s="82"/>
      <c r="W133" s="26" t="s">
        <v>17</v>
      </c>
      <c r="X133" s="26"/>
      <c r="Y133" s="26"/>
    </row>
    <row r="134" ht="24.95" customHeight="1" spans="1:25">
      <c r="A134" s="24"/>
      <c r="B134" s="25"/>
      <c r="C134" s="30" t="s">
        <v>45</v>
      </c>
      <c r="D134" s="31" t="s">
        <v>164</v>
      </c>
      <c r="E134" s="31" t="s">
        <v>547</v>
      </c>
      <c r="F134" s="31" t="s">
        <v>2813</v>
      </c>
      <c r="G134" s="33" t="s">
        <v>37</v>
      </c>
      <c r="H134" s="33">
        <v>2019</v>
      </c>
      <c r="I134" s="33" t="s">
        <v>126</v>
      </c>
      <c r="J134" s="148">
        <v>5</v>
      </c>
      <c r="K134" s="53" t="s">
        <v>529</v>
      </c>
      <c r="L134" s="33">
        <v>0.05</v>
      </c>
      <c r="M134" s="80">
        <f t="shared" si="17"/>
        <v>0.25</v>
      </c>
      <c r="N134" s="80"/>
      <c r="O134" s="80">
        <f t="shared" si="18"/>
        <v>0.25</v>
      </c>
      <c r="P134" s="80"/>
      <c r="Q134" s="33" t="s">
        <v>135</v>
      </c>
      <c r="R134" s="33" t="s">
        <v>39</v>
      </c>
      <c r="S134" s="82">
        <v>1</v>
      </c>
      <c r="T134" s="83">
        <v>4</v>
      </c>
      <c r="U134" s="82"/>
      <c r="V134" s="82"/>
      <c r="W134" s="26" t="s">
        <v>17</v>
      </c>
      <c r="X134" s="26"/>
      <c r="Y134" s="26"/>
    </row>
    <row r="135" ht="24.95" customHeight="1" spans="1:25">
      <c r="A135" s="24"/>
      <c r="B135" s="25"/>
      <c r="C135" s="27" t="s">
        <v>45</v>
      </c>
      <c r="D135" s="28" t="s">
        <v>164</v>
      </c>
      <c r="E135" s="28" t="s">
        <v>547</v>
      </c>
      <c r="F135" s="28" t="s">
        <v>2814</v>
      </c>
      <c r="G135" s="26" t="s">
        <v>37</v>
      </c>
      <c r="H135" s="26">
        <v>2019</v>
      </c>
      <c r="I135" s="26" t="s">
        <v>126</v>
      </c>
      <c r="J135" s="150">
        <v>3</v>
      </c>
      <c r="K135" s="46" t="s">
        <v>529</v>
      </c>
      <c r="L135" s="26">
        <v>0.05</v>
      </c>
      <c r="M135" s="47">
        <f t="shared" si="17"/>
        <v>0.15</v>
      </c>
      <c r="N135" s="47"/>
      <c r="O135" s="47">
        <f t="shared" si="18"/>
        <v>0.15</v>
      </c>
      <c r="P135" s="47"/>
      <c r="Q135" s="26" t="s">
        <v>135</v>
      </c>
      <c r="R135" s="26" t="s">
        <v>39</v>
      </c>
      <c r="S135" s="60">
        <v>1</v>
      </c>
      <c r="T135" s="86">
        <v>2</v>
      </c>
      <c r="U135" s="60"/>
      <c r="V135" s="60"/>
      <c r="W135" s="26" t="s">
        <v>17</v>
      </c>
      <c r="X135" s="26"/>
      <c r="Y135" s="26"/>
    </row>
    <row r="136" ht="24.95" customHeight="1" spans="1:25">
      <c r="A136" s="24"/>
      <c r="B136" s="25"/>
      <c r="C136" s="27" t="s">
        <v>45</v>
      </c>
      <c r="D136" s="28" t="s">
        <v>164</v>
      </c>
      <c r="E136" s="28" t="s">
        <v>547</v>
      </c>
      <c r="F136" s="28" t="s">
        <v>2815</v>
      </c>
      <c r="G136" s="26" t="s">
        <v>37</v>
      </c>
      <c r="H136" s="26">
        <v>2019</v>
      </c>
      <c r="I136" s="26" t="s">
        <v>126</v>
      </c>
      <c r="J136" s="150">
        <v>5</v>
      </c>
      <c r="K136" s="46" t="s">
        <v>529</v>
      </c>
      <c r="L136" s="26">
        <v>0.05</v>
      </c>
      <c r="M136" s="47">
        <f t="shared" si="17"/>
        <v>0.25</v>
      </c>
      <c r="N136" s="47"/>
      <c r="O136" s="47">
        <f t="shared" si="18"/>
        <v>0.25</v>
      </c>
      <c r="P136" s="47"/>
      <c r="Q136" s="26" t="s">
        <v>135</v>
      </c>
      <c r="R136" s="26" t="s">
        <v>39</v>
      </c>
      <c r="S136" s="60">
        <v>1</v>
      </c>
      <c r="T136" s="86">
        <v>5</v>
      </c>
      <c r="U136" s="60"/>
      <c r="V136" s="60"/>
      <c r="W136" s="26" t="s">
        <v>17</v>
      </c>
      <c r="X136" s="26"/>
      <c r="Y136" s="26"/>
    </row>
    <row r="137" ht="24.95" customHeight="1" spans="1:25">
      <c r="A137" s="24">
        <v>47</v>
      </c>
      <c r="B137" s="25" t="s">
        <v>548</v>
      </c>
      <c r="C137" s="26" t="s">
        <v>45</v>
      </c>
      <c r="D137" s="26" t="s">
        <v>164</v>
      </c>
      <c r="E137" s="26" t="s">
        <v>549</v>
      </c>
      <c r="F137" s="26"/>
      <c r="G137" s="26" t="s">
        <v>37</v>
      </c>
      <c r="H137" s="26">
        <v>2019</v>
      </c>
      <c r="I137" s="26" t="s">
        <v>126</v>
      </c>
      <c r="J137" s="54">
        <v>24</v>
      </c>
      <c r="K137" s="46" t="s">
        <v>529</v>
      </c>
      <c r="L137" s="26">
        <v>0.05</v>
      </c>
      <c r="M137" s="47">
        <f>N137+O137+P137</f>
        <v>1.2</v>
      </c>
      <c r="N137" s="47"/>
      <c r="O137" s="47">
        <v>1.2</v>
      </c>
      <c r="P137" s="47"/>
      <c r="Q137" s="26" t="s">
        <v>135</v>
      </c>
      <c r="R137" s="26" t="s">
        <v>39</v>
      </c>
      <c r="S137" s="60">
        <v>7</v>
      </c>
      <c r="T137" s="60">
        <v>30</v>
      </c>
      <c r="U137" s="60"/>
      <c r="V137" s="60"/>
      <c r="W137" s="26" t="s">
        <v>17</v>
      </c>
      <c r="X137" s="26"/>
      <c r="Y137" s="26" t="s">
        <v>645</v>
      </c>
    </row>
    <row r="138" ht="24.95" customHeight="1" spans="1:25">
      <c r="A138" s="24"/>
      <c r="B138" s="25"/>
      <c r="C138" s="27" t="s">
        <v>45</v>
      </c>
      <c r="D138" s="28" t="s">
        <v>164</v>
      </c>
      <c r="E138" s="28" t="s">
        <v>549</v>
      </c>
      <c r="F138" s="28" t="s">
        <v>2816</v>
      </c>
      <c r="G138" s="26" t="s">
        <v>37</v>
      </c>
      <c r="H138" s="26">
        <v>2019</v>
      </c>
      <c r="I138" s="26" t="s">
        <v>126</v>
      </c>
      <c r="J138" s="150">
        <v>6</v>
      </c>
      <c r="K138" s="46" t="s">
        <v>529</v>
      </c>
      <c r="L138" s="26">
        <v>0.05</v>
      </c>
      <c r="M138" s="47">
        <f>L138*J138</f>
        <v>0.3</v>
      </c>
      <c r="N138" s="47"/>
      <c r="O138" s="47">
        <f>L138*J138</f>
        <v>0.3</v>
      </c>
      <c r="P138" s="47"/>
      <c r="Q138" s="26" t="s">
        <v>135</v>
      </c>
      <c r="R138" s="26" t="s">
        <v>39</v>
      </c>
      <c r="S138" s="60">
        <v>1</v>
      </c>
      <c r="T138" s="86">
        <v>6</v>
      </c>
      <c r="U138" s="60"/>
      <c r="V138" s="60"/>
      <c r="W138" s="26" t="s">
        <v>17</v>
      </c>
      <c r="X138" s="26"/>
      <c r="Y138" s="26"/>
    </row>
    <row r="139" ht="24.95" customHeight="1" spans="1:25">
      <c r="A139" s="24"/>
      <c r="B139" s="25"/>
      <c r="C139" s="27" t="s">
        <v>45</v>
      </c>
      <c r="D139" s="28" t="s">
        <v>164</v>
      </c>
      <c r="E139" s="28" t="s">
        <v>549</v>
      </c>
      <c r="F139" s="28" t="s">
        <v>2817</v>
      </c>
      <c r="G139" s="26" t="s">
        <v>37</v>
      </c>
      <c r="H139" s="26">
        <v>2019</v>
      </c>
      <c r="I139" s="26" t="s">
        <v>126</v>
      </c>
      <c r="J139" s="150">
        <v>3</v>
      </c>
      <c r="K139" s="46" t="s">
        <v>529</v>
      </c>
      <c r="L139" s="26">
        <v>0.05</v>
      </c>
      <c r="M139" s="47">
        <f t="shared" ref="M139:M144" si="19">L139*J139</f>
        <v>0.15</v>
      </c>
      <c r="N139" s="47"/>
      <c r="O139" s="47">
        <f t="shared" ref="O139:O144" si="20">L139*J139</f>
        <v>0.15</v>
      </c>
      <c r="P139" s="47"/>
      <c r="Q139" s="26" t="s">
        <v>135</v>
      </c>
      <c r="R139" s="26" t="s">
        <v>39</v>
      </c>
      <c r="S139" s="60">
        <v>1</v>
      </c>
      <c r="T139" s="86">
        <v>5</v>
      </c>
      <c r="U139" s="60"/>
      <c r="V139" s="60"/>
      <c r="W139" s="26" t="s">
        <v>17</v>
      </c>
      <c r="X139" s="26"/>
      <c r="Y139" s="26"/>
    </row>
    <row r="140" ht="24.95" customHeight="1" spans="1:25">
      <c r="A140" s="24"/>
      <c r="B140" s="25"/>
      <c r="C140" s="27" t="s">
        <v>45</v>
      </c>
      <c r="D140" s="28" t="s">
        <v>164</v>
      </c>
      <c r="E140" s="28" t="s">
        <v>549</v>
      </c>
      <c r="F140" s="28" t="s">
        <v>2818</v>
      </c>
      <c r="G140" s="26" t="s">
        <v>37</v>
      </c>
      <c r="H140" s="26">
        <v>2019</v>
      </c>
      <c r="I140" s="26" t="s">
        <v>126</v>
      </c>
      <c r="J140" s="150">
        <v>2</v>
      </c>
      <c r="K140" s="46" t="s">
        <v>529</v>
      </c>
      <c r="L140" s="26">
        <v>0.05</v>
      </c>
      <c r="M140" s="47">
        <f t="shared" si="19"/>
        <v>0.1</v>
      </c>
      <c r="N140" s="47"/>
      <c r="O140" s="47">
        <f t="shared" si="20"/>
        <v>0.1</v>
      </c>
      <c r="P140" s="47"/>
      <c r="Q140" s="26" t="s">
        <v>135</v>
      </c>
      <c r="R140" s="26" t="s">
        <v>39</v>
      </c>
      <c r="S140" s="60">
        <v>1</v>
      </c>
      <c r="T140" s="86">
        <v>3</v>
      </c>
      <c r="U140" s="60"/>
      <c r="V140" s="60"/>
      <c r="W140" s="26" t="s">
        <v>17</v>
      </c>
      <c r="X140" s="26"/>
      <c r="Y140" s="26"/>
    </row>
    <row r="141" ht="24.95" customHeight="1" spans="1:25">
      <c r="A141" s="24"/>
      <c r="B141" s="25"/>
      <c r="C141" s="27" t="s">
        <v>45</v>
      </c>
      <c r="D141" s="28" t="s">
        <v>164</v>
      </c>
      <c r="E141" s="28" t="s">
        <v>549</v>
      </c>
      <c r="F141" s="28" t="s">
        <v>2819</v>
      </c>
      <c r="G141" s="26" t="s">
        <v>37</v>
      </c>
      <c r="H141" s="26">
        <v>2019</v>
      </c>
      <c r="I141" s="26" t="s">
        <v>126</v>
      </c>
      <c r="J141" s="151">
        <v>4</v>
      </c>
      <c r="K141" s="46" t="s">
        <v>529</v>
      </c>
      <c r="L141" s="26">
        <v>0.05</v>
      </c>
      <c r="M141" s="47">
        <f t="shared" si="19"/>
        <v>0.2</v>
      </c>
      <c r="N141" s="47"/>
      <c r="O141" s="47">
        <f t="shared" si="20"/>
        <v>0.2</v>
      </c>
      <c r="P141" s="47"/>
      <c r="Q141" s="26" t="s">
        <v>135</v>
      </c>
      <c r="R141" s="26" t="s">
        <v>39</v>
      </c>
      <c r="S141" s="60">
        <v>1</v>
      </c>
      <c r="T141" s="86">
        <v>5</v>
      </c>
      <c r="U141" s="60"/>
      <c r="V141" s="60"/>
      <c r="W141" s="26" t="s">
        <v>17</v>
      </c>
      <c r="X141" s="26"/>
      <c r="Y141" s="26"/>
    </row>
    <row r="142" ht="24.95" customHeight="1" spans="1:25">
      <c r="A142" s="24"/>
      <c r="B142" s="25"/>
      <c r="C142" s="27" t="s">
        <v>45</v>
      </c>
      <c r="D142" s="28" t="s">
        <v>164</v>
      </c>
      <c r="E142" s="28" t="s">
        <v>549</v>
      </c>
      <c r="F142" s="28" t="s">
        <v>2820</v>
      </c>
      <c r="G142" s="26" t="s">
        <v>37</v>
      </c>
      <c r="H142" s="26">
        <v>2019</v>
      </c>
      <c r="I142" s="26" t="s">
        <v>126</v>
      </c>
      <c r="J142" s="151">
        <v>3</v>
      </c>
      <c r="K142" s="46" t="s">
        <v>529</v>
      </c>
      <c r="L142" s="26">
        <v>0.05</v>
      </c>
      <c r="M142" s="47">
        <f t="shared" si="19"/>
        <v>0.15</v>
      </c>
      <c r="N142" s="47"/>
      <c r="O142" s="47">
        <f t="shared" si="20"/>
        <v>0.15</v>
      </c>
      <c r="P142" s="47"/>
      <c r="Q142" s="26" t="s">
        <v>135</v>
      </c>
      <c r="R142" s="26" t="s">
        <v>39</v>
      </c>
      <c r="S142" s="60">
        <v>1</v>
      </c>
      <c r="T142" s="86">
        <v>2</v>
      </c>
      <c r="U142" s="60"/>
      <c r="V142" s="60"/>
      <c r="W142" s="26" t="s">
        <v>17</v>
      </c>
      <c r="X142" s="26"/>
      <c r="Y142" s="26"/>
    </row>
    <row r="143" ht="24.95" customHeight="1" spans="1:25">
      <c r="A143" s="24"/>
      <c r="B143" s="25"/>
      <c r="C143" s="27" t="s">
        <v>45</v>
      </c>
      <c r="D143" s="28" t="s">
        <v>164</v>
      </c>
      <c r="E143" s="28" t="s">
        <v>549</v>
      </c>
      <c r="F143" s="28" t="s">
        <v>2821</v>
      </c>
      <c r="G143" s="26" t="s">
        <v>37</v>
      </c>
      <c r="H143" s="26">
        <v>2019</v>
      </c>
      <c r="I143" s="26" t="s">
        <v>126</v>
      </c>
      <c r="J143" s="151">
        <v>3</v>
      </c>
      <c r="K143" s="46" t="s">
        <v>529</v>
      </c>
      <c r="L143" s="26">
        <v>0.05</v>
      </c>
      <c r="M143" s="47">
        <f t="shared" si="19"/>
        <v>0.15</v>
      </c>
      <c r="N143" s="47"/>
      <c r="O143" s="47">
        <f t="shared" si="20"/>
        <v>0.15</v>
      </c>
      <c r="P143" s="47"/>
      <c r="Q143" s="26" t="s">
        <v>135</v>
      </c>
      <c r="R143" s="26" t="s">
        <v>39</v>
      </c>
      <c r="S143" s="60">
        <v>1</v>
      </c>
      <c r="T143" s="86">
        <v>5</v>
      </c>
      <c r="U143" s="60"/>
      <c r="V143" s="60"/>
      <c r="W143" s="26" t="s">
        <v>17</v>
      </c>
      <c r="X143" s="26"/>
      <c r="Y143" s="26"/>
    </row>
    <row r="144" ht="24.95" customHeight="1" spans="1:25">
      <c r="A144" s="24"/>
      <c r="B144" s="25"/>
      <c r="C144" s="30" t="s">
        <v>45</v>
      </c>
      <c r="D144" s="31" t="s">
        <v>164</v>
      </c>
      <c r="E144" s="31" t="s">
        <v>549</v>
      </c>
      <c r="F144" s="31" t="s">
        <v>2822</v>
      </c>
      <c r="G144" s="33" t="s">
        <v>37</v>
      </c>
      <c r="H144" s="33">
        <v>2019</v>
      </c>
      <c r="I144" s="33" t="s">
        <v>126</v>
      </c>
      <c r="J144" s="148">
        <v>3</v>
      </c>
      <c r="K144" s="53" t="s">
        <v>529</v>
      </c>
      <c r="L144" s="33">
        <v>0.05</v>
      </c>
      <c r="M144" s="80">
        <f t="shared" si="19"/>
        <v>0.15</v>
      </c>
      <c r="N144" s="80"/>
      <c r="O144" s="80">
        <f t="shared" si="20"/>
        <v>0.15</v>
      </c>
      <c r="P144" s="80"/>
      <c r="Q144" s="33" t="s">
        <v>135</v>
      </c>
      <c r="R144" s="33" t="s">
        <v>39</v>
      </c>
      <c r="S144" s="82">
        <v>1</v>
      </c>
      <c r="T144" s="83">
        <v>4</v>
      </c>
      <c r="U144" s="82"/>
      <c r="V144" s="60"/>
      <c r="W144" s="26" t="s">
        <v>17</v>
      </c>
      <c r="X144" s="26"/>
      <c r="Y144" s="26"/>
    </row>
    <row r="145" ht="24.95" customHeight="1" spans="1:25">
      <c r="A145" s="24">
        <v>48</v>
      </c>
      <c r="B145" s="25" t="s">
        <v>646</v>
      </c>
      <c r="C145" s="33" t="s">
        <v>45</v>
      </c>
      <c r="D145" s="33" t="s">
        <v>164</v>
      </c>
      <c r="E145" s="33" t="s">
        <v>394</v>
      </c>
      <c r="F145" s="33"/>
      <c r="G145" s="33" t="s">
        <v>37</v>
      </c>
      <c r="H145" s="33">
        <v>2019</v>
      </c>
      <c r="I145" s="33" t="s">
        <v>126</v>
      </c>
      <c r="J145" s="79">
        <v>24</v>
      </c>
      <c r="K145" s="53" t="s">
        <v>529</v>
      </c>
      <c r="L145" s="33">
        <v>0.05</v>
      </c>
      <c r="M145" s="80">
        <f>N145+O145+P145</f>
        <v>1.2</v>
      </c>
      <c r="N145" s="80"/>
      <c r="O145" s="80">
        <v>1.2</v>
      </c>
      <c r="P145" s="80"/>
      <c r="Q145" s="33" t="s">
        <v>135</v>
      </c>
      <c r="R145" s="33" t="s">
        <v>39</v>
      </c>
      <c r="S145" s="82">
        <v>7</v>
      </c>
      <c r="T145" s="82">
        <v>35</v>
      </c>
      <c r="U145" s="82"/>
      <c r="V145" s="60"/>
      <c r="W145" s="26" t="s">
        <v>17</v>
      </c>
      <c r="X145" s="26"/>
      <c r="Y145" s="26" t="s">
        <v>647</v>
      </c>
    </row>
    <row r="146" ht="24.95" customHeight="1" spans="1:25">
      <c r="A146" s="24"/>
      <c r="B146" s="25"/>
      <c r="C146" s="30" t="s">
        <v>45</v>
      </c>
      <c r="D146" s="31" t="s">
        <v>164</v>
      </c>
      <c r="E146" s="31" t="s">
        <v>394</v>
      </c>
      <c r="F146" s="31" t="s">
        <v>2781</v>
      </c>
      <c r="G146" s="33" t="s">
        <v>37</v>
      </c>
      <c r="H146" s="33">
        <v>2019</v>
      </c>
      <c r="I146" s="33" t="s">
        <v>126</v>
      </c>
      <c r="J146" s="148">
        <v>5</v>
      </c>
      <c r="K146" s="53" t="s">
        <v>529</v>
      </c>
      <c r="L146" s="33">
        <v>0.05</v>
      </c>
      <c r="M146" s="80">
        <f>J146*L146</f>
        <v>0.25</v>
      </c>
      <c r="N146" s="80"/>
      <c r="O146" s="80">
        <f>L146*J146</f>
        <v>0.25</v>
      </c>
      <c r="P146" s="80"/>
      <c r="Q146" s="33" t="s">
        <v>135</v>
      </c>
      <c r="R146" s="33" t="s">
        <v>39</v>
      </c>
      <c r="S146" s="82">
        <v>1</v>
      </c>
      <c r="T146" s="83">
        <v>10</v>
      </c>
      <c r="U146" s="82"/>
      <c r="V146" s="60"/>
      <c r="W146" s="26" t="s">
        <v>17</v>
      </c>
      <c r="X146" s="26"/>
      <c r="Y146" s="26"/>
    </row>
    <row r="147" ht="24.95" customHeight="1" spans="1:25">
      <c r="A147" s="24"/>
      <c r="B147" s="25"/>
      <c r="C147" s="30" t="s">
        <v>45</v>
      </c>
      <c r="D147" s="31" t="s">
        <v>164</v>
      </c>
      <c r="E147" s="31" t="s">
        <v>394</v>
      </c>
      <c r="F147" s="31" t="s">
        <v>2823</v>
      </c>
      <c r="G147" s="33" t="s">
        <v>37</v>
      </c>
      <c r="H147" s="33">
        <v>2019</v>
      </c>
      <c r="I147" s="33" t="s">
        <v>126</v>
      </c>
      <c r="J147" s="148">
        <v>3</v>
      </c>
      <c r="K147" s="53" t="s">
        <v>529</v>
      </c>
      <c r="L147" s="33">
        <v>0.05</v>
      </c>
      <c r="M147" s="80">
        <f t="shared" ref="M147:M152" si="21">J147*L147</f>
        <v>0.15</v>
      </c>
      <c r="N147" s="80"/>
      <c r="O147" s="80">
        <f t="shared" ref="O147:O152" si="22">L147*J147</f>
        <v>0.15</v>
      </c>
      <c r="P147" s="80"/>
      <c r="Q147" s="33" t="s">
        <v>135</v>
      </c>
      <c r="R147" s="33" t="s">
        <v>39</v>
      </c>
      <c r="S147" s="82">
        <v>1</v>
      </c>
      <c r="T147" s="83">
        <v>5</v>
      </c>
      <c r="U147" s="82"/>
      <c r="V147" s="60"/>
      <c r="W147" s="26" t="s">
        <v>17</v>
      </c>
      <c r="X147" s="26"/>
      <c r="Y147" s="26"/>
    </row>
    <row r="148" ht="24.95" customHeight="1" spans="1:25">
      <c r="A148" s="24"/>
      <c r="B148" s="25"/>
      <c r="C148" s="30" t="s">
        <v>45</v>
      </c>
      <c r="D148" s="31" t="s">
        <v>164</v>
      </c>
      <c r="E148" s="31" t="s">
        <v>394</v>
      </c>
      <c r="F148" s="31" t="s">
        <v>2824</v>
      </c>
      <c r="G148" s="33" t="s">
        <v>37</v>
      </c>
      <c r="H148" s="33">
        <v>2019</v>
      </c>
      <c r="I148" s="33" t="s">
        <v>126</v>
      </c>
      <c r="J148" s="148">
        <v>5</v>
      </c>
      <c r="K148" s="53" t="s">
        <v>529</v>
      </c>
      <c r="L148" s="33">
        <v>0.05</v>
      </c>
      <c r="M148" s="80">
        <f t="shared" si="21"/>
        <v>0.25</v>
      </c>
      <c r="N148" s="80"/>
      <c r="O148" s="80">
        <f t="shared" si="22"/>
        <v>0.25</v>
      </c>
      <c r="P148" s="80"/>
      <c r="Q148" s="33" t="s">
        <v>135</v>
      </c>
      <c r="R148" s="33" t="s">
        <v>39</v>
      </c>
      <c r="S148" s="82">
        <v>1</v>
      </c>
      <c r="T148" s="83">
        <v>3</v>
      </c>
      <c r="U148" s="82"/>
      <c r="V148" s="60"/>
      <c r="W148" s="26" t="s">
        <v>17</v>
      </c>
      <c r="X148" s="26"/>
      <c r="Y148" s="26"/>
    </row>
    <row r="149" ht="24.95" customHeight="1" spans="1:25">
      <c r="A149" s="24"/>
      <c r="B149" s="25"/>
      <c r="C149" s="30" t="s">
        <v>45</v>
      </c>
      <c r="D149" s="31" t="s">
        <v>164</v>
      </c>
      <c r="E149" s="31" t="s">
        <v>394</v>
      </c>
      <c r="F149" s="31" t="s">
        <v>2782</v>
      </c>
      <c r="G149" s="33" t="s">
        <v>37</v>
      </c>
      <c r="H149" s="33">
        <v>2019</v>
      </c>
      <c r="I149" s="33" t="s">
        <v>126</v>
      </c>
      <c r="J149" s="148">
        <v>2</v>
      </c>
      <c r="K149" s="53" t="s">
        <v>529</v>
      </c>
      <c r="L149" s="33">
        <v>0.05</v>
      </c>
      <c r="M149" s="80">
        <f t="shared" si="21"/>
        <v>0.1</v>
      </c>
      <c r="N149" s="80"/>
      <c r="O149" s="80">
        <f t="shared" si="22"/>
        <v>0.1</v>
      </c>
      <c r="P149" s="80"/>
      <c r="Q149" s="33" t="s">
        <v>135</v>
      </c>
      <c r="R149" s="33" t="s">
        <v>39</v>
      </c>
      <c r="S149" s="82">
        <v>1</v>
      </c>
      <c r="T149" s="83">
        <v>3</v>
      </c>
      <c r="U149" s="82"/>
      <c r="V149" s="60"/>
      <c r="W149" s="26" t="s">
        <v>17</v>
      </c>
      <c r="X149" s="26"/>
      <c r="Y149" s="26"/>
    </row>
    <row r="150" ht="24.95" customHeight="1" spans="1:25">
      <c r="A150" s="24"/>
      <c r="B150" s="25"/>
      <c r="C150" s="30" t="s">
        <v>45</v>
      </c>
      <c r="D150" s="31" t="s">
        <v>164</v>
      </c>
      <c r="E150" s="31" t="s">
        <v>394</v>
      </c>
      <c r="F150" s="31" t="s">
        <v>2783</v>
      </c>
      <c r="G150" s="33" t="s">
        <v>37</v>
      </c>
      <c r="H150" s="33">
        <v>2019</v>
      </c>
      <c r="I150" s="33" t="s">
        <v>126</v>
      </c>
      <c r="J150" s="148">
        <v>3</v>
      </c>
      <c r="K150" s="53" t="s">
        <v>529</v>
      </c>
      <c r="L150" s="33">
        <v>0.05</v>
      </c>
      <c r="M150" s="80">
        <f t="shared" si="21"/>
        <v>0.15</v>
      </c>
      <c r="N150" s="80"/>
      <c r="O150" s="80">
        <f t="shared" si="22"/>
        <v>0.15</v>
      </c>
      <c r="P150" s="80"/>
      <c r="Q150" s="33" t="s">
        <v>135</v>
      </c>
      <c r="R150" s="33" t="s">
        <v>39</v>
      </c>
      <c r="S150" s="82">
        <v>1</v>
      </c>
      <c r="T150" s="83">
        <v>4</v>
      </c>
      <c r="U150" s="82"/>
      <c r="V150" s="60"/>
      <c r="W150" s="26" t="s">
        <v>17</v>
      </c>
      <c r="X150" s="26"/>
      <c r="Y150" s="26"/>
    </row>
    <row r="151" ht="24.95" customHeight="1" spans="1:25">
      <c r="A151" s="24"/>
      <c r="B151" s="25"/>
      <c r="C151" s="30" t="s">
        <v>45</v>
      </c>
      <c r="D151" s="31" t="s">
        <v>164</v>
      </c>
      <c r="E151" s="31" t="s">
        <v>394</v>
      </c>
      <c r="F151" s="30" t="s">
        <v>2825</v>
      </c>
      <c r="G151" s="33" t="s">
        <v>37</v>
      </c>
      <c r="H151" s="33">
        <v>2019</v>
      </c>
      <c r="I151" s="33" t="s">
        <v>126</v>
      </c>
      <c r="J151" s="149">
        <v>3</v>
      </c>
      <c r="K151" s="53" t="s">
        <v>529</v>
      </c>
      <c r="L151" s="33">
        <v>0.05</v>
      </c>
      <c r="M151" s="80">
        <f t="shared" si="21"/>
        <v>0.15</v>
      </c>
      <c r="N151" s="80"/>
      <c r="O151" s="80">
        <f t="shared" si="22"/>
        <v>0.15</v>
      </c>
      <c r="P151" s="80"/>
      <c r="Q151" s="33" t="s">
        <v>135</v>
      </c>
      <c r="R151" s="33" t="s">
        <v>39</v>
      </c>
      <c r="S151" s="82">
        <v>1</v>
      </c>
      <c r="T151" s="83">
        <v>8</v>
      </c>
      <c r="U151" s="82"/>
      <c r="V151" s="60"/>
      <c r="W151" s="26" t="s">
        <v>17</v>
      </c>
      <c r="X151" s="26"/>
      <c r="Y151" s="26"/>
    </row>
    <row r="152" ht="24.95" customHeight="1" spans="1:25">
      <c r="A152" s="24"/>
      <c r="B152" s="25"/>
      <c r="C152" s="30" t="s">
        <v>45</v>
      </c>
      <c r="D152" s="31" t="s">
        <v>164</v>
      </c>
      <c r="E152" s="31" t="s">
        <v>394</v>
      </c>
      <c r="F152" s="31" t="s">
        <v>2826</v>
      </c>
      <c r="G152" s="33" t="s">
        <v>37</v>
      </c>
      <c r="H152" s="33">
        <v>2019</v>
      </c>
      <c r="I152" s="33" t="s">
        <v>126</v>
      </c>
      <c r="J152" s="149">
        <v>3</v>
      </c>
      <c r="K152" s="53" t="s">
        <v>529</v>
      </c>
      <c r="L152" s="33">
        <v>0.05</v>
      </c>
      <c r="M152" s="80">
        <f t="shared" si="21"/>
        <v>0.15</v>
      </c>
      <c r="N152" s="80"/>
      <c r="O152" s="80">
        <f t="shared" si="22"/>
        <v>0.15</v>
      </c>
      <c r="P152" s="80"/>
      <c r="Q152" s="33" t="s">
        <v>135</v>
      </c>
      <c r="R152" s="33" t="s">
        <v>39</v>
      </c>
      <c r="S152" s="82">
        <v>1</v>
      </c>
      <c r="T152" s="83">
        <v>2</v>
      </c>
      <c r="U152" s="82"/>
      <c r="V152" s="60"/>
      <c r="W152" s="26" t="s">
        <v>17</v>
      </c>
      <c r="X152" s="26"/>
      <c r="Y152" s="26"/>
    </row>
    <row r="153" ht="24.95" customHeight="1" spans="1:25">
      <c r="A153" s="24">
        <v>49</v>
      </c>
      <c r="B153" s="25" t="s">
        <v>556</v>
      </c>
      <c r="C153" s="33" t="s">
        <v>45</v>
      </c>
      <c r="D153" s="33" t="s">
        <v>164</v>
      </c>
      <c r="E153" s="33" t="s">
        <v>557</v>
      </c>
      <c r="F153" s="33"/>
      <c r="G153" s="33" t="s">
        <v>37</v>
      </c>
      <c r="H153" s="33">
        <v>2019</v>
      </c>
      <c r="I153" s="33" t="s">
        <v>126</v>
      </c>
      <c r="J153" s="79">
        <v>41.5</v>
      </c>
      <c r="K153" s="53" t="s">
        <v>529</v>
      </c>
      <c r="L153" s="33">
        <v>0.05</v>
      </c>
      <c r="M153" s="80">
        <f>N153+O153+P153</f>
        <v>2.075</v>
      </c>
      <c r="N153" s="80"/>
      <c r="O153" s="80">
        <v>2.075</v>
      </c>
      <c r="P153" s="80"/>
      <c r="Q153" s="33" t="s">
        <v>135</v>
      </c>
      <c r="R153" s="33" t="s">
        <v>39</v>
      </c>
      <c r="S153" s="82">
        <v>8</v>
      </c>
      <c r="T153" s="82">
        <v>34</v>
      </c>
      <c r="U153" s="82"/>
      <c r="V153" s="60"/>
      <c r="W153" s="26" t="s">
        <v>17</v>
      </c>
      <c r="X153" s="26"/>
      <c r="Y153" s="26" t="s">
        <v>648</v>
      </c>
    </row>
    <row r="154" ht="24.95" customHeight="1" spans="1:25">
      <c r="A154" s="24"/>
      <c r="B154" s="25"/>
      <c r="C154" s="30" t="s">
        <v>45</v>
      </c>
      <c r="D154" s="31" t="s">
        <v>164</v>
      </c>
      <c r="E154" s="31" t="s">
        <v>557</v>
      </c>
      <c r="F154" s="31" t="s">
        <v>2827</v>
      </c>
      <c r="G154" s="33" t="s">
        <v>37</v>
      </c>
      <c r="H154" s="33">
        <v>2019</v>
      </c>
      <c r="I154" s="33" t="s">
        <v>126</v>
      </c>
      <c r="J154" s="148">
        <v>2</v>
      </c>
      <c r="K154" s="53" t="s">
        <v>529</v>
      </c>
      <c r="L154" s="33">
        <v>0.05</v>
      </c>
      <c r="M154" s="80">
        <f>L154*J154</f>
        <v>0.1</v>
      </c>
      <c r="N154" s="80"/>
      <c r="O154" s="80">
        <f>L154*J154</f>
        <v>0.1</v>
      </c>
      <c r="P154" s="80"/>
      <c r="Q154" s="33" t="s">
        <v>135</v>
      </c>
      <c r="R154" s="33" t="s">
        <v>39</v>
      </c>
      <c r="S154" s="82">
        <v>1</v>
      </c>
      <c r="T154" s="83">
        <v>7</v>
      </c>
      <c r="U154" s="82"/>
      <c r="V154" s="60"/>
      <c r="W154" s="26" t="s">
        <v>17</v>
      </c>
      <c r="X154" s="26"/>
      <c r="Y154" s="26"/>
    </row>
    <row r="155" ht="24.95" customHeight="1" spans="1:25">
      <c r="A155" s="24"/>
      <c r="B155" s="25"/>
      <c r="C155" s="30" t="s">
        <v>45</v>
      </c>
      <c r="D155" s="31" t="s">
        <v>164</v>
      </c>
      <c r="E155" s="31" t="s">
        <v>557</v>
      </c>
      <c r="F155" s="31" t="s">
        <v>2828</v>
      </c>
      <c r="G155" s="33" t="s">
        <v>37</v>
      </c>
      <c r="H155" s="33">
        <v>2019</v>
      </c>
      <c r="I155" s="33" t="s">
        <v>126</v>
      </c>
      <c r="J155" s="148">
        <v>6</v>
      </c>
      <c r="K155" s="53" t="s">
        <v>529</v>
      </c>
      <c r="L155" s="33">
        <v>0.05</v>
      </c>
      <c r="M155" s="80">
        <f t="shared" ref="M155:M161" si="23">L155*J155</f>
        <v>0.3</v>
      </c>
      <c r="N155" s="80"/>
      <c r="O155" s="80">
        <f t="shared" ref="O155:O161" si="24">L155*J155</f>
        <v>0.3</v>
      </c>
      <c r="P155" s="80"/>
      <c r="Q155" s="33" t="s">
        <v>135</v>
      </c>
      <c r="R155" s="33" t="s">
        <v>39</v>
      </c>
      <c r="S155" s="82">
        <v>1</v>
      </c>
      <c r="T155" s="83">
        <v>5</v>
      </c>
      <c r="U155" s="82"/>
      <c r="V155" s="60"/>
      <c r="W155" s="26" t="s">
        <v>17</v>
      </c>
      <c r="X155" s="26"/>
      <c r="Y155" s="26"/>
    </row>
    <row r="156" ht="24.95" customHeight="1" spans="1:25">
      <c r="A156" s="24"/>
      <c r="B156" s="25"/>
      <c r="C156" s="30" t="s">
        <v>45</v>
      </c>
      <c r="D156" s="31" t="s">
        <v>164</v>
      </c>
      <c r="E156" s="31" t="s">
        <v>557</v>
      </c>
      <c r="F156" s="31" t="s">
        <v>2829</v>
      </c>
      <c r="G156" s="33" t="s">
        <v>37</v>
      </c>
      <c r="H156" s="33">
        <v>2019</v>
      </c>
      <c r="I156" s="33" t="s">
        <v>126</v>
      </c>
      <c r="J156" s="148">
        <v>5</v>
      </c>
      <c r="K156" s="53" t="s">
        <v>529</v>
      </c>
      <c r="L156" s="33">
        <v>0.05</v>
      </c>
      <c r="M156" s="80">
        <f t="shared" si="23"/>
        <v>0.25</v>
      </c>
      <c r="N156" s="80"/>
      <c r="O156" s="80">
        <f t="shared" si="24"/>
        <v>0.25</v>
      </c>
      <c r="P156" s="80"/>
      <c r="Q156" s="33" t="s">
        <v>135</v>
      </c>
      <c r="R156" s="33" t="s">
        <v>39</v>
      </c>
      <c r="S156" s="82">
        <v>1</v>
      </c>
      <c r="T156" s="83">
        <v>4</v>
      </c>
      <c r="U156" s="82"/>
      <c r="V156" s="60"/>
      <c r="W156" s="26" t="s">
        <v>17</v>
      </c>
      <c r="X156" s="26"/>
      <c r="Y156" s="26"/>
    </row>
    <row r="157" ht="24.95" customHeight="1" spans="1:25">
      <c r="A157" s="24"/>
      <c r="B157" s="25"/>
      <c r="C157" s="30" t="s">
        <v>45</v>
      </c>
      <c r="D157" s="31" t="s">
        <v>164</v>
      </c>
      <c r="E157" s="31" t="s">
        <v>557</v>
      </c>
      <c r="F157" s="31" t="s">
        <v>2830</v>
      </c>
      <c r="G157" s="33" t="s">
        <v>37</v>
      </c>
      <c r="H157" s="33">
        <v>2019</v>
      </c>
      <c r="I157" s="33" t="s">
        <v>126</v>
      </c>
      <c r="J157" s="148">
        <v>4</v>
      </c>
      <c r="K157" s="53" t="s">
        <v>529</v>
      </c>
      <c r="L157" s="33">
        <v>0.05</v>
      </c>
      <c r="M157" s="80">
        <f t="shared" si="23"/>
        <v>0.2</v>
      </c>
      <c r="N157" s="80"/>
      <c r="O157" s="80">
        <f t="shared" si="24"/>
        <v>0.2</v>
      </c>
      <c r="P157" s="80"/>
      <c r="Q157" s="33" t="s">
        <v>135</v>
      </c>
      <c r="R157" s="33" t="s">
        <v>39</v>
      </c>
      <c r="S157" s="82">
        <v>1</v>
      </c>
      <c r="T157" s="83">
        <v>3</v>
      </c>
      <c r="U157" s="82"/>
      <c r="V157" s="60"/>
      <c r="W157" s="26" t="s">
        <v>17</v>
      </c>
      <c r="X157" s="26"/>
      <c r="Y157" s="26"/>
    </row>
    <row r="158" ht="24.95" customHeight="1" spans="1:25">
      <c r="A158" s="24"/>
      <c r="B158" s="25"/>
      <c r="C158" s="30" t="s">
        <v>45</v>
      </c>
      <c r="D158" s="31" t="s">
        <v>164</v>
      </c>
      <c r="E158" s="31" t="s">
        <v>557</v>
      </c>
      <c r="F158" s="31" t="s">
        <v>2831</v>
      </c>
      <c r="G158" s="33" t="s">
        <v>37</v>
      </c>
      <c r="H158" s="33">
        <v>2019</v>
      </c>
      <c r="I158" s="33" t="s">
        <v>126</v>
      </c>
      <c r="J158" s="148">
        <v>10</v>
      </c>
      <c r="K158" s="53" t="s">
        <v>529</v>
      </c>
      <c r="L158" s="33">
        <v>0.05</v>
      </c>
      <c r="M158" s="80">
        <f t="shared" si="23"/>
        <v>0.5</v>
      </c>
      <c r="N158" s="80"/>
      <c r="O158" s="80">
        <f t="shared" si="24"/>
        <v>0.5</v>
      </c>
      <c r="P158" s="80"/>
      <c r="Q158" s="33" t="s">
        <v>135</v>
      </c>
      <c r="R158" s="33" t="s">
        <v>39</v>
      </c>
      <c r="S158" s="82">
        <v>1</v>
      </c>
      <c r="T158" s="83">
        <v>2</v>
      </c>
      <c r="U158" s="82"/>
      <c r="V158" s="60"/>
      <c r="W158" s="26" t="s">
        <v>17</v>
      </c>
      <c r="X158" s="26"/>
      <c r="Y158" s="26"/>
    </row>
    <row r="159" ht="24.95" customHeight="1" spans="1:25">
      <c r="A159" s="24"/>
      <c r="B159" s="25"/>
      <c r="C159" s="30" t="s">
        <v>45</v>
      </c>
      <c r="D159" s="31" t="s">
        <v>164</v>
      </c>
      <c r="E159" s="31" t="s">
        <v>557</v>
      </c>
      <c r="F159" s="31" t="s">
        <v>2832</v>
      </c>
      <c r="G159" s="33" t="s">
        <v>37</v>
      </c>
      <c r="H159" s="33">
        <v>2019</v>
      </c>
      <c r="I159" s="33" t="s">
        <v>126</v>
      </c>
      <c r="J159" s="148">
        <v>5</v>
      </c>
      <c r="K159" s="53" t="s">
        <v>529</v>
      </c>
      <c r="L159" s="33">
        <v>0.05</v>
      </c>
      <c r="M159" s="80">
        <f t="shared" si="23"/>
        <v>0.25</v>
      </c>
      <c r="N159" s="80"/>
      <c r="O159" s="80">
        <f t="shared" si="24"/>
        <v>0.25</v>
      </c>
      <c r="P159" s="80"/>
      <c r="Q159" s="33" t="s">
        <v>135</v>
      </c>
      <c r="R159" s="33" t="s">
        <v>39</v>
      </c>
      <c r="S159" s="82">
        <v>1</v>
      </c>
      <c r="T159" s="83">
        <v>3</v>
      </c>
      <c r="U159" s="82"/>
      <c r="V159" s="60"/>
      <c r="W159" s="26" t="s">
        <v>17</v>
      </c>
      <c r="X159" s="26"/>
      <c r="Y159" s="26"/>
    </row>
    <row r="160" ht="24.95" customHeight="1" spans="1:25">
      <c r="A160" s="24"/>
      <c r="B160" s="25"/>
      <c r="C160" s="30" t="s">
        <v>45</v>
      </c>
      <c r="D160" s="31" t="s">
        <v>164</v>
      </c>
      <c r="E160" s="31" t="s">
        <v>557</v>
      </c>
      <c r="F160" s="31" t="s">
        <v>2833</v>
      </c>
      <c r="G160" s="33" t="s">
        <v>37</v>
      </c>
      <c r="H160" s="33">
        <v>2019</v>
      </c>
      <c r="I160" s="33" t="s">
        <v>126</v>
      </c>
      <c r="J160" s="148">
        <v>6</v>
      </c>
      <c r="K160" s="53" t="s">
        <v>529</v>
      </c>
      <c r="L160" s="33">
        <v>0.05</v>
      </c>
      <c r="M160" s="80">
        <f t="shared" si="23"/>
        <v>0.3</v>
      </c>
      <c r="N160" s="80"/>
      <c r="O160" s="80">
        <f t="shared" si="24"/>
        <v>0.3</v>
      </c>
      <c r="P160" s="80"/>
      <c r="Q160" s="33" t="s">
        <v>135</v>
      </c>
      <c r="R160" s="33" t="s">
        <v>39</v>
      </c>
      <c r="S160" s="82">
        <v>1</v>
      </c>
      <c r="T160" s="83">
        <v>6</v>
      </c>
      <c r="U160" s="82"/>
      <c r="V160" s="60"/>
      <c r="W160" s="26" t="s">
        <v>17</v>
      </c>
      <c r="X160" s="26"/>
      <c r="Y160" s="26"/>
    </row>
    <row r="161" ht="24.95" customHeight="1" spans="1:25">
      <c r="A161" s="24"/>
      <c r="B161" s="25"/>
      <c r="C161" s="30" t="s">
        <v>45</v>
      </c>
      <c r="D161" s="31" t="s">
        <v>164</v>
      </c>
      <c r="E161" s="31" t="s">
        <v>557</v>
      </c>
      <c r="F161" s="31" t="s">
        <v>2834</v>
      </c>
      <c r="G161" s="33" t="s">
        <v>37</v>
      </c>
      <c r="H161" s="33">
        <v>2019</v>
      </c>
      <c r="I161" s="33" t="s">
        <v>126</v>
      </c>
      <c r="J161" s="83">
        <v>3.5</v>
      </c>
      <c r="K161" s="53" t="s">
        <v>529</v>
      </c>
      <c r="L161" s="33">
        <v>0.05</v>
      </c>
      <c r="M161" s="80">
        <f t="shared" si="23"/>
        <v>0.175</v>
      </c>
      <c r="N161" s="80"/>
      <c r="O161" s="80">
        <f t="shared" si="24"/>
        <v>0.175</v>
      </c>
      <c r="P161" s="80"/>
      <c r="Q161" s="33" t="s">
        <v>135</v>
      </c>
      <c r="R161" s="33" t="s">
        <v>39</v>
      </c>
      <c r="S161" s="82">
        <v>1</v>
      </c>
      <c r="T161" s="83">
        <v>4</v>
      </c>
      <c r="U161" s="82"/>
      <c r="V161" s="60"/>
      <c r="W161" s="26" t="s">
        <v>17</v>
      </c>
      <c r="X161" s="26"/>
      <c r="Y161" s="26"/>
    </row>
    <row r="162" ht="24.95" customHeight="1" spans="1:25">
      <c r="A162" s="24">
        <v>51</v>
      </c>
      <c r="B162" s="25" t="s">
        <v>558</v>
      </c>
      <c r="C162" s="33" t="s">
        <v>45</v>
      </c>
      <c r="D162" s="33" t="s">
        <v>164</v>
      </c>
      <c r="E162" s="33" t="s">
        <v>228</v>
      </c>
      <c r="F162" s="33"/>
      <c r="G162" s="33" t="s">
        <v>37</v>
      </c>
      <c r="H162" s="33">
        <v>2019</v>
      </c>
      <c r="I162" s="33" t="s">
        <v>126</v>
      </c>
      <c r="J162" s="79">
        <v>36</v>
      </c>
      <c r="K162" s="53" t="s">
        <v>529</v>
      </c>
      <c r="L162" s="33">
        <v>0.05</v>
      </c>
      <c r="M162" s="80">
        <f>N162+O162+P162</f>
        <v>1.8</v>
      </c>
      <c r="N162" s="80"/>
      <c r="O162" s="80">
        <v>1.8</v>
      </c>
      <c r="P162" s="80"/>
      <c r="Q162" s="33" t="s">
        <v>135</v>
      </c>
      <c r="R162" s="33" t="s">
        <v>39</v>
      </c>
      <c r="S162" s="82">
        <v>5</v>
      </c>
      <c r="T162" s="82">
        <v>24</v>
      </c>
      <c r="U162" s="82"/>
      <c r="V162" s="60"/>
      <c r="W162" s="26" t="s">
        <v>17</v>
      </c>
      <c r="X162" s="26"/>
      <c r="Y162" s="26" t="s">
        <v>650</v>
      </c>
    </row>
    <row r="163" customFormat="1" ht="24.95" customHeight="1" spans="1:25">
      <c r="A163" s="24"/>
      <c r="B163" s="25"/>
      <c r="C163" s="30" t="s">
        <v>45</v>
      </c>
      <c r="D163" s="31" t="s">
        <v>164</v>
      </c>
      <c r="E163" s="31" t="s">
        <v>228</v>
      </c>
      <c r="F163" s="31" t="s">
        <v>2835</v>
      </c>
      <c r="G163" s="33" t="s">
        <v>37</v>
      </c>
      <c r="H163" s="33">
        <v>2019</v>
      </c>
      <c r="I163" s="33" t="s">
        <v>126</v>
      </c>
      <c r="J163" s="148">
        <v>4</v>
      </c>
      <c r="K163" s="53" t="s">
        <v>529</v>
      </c>
      <c r="L163" s="33">
        <v>0.05</v>
      </c>
      <c r="M163" s="80">
        <f>L163*J163</f>
        <v>0.2</v>
      </c>
      <c r="N163" s="80"/>
      <c r="O163" s="80">
        <f>L163*J163</f>
        <v>0.2</v>
      </c>
      <c r="P163" s="80"/>
      <c r="Q163" s="33" t="s">
        <v>135</v>
      </c>
      <c r="R163" s="33" t="s">
        <v>39</v>
      </c>
      <c r="S163" s="82">
        <v>1</v>
      </c>
      <c r="T163" s="83">
        <v>3</v>
      </c>
      <c r="U163" s="82"/>
      <c r="V163" s="60"/>
      <c r="W163" s="26" t="s">
        <v>17</v>
      </c>
      <c r="X163" s="26"/>
      <c r="Y163" s="26"/>
    </row>
    <row r="164" customFormat="1" ht="24.95" customHeight="1" spans="1:25">
      <c r="A164" s="24"/>
      <c r="B164" s="25"/>
      <c r="C164" s="30" t="s">
        <v>45</v>
      </c>
      <c r="D164" s="31" t="s">
        <v>164</v>
      </c>
      <c r="E164" s="31" t="s">
        <v>228</v>
      </c>
      <c r="F164" s="31" t="s">
        <v>2836</v>
      </c>
      <c r="G164" s="33" t="s">
        <v>37</v>
      </c>
      <c r="H164" s="33">
        <v>2019</v>
      </c>
      <c r="I164" s="33" t="s">
        <v>126</v>
      </c>
      <c r="J164" s="148">
        <v>10</v>
      </c>
      <c r="K164" s="53" t="s">
        <v>529</v>
      </c>
      <c r="L164" s="33">
        <v>0.05</v>
      </c>
      <c r="M164" s="80">
        <f>L164*J164</f>
        <v>0.5</v>
      </c>
      <c r="N164" s="80"/>
      <c r="O164" s="80">
        <f>L164*J164</f>
        <v>0.5</v>
      </c>
      <c r="P164" s="80"/>
      <c r="Q164" s="33" t="s">
        <v>135</v>
      </c>
      <c r="R164" s="33" t="s">
        <v>39</v>
      </c>
      <c r="S164" s="82">
        <v>1</v>
      </c>
      <c r="T164" s="83">
        <v>6</v>
      </c>
      <c r="U164" s="82"/>
      <c r="V164" s="60"/>
      <c r="W164" s="26" t="s">
        <v>17</v>
      </c>
      <c r="X164" s="26"/>
      <c r="Y164" s="26"/>
    </row>
    <row r="165" customFormat="1" ht="24.95" customHeight="1" spans="1:25">
      <c r="A165" s="24"/>
      <c r="B165" s="25"/>
      <c r="C165" s="30" t="s">
        <v>45</v>
      </c>
      <c r="D165" s="31" t="s">
        <v>164</v>
      </c>
      <c r="E165" s="31" t="s">
        <v>228</v>
      </c>
      <c r="F165" s="31" t="s">
        <v>2837</v>
      </c>
      <c r="G165" s="33" t="s">
        <v>37</v>
      </c>
      <c r="H165" s="33">
        <v>2019</v>
      </c>
      <c r="I165" s="33" t="s">
        <v>126</v>
      </c>
      <c r="J165" s="148">
        <v>10</v>
      </c>
      <c r="K165" s="53" t="s">
        <v>529</v>
      </c>
      <c r="L165" s="33">
        <v>0.05</v>
      </c>
      <c r="M165" s="80">
        <f>L165*J165</f>
        <v>0.5</v>
      </c>
      <c r="N165" s="80"/>
      <c r="O165" s="80">
        <f>L165*J165</f>
        <v>0.5</v>
      </c>
      <c r="P165" s="80"/>
      <c r="Q165" s="33" t="s">
        <v>135</v>
      </c>
      <c r="R165" s="33" t="s">
        <v>39</v>
      </c>
      <c r="S165" s="82">
        <v>1</v>
      </c>
      <c r="T165" s="83">
        <v>6</v>
      </c>
      <c r="U165" s="82"/>
      <c r="V165" s="60"/>
      <c r="W165" s="26" t="s">
        <v>17</v>
      </c>
      <c r="X165" s="26"/>
      <c r="Y165" s="26"/>
    </row>
    <row r="166" customFormat="1" ht="24.95" customHeight="1" spans="1:25">
      <c r="A166" s="24"/>
      <c r="B166" s="25"/>
      <c r="C166" s="30" t="s">
        <v>45</v>
      </c>
      <c r="D166" s="31" t="s">
        <v>164</v>
      </c>
      <c r="E166" s="31" t="s">
        <v>228</v>
      </c>
      <c r="F166" s="31" t="s">
        <v>2763</v>
      </c>
      <c r="G166" s="33" t="s">
        <v>37</v>
      </c>
      <c r="H166" s="33">
        <v>2019</v>
      </c>
      <c r="I166" s="33" t="s">
        <v>126</v>
      </c>
      <c r="J166" s="148">
        <v>10</v>
      </c>
      <c r="K166" s="53" t="s">
        <v>529</v>
      </c>
      <c r="L166" s="33">
        <v>0.05</v>
      </c>
      <c r="M166" s="80">
        <f>L166*J166</f>
        <v>0.5</v>
      </c>
      <c r="N166" s="80"/>
      <c r="O166" s="80">
        <f>L166*J166</f>
        <v>0.5</v>
      </c>
      <c r="P166" s="80"/>
      <c r="Q166" s="33" t="s">
        <v>135</v>
      </c>
      <c r="R166" s="33" t="s">
        <v>39</v>
      </c>
      <c r="S166" s="82">
        <v>1</v>
      </c>
      <c r="T166" s="83">
        <v>5</v>
      </c>
      <c r="U166" s="82"/>
      <c r="V166" s="60"/>
      <c r="W166" s="26" t="s">
        <v>17</v>
      </c>
      <c r="X166" s="26"/>
      <c r="Y166" s="26"/>
    </row>
    <row r="167" customFormat="1" ht="24.95" customHeight="1" spans="1:25">
      <c r="A167" s="24"/>
      <c r="B167" s="25"/>
      <c r="C167" s="30" t="s">
        <v>45</v>
      </c>
      <c r="D167" s="31" t="s">
        <v>164</v>
      </c>
      <c r="E167" s="31" t="s">
        <v>228</v>
      </c>
      <c r="F167" s="31" t="s">
        <v>2838</v>
      </c>
      <c r="G167" s="33" t="s">
        <v>37</v>
      </c>
      <c r="H167" s="33">
        <v>2019</v>
      </c>
      <c r="I167" s="33" t="s">
        <v>126</v>
      </c>
      <c r="J167" s="149">
        <v>2</v>
      </c>
      <c r="K167" s="53" t="s">
        <v>529</v>
      </c>
      <c r="L167" s="33">
        <v>0.05</v>
      </c>
      <c r="M167" s="80">
        <f>L167*J167</f>
        <v>0.1</v>
      </c>
      <c r="N167" s="80"/>
      <c r="O167" s="80">
        <f>L167*J167</f>
        <v>0.1</v>
      </c>
      <c r="P167" s="80"/>
      <c r="Q167" s="33" t="s">
        <v>135</v>
      </c>
      <c r="R167" s="33" t="s">
        <v>39</v>
      </c>
      <c r="S167" s="82">
        <v>1</v>
      </c>
      <c r="T167" s="83">
        <v>4</v>
      </c>
      <c r="U167" s="82"/>
      <c r="V167" s="60"/>
      <c r="W167" s="26" t="s">
        <v>17</v>
      </c>
      <c r="X167" s="26"/>
      <c r="Y167" s="26"/>
    </row>
    <row r="168" s="6" customFormat="1" ht="24.95" customHeight="1" spans="1:25">
      <c r="A168" s="22">
        <v>52</v>
      </c>
      <c r="B168" s="23" t="s">
        <v>734</v>
      </c>
      <c r="C168" s="22"/>
      <c r="D168" s="22"/>
      <c r="E168" s="22"/>
      <c r="F168" s="22"/>
      <c r="G168" s="22" t="s">
        <v>125</v>
      </c>
      <c r="H168" s="22" t="s">
        <v>34</v>
      </c>
      <c r="I168" s="22" t="s">
        <v>126</v>
      </c>
      <c r="J168" s="44" t="s">
        <v>34</v>
      </c>
      <c r="K168" s="23" t="s">
        <v>735</v>
      </c>
      <c r="L168" s="22"/>
      <c r="M168" s="49">
        <f t="shared" ref="M168:P168" si="25">M169+M171+M175+M176+M177+M180</f>
        <v>3.1508</v>
      </c>
      <c r="N168" s="49">
        <f t="shared" si="25"/>
        <v>2.9008</v>
      </c>
      <c r="O168" s="49">
        <f t="shared" si="25"/>
        <v>0.25</v>
      </c>
      <c r="P168" s="49">
        <f t="shared" si="25"/>
        <v>0</v>
      </c>
      <c r="Q168" s="22"/>
      <c r="R168" s="22" t="s">
        <v>39</v>
      </c>
      <c r="S168" s="58">
        <f>S169+S171+S175+S176+S177+S180</f>
        <v>8</v>
      </c>
      <c r="T168" s="58">
        <f>T169+T171+T175+T176+T177+T180</f>
        <v>29</v>
      </c>
      <c r="U168" s="58"/>
      <c r="V168" s="58"/>
      <c r="W168" s="22" t="s">
        <v>34</v>
      </c>
      <c r="X168" s="22">
        <v>815</v>
      </c>
      <c r="Y168" s="22"/>
    </row>
    <row r="169" ht="24.95" customHeight="1" spans="1:25">
      <c r="A169" s="24">
        <v>53</v>
      </c>
      <c r="B169" s="26" t="s">
        <v>736</v>
      </c>
      <c r="C169" s="24"/>
      <c r="D169" s="24"/>
      <c r="E169" s="24"/>
      <c r="F169" s="24"/>
      <c r="G169" s="24" t="s">
        <v>125</v>
      </c>
      <c r="H169" s="24" t="s">
        <v>34</v>
      </c>
      <c r="I169" s="24" t="s">
        <v>126</v>
      </c>
      <c r="J169" s="50">
        <f>SUM(J170:J170)</f>
        <v>2.67</v>
      </c>
      <c r="K169" s="51"/>
      <c r="L169" s="24"/>
      <c r="M169" s="52">
        <f>SUM(M170:M170)</f>
        <v>0.1068</v>
      </c>
      <c r="N169" s="52">
        <f>SUM(N170:N170)</f>
        <v>0.1068</v>
      </c>
      <c r="O169" s="52">
        <f>SUM(O170:O170)</f>
        <v>0</v>
      </c>
      <c r="P169" s="52">
        <f>SUM(P170:P170)</f>
        <v>0</v>
      </c>
      <c r="Q169" s="24"/>
      <c r="R169" s="24" t="s">
        <v>39</v>
      </c>
      <c r="S169" s="59">
        <f>SUM(S170:S170)</f>
        <v>1</v>
      </c>
      <c r="T169" s="59">
        <f>SUM(T170:T170)</f>
        <v>3</v>
      </c>
      <c r="U169" s="59"/>
      <c r="V169" s="59"/>
      <c r="W169" s="24" t="s">
        <v>34</v>
      </c>
      <c r="X169" s="24">
        <v>816</v>
      </c>
      <c r="Y169" s="24"/>
    </row>
    <row r="170" ht="24.95" customHeight="1" spans="1:25">
      <c r="A170" s="24">
        <v>54</v>
      </c>
      <c r="B170" s="51" t="s">
        <v>737</v>
      </c>
      <c r="C170" s="24" t="s">
        <v>45</v>
      </c>
      <c r="D170" s="24" t="s">
        <v>164</v>
      </c>
      <c r="E170" s="24" t="s">
        <v>167</v>
      </c>
      <c r="F170" s="24"/>
      <c r="G170" s="24" t="s">
        <v>37</v>
      </c>
      <c r="H170" s="24">
        <v>2018</v>
      </c>
      <c r="I170" s="24" t="s">
        <v>126</v>
      </c>
      <c r="J170" s="50">
        <v>2.67</v>
      </c>
      <c r="K170" s="51" t="s">
        <v>738</v>
      </c>
      <c r="L170" s="52">
        <v>0.04</v>
      </c>
      <c r="M170" s="52">
        <f>N170+O170+P170</f>
        <v>0.1068</v>
      </c>
      <c r="N170" s="52">
        <v>0.1068</v>
      </c>
      <c r="O170" s="52"/>
      <c r="P170" s="52"/>
      <c r="Q170" s="24" t="s">
        <v>135</v>
      </c>
      <c r="R170" s="24" t="s">
        <v>39</v>
      </c>
      <c r="S170" s="24">
        <v>1</v>
      </c>
      <c r="T170" s="24">
        <v>3</v>
      </c>
      <c r="U170" s="24"/>
      <c r="V170" s="24"/>
      <c r="W170" s="24" t="s">
        <v>17</v>
      </c>
      <c r="X170" s="24">
        <v>834</v>
      </c>
      <c r="Y170" s="24"/>
    </row>
    <row r="171" ht="24.95" customHeight="1" spans="1:25">
      <c r="A171" s="24">
        <v>55</v>
      </c>
      <c r="B171" s="26" t="s">
        <v>797</v>
      </c>
      <c r="C171" s="24"/>
      <c r="D171" s="24"/>
      <c r="E171" s="24"/>
      <c r="F171" s="24"/>
      <c r="G171" s="24" t="s">
        <v>37</v>
      </c>
      <c r="H171" s="24" t="s">
        <v>34</v>
      </c>
      <c r="I171" s="24" t="s">
        <v>126</v>
      </c>
      <c r="J171" s="50">
        <f>SUM(J172:J174)</f>
        <v>12.7</v>
      </c>
      <c r="K171" s="51"/>
      <c r="L171" s="24"/>
      <c r="M171" s="52">
        <f>SUM(M172:M174)</f>
        <v>2.794</v>
      </c>
      <c r="N171" s="52">
        <f>SUM(N172:N174)</f>
        <v>2.794</v>
      </c>
      <c r="O171" s="52">
        <f>SUM(O172:O174)</f>
        <v>0</v>
      </c>
      <c r="P171" s="52">
        <f>SUM(P172:P174)</f>
        <v>0</v>
      </c>
      <c r="Q171" s="24"/>
      <c r="R171" s="24" t="s">
        <v>39</v>
      </c>
      <c r="S171" s="59">
        <f>SUM(S172:S174)</f>
        <v>6</v>
      </c>
      <c r="T171" s="59">
        <f>SUM(T172:T174)</f>
        <v>20</v>
      </c>
      <c r="U171" s="59"/>
      <c r="V171" s="59"/>
      <c r="W171" s="24" t="s">
        <v>34</v>
      </c>
      <c r="X171" s="24">
        <v>1056</v>
      </c>
      <c r="Y171" s="24"/>
    </row>
    <row r="172" ht="24.95" customHeight="1" spans="1:25">
      <c r="A172" s="24">
        <v>56</v>
      </c>
      <c r="B172" s="46" t="s">
        <v>812</v>
      </c>
      <c r="C172" s="26" t="s">
        <v>45</v>
      </c>
      <c r="D172" s="26" t="s">
        <v>164</v>
      </c>
      <c r="E172" s="26" t="s">
        <v>813</v>
      </c>
      <c r="F172" s="26"/>
      <c r="G172" s="26" t="s">
        <v>37</v>
      </c>
      <c r="H172" s="26">
        <v>2018</v>
      </c>
      <c r="I172" s="26" t="s">
        <v>126</v>
      </c>
      <c r="J172" s="54">
        <v>1.5</v>
      </c>
      <c r="K172" s="46" t="s">
        <v>804</v>
      </c>
      <c r="L172" s="47">
        <v>0.22</v>
      </c>
      <c r="M172" s="47">
        <f>N172+O172+P172</f>
        <v>0.33</v>
      </c>
      <c r="N172" s="47">
        <v>0.33</v>
      </c>
      <c r="O172" s="47"/>
      <c r="P172" s="47"/>
      <c r="Q172" s="26" t="s">
        <v>135</v>
      </c>
      <c r="R172" s="26" t="s">
        <v>39</v>
      </c>
      <c r="S172" s="26">
        <v>1</v>
      </c>
      <c r="T172" s="26">
        <v>5</v>
      </c>
      <c r="U172" s="26"/>
      <c r="V172" s="26"/>
      <c r="W172" s="26" t="s">
        <v>17</v>
      </c>
      <c r="X172" s="24">
        <v>1091</v>
      </c>
      <c r="Y172" s="24"/>
    </row>
    <row r="173" ht="24.95" customHeight="1" spans="1:25">
      <c r="A173" s="24">
        <v>57</v>
      </c>
      <c r="B173" s="46" t="s">
        <v>814</v>
      </c>
      <c r="C173" s="26" t="s">
        <v>45</v>
      </c>
      <c r="D173" s="26" t="s">
        <v>164</v>
      </c>
      <c r="E173" s="26" t="s">
        <v>551</v>
      </c>
      <c r="F173" s="26"/>
      <c r="G173" s="26" t="s">
        <v>37</v>
      </c>
      <c r="H173" s="26">
        <v>2018</v>
      </c>
      <c r="I173" s="26" t="s">
        <v>126</v>
      </c>
      <c r="J173" s="54">
        <v>2</v>
      </c>
      <c r="K173" s="46" t="s">
        <v>804</v>
      </c>
      <c r="L173" s="47">
        <v>0.22</v>
      </c>
      <c r="M173" s="47">
        <f>N173+O173+P173</f>
        <v>0.44</v>
      </c>
      <c r="N173" s="47">
        <v>0.44</v>
      </c>
      <c r="O173" s="47"/>
      <c r="P173" s="47"/>
      <c r="Q173" s="26" t="s">
        <v>135</v>
      </c>
      <c r="R173" s="26" t="s">
        <v>39</v>
      </c>
      <c r="S173" s="26">
        <v>1</v>
      </c>
      <c r="T173" s="26">
        <v>2</v>
      </c>
      <c r="U173" s="26"/>
      <c r="V173" s="26"/>
      <c r="W173" s="26" t="s">
        <v>17</v>
      </c>
      <c r="X173" s="24">
        <v>1092</v>
      </c>
      <c r="Y173" s="24"/>
    </row>
    <row r="174" ht="24.95" customHeight="1" spans="1:25">
      <c r="A174" s="24">
        <v>58</v>
      </c>
      <c r="B174" s="46" t="s">
        <v>815</v>
      </c>
      <c r="C174" s="26" t="s">
        <v>45</v>
      </c>
      <c r="D174" s="26" t="s">
        <v>164</v>
      </c>
      <c r="E174" s="26" t="s">
        <v>545</v>
      </c>
      <c r="F174" s="26"/>
      <c r="G174" s="26" t="s">
        <v>37</v>
      </c>
      <c r="H174" s="26">
        <v>2018</v>
      </c>
      <c r="I174" s="26" t="s">
        <v>126</v>
      </c>
      <c r="J174" s="54">
        <v>9.2</v>
      </c>
      <c r="K174" s="46" t="s">
        <v>804</v>
      </c>
      <c r="L174" s="47">
        <v>0.22</v>
      </c>
      <c r="M174" s="47">
        <f t="shared" ref="M174:M179" si="26">N174+O174+P174</f>
        <v>2.024</v>
      </c>
      <c r="N174" s="47">
        <v>2.024</v>
      </c>
      <c r="O174" s="47"/>
      <c r="P174" s="47"/>
      <c r="Q174" s="26" t="s">
        <v>135</v>
      </c>
      <c r="R174" s="26" t="s">
        <v>39</v>
      </c>
      <c r="S174" s="26">
        <v>4</v>
      </c>
      <c r="T174" s="26">
        <v>13</v>
      </c>
      <c r="U174" s="26"/>
      <c r="V174" s="26"/>
      <c r="W174" s="26" t="s">
        <v>17</v>
      </c>
      <c r="X174" s="24">
        <v>1093</v>
      </c>
      <c r="Y174" s="24"/>
    </row>
    <row r="175" ht="24.95" customHeight="1" spans="1:25">
      <c r="A175" s="24">
        <v>59</v>
      </c>
      <c r="B175" s="26" t="s">
        <v>830</v>
      </c>
      <c r="C175" s="24"/>
      <c r="D175" s="24"/>
      <c r="E175" s="24"/>
      <c r="F175" s="24"/>
      <c r="G175" s="24" t="s">
        <v>37</v>
      </c>
      <c r="H175" s="24" t="s">
        <v>34</v>
      </c>
      <c r="I175" s="24" t="s">
        <v>126</v>
      </c>
      <c r="J175" s="50">
        <f>SUM(0)</f>
        <v>0</v>
      </c>
      <c r="K175" s="51"/>
      <c r="L175" s="24"/>
      <c r="M175" s="52">
        <f t="shared" ref="M175:P175" si="27">SUM(0)</f>
        <v>0</v>
      </c>
      <c r="N175" s="52">
        <f t="shared" si="27"/>
        <v>0</v>
      </c>
      <c r="O175" s="52">
        <f t="shared" si="27"/>
        <v>0</v>
      </c>
      <c r="P175" s="52">
        <f t="shared" si="27"/>
        <v>0</v>
      </c>
      <c r="Q175" s="24"/>
      <c r="R175" s="24" t="s">
        <v>39</v>
      </c>
      <c r="S175" s="59">
        <f>SUM(0)</f>
        <v>0</v>
      </c>
      <c r="T175" s="59">
        <f>SUM(0)</f>
        <v>0</v>
      </c>
      <c r="U175" s="59"/>
      <c r="V175" s="59"/>
      <c r="W175" s="24" t="s">
        <v>34</v>
      </c>
      <c r="X175" s="24">
        <v>1100</v>
      </c>
      <c r="Y175" s="24"/>
    </row>
    <row r="176" ht="24.95" customHeight="1" spans="1:25">
      <c r="A176" s="24">
        <v>60</v>
      </c>
      <c r="B176" s="26" t="s">
        <v>831</v>
      </c>
      <c r="C176" s="24"/>
      <c r="D176" s="24"/>
      <c r="E176" s="24"/>
      <c r="F176" s="24"/>
      <c r="G176" s="24" t="s">
        <v>125</v>
      </c>
      <c r="H176" s="24" t="s">
        <v>34</v>
      </c>
      <c r="I176" s="24" t="s">
        <v>126</v>
      </c>
      <c r="J176" s="50">
        <f>SUM(0)</f>
        <v>0</v>
      </c>
      <c r="K176" s="51"/>
      <c r="L176" s="24"/>
      <c r="M176" s="52">
        <f>SUM(0)</f>
        <v>0</v>
      </c>
      <c r="N176" s="52">
        <f>SUM(0)</f>
        <v>0</v>
      </c>
      <c r="O176" s="52">
        <f>SUM(0)</f>
        <v>0</v>
      </c>
      <c r="P176" s="52">
        <f>SUM(0)</f>
        <v>0</v>
      </c>
      <c r="Q176" s="24"/>
      <c r="R176" s="24" t="s">
        <v>39</v>
      </c>
      <c r="S176" s="59">
        <f>SUM(0)</f>
        <v>0</v>
      </c>
      <c r="T176" s="59">
        <f>SUM(0)</f>
        <v>0</v>
      </c>
      <c r="U176" s="59"/>
      <c r="V176" s="59"/>
      <c r="W176" s="24" t="s">
        <v>34</v>
      </c>
      <c r="X176" s="24">
        <v>1131</v>
      </c>
      <c r="Y176" s="24"/>
    </row>
    <row r="177" ht="24.95" customHeight="1" spans="1:25">
      <c r="A177" s="24">
        <v>61</v>
      </c>
      <c r="B177" s="26" t="s">
        <v>844</v>
      </c>
      <c r="C177" s="24"/>
      <c r="D177" s="24"/>
      <c r="E177" s="24"/>
      <c r="F177" s="24"/>
      <c r="G177" s="24" t="s">
        <v>37</v>
      </c>
      <c r="H177" s="24" t="s">
        <v>34</v>
      </c>
      <c r="I177" s="24" t="s">
        <v>126</v>
      </c>
      <c r="J177" s="50">
        <f>SUM(J178:J178)</f>
        <v>5</v>
      </c>
      <c r="K177" s="51"/>
      <c r="L177" s="24"/>
      <c r="M177" s="52">
        <f>SUM(M178:M178)</f>
        <v>0.25</v>
      </c>
      <c r="N177" s="52">
        <f>SUM(N178:N178)</f>
        <v>0</v>
      </c>
      <c r="O177" s="52">
        <f>SUM(O178:O178)</f>
        <v>0.25</v>
      </c>
      <c r="P177" s="52">
        <f>SUM(P178:P178)</f>
        <v>0</v>
      </c>
      <c r="Q177" s="24"/>
      <c r="R177" s="24" t="s">
        <v>39</v>
      </c>
      <c r="S177" s="59">
        <f>SUM(S178:S178)</f>
        <v>1</v>
      </c>
      <c r="T177" s="59">
        <f>SUM(T178:T178)</f>
        <v>6</v>
      </c>
      <c r="U177" s="59"/>
      <c r="V177" s="59"/>
      <c r="W177" s="24" t="s">
        <v>34</v>
      </c>
      <c r="X177" s="24">
        <v>1146</v>
      </c>
      <c r="Y177" s="24"/>
    </row>
    <row r="178" ht="24.95" customHeight="1" spans="1:25">
      <c r="A178" s="24">
        <v>62</v>
      </c>
      <c r="B178" s="25" t="s">
        <v>845</v>
      </c>
      <c r="C178" s="26" t="s">
        <v>45</v>
      </c>
      <c r="D178" s="26" t="s">
        <v>164</v>
      </c>
      <c r="E178" s="26" t="s">
        <v>219</v>
      </c>
      <c r="F178" s="26"/>
      <c r="G178" s="26" t="s">
        <v>37</v>
      </c>
      <c r="H178" s="26">
        <v>2019</v>
      </c>
      <c r="I178" s="26" t="s">
        <v>126</v>
      </c>
      <c r="J178" s="54">
        <v>5</v>
      </c>
      <c r="K178" s="46" t="s">
        <v>844</v>
      </c>
      <c r="L178" s="26">
        <v>0.05</v>
      </c>
      <c r="M178" s="47">
        <f t="shared" si="26"/>
        <v>0.25</v>
      </c>
      <c r="N178" s="47"/>
      <c r="O178" s="47">
        <v>0.25</v>
      </c>
      <c r="P178" s="47"/>
      <c r="Q178" s="26" t="s">
        <v>135</v>
      </c>
      <c r="R178" s="26" t="s">
        <v>39</v>
      </c>
      <c r="S178" s="60">
        <v>1</v>
      </c>
      <c r="T178" s="60">
        <v>6</v>
      </c>
      <c r="U178" s="60"/>
      <c r="V178" s="60"/>
      <c r="W178" s="26" t="s">
        <v>17</v>
      </c>
      <c r="X178" s="26"/>
      <c r="Y178" s="26" t="s">
        <v>846</v>
      </c>
    </row>
    <row r="179" ht="24.95" customHeight="1" spans="1:25">
      <c r="A179" s="24"/>
      <c r="B179" s="25"/>
      <c r="C179" s="27" t="s">
        <v>45</v>
      </c>
      <c r="D179" s="28" t="s">
        <v>164</v>
      </c>
      <c r="E179" s="28" t="s">
        <v>219</v>
      </c>
      <c r="F179" s="28"/>
      <c r="G179" s="28" t="s">
        <v>2839</v>
      </c>
      <c r="H179" s="26">
        <v>2019</v>
      </c>
      <c r="I179" s="26" t="s">
        <v>126</v>
      </c>
      <c r="J179" s="54">
        <v>5</v>
      </c>
      <c r="K179" s="46" t="s">
        <v>844</v>
      </c>
      <c r="L179" s="26">
        <v>0.05</v>
      </c>
      <c r="M179" s="47">
        <f t="shared" si="26"/>
        <v>0.25</v>
      </c>
      <c r="N179" s="47"/>
      <c r="O179" s="47">
        <v>0.25</v>
      </c>
      <c r="P179" s="47"/>
      <c r="Q179" s="26" t="s">
        <v>135</v>
      </c>
      <c r="R179" s="26" t="s">
        <v>39</v>
      </c>
      <c r="S179" s="60">
        <v>1</v>
      </c>
      <c r="T179" s="60">
        <v>6</v>
      </c>
      <c r="U179" s="60"/>
      <c r="V179" s="60"/>
      <c r="W179" s="26" t="s">
        <v>17</v>
      </c>
      <c r="X179" s="26"/>
      <c r="Y179" s="26"/>
    </row>
    <row r="180" ht="24.95" customHeight="1" spans="1:25">
      <c r="A180" s="24">
        <v>63</v>
      </c>
      <c r="B180" s="26" t="s">
        <v>852</v>
      </c>
      <c r="C180" s="24"/>
      <c r="D180" s="24"/>
      <c r="E180" s="24"/>
      <c r="F180" s="24"/>
      <c r="G180" s="24" t="s">
        <v>37</v>
      </c>
      <c r="H180" s="24" t="s">
        <v>34</v>
      </c>
      <c r="I180" s="24" t="s">
        <v>853</v>
      </c>
      <c r="J180" s="24" t="s">
        <v>34</v>
      </c>
      <c r="K180" s="51"/>
      <c r="L180" s="24"/>
      <c r="M180" s="52">
        <f>SUM(0)</f>
        <v>0</v>
      </c>
      <c r="N180" s="52">
        <f>SUM(0)</f>
        <v>0</v>
      </c>
      <c r="O180" s="52">
        <f>SUM(0)</f>
        <v>0</v>
      </c>
      <c r="P180" s="52">
        <f>SUM(0)</f>
        <v>0</v>
      </c>
      <c r="Q180" s="24"/>
      <c r="R180" s="24" t="s">
        <v>39</v>
      </c>
      <c r="S180" s="59">
        <f>SUM(0)</f>
        <v>0</v>
      </c>
      <c r="T180" s="59">
        <f>SUM(0)</f>
        <v>0</v>
      </c>
      <c r="U180" s="59"/>
      <c r="V180" s="59"/>
      <c r="W180" s="24" t="s">
        <v>34</v>
      </c>
      <c r="X180" s="24">
        <v>1185</v>
      </c>
      <c r="Y180" s="24"/>
    </row>
    <row r="181" s="6" customFormat="1" ht="24.95" customHeight="1" spans="1:25">
      <c r="A181" s="22">
        <v>64</v>
      </c>
      <c r="B181" s="23" t="s">
        <v>880</v>
      </c>
      <c r="C181" s="22"/>
      <c r="D181" s="22"/>
      <c r="E181" s="22"/>
      <c r="F181" s="22"/>
      <c r="G181" s="22" t="s">
        <v>37</v>
      </c>
      <c r="H181" s="22" t="s">
        <v>34</v>
      </c>
      <c r="I181" s="22" t="s">
        <v>126</v>
      </c>
      <c r="J181" s="44">
        <f>SUM(0)</f>
        <v>0</v>
      </c>
      <c r="K181" s="23" t="s">
        <v>881</v>
      </c>
      <c r="L181" s="22"/>
      <c r="M181" s="49">
        <f t="shared" ref="M181:P181" si="28">SUM(0)</f>
        <v>0</v>
      </c>
      <c r="N181" s="49">
        <f t="shared" si="28"/>
        <v>0</v>
      </c>
      <c r="O181" s="49">
        <f t="shared" si="28"/>
        <v>0</v>
      </c>
      <c r="P181" s="49">
        <f t="shared" si="28"/>
        <v>0</v>
      </c>
      <c r="Q181" s="22"/>
      <c r="R181" s="22" t="s">
        <v>39</v>
      </c>
      <c r="S181" s="58">
        <f>SUM(0)</f>
        <v>0</v>
      </c>
      <c r="T181" s="58">
        <f>SUM(0)</f>
        <v>0</v>
      </c>
      <c r="U181" s="58"/>
      <c r="V181" s="58"/>
      <c r="W181" s="22" t="s">
        <v>34</v>
      </c>
      <c r="X181" s="22">
        <v>1191</v>
      </c>
      <c r="Y181" s="22"/>
    </row>
    <row r="182" s="6" customFormat="1" ht="24.95" customHeight="1" spans="1:25">
      <c r="A182" s="22">
        <v>65</v>
      </c>
      <c r="B182" s="23" t="s">
        <v>882</v>
      </c>
      <c r="C182" s="22"/>
      <c r="D182" s="22"/>
      <c r="E182" s="22"/>
      <c r="F182" s="22"/>
      <c r="G182" s="22" t="s">
        <v>37</v>
      </c>
      <c r="H182" s="22" t="s">
        <v>34</v>
      </c>
      <c r="I182" s="22" t="s">
        <v>883</v>
      </c>
      <c r="J182" s="44" t="s">
        <v>34</v>
      </c>
      <c r="K182" s="23"/>
      <c r="L182" s="22"/>
      <c r="M182" s="49">
        <f t="shared" ref="M182:P182" si="29">M183+M184+M185+M186+M187</f>
        <v>0</v>
      </c>
      <c r="N182" s="49">
        <f t="shared" si="29"/>
        <v>0</v>
      </c>
      <c r="O182" s="49">
        <f t="shared" si="29"/>
        <v>0</v>
      </c>
      <c r="P182" s="49">
        <f t="shared" si="29"/>
        <v>0</v>
      </c>
      <c r="Q182" s="22"/>
      <c r="R182" s="22" t="s">
        <v>39</v>
      </c>
      <c r="S182" s="58">
        <f>S183+S184+S185+S186+S187</f>
        <v>0</v>
      </c>
      <c r="T182" s="58">
        <f>T183+T184+T185+T186+T187</f>
        <v>0</v>
      </c>
      <c r="U182" s="58"/>
      <c r="V182" s="58"/>
      <c r="W182" s="22" t="s">
        <v>34</v>
      </c>
      <c r="X182" s="22">
        <v>1206</v>
      </c>
      <c r="Y182" s="22"/>
    </row>
    <row r="183" ht="24.95" customHeight="1" spans="1:25">
      <c r="A183" s="24">
        <v>66</v>
      </c>
      <c r="B183" s="26" t="s">
        <v>884</v>
      </c>
      <c r="C183" s="24"/>
      <c r="D183" s="24"/>
      <c r="E183" s="24"/>
      <c r="F183" s="24"/>
      <c r="G183" s="24" t="s">
        <v>37</v>
      </c>
      <c r="H183" s="24" t="s">
        <v>34</v>
      </c>
      <c r="I183" s="24" t="s">
        <v>108</v>
      </c>
      <c r="J183" s="55"/>
      <c r="K183" s="51"/>
      <c r="L183" s="24"/>
      <c r="M183" s="52"/>
      <c r="N183" s="52"/>
      <c r="O183" s="52"/>
      <c r="P183" s="52"/>
      <c r="Q183" s="24"/>
      <c r="R183" s="24"/>
      <c r="S183" s="59"/>
      <c r="T183" s="59"/>
      <c r="U183" s="59"/>
      <c r="V183" s="59"/>
      <c r="W183" s="24" t="s">
        <v>34</v>
      </c>
      <c r="X183" s="24">
        <v>1207</v>
      </c>
      <c r="Y183" s="24"/>
    </row>
    <row r="184" ht="24.95" customHeight="1" spans="1:25">
      <c r="A184" s="24">
        <v>67</v>
      </c>
      <c r="B184" s="26" t="s">
        <v>885</v>
      </c>
      <c r="C184" s="24"/>
      <c r="D184" s="24"/>
      <c r="E184" s="24"/>
      <c r="F184" s="24"/>
      <c r="G184" s="24" t="s">
        <v>37</v>
      </c>
      <c r="H184" s="24" t="s">
        <v>34</v>
      </c>
      <c r="I184" s="24" t="s">
        <v>126</v>
      </c>
      <c r="J184" s="50">
        <f>SUM(0)</f>
        <v>0</v>
      </c>
      <c r="K184" s="51"/>
      <c r="L184" s="24"/>
      <c r="M184" s="52">
        <f t="shared" ref="M184:P184" si="30">SUM(0)</f>
        <v>0</v>
      </c>
      <c r="N184" s="52">
        <f t="shared" si="30"/>
        <v>0</v>
      </c>
      <c r="O184" s="52">
        <f t="shared" si="30"/>
        <v>0</v>
      </c>
      <c r="P184" s="52">
        <f t="shared" si="30"/>
        <v>0</v>
      </c>
      <c r="Q184" s="24"/>
      <c r="R184" s="24" t="s">
        <v>39</v>
      </c>
      <c r="S184" s="59">
        <f>SUM(0)</f>
        <v>0</v>
      </c>
      <c r="T184" s="59">
        <f>SUM(0)</f>
        <v>0</v>
      </c>
      <c r="U184" s="59"/>
      <c r="V184" s="59"/>
      <c r="W184" s="24" t="s">
        <v>34</v>
      </c>
      <c r="X184" s="24">
        <v>1210</v>
      </c>
      <c r="Y184" s="24"/>
    </row>
    <row r="185" ht="24.95" customHeight="1" spans="1:25">
      <c r="A185" s="24">
        <v>68</v>
      </c>
      <c r="B185" s="26" t="s">
        <v>886</v>
      </c>
      <c r="C185" s="24"/>
      <c r="D185" s="24"/>
      <c r="E185" s="24"/>
      <c r="F185" s="24"/>
      <c r="G185" s="24" t="s">
        <v>37</v>
      </c>
      <c r="H185" s="24" t="s">
        <v>34</v>
      </c>
      <c r="I185" s="24" t="s">
        <v>883</v>
      </c>
      <c r="J185" s="24" t="s">
        <v>34</v>
      </c>
      <c r="K185" s="51"/>
      <c r="L185" s="24"/>
      <c r="M185" s="52">
        <f>SUM(0)</f>
        <v>0</v>
      </c>
      <c r="N185" s="52">
        <f>SUM(0)</f>
        <v>0</v>
      </c>
      <c r="O185" s="52">
        <f>SUM(0)</f>
        <v>0</v>
      </c>
      <c r="P185" s="52">
        <f>SUM(0)</f>
        <v>0</v>
      </c>
      <c r="Q185" s="24"/>
      <c r="R185" s="24" t="s">
        <v>39</v>
      </c>
      <c r="S185" s="59">
        <f>SUM(0)</f>
        <v>0</v>
      </c>
      <c r="T185" s="59">
        <f>SUM(0)</f>
        <v>0</v>
      </c>
      <c r="U185" s="59"/>
      <c r="V185" s="59"/>
      <c r="W185" s="24" t="s">
        <v>34</v>
      </c>
      <c r="X185" s="24">
        <v>1234</v>
      </c>
      <c r="Y185" s="24"/>
    </row>
    <row r="186" ht="24.95" customHeight="1" spans="1:25">
      <c r="A186" s="24">
        <v>69</v>
      </c>
      <c r="B186" s="26" t="s">
        <v>936</v>
      </c>
      <c r="C186" s="24"/>
      <c r="D186" s="24"/>
      <c r="E186" s="24"/>
      <c r="F186" s="24"/>
      <c r="G186" s="24" t="s">
        <v>37</v>
      </c>
      <c r="H186" s="24" t="s">
        <v>34</v>
      </c>
      <c r="I186" s="24" t="s">
        <v>126</v>
      </c>
      <c r="J186" s="50">
        <f>SUM(0)</f>
        <v>0</v>
      </c>
      <c r="K186" s="51"/>
      <c r="L186" s="24"/>
      <c r="M186" s="52">
        <f t="shared" ref="M186:P186" si="31">SUM(0)</f>
        <v>0</v>
      </c>
      <c r="N186" s="52">
        <f t="shared" si="31"/>
        <v>0</v>
      </c>
      <c r="O186" s="52">
        <f t="shared" si="31"/>
        <v>0</v>
      </c>
      <c r="P186" s="52">
        <f t="shared" si="31"/>
        <v>0</v>
      </c>
      <c r="Q186" s="24"/>
      <c r="R186" s="24" t="s">
        <v>39</v>
      </c>
      <c r="S186" s="59">
        <f>SUM(0)</f>
        <v>0</v>
      </c>
      <c r="T186" s="59">
        <f>SUM(0)</f>
        <v>0</v>
      </c>
      <c r="U186" s="59"/>
      <c r="V186" s="59"/>
      <c r="W186" s="24" t="s">
        <v>34</v>
      </c>
      <c r="X186" s="24">
        <v>1247</v>
      </c>
      <c r="Y186" s="24"/>
    </row>
    <row r="187" ht="24.95" customHeight="1" spans="1:25">
      <c r="A187" s="24">
        <v>70</v>
      </c>
      <c r="B187" s="26" t="s">
        <v>937</v>
      </c>
      <c r="C187" s="24"/>
      <c r="D187" s="24"/>
      <c r="E187" s="24"/>
      <c r="F187" s="24"/>
      <c r="G187" s="24" t="s">
        <v>37</v>
      </c>
      <c r="H187" s="24" t="s">
        <v>34</v>
      </c>
      <c r="I187" s="24" t="s">
        <v>126</v>
      </c>
      <c r="J187" s="50">
        <f>SUM(0)</f>
        <v>0</v>
      </c>
      <c r="K187" s="51"/>
      <c r="L187" s="24"/>
      <c r="M187" s="52">
        <f t="shared" ref="M187:P187" si="32">SUM(0)</f>
        <v>0</v>
      </c>
      <c r="N187" s="52">
        <f t="shared" si="32"/>
        <v>0</v>
      </c>
      <c r="O187" s="52">
        <f t="shared" si="32"/>
        <v>0</v>
      </c>
      <c r="P187" s="52">
        <f t="shared" si="32"/>
        <v>0</v>
      </c>
      <c r="Q187" s="24"/>
      <c r="R187" s="24" t="s">
        <v>39</v>
      </c>
      <c r="S187" s="59">
        <f>SUM(0)</f>
        <v>0</v>
      </c>
      <c r="T187" s="59">
        <f>SUM(0)</f>
        <v>0</v>
      </c>
      <c r="U187" s="59"/>
      <c r="V187" s="59"/>
      <c r="W187" s="24" t="s">
        <v>34</v>
      </c>
      <c r="X187" s="24">
        <v>1252</v>
      </c>
      <c r="Y187" s="24"/>
    </row>
    <row r="188" s="5" customFormat="1" ht="24.95" customHeight="1" spans="1:25">
      <c r="A188" s="20">
        <v>71</v>
      </c>
      <c r="B188" s="21" t="s">
        <v>938</v>
      </c>
      <c r="C188" s="20"/>
      <c r="D188" s="20"/>
      <c r="E188" s="20"/>
      <c r="F188" s="20"/>
      <c r="G188" s="20" t="s">
        <v>37</v>
      </c>
      <c r="H188" s="20" t="s">
        <v>34</v>
      </c>
      <c r="I188" s="20" t="s">
        <v>34</v>
      </c>
      <c r="J188" s="42" t="s">
        <v>34</v>
      </c>
      <c r="K188" s="21"/>
      <c r="L188" s="20"/>
      <c r="M188" s="48">
        <f t="shared" ref="M188:P188" si="33">M189+M208+M230+M231+M232+M233</f>
        <v>24.75</v>
      </c>
      <c r="N188" s="48">
        <f t="shared" si="33"/>
        <v>15.65</v>
      </c>
      <c r="O188" s="48">
        <f t="shared" si="33"/>
        <v>9.1</v>
      </c>
      <c r="P188" s="48">
        <f t="shared" si="33"/>
        <v>0</v>
      </c>
      <c r="Q188" s="20"/>
      <c r="R188" s="20" t="s">
        <v>34</v>
      </c>
      <c r="S188" s="57">
        <f>S189+S208+S230+S231+S232+S233</f>
        <v>63</v>
      </c>
      <c r="T188" s="57">
        <f>T189+T208+T230+T231+T232+T233</f>
        <v>276</v>
      </c>
      <c r="U188" s="57" t="s">
        <v>939</v>
      </c>
      <c r="V188" s="57" t="s">
        <v>128</v>
      </c>
      <c r="W188" s="20" t="s">
        <v>34</v>
      </c>
      <c r="X188" s="20">
        <v>1263</v>
      </c>
      <c r="Y188" s="20"/>
    </row>
    <row r="189" s="6" customFormat="1" ht="24.95" customHeight="1" spans="1:25">
      <c r="A189" s="22">
        <v>72</v>
      </c>
      <c r="B189" s="23" t="s">
        <v>940</v>
      </c>
      <c r="C189" s="22"/>
      <c r="D189" s="22"/>
      <c r="E189" s="22"/>
      <c r="F189" s="22"/>
      <c r="G189" s="22" t="s">
        <v>37</v>
      </c>
      <c r="H189" s="22" t="s">
        <v>34</v>
      </c>
      <c r="I189" s="22" t="s">
        <v>941</v>
      </c>
      <c r="J189" s="43">
        <f>SUM(J190:J207)</f>
        <v>129</v>
      </c>
      <c r="K189" s="23" t="s">
        <v>942</v>
      </c>
      <c r="L189" s="22"/>
      <c r="M189" s="49">
        <f>SUM(M190:M207)</f>
        <v>6.45</v>
      </c>
      <c r="N189" s="49">
        <f>SUM(N190:N207)</f>
        <v>4.85</v>
      </c>
      <c r="O189" s="49">
        <f>SUM(O190:O207)</f>
        <v>1.6</v>
      </c>
      <c r="P189" s="49">
        <f>SUM(P190:P207)</f>
        <v>0</v>
      </c>
      <c r="Q189" s="22"/>
      <c r="R189" s="22" t="s">
        <v>39</v>
      </c>
      <c r="S189" s="58">
        <f>SUM(S190:S207)</f>
        <v>24</v>
      </c>
      <c r="T189" s="58">
        <f>SUM(T190:T207)</f>
        <v>105</v>
      </c>
      <c r="U189" s="58"/>
      <c r="V189" s="58"/>
      <c r="W189" s="22" t="s">
        <v>34</v>
      </c>
      <c r="X189" s="22">
        <v>1264</v>
      </c>
      <c r="Y189" s="22"/>
    </row>
    <row r="190" s="76" customFormat="1" ht="24.95" customHeight="1" spans="1:25">
      <c r="A190" s="24">
        <v>73</v>
      </c>
      <c r="B190" s="51" t="s">
        <v>975</v>
      </c>
      <c r="C190" s="24" t="s">
        <v>45</v>
      </c>
      <c r="D190" s="24" t="s">
        <v>164</v>
      </c>
      <c r="E190" s="24" t="s">
        <v>545</v>
      </c>
      <c r="F190" s="24"/>
      <c r="G190" s="24" t="s">
        <v>37</v>
      </c>
      <c r="H190" s="24">
        <v>2018</v>
      </c>
      <c r="I190" s="24" t="s">
        <v>941</v>
      </c>
      <c r="J190" s="55">
        <v>5</v>
      </c>
      <c r="K190" s="51" t="s">
        <v>955</v>
      </c>
      <c r="L190" s="52">
        <v>0.05</v>
      </c>
      <c r="M190" s="52">
        <v>0.25</v>
      </c>
      <c r="N190" s="52">
        <v>0.25</v>
      </c>
      <c r="O190" s="52"/>
      <c r="P190" s="52"/>
      <c r="Q190" s="24" t="s">
        <v>135</v>
      </c>
      <c r="R190" s="24" t="s">
        <v>39</v>
      </c>
      <c r="S190" s="24">
        <v>1</v>
      </c>
      <c r="T190" s="24">
        <v>2</v>
      </c>
      <c r="U190" s="24"/>
      <c r="V190" s="24"/>
      <c r="W190" s="24" t="s">
        <v>17</v>
      </c>
      <c r="X190" s="24">
        <v>1414</v>
      </c>
      <c r="Y190" s="24"/>
    </row>
    <row r="191" s="76" customFormat="1" ht="24.95" customHeight="1" spans="1:25">
      <c r="A191" s="24">
        <v>74</v>
      </c>
      <c r="B191" s="51" t="s">
        <v>976</v>
      </c>
      <c r="C191" s="24" t="s">
        <v>45</v>
      </c>
      <c r="D191" s="24" t="s">
        <v>164</v>
      </c>
      <c r="E191" s="24" t="s">
        <v>167</v>
      </c>
      <c r="F191" s="24"/>
      <c r="G191" s="24" t="s">
        <v>37</v>
      </c>
      <c r="H191" s="24">
        <v>2018</v>
      </c>
      <c r="I191" s="24" t="s">
        <v>941</v>
      </c>
      <c r="J191" s="55">
        <v>5</v>
      </c>
      <c r="K191" s="51" t="s">
        <v>955</v>
      </c>
      <c r="L191" s="52">
        <v>0.05</v>
      </c>
      <c r="M191" s="52">
        <v>0.25</v>
      </c>
      <c r="N191" s="52">
        <v>0.25</v>
      </c>
      <c r="O191" s="52"/>
      <c r="P191" s="52"/>
      <c r="Q191" s="24" t="s">
        <v>135</v>
      </c>
      <c r="R191" s="24" t="s">
        <v>39</v>
      </c>
      <c r="S191" s="24">
        <v>1</v>
      </c>
      <c r="T191" s="24">
        <v>4</v>
      </c>
      <c r="U191" s="24"/>
      <c r="V191" s="24"/>
      <c r="W191" s="24" t="s">
        <v>17</v>
      </c>
      <c r="X191" s="24">
        <v>1415</v>
      </c>
      <c r="Y191" s="24"/>
    </row>
    <row r="192" s="76" customFormat="1" ht="24.95" customHeight="1" spans="1:25">
      <c r="A192" s="24">
        <v>75</v>
      </c>
      <c r="B192" s="51" t="s">
        <v>977</v>
      </c>
      <c r="C192" s="24" t="s">
        <v>45</v>
      </c>
      <c r="D192" s="24" t="s">
        <v>164</v>
      </c>
      <c r="E192" s="24" t="s">
        <v>631</v>
      </c>
      <c r="F192" s="24"/>
      <c r="G192" s="24" t="s">
        <v>37</v>
      </c>
      <c r="H192" s="24">
        <v>2018</v>
      </c>
      <c r="I192" s="24" t="s">
        <v>941</v>
      </c>
      <c r="J192" s="55">
        <v>4</v>
      </c>
      <c r="K192" s="51" t="s">
        <v>955</v>
      </c>
      <c r="L192" s="52">
        <v>0.05</v>
      </c>
      <c r="M192" s="52">
        <v>0.2</v>
      </c>
      <c r="N192" s="52">
        <v>0.2</v>
      </c>
      <c r="O192" s="52"/>
      <c r="P192" s="52"/>
      <c r="Q192" s="24" t="s">
        <v>135</v>
      </c>
      <c r="R192" s="24" t="s">
        <v>39</v>
      </c>
      <c r="S192" s="24">
        <v>1</v>
      </c>
      <c r="T192" s="24">
        <v>6</v>
      </c>
      <c r="U192" s="24"/>
      <c r="V192" s="24"/>
      <c r="W192" s="24" t="s">
        <v>17</v>
      </c>
      <c r="X192" s="24">
        <v>1416</v>
      </c>
      <c r="Y192" s="24"/>
    </row>
    <row r="193" s="76" customFormat="1" ht="24.95" customHeight="1" spans="1:25">
      <c r="A193" s="24">
        <v>76</v>
      </c>
      <c r="B193" s="51" t="s">
        <v>978</v>
      </c>
      <c r="C193" s="24" t="s">
        <v>45</v>
      </c>
      <c r="D193" s="24" t="s">
        <v>164</v>
      </c>
      <c r="E193" s="24" t="s">
        <v>634</v>
      </c>
      <c r="F193" s="24"/>
      <c r="G193" s="24" t="s">
        <v>37</v>
      </c>
      <c r="H193" s="24">
        <v>2018</v>
      </c>
      <c r="I193" s="24" t="s">
        <v>941</v>
      </c>
      <c r="J193" s="55">
        <v>5</v>
      </c>
      <c r="K193" s="51" t="s">
        <v>955</v>
      </c>
      <c r="L193" s="52">
        <v>0.05</v>
      </c>
      <c r="M193" s="52">
        <v>0.25</v>
      </c>
      <c r="N193" s="52">
        <v>0.25</v>
      </c>
      <c r="O193" s="52"/>
      <c r="P193" s="52"/>
      <c r="Q193" s="24" t="s">
        <v>135</v>
      </c>
      <c r="R193" s="24" t="s">
        <v>39</v>
      </c>
      <c r="S193" s="24">
        <v>1</v>
      </c>
      <c r="T193" s="24">
        <v>3</v>
      </c>
      <c r="U193" s="24"/>
      <c r="V193" s="24"/>
      <c r="W193" s="24" t="s">
        <v>17</v>
      </c>
      <c r="X193" s="24">
        <v>1417</v>
      </c>
      <c r="Y193" s="24"/>
    </row>
    <row r="194" s="76" customFormat="1" ht="24.95" customHeight="1" spans="1:25">
      <c r="A194" s="24">
        <v>77</v>
      </c>
      <c r="B194" s="51" t="s">
        <v>979</v>
      </c>
      <c r="C194" s="24" t="s">
        <v>45</v>
      </c>
      <c r="D194" s="24" t="s">
        <v>164</v>
      </c>
      <c r="E194" s="24" t="s">
        <v>222</v>
      </c>
      <c r="F194" s="24"/>
      <c r="G194" s="24" t="s">
        <v>37</v>
      </c>
      <c r="H194" s="24">
        <v>2018</v>
      </c>
      <c r="I194" s="24" t="s">
        <v>941</v>
      </c>
      <c r="J194" s="55">
        <v>8</v>
      </c>
      <c r="K194" s="51" t="s">
        <v>955</v>
      </c>
      <c r="L194" s="52">
        <v>0.05</v>
      </c>
      <c r="M194" s="52">
        <v>0.4</v>
      </c>
      <c r="N194" s="52">
        <v>0.4</v>
      </c>
      <c r="O194" s="52"/>
      <c r="P194" s="52"/>
      <c r="Q194" s="24" t="s">
        <v>135</v>
      </c>
      <c r="R194" s="24" t="s">
        <v>39</v>
      </c>
      <c r="S194" s="24">
        <v>1</v>
      </c>
      <c r="T194" s="24">
        <v>6</v>
      </c>
      <c r="U194" s="24"/>
      <c r="V194" s="24"/>
      <c r="W194" s="24" t="s">
        <v>17</v>
      </c>
      <c r="X194" s="24">
        <v>1418</v>
      </c>
      <c r="Y194" s="24"/>
    </row>
    <row r="195" s="76" customFormat="1" ht="24.95" customHeight="1" spans="1:25">
      <c r="A195" s="24">
        <v>78</v>
      </c>
      <c r="B195" s="51" t="s">
        <v>980</v>
      </c>
      <c r="C195" s="24" t="s">
        <v>45</v>
      </c>
      <c r="D195" s="24" t="s">
        <v>164</v>
      </c>
      <c r="E195" s="24" t="s">
        <v>225</v>
      </c>
      <c r="F195" s="24"/>
      <c r="G195" s="24" t="s">
        <v>37</v>
      </c>
      <c r="H195" s="24">
        <v>2018</v>
      </c>
      <c r="I195" s="24" t="s">
        <v>941</v>
      </c>
      <c r="J195" s="55">
        <v>10</v>
      </c>
      <c r="K195" s="51" t="s">
        <v>955</v>
      </c>
      <c r="L195" s="52">
        <v>0.05</v>
      </c>
      <c r="M195" s="52">
        <v>0.5</v>
      </c>
      <c r="N195" s="52">
        <v>0.5</v>
      </c>
      <c r="O195" s="52"/>
      <c r="P195" s="52"/>
      <c r="Q195" s="24" t="s">
        <v>135</v>
      </c>
      <c r="R195" s="24" t="s">
        <v>39</v>
      </c>
      <c r="S195" s="24">
        <v>1</v>
      </c>
      <c r="T195" s="24">
        <v>6</v>
      </c>
      <c r="U195" s="24"/>
      <c r="V195" s="24"/>
      <c r="W195" s="24" t="s">
        <v>17</v>
      </c>
      <c r="X195" s="24">
        <v>1419</v>
      </c>
      <c r="Y195" s="24"/>
    </row>
    <row r="196" s="76" customFormat="1" ht="24.95" customHeight="1" spans="1:25">
      <c r="A196" s="24">
        <v>79</v>
      </c>
      <c r="B196" s="51" t="s">
        <v>981</v>
      </c>
      <c r="C196" s="24" t="s">
        <v>45</v>
      </c>
      <c r="D196" s="24" t="s">
        <v>164</v>
      </c>
      <c r="E196" s="24" t="s">
        <v>549</v>
      </c>
      <c r="F196" s="24"/>
      <c r="G196" s="24" t="s">
        <v>37</v>
      </c>
      <c r="H196" s="24">
        <v>2018</v>
      </c>
      <c r="I196" s="24" t="s">
        <v>941</v>
      </c>
      <c r="J196" s="55">
        <v>21</v>
      </c>
      <c r="K196" s="51" t="s">
        <v>955</v>
      </c>
      <c r="L196" s="52">
        <v>0.05</v>
      </c>
      <c r="M196" s="52">
        <v>1.05</v>
      </c>
      <c r="N196" s="52">
        <v>1.05</v>
      </c>
      <c r="O196" s="52"/>
      <c r="P196" s="52"/>
      <c r="Q196" s="24" t="s">
        <v>135</v>
      </c>
      <c r="R196" s="24" t="s">
        <v>39</v>
      </c>
      <c r="S196" s="24">
        <v>5</v>
      </c>
      <c r="T196" s="24">
        <v>17</v>
      </c>
      <c r="U196" s="24"/>
      <c r="V196" s="24"/>
      <c r="W196" s="24" t="s">
        <v>17</v>
      </c>
      <c r="X196" s="24">
        <v>1420</v>
      </c>
      <c r="Y196" s="24"/>
    </row>
    <row r="197" s="76" customFormat="1" ht="24.95" customHeight="1" spans="1:25">
      <c r="A197" s="24">
        <v>80</v>
      </c>
      <c r="B197" s="51" t="s">
        <v>982</v>
      </c>
      <c r="C197" s="24" t="s">
        <v>45</v>
      </c>
      <c r="D197" s="24" t="s">
        <v>164</v>
      </c>
      <c r="E197" s="24" t="s">
        <v>551</v>
      </c>
      <c r="F197" s="24"/>
      <c r="G197" s="24" t="s">
        <v>37</v>
      </c>
      <c r="H197" s="24">
        <v>2018</v>
      </c>
      <c r="I197" s="24" t="s">
        <v>941</v>
      </c>
      <c r="J197" s="55">
        <v>8</v>
      </c>
      <c r="K197" s="51" t="s">
        <v>955</v>
      </c>
      <c r="L197" s="52">
        <v>0.05</v>
      </c>
      <c r="M197" s="52">
        <v>0.4</v>
      </c>
      <c r="N197" s="52">
        <v>0.4</v>
      </c>
      <c r="O197" s="52"/>
      <c r="P197" s="52"/>
      <c r="Q197" s="24" t="s">
        <v>135</v>
      </c>
      <c r="R197" s="24" t="s">
        <v>39</v>
      </c>
      <c r="S197" s="24">
        <v>1</v>
      </c>
      <c r="T197" s="24">
        <v>3</v>
      </c>
      <c r="U197" s="24"/>
      <c r="V197" s="24"/>
      <c r="W197" s="24" t="s">
        <v>17</v>
      </c>
      <c r="X197" s="24">
        <v>1421</v>
      </c>
      <c r="Y197" s="24"/>
    </row>
    <row r="198" s="76" customFormat="1" ht="24.95" customHeight="1" spans="1:25">
      <c r="A198" s="24">
        <v>81</v>
      </c>
      <c r="B198" s="51" t="s">
        <v>983</v>
      </c>
      <c r="C198" s="24" t="s">
        <v>45</v>
      </c>
      <c r="D198" s="24" t="s">
        <v>164</v>
      </c>
      <c r="E198" s="24" t="s">
        <v>553</v>
      </c>
      <c r="F198" s="24"/>
      <c r="G198" s="24" t="s">
        <v>37</v>
      </c>
      <c r="H198" s="24">
        <v>2018</v>
      </c>
      <c r="I198" s="24" t="s">
        <v>941</v>
      </c>
      <c r="J198" s="55">
        <v>9</v>
      </c>
      <c r="K198" s="51" t="s">
        <v>955</v>
      </c>
      <c r="L198" s="52">
        <v>0.05</v>
      </c>
      <c r="M198" s="52">
        <v>0.45</v>
      </c>
      <c r="N198" s="52">
        <v>0.45</v>
      </c>
      <c r="O198" s="52"/>
      <c r="P198" s="52"/>
      <c r="Q198" s="24" t="s">
        <v>135</v>
      </c>
      <c r="R198" s="24" t="s">
        <v>39</v>
      </c>
      <c r="S198" s="24">
        <v>2</v>
      </c>
      <c r="T198" s="24">
        <v>11</v>
      </c>
      <c r="U198" s="24"/>
      <c r="V198" s="24"/>
      <c r="W198" s="24" t="s">
        <v>17</v>
      </c>
      <c r="X198" s="24">
        <v>1422</v>
      </c>
      <c r="Y198" s="24"/>
    </row>
    <row r="199" s="76" customFormat="1" ht="24.95" customHeight="1" spans="1:25">
      <c r="A199" s="24">
        <v>82</v>
      </c>
      <c r="B199" s="51" t="s">
        <v>984</v>
      </c>
      <c r="C199" s="24" t="s">
        <v>45</v>
      </c>
      <c r="D199" s="24" t="s">
        <v>164</v>
      </c>
      <c r="E199" s="24" t="s">
        <v>555</v>
      </c>
      <c r="F199" s="24"/>
      <c r="G199" s="24" t="s">
        <v>37</v>
      </c>
      <c r="H199" s="24">
        <v>2018</v>
      </c>
      <c r="I199" s="24" t="s">
        <v>941</v>
      </c>
      <c r="J199" s="55">
        <v>2</v>
      </c>
      <c r="K199" s="51" t="s">
        <v>955</v>
      </c>
      <c r="L199" s="52">
        <v>0.05</v>
      </c>
      <c r="M199" s="52">
        <v>0.1</v>
      </c>
      <c r="N199" s="52">
        <v>0.1</v>
      </c>
      <c r="O199" s="52"/>
      <c r="P199" s="52"/>
      <c r="Q199" s="24" t="s">
        <v>135</v>
      </c>
      <c r="R199" s="24" t="s">
        <v>39</v>
      </c>
      <c r="S199" s="24">
        <v>1</v>
      </c>
      <c r="T199" s="24">
        <v>3</v>
      </c>
      <c r="U199" s="24"/>
      <c r="V199" s="24"/>
      <c r="W199" s="24" t="s">
        <v>17</v>
      </c>
      <c r="X199" s="24">
        <v>1423</v>
      </c>
      <c r="Y199" s="24"/>
    </row>
    <row r="200" s="76" customFormat="1" ht="24.95" customHeight="1" spans="1:25">
      <c r="A200" s="24">
        <v>83</v>
      </c>
      <c r="B200" s="51" t="s">
        <v>985</v>
      </c>
      <c r="C200" s="24" t="s">
        <v>45</v>
      </c>
      <c r="D200" s="24" t="s">
        <v>164</v>
      </c>
      <c r="E200" s="24" t="s">
        <v>813</v>
      </c>
      <c r="F200" s="24"/>
      <c r="G200" s="24" t="s">
        <v>37</v>
      </c>
      <c r="H200" s="24">
        <v>2018</v>
      </c>
      <c r="I200" s="24" t="s">
        <v>941</v>
      </c>
      <c r="J200" s="55">
        <v>9</v>
      </c>
      <c r="K200" s="51" t="s">
        <v>955</v>
      </c>
      <c r="L200" s="52">
        <v>0.05</v>
      </c>
      <c r="M200" s="52">
        <v>0.45</v>
      </c>
      <c r="N200" s="52">
        <v>0.45</v>
      </c>
      <c r="O200" s="52"/>
      <c r="P200" s="52"/>
      <c r="Q200" s="24" t="s">
        <v>135</v>
      </c>
      <c r="R200" s="24" t="s">
        <v>39</v>
      </c>
      <c r="S200" s="24">
        <v>2</v>
      </c>
      <c r="T200" s="24">
        <v>11</v>
      </c>
      <c r="U200" s="24"/>
      <c r="V200" s="24"/>
      <c r="W200" s="24" t="s">
        <v>17</v>
      </c>
      <c r="X200" s="24">
        <v>1424</v>
      </c>
      <c r="Y200" s="24"/>
    </row>
    <row r="201" s="76" customFormat="1" ht="24.95" customHeight="1" spans="1:25">
      <c r="A201" s="24">
        <v>84</v>
      </c>
      <c r="B201" s="51" t="s">
        <v>986</v>
      </c>
      <c r="C201" s="24" t="s">
        <v>45</v>
      </c>
      <c r="D201" s="24" t="s">
        <v>164</v>
      </c>
      <c r="E201" s="24" t="s">
        <v>987</v>
      </c>
      <c r="F201" s="24"/>
      <c r="G201" s="24" t="s">
        <v>37</v>
      </c>
      <c r="H201" s="24">
        <v>2018</v>
      </c>
      <c r="I201" s="24" t="s">
        <v>941</v>
      </c>
      <c r="J201" s="55">
        <v>8</v>
      </c>
      <c r="K201" s="51" t="s">
        <v>955</v>
      </c>
      <c r="L201" s="52">
        <v>0.05</v>
      </c>
      <c r="M201" s="52">
        <v>0.4</v>
      </c>
      <c r="N201" s="52">
        <v>0.4</v>
      </c>
      <c r="O201" s="52"/>
      <c r="P201" s="52"/>
      <c r="Q201" s="24" t="s">
        <v>135</v>
      </c>
      <c r="R201" s="24" t="s">
        <v>39</v>
      </c>
      <c r="S201" s="24">
        <v>1</v>
      </c>
      <c r="T201" s="24">
        <v>3</v>
      </c>
      <c r="U201" s="24"/>
      <c r="V201" s="24"/>
      <c r="W201" s="24" t="s">
        <v>17</v>
      </c>
      <c r="X201" s="24">
        <v>1425</v>
      </c>
      <c r="Y201" s="24"/>
    </row>
    <row r="202" s="76" customFormat="1" ht="24.95" customHeight="1" spans="1:25">
      <c r="A202" s="24">
        <v>85</v>
      </c>
      <c r="B202" s="51" t="s">
        <v>988</v>
      </c>
      <c r="C202" s="24" t="s">
        <v>45</v>
      </c>
      <c r="D202" s="24" t="s">
        <v>164</v>
      </c>
      <c r="E202" s="24" t="s">
        <v>228</v>
      </c>
      <c r="F202" s="24"/>
      <c r="G202" s="24" t="s">
        <v>37</v>
      </c>
      <c r="H202" s="24">
        <v>2018</v>
      </c>
      <c r="I202" s="24" t="s">
        <v>941</v>
      </c>
      <c r="J202" s="55">
        <v>1</v>
      </c>
      <c r="K202" s="51" t="s">
        <v>955</v>
      </c>
      <c r="L202" s="52">
        <v>0.05</v>
      </c>
      <c r="M202" s="52">
        <v>0.05</v>
      </c>
      <c r="N202" s="52">
        <v>0.05</v>
      </c>
      <c r="O202" s="52"/>
      <c r="P202" s="52"/>
      <c r="Q202" s="24" t="s">
        <v>135</v>
      </c>
      <c r="R202" s="24" t="s">
        <v>39</v>
      </c>
      <c r="S202" s="24">
        <v>1</v>
      </c>
      <c r="T202" s="24">
        <v>4</v>
      </c>
      <c r="U202" s="24"/>
      <c r="V202" s="24"/>
      <c r="W202" s="24" t="s">
        <v>17</v>
      </c>
      <c r="X202" s="24">
        <v>1426</v>
      </c>
      <c r="Y202" s="24"/>
    </row>
    <row r="203" s="76" customFormat="1" ht="24.95" customHeight="1" spans="1:25">
      <c r="A203" s="24">
        <v>86</v>
      </c>
      <c r="B203" s="51" t="s">
        <v>989</v>
      </c>
      <c r="C203" s="24" t="s">
        <v>45</v>
      </c>
      <c r="D203" s="24" t="s">
        <v>164</v>
      </c>
      <c r="E203" s="24" t="s">
        <v>165</v>
      </c>
      <c r="F203" s="24"/>
      <c r="G203" s="24" t="s">
        <v>37</v>
      </c>
      <c r="H203" s="24">
        <v>2018</v>
      </c>
      <c r="I203" s="24" t="s">
        <v>941</v>
      </c>
      <c r="J203" s="55">
        <v>2</v>
      </c>
      <c r="K203" s="51" t="s">
        <v>955</v>
      </c>
      <c r="L203" s="52">
        <v>0.05</v>
      </c>
      <c r="M203" s="52">
        <v>0.1</v>
      </c>
      <c r="N203" s="52">
        <v>0.1</v>
      </c>
      <c r="O203" s="52"/>
      <c r="P203" s="52"/>
      <c r="Q203" s="24" t="s">
        <v>135</v>
      </c>
      <c r="R203" s="24" t="s">
        <v>39</v>
      </c>
      <c r="S203" s="24">
        <v>1</v>
      </c>
      <c r="T203" s="24">
        <v>2</v>
      </c>
      <c r="U203" s="24"/>
      <c r="V203" s="24"/>
      <c r="W203" s="24" t="s">
        <v>17</v>
      </c>
      <c r="X203" s="24">
        <v>1427</v>
      </c>
      <c r="Y203" s="24"/>
    </row>
    <row r="204" ht="24.95" customHeight="1" spans="1:25">
      <c r="A204" s="24">
        <v>87</v>
      </c>
      <c r="B204" s="25" t="s">
        <v>976</v>
      </c>
      <c r="C204" s="26" t="s">
        <v>45</v>
      </c>
      <c r="D204" s="26" t="s">
        <v>164</v>
      </c>
      <c r="E204" s="26" t="s">
        <v>167</v>
      </c>
      <c r="F204" s="26"/>
      <c r="G204" s="26" t="s">
        <v>37</v>
      </c>
      <c r="H204" s="26">
        <v>2019</v>
      </c>
      <c r="I204" s="26" t="s">
        <v>941</v>
      </c>
      <c r="J204" s="45">
        <v>12</v>
      </c>
      <c r="K204" s="46" t="s">
        <v>955</v>
      </c>
      <c r="L204" s="26">
        <v>0.05</v>
      </c>
      <c r="M204" s="47">
        <v>0.6</v>
      </c>
      <c r="N204" s="47"/>
      <c r="O204" s="47">
        <v>0.6</v>
      </c>
      <c r="P204" s="47"/>
      <c r="Q204" s="26" t="s">
        <v>135</v>
      </c>
      <c r="R204" s="26" t="s">
        <v>39</v>
      </c>
      <c r="S204" s="60">
        <v>1</v>
      </c>
      <c r="T204" s="60">
        <v>6</v>
      </c>
      <c r="U204" s="60"/>
      <c r="V204" s="60"/>
      <c r="W204" s="26" t="s">
        <v>17</v>
      </c>
      <c r="X204" s="26"/>
      <c r="Y204" s="87" t="s">
        <v>1029</v>
      </c>
    </row>
    <row r="205" ht="24.95" customHeight="1" spans="1:25">
      <c r="A205" s="24"/>
      <c r="B205" s="25"/>
      <c r="C205" s="27" t="s">
        <v>45</v>
      </c>
      <c r="D205" s="28" t="s">
        <v>164</v>
      </c>
      <c r="E205" s="28" t="s">
        <v>167</v>
      </c>
      <c r="F205" s="27" t="s">
        <v>2840</v>
      </c>
      <c r="G205" s="26" t="s">
        <v>37</v>
      </c>
      <c r="H205" s="26">
        <v>2019</v>
      </c>
      <c r="I205" s="26" t="s">
        <v>941</v>
      </c>
      <c r="J205" s="45">
        <v>12</v>
      </c>
      <c r="K205" s="46" t="s">
        <v>955</v>
      </c>
      <c r="L205" s="26">
        <v>0.05</v>
      </c>
      <c r="M205" s="47">
        <v>0.6</v>
      </c>
      <c r="N205" s="47"/>
      <c r="O205" s="47">
        <v>0.6</v>
      </c>
      <c r="P205" s="47"/>
      <c r="Q205" s="26" t="s">
        <v>135</v>
      </c>
      <c r="R205" s="26" t="s">
        <v>39</v>
      </c>
      <c r="S205" s="60">
        <v>1</v>
      </c>
      <c r="T205" s="60">
        <v>6</v>
      </c>
      <c r="U205" s="60"/>
      <c r="V205" s="60"/>
      <c r="W205" s="26" t="s">
        <v>17</v>
      </c>
      <c r="X205" s="26"/>
      <c r="Y205" s="87"/>
    </row>
    <row r="206" ht="24.95" customHeight="1" spans="1:25">
      <c r="A206" s="24">
        <v>88</v>
      </c>
      <c r="B206" s="25" t="s">
        <v>983</v>
      </c>
      <c r="C206" s="26" t="s">
        <v>45</v>
      </c>
      <c r="D206" s="26" t="s">
        <v>164</v>
      </c>
      <c r="E206" s="26" t="s">
        <v>553</v>
      </c>
      <c r="F206" s="26"/>
      <c r="G206" s="26" t="s">
        <v>37</v>
      </c>
      <c r="H206" s="26">
        <v>2019</v>
      </c>
      <c r="I206" s="26" t="s">
        <v>941</v>
      </c>
      <c r="J206" s="45">
        <v>4</v>
      </c>
      <c r="K206" s="46" t="s">
        <v>955</v>
      </c>
      <c r="L206" s="26">
        <v>0.05</v>
      </c>
      <c r="M206" s="47">
        <v>0.2</v>
      </c>
      <c r="N206" s="47"/>
      <c r="O206" s="47">
        <v>0.2</v>
      </c>
      <c r="P206" s="47"/>
      <c r="Q206" s="26" t="s">
        <v>135</v>
      </c>
      <c r="R206" s="26" t="s">
        <v>39</v>
      </c>
      <c r="S206" s="60">
        <v>1</v>
      </c>
      <c r="T206" s="60">
        <v>6</v>
      </c>
      <c r="U206" s="60"/>
      <c r="V206" s="60"/>
      <c r="W206" s="26" t="s">
        <v>17</v>
      </c>
      <c r="X206" s="26"/>
      <c r="Y206" s="87" t="s">
        <v>1030</v>
      </c>
    </row>
    <row r="207" ht="24.95" customHeight="1" spans="1:25">
      <c r="A207" s="24"/>
      <c r="B207" s="25"/>
      <c r="C207" s="27" t="s">
        <v>45</v>
      </c>
      <c r="D207" s="28" t="s">
        <v>164</v>
      </c>
      <c r="E207" s="28" t="s">
        <v>553</v>
      </c>
      <c r="F207" s="28" t="s">
        <v>2841</v>
      </c>
      <c r="G207" s="26" t="s">
        <v>37</v>
      </c>
      <c r="H207" s="26">
        <v>2019</v>
      </c>
      <c r="I207" s="26" t="s">
        <v>941</v>
      </c>
      <c r="J207" s="45">
        <v>4</v>
      </c>
      <c r="K207" s="46" t="s">
        <v>955</v>
      </c>
      <c r="L207" s="26">
        <v>0.05</v>
      </c>
      <c r="M207" s="47">
        <v>0.2</v>
      </c>
      <c r="N207" s="47"/>
      <c r="O207" s="47">
        <v>0.2</v>
      </c>
      <c r="P207" s="47"/>
      <c r="Q207" s="26" t="s">
        <v>135</v>
      </c>
      <c r="R207" s="26" t="s">
        <v>39</v>
      </c>
      <c r="S207" s="60">
        <v>1</v>
      </c>
      <c r="T207" s="60">
        <v>6</v>
      </c>
      <c r="U207" s="60"/>
      <c r="V207" s="60"/>
      <c r="W207" s="26" t="s">
        <v>17</v>
      </c>
      <c r="X207" s="26"/>
      <c r="Y207" s="87"/>
    </row>
    <row r="208" s="6" customFormat="1" ht="24.95" customHeight="1" spans="1:25">
      <c r="A208" s="22">
        <v>90</v>
      </c>
      <c r="B208" s="23" t="s">
        <v>1047</v>
      </c>
      <c r="C208" s="22"/>
      <c r="D208" s="22"/>
      <c r="E208" s="22"/>
      <c r="F208" s="22"/>
      <c r="G208" s="22" t="s">
        <v>37</v>
      </c>
      <c r="H208" s="22" t="s">
        <v>34</v>
      </c>
      <c r="I208" s="22" t="s">
        <v>941</v>
      </c>
      <c r="J208" s="43">
        <f>SUM(J209:J228)</f>
        <v>54</v>
      </c>
      <c r="K208" s="23" t="s">
        <v>1048</v>
      </c>
      <c r="L208" s="22"/>
      <c r="M208" s="49">
        <f>SUM(M209:M228)</f>
        <v>18.3</v>
      </c>
      <c r="N208" s="49">
        <f>SUM(N209:N228)</f>
        <v>10.8</v>
      </c>
      <c r="O208" s="49">
        <f>SUM(O209:O228)</f>
        <v>7.5</v>
      </c>
      <c r="P208" s="49">
        <f>SUM(P209:P228)</f>
        <v>0</v>
      </c>
      <c r="Q208" s="22"/>
      <c r="R208" s="22" t="s">
        <v>39</v>
      </c>
      <c r="S208" s="58">
        <f>SUM(S209:S228)</f>
        <v>39</v>
      </c>
      <c r="T208" s="58">
        <f>SUM(T209:T228)</f>
        <v>171</v>
      </c>
      <c r="U208" s="58"/>
      <c r="V208" s="58"/>
      <c r="W208" s="22" t="s">
        <v>34</v>
      </c>
      <c r="X208" s="22">
        <v>1780</v>
      </c>
      <c r="Y208" s="22"/>
    </row>
    <row r="209" s="3" customFormat="1" ht="24.95" customHeight="1" spans="1:25">
      <c r="A209" s="24">
        <v>91</v>
      </c>
      <c r="B209" s="46" t="s">
        <v>1070</v>
      </c>
      <c r="C209" s="26" t="s">
        <v>45</v>
      </c>
      <c r="D209" s="26" t="s">
        <v>164</v>
      </c>
      <c r="E209" s="26" t="s">
        <v>545</v>
      </c>
      <c r="F209" s="26"/>
      <c r="G209" s="26" t="s">
        <v>37</v>
      </c>
      <c r="H209" s="26">
        <v>2018</v>
      </c>
      <c r="I209" s="26" t="s">
        <v>941</v>
      </c>
      <c r="J209" s="45">
        <v>1</v>
      </c>
      <c r="K209" s="51" t="s">
        <v>1048</v>
      </c>
      <c r="L209" s="47">
        <v>0.4</v>
      </c>
      <c r="M209" s="47">
        <v>0.4</v>
      </c>
      <c r="N209" s="47">
        <v>0.4</v>
      </c>
      <c r="O209" s="47"/>
      <c r="P209" s="47"/>
      <c r="Q209" s="26" t="s">
        <v>135</v>
      </c>
      <c r="R209" s="26" t="s">
        <v>39</v>
      </c>
      <c r="S209" s="26">
        <v>1</v>
      </c>
      <c r="T209" s="26">
        <v>4</v>
      </c>
      <c r="U209" s="26"/>
      <c r="V209" s="26"/>
      <c r="W209" s="26" t="s">
        <v>17</v>
      </c>
      <c r="X209" s="24">
        <v>1796</v>
      </c>
      <c r="Y209" s="24"/>
    </row>
    <row r="210" s="3" customFormat="1" ht="24.95" customHeight="1" spans="1:25">
      <c r="A210" s="24">
        <v>92</v>
      </c>
      <c r="B210" s="46" t="s">
        <v>1071</v>
      </c>
      <c r="C210" s="26" t="s">
        <v>45</v>
      </c>
      <c r="D210" s="26" t="s">
        <v>164</v>
      </c>
      <c r="E210" s="26" t="s">
        <v>169</v>
      </c>
      <c r="F210" s="26"/>
      <c r="G210" s="26" t="s">
        <v>37</v>
      </c>
      <c r="H210" s="26">
        <v>2018</v>
      </c>
      <c r="I210" s="26" t="s">
        <v>941</v>
      </c>
      <c r="J210" s="45">
        <v>4</v>
      </c>
      <c r="K210" s="51" t="s">
        <v>1048</v>
      </c>
      <c r="L210" s="47">
        <v>0.4</v>
      </c>
      <c r="M210" s="47">
        <v>1.6</v>
      </c>
      <c r="N210" s="47">
        <v>1.6</v>
      </c>
      <c r="O210" s="47"/>
      <c r="P210" s="47"/>
      <c r="Q210" s="26" t="s">
        <v>135</v>
      </c>
      <c r="R210" s="26" t="s">
        <v>39</v>
      </c>
      <c r="S210" s="26">
        <v>4</v>
      </c>
      <c r="T210" s="26">
        <v>15</v>
      </c>
      <c r="U210" s="26"/>
      <c r="V210" s="26"/>
      <c r="W210" s="26" t="s">
        <v>17</v>
      </c>
      <c r="X210" s="24">
        <v>1797</v>
      </c>
      <c r="Y210" s="24"/>
    </row>
    <row r="211" s="3" customFormat="1" ht="24.95" customHeight="1" spans="1:25">
      <c r="A211" s="24">
        <v>93</v>
      </c>
      <c r="B211" s="46" t="s">
        <v>1072</v>
      </c>
      <c r="C211" s="26" t="s">
        <v>45</v>
      </c>
      <c r="D211" s="26" t="s">
        <v>164</v>
      </c>
      <c r="E211" s="26" t="s">
        <v>167</v>
      </c>
      <c r="F211" s="26"/>
      <c r="G211" s="26" t="s">
        <v>37</v>
      </c>
      <c r="H211" s="26">
        <v>2018</v>
      </c>
      <c r="I211" s="26" t="s">
        <v>941</v>
      </c>
      <c r="J211" s="45">
        <v>3</v>
      </c>
      <c r="K211" s="51" t="s">
        <v>1048</v>
      </c>
      <c r="L211" s="47">
        <v>0.4</v>
      </c>
      <c r="M211" s="47">
        <v>1.2</v>
      </c>
      <c r="N211" s="47">
        <v>1.2</v>
      </c>
      <c r="O211" s="47"/>
      <c r="P211" s="47"/>
      <c r="Q211" s="26" t="s">
        <v>135</v>
      </c>
      <c r="R211" s="26" t="s">
        <v>39</v>
      </c>
      <c r="S211" s="26">
        <v>3</v>
      </c>
      <c r="T211" s="26">
        <v>11</v>
      </c>
      <c r="U211" s="26"/>
      <c r="V211" s="26"/>
      <c r="W211" s="26" t="s">
        <v>17</v>
      </c>
      <c r="X211" s="24">
        <v>1798</v>
      </c>
      <c r="Y211" s="24"/>
    </row>
    <row r="212" s="3" customFormat="1" ht="24.95" customHeight="1" spans="1:25">
      <c r="A212" s="24">
        <v>94</v>
      </c>
      <c r="B212" s="46" t="s">
        <v>1073</v>
      </c>
      <c r="C212" s="26" t="s">
        <v>45</v>
      </c>
      <c r="D212" s="26" t="s">
        <v>164</v>
      </c>
      <c r="E212" s="26" t="s">
        <v>219</v>
      </c>
      <c r="F212" s="26"/>
      <c r="G212" s="26" t="s">
        <v>37</v>
      </c>
      <c r="H212" s="26">
        <v>2018</v>
      </c>
      <c r="I212" s="26" t="s">
        <v>941</v>
      </c>
      <c r="J212" s="45">
        <v>9</v>
      </c>
      <c r="K212" s="51" t="s">
        <v>1048</v>
      </c>
      <c r="L212" s="47">
        <v>0.4</v>
      </c>
      <c r="M212" s="47">
        <v>3.6</v>
      </c>
      <c r="N212" s="47">
        <v>3.6</v>
      </c>
      <c r="O212" s="47"/>
      <c r="P212" s="47"/>
      <c r="Q212" s="26" t="s">
        <v>135</v>
      </c>
      <c r="R212" s="26" t="s">
        <v>39</v>
      </c>
      <c r="S212" s="26">
        <v>9</v>
      </c>
      <c r="T212" s="26">
        <v>39</v>
      </c>
      <c r="U212" s="26"/>
      <c r="V212" s="26"/>
      <c r="W212" s="26" t="s">
        <v>17</v>
      </c>
      <c r="X212" s="24">
        <v>1799</v>
      </c>
      <c r="Y212" s="24"/>
    </row>
    <row r="213" s="3" customFormat="1" ht="24.95" customHeight="1" spans="1:25">
      <c r="A213" s="24">
        <v>95</v>
      </c>
      <c r="B213" s="46" t="s">
        <v>1074</v>
      </c>
      <c r="C213" s="26" t="s">
        <v>45</v>
      </c>
      <c r="D213" s="26" t="s">
        <v>164</v>
      </c>
      <c r="E213" s="26" t="s">
        <v>553</v>
      </c>
      <c r="F213" s="26"/>
      <c r="G213" s="26" t="s">
        <v>37</v>
      </c>
      <c r="H213" s="26">
        <v>2018</v>
      </c>
      <c r="I213" s="26" t="s">
        <v>941</v>
      </c>
      <c r="J213" s="45">
        <v>2</v>
      </c>
      <c r="K213" s="51" t="s">
        <v>1048</v>
      </c>
      <c r="L213" s="47">
        <v>0.4</v>
      </c>
      <c r="M213" s="47">
        <v>0.8</v>
      </c>
      <c r="N213" s="47">
        <v>0.8</v>
      </c>
      <c r="O213" s="47"/>
      <c r="P213" s="47"/>
      <c r="Q213" s="26" t="s">
        <v>135</v>
      </c>
      <c r="R213" s="26" t="s">
        <v>39</v>
      </c>
      <c r="S213" s="26">
        <v>2</v>
      </c>
      <c r="T213" s="26">
        <v>12</v>
      </c>
      <c r="U213" s="26"/>
      <c r="V213" s="26"/>
      <c r="W213" s="26" t="s">
        <v>17</v>
      </c>
      <c r="X213" s="24">
        <v>1800</v>
      </c>
      <c r="Y213" s="24"/>
    </row>
    <row r="214" s="3" customFormat="1" ht="24.95" customHeight="1" spans="1:25">
      <c r="A214" s="24">
        <v>96</v>
      </c>
      <c r="B214" s="46" t="s">
        <v>1075</v>
      </c>
      <c r="C214" s="26" t="s">
        <v>45</v>
      </c>
      <c r="D214" s="26" t="s">
        <v>164</v>
      </c>
      <c r="E214" s="26" t="s">
        <v>222</v>
      </c>
      <c r="F214" s="26"/>
      <c r="G214" s="26" t="s">
        <v>37</v>
      </c>
      <c r="H214" s="26">
        <v>2018</v>
      </c>
      <c r="I214" s="26" t="s">
        <v>941</v>
      </c>
      <c r="J214" s="45">
        <v>2</v>
      </c>
      <c r="K214" s="51" t="s">
        <v>1048</v>
      </c>
      <c r="L214" s="47">
        <v>0.4</v>
      </c>
      <c r="M214" s="47">
        <v>0.8</v>
      </c>
      <c r="N214" s="47">
        <v>0.8</v>
      </c>
      <c r="O214" s="47"/>
      <c r="P214" s="47"/>
      <c r="Q214" s="26" t="s">
        <v>135</v>
      </c>
      <c r="R214" s="26" t="s">
        <v>39</v>
      </c>
      <c r="S214" s="26">
        <v>2</v>
      </c>
      <c r="T214" s="26">
        <v>4</v>
      </c>
      <c r="U214" s="26"/>
      <c r="V214" s="26"/>
      <c r="W214" s="26" t="s">
        <v>17</v>
      </c>
      <c r="X214" s="24">
        <v>1801</v>
      </c>
      <c r="Y214" s="24"/>
    </row>
    <row r="215" s="3" customFormat="1" ht="24.95" customHeight="1" spans="1:25">
      <c r="A215" s="24">
        <v>97</v>
      </c>
      <c r="B215" s="46" t="s">
        <v>1076</v>
      </c>
      <c r="C215" s="26" t="s">
        <v>45</v>
      </c>
      <c r="D215" s="26" t="s">
        <v>164</v>
      </c>
      <c r="E215" s="26" t="s">
        <v>225</v>
      </c>
      <c r="F215" s="26"/>
      <c r="G215" s="26" t="s">
        <v>37</v>
      </c>
      <c r="H215" s="26">
        <v>2018</v>
      </c>
      <c r="I215" s="26" t="s">
        <v>941</v>
      </c>
      <c r="J215" s="45">
        <v>2</v>
      </c>
      <c r="K215" s="51" t="s">
        <v>1048</v>
      </c>
      <c r="L215" s="47">
        <v>0.4</v>
      </c>
      <c r="M215" s="47">
        <v>0.8</v>
      </c>
      <c r="N215" s="47">
        <v>0.8</v>
      </c>
      <c r="O215" s="47"/>
      <c r="P215" s="47"/>
      <c r="Q215" s="26" t="s">
        <v>135</v>
      </c>
      <c r="R215" s="26" t="s">
        <v>39</v>
      </c>
      <c r="S215" s="26">
        <v>2</v>
      </c>
      <c r="T215" s="26">
        <v>6</v>
      </c>
      <c r="U215" s="26"/>
      <c r="V215" s="26"/>
      <c r="W215" s="26" t="s">
        <v>17</v>
      </c>
      <c r="X215" s="24">
        <v>1802</v>
      </c>
      <c r="Y215" s="24"/>
    </row>
    <row r="216" s="3" customFormat="1" ht="24.95" customHeight="1" spans="1:25">
      <c r="A216" s="24">
        <v>98</v>
      </c>
      <c r="B216" s="46" t="s">
        <v>1077</v>
      </c>
      <c r="C216" s="26" t="s">
        <v>45</v>
      </c>
      <c r="D216" s="26" t="s">
        <v>164</v>
      </c>
      <c r="E216" s="26" t="s">
        <v>555</v>
      </c>
      <c r="F216" s="26"/>
      <c r="G216" s="26" t="s">
        <v>37</v>
      </c>
      <c r="H216" s="26">
        <v>2018</v>
      </c>
      <c r="I216" s="26" t="s">
        <v>941</v>
      </c>
      <c r="J216" s="45">
        <v>1</v>
      </c>
      <c r="K216" s="51" t="s">
        <v>1048</v>
      </c>
      <c r="L216" s="47">
        <v>0.4</v>
      </c>
      <c r="M216" s="47">
        <v>0.4</v>
      </c>
      <c r="N216" s="47">
        <v>0.4</v>
      </c>
      <c r="O216" s="47"/>
      <c r="P216" s="47"/>
      <c r="Q216" s="26" t="s">
        <v>135</v>
      </c>
      <c r="R216" s="26" t="s">
        <v>39</v>
      </c>
      <c r="S216" s="26">
        <v>1</v>
      </c>
      <c r="T216" s="26">
        <v>2</v>
      </c>
      <c r="U216" s="26"/>
      <c r="V216" s="26"/>
      <c r="W216" s="26" t="s">
        <v>17</v>
      </c>
      <c r="X216" s="24">
        <v>1803</v>
      </c>
      <c r="Y216" s="24"/>
    </row>
    <row r="217" s="3" customFormat="1" ht="24.95" customHeight="1" spans="1:25">
      <c r="A217" s="24">
        <v>99</v>
      </c>
      <c r="B217" s="46" t="s">
        <v>1078</v>
      </c>
      <c r="C217" s="26" t="s">
        <v>45</v>
      </c>
      <c r="D217" s="26" t="s">
        <v>164</v>
      </c>
      <c r="E217" s="26" t="s">
        <v>813</v>
      </c>
      <c r="F217" s="26"/>
      <c r="G217" s="26" t="s">
        <v>37</v>
      </c>
      <c r="H217" s="26">
        <v>2018</v>
      </c>
      <c r="I217" s="26" t="s">
        <v>941</v>
      </c>
      <c r="J217" s="45">
        <v>1</v>
      </c>
      <c r="K217" s="51" t="s">
        <v>1048</v>
      </c>
      <c r="L217" s="47">
        <v>0.4</v>
      </c>
      <c r="M217" s="47">
        <v>0.4</v>
      </c>
      <c r="N217" s="47">
        <v>0.4</v>
      </c>
      <c r="O217" s="47"/>
      <c r="P217" s="47"/>
      <c r="Q217" s="26" t="s">
        <v>135</v>
      </c>
      <c r="R217" s="26" t="s">
        <v>39</v>
      </c>
      <c r="S217" s="26">
        <v>1</v>
      </c>
      <c r="T217" s="26">
        <v>7</v>
      </c>
      <c r="U217" s="26"/>
      <c r="V217" s="26"/>
      <c r="W217" s="26" t="s">
        <v>17</v>
      </c>
      <c r="X217" s="24">
        <v>1804</v>
      </c>
      <c r="Y217" s="24"/>
    </row>
    <row r="218" s="3" customFormat="1" ht="24.95" customHeight="1" spans="1:25">
      <c r="A218" s="24">
        <v>100</v>
      </c>
      <c r="B218" s="46" t="s">
        <v>1079</v>
      </c>
      <c r="C218" s="26" t="s">
        <v>45</v>
      </c>
      <c r="D218" s="26" t="s">
        <v>164</v>
      </c>
      <c r="E218" s="26" t="s">
        <v>551</v>
      </c>
      <c r="F218" s="26"/>
      <c r="G218" s="26" t="s">
        <v>37</v>
      </c>
      <c r="H218" s="26">
        <v>2018</v>
      </c>
      <c r="I218" s="26" t="s">
        <v>941</v>
      </c>
      <c r="J218" s="45">
        <v>1</v>
      </c>
      <c r="K218" s="51" t="s">
        <v>1048</v>
      </c>
      <c r="L218" s="47">
        <v>0.4</v>
      </c>
      <c r="M218" s="47">
        <v>0.4</v>
      </c>
      <c r="N218" s="47">
        <v>0.4</v>
      </c>
      <c r="O218" s="47"/>
      <c r="P218" s="47"/>
      <c r="Q218" s="26" t="s">
        <v>135</v>
      </c>
      <c r="R218" s="26" t="s">
        <v>39</v>
      </c>
      <c r="S218" s="26">
        <v>1</v>
      </c>
      <c r="T218" s="26">
        <v>4</v>
      </c>
      <c r="U218" s="26"/>
      <c r="V218" s="26"/>
      <c r="W218" s="26" t="s">
        <v>17</v>
      </c>
      <c r="X218" s="24">
        <v>1805</v>
      </c>
      <c r="Y218" s="24"/>
    </row>
    <row r="219" s="94" customFormat="1" ht="24.95" customHeight="1" spans="1:25">
      <c r="A219" s="24">
        <v>101</v>
      </c>
      <c r="B219" s="46" t="s">
        <v>1080</v>
      </c>
      <c r="C219" s="26" t="s">
        <v>45</v>
      </c>
      <c r="D219" s="26" t="s">
        <v>164</v>
      </c>
      <c r="E219" s="26" t="s">
        <v>228</v>
      </c>
      <c r="F219" s="26"/>
      <c r="G219" s="26" t="s">
        <v>37</v>
      </c>
      <c r="H219" s="26">
        <v>2018</v>
      </c>
      <c r="I219" s="26" t="s">
        <v>941</v>
      </c>
      <c r="J219" s="45">
        <v>1</v>
      </c>
      <c r="K219" s="51" t="s">
        <v>1048</v>
      </c>
      <c r="L219" s="47">
        <v>0.4</v>
      </c>
      <c r="M219" s="47">
        <v>0.4</v>
      </c>
      <c r="N219" s="47">
        <v>0.4</v>
      </c>
      <c r="O219" s="47"/>
      <c r="P219" s="47"/>
      <c r="Q219" s="26" t="s">
        <v>135</v>
      </c>
      <c r="R219" s="26" t="s">
        <v>39</v>
      </c>
      <c r="S219" s="26">
        <v>1</v>
      </c>
      <c r="T219" s="26">
        <v>5</v>
      </c>
      <c r="U219" s="26"/>
      <c r="V219" s="26"/>
      <c r="W219" s="26" t="s">
        <v>17</v>
      </c>
      <c r="X219" s="24">
        <v>1806</v>
      </c>
      <c r="Y219" s="24"/>
    </row>
    <row r="220" ht="24.95" customHeight="1" spans="1:25">
      <c r="A220" s="24">
        <v>102</v>
      </c>
      <c r="B220" s="25" t="s">
        <v>1071</v>
      </c>
      <c r="C220" s="26" t="s">
        <v>45</v>
      </c>
      <c r="D220" s="26" t="s">
        <v>164</v>
      </c>
      <c r="E220" s="26" t="s">
        <v>169</v>
      </c>
      <c r="F220" s="26"/>
      <c r="G220" s="26" t="s">
        <v>37</v>
      </c>
      <c r="H220" s="26">
        <v>2019</v>
      </c>
      <c r="I220" s="26" t="s">
        <v>941</v>
      </c>
      <c r="J220" s="45">
        <v>3</v>
      </c>
      <c r="K220" s="46" t="s">
        <v>1048</v>
      </c>
      <c r="L220" s="26">
        <v>0.3</v>
      </c>
      <c r="M220" s="47">
        <v>0.9</v>
      </c>
      <c r="N220" s="47"/>
      <c r="O220" s="47">
        <v>0.9</v>
      </c>
      <c r="P220" s="47"/>
      <c r="Q220" s="26" t="s">
        <v>135</v>
      </c>
      <c r="R220" s="26" t="s">
        <v>39</v>
      </c>
      <c r="S220" s="60">
        <v>2</v>
      </c>
      <c r="T220" s="60">
        <v>9</v>
      </c>
      <c r="U220" s="60"/>
      <c r="V220" s="60"/>
      <c r="W220" s="26" t="s">
        <v>17</v>
      </c>
      <c r="X220" s="26"/>
      <c r="Y220" s="87" t="s">
        <v>1110</v>
      </c>
    </row>
    <row r="221" ht="24.95" customHeight="1" spans="1:25">
      <c r="A221" s="24"/>
      <c r="B221" s="25"/>
      <c r="C221" s="27" t="s">
        <v>45</v>
      </c>
      <c r="D221" s="28" t="s">
        <v>164</v>
      </c>
      <c r="E221" s="28" t="s">
        <v>169</v>
      </c>
      <c r="F221" s="27" t="s">
        <v>2842</v>
      </c>
      <c r="G221" s="26" t="s">
        <v>37</v>
      </c>
      <c r="H221" s="26">
        <v>2019</v>
      </c>
      <c r="I221" s="26" t="s">
        <v>941</v>
      </c>
      <c r="J221" s="28">
        <v>1</v>
      </c>
      <c r="K221" s="46" t="s">
        <v>1048</v>
      </c>
      <c r="L221" s="26">
        <v>0.3</v>
      </c>
      <c r="M221" s="47">
        <v>0.3</v>
      </c>
      <c r="N221" s="47"/>
      <c r="O221" s="47">
        <v>0.3</v>
      </c>
      <c r="P221" s="47"/>
      <c r="Q221" s="26" t="s">
        <v>135</v>
      </c>
      <c r="R221" s="26" t="s">
        <v>39</v>
      </c>
      <c r="S221" s="26">
        <v>1</v>
      </c>
      <c r="T221" s="86">
        <v>5</v>
      </c>
      <c r="U221" s="60"/>
      <c r="V221" s="60"/>
      <c r="W221" s="26"/>
      <c r="X221" s="26"/>
      <c r="Y221" s="87"/>
    </row>
    <row r="222" ht="24.95" customHeight="1" spans="1:25">
      <c r="A222" s="24"/>
      <c r="B222" s="25"/>
      <c r="C222" s="123" t="s">
        <v>45</v>
      </c>
      <c r="D222" s="152" t="s">
        <v>164</v>
      </c>
      <c r="E222" s="152" t="s">
        <v>169</v>
      </c>
      <c r="F222" s="152" t="s">
        <v>2755</v>
      </c>
      <c r="G222" s="26" t="s">
        <v>37</v>
      </c>
      <c r="H222" s="26">
        <v>2019</v>
      </c>
      <c r="I222" s="26" t="s">
        <v>941</v>
      </c>
      <c r="J222" s="152">
        <v>2</v>
      </c>
      <c r="K222" s="46" t="s">
        <v>1048</v>
      </c>
      <c r="L222" s="26">
        <v>0.3</v>
      </c>
      <c r="M222" s="47">
        <v>0.6</v>
      </c>
      <c r="N222" s="47"/>
      <c r="O222" s="47">
        <v>0.6</v>
      </c>
      <c r="P222" s="47"/>
      <c r="Q222" s="26" t="s">
        <v>135</v>
      </c>
      <c r="R222" s="26" t="s">
        <v>39</v>
      </c>
      <c r="S222" s="26">
        <v>1</v>
      </c>
      <c r="T222" s="153">
        <v>4</v>
      </c>
      <c r="U222" s="60"/>
      <c r="V222" s="60"/>
      <c r="W222" s="26"/>
      <c r="X222" s="26"/>
      <c r="Y222" s="87"/>
    </row>
    <row r="223" ht="24.95" customHeight="1" spans="1:25">
      <c r="A223" s="24">
        <v>103</v>
      </c>
      <c r="B223" s="25" t="s">
        <v>1072</v>
      </c>
      <c r="C223" s="26" t="s">
        <v>45</v>
      </c>
      <c r="D223" s="26" t="s">
        <v>164</v>
      </c>
      <c r="E223" s="26" t="s">
        <v>167</v>
      </c>
      <c r="F223" s="26"/>
      <c r="G223" s="26" t="s">
        <v>37</v>
      </c>
      <c r="H223" s="26">
        <v>2019</v>
      </c>
      <c r="I223" s="26" t="s">
        <v>941</v>
      </c>
      <c r="J223" s="45">
        <v>10</v>
      </c>
      <c r="K223" s="46" t="s">
        <v>1048</v>
      </c>
      <c r="L223" s="26">
        <v>0.3</v>
      </c>
      <c r="M223" s="47">
        <v>3</v>
      </c>
      <c r="N223" s="47"/>
      <c r="O223" s="47">
        <v>3</v>
      </c>
      <c r="P223" s="47"/>
      <c r="Q223" s="26" t="s">
        <v>135</v>
      </c>
      <c r="R223" s="26" t="s">
        <v>39</v>
      </c>
      <c r="S223" s="60">
        <v>4</v>
      </c>
      <c r="T223" s="60">
        <v>19</v>
      </c>
      <c r="U223" s="60"/>
      <c r="V223" s="60"/>
      <c r="W223" s="26" t="s">
        <v>17</v>
      </c>
      <c r="X223" s="26"/>
      <c r="Y223" s="87" t="s">
        <v>1111</v>
      </c>
    </row>
    <row r="224" ht="24.95" customHeight="1" spans="1:25">
      <c r="A224" s="24"/>
      <c r="B224" s="25"/>
      <c r="C224" s="123" t="s">
        <v>45</v>
      </c>
      <c r="D224" s="152" t="s">
        <v>164</v>
      </c>
      <c r="E224" s="152" t="s">
        <v>167</v>
      </c>
      <c r="F224" s="123" t="s">
        <v>2771</v>
      </c>
      <c r="G224" s="26" t="s">
        <v>37</v>
      </c>
      <c r="H224" s="26">
        <v>2019</v>
      </c>
      <c r="I224" s="26" t="s">
        <v>941</v>
      </c>
      <c r="J224" s="152">
        <v>2</v>
      </c>
      <c r="K224" s="46" t="s">
        <v>1048</v>
      </c>
      <c r="L224" s="26">
        <v>0.3</v>
      </c>
      <c r="M224" s="47">
        <f>L224*J224</f>
        <v>0.6</v>
      </c>
      <c r="N224" s="47"/>
      <c r="O224" s="47">
        <f>L224*J224</f>
        <v>0.6</v>
      </c>
      <c r="P224" s="47"/>
      <c r="Q224" s="26" t="s">
        <v>135</v>
      </c>
      <c r="R224" s="26" t="s">
        <v>39</v>
      </c>
      <c r="S224" s="26">
        <v>1</v>
      </c>
      <c r="T224" s="153">
        <v>4</v>
      </c>
      <c r="U224" s="60"/>
      <c r="V224" s="60"/>
      <c r="W224" s="26"/>
      <c r="X224" s="26"/>
      <c r="Y224" s="87"/>
    </row>
    <row r="225" ht="24.95" customHeight="1" spans="1:25">
      <c r="A225" s="24"/>
      <c r="B225" s="25"/>
      <c r="C225" s="123" t="s">
        <v>45</v>
      </c>
      <c r="D225" s="152" t="s">
        <v>164</v>
      </c>
      <c r="E225" s="152" t="s">
        <v>167</v>
      </c>
      <c r="F225" s="123" t="s">
        <v>2772</v>
      </c>
      <c r="G225" s="26" t="s">
        <v>37</v>
      </c>
      <c r="H225" s="26">
        <v>2019</v>
      </c>
      <c r="I225" s="26" t="s">
        <v>941</v>
      </c>
      <c r="J225" s="152">
        <v>3</v>
      </c>
      <c r="K225" s="46" t="s">
        <v>1048</v>
      </c>
      <c r="L225" s="26">
        <v>0.3</v>
      </c>
      <c r="M225" s="47">
        <f>L225*J225</f>
        <v>0.9</v>
      </c>
      <c r="N225" s="47"/>
      <c r="O225" s="47">
        <f>L225*J225</f>
        <v>0.9</v>
      </c>
      <c r="P225" s="47"/>
      <c r="Q225" s="26" t="s">
        <v>135</v>
      </c>
      <c r="R225" s="26" t="s">
        <v>39</v>
      </c>
      <c r="S225" s="26">
        <v>1</v>
      </c>
      <c r="T225" s="153">
        <v>4</v>
      </c>
      <c r="U225" s="60"/>
      <c r="V225" s="60"/>
      <c r="W225" s="26"/>
      <c r="X225" s="26"/>
      <c r="Y225" s="87"/>
    </row>
    <row r="226" ht="24.95" customHeight="1" spans="1:25">
      <c r="A226" s="24"/>
      <c r="B226" s="25"/>
      <c r="C226" s="123" t="s">
        <v>45</v>
      </c>
      <c r="D226" s="152" t="s">
        <v>164</v>
      </c>
      <c r="E226" s="152" t="s">
        <v>167</v>
      </c>
      <c r="F226" s="123" t="s">
        <v>2773</v>
      </c>
      <c r="G226" s="26" t="s">
        <v>37</v>
      </c>
      <c r="H226" s="26">
        <v>2019</v>
      </c>
      <c r="I226" s="26" t="s">
        <v>941</v>
      </c>
      <c r="J226" s="152">
        <v>3</v>
      </c>
      <c r="K226" s="46" t="s">
        <v>1048</v>
      </c>
      <c r="L226" s="26">
        <v>0.3</v>
      </c>
      <c r="M226" s="47">
        <f>L226*J226</f>
        <v>0.9</v>
      </c>
      <c r="N226" s="47"/>
      <c r="O226" s="47">
        <f>L226*J226</f>
        <v>0.9</v>
      </c>
      <c r="P226" s="47"/>
      <c r="Q226" s="26" t="s">
        <v>135</v>
      </c>
      <c r="R226" s="26" t="s">
        <v>39</v>
      </c>
      <c r="S226" s="26">
        <v>1</v>
      </c>
      <c r="T226" s="153">
        <v>5</v>
      </c>
      <c r="U226" s="60"/>
      <c r="V226" s="60"/>
      <c r="W226" s="26"/>
      <c r="X226" s="26"/>
      <c r="Y226" s="87"/>
    </row>
    <row r="227" ht="24.95" customHeight="1" spans="1:25">
      <c r="A227" s="24"/>
      <c r="B227" s="25"/>
      <c r="C227" s="27" t="s">
        <v>45</v>
      </c>
      <c r="D227" s="28" t="s">
        <v>164</v>
      </c>
      <c r="E227" s="28" t="s">
        <v>167</v>
      </c>
      <c r="F227" s="27" t="s">
        <v>2843</v>
      </c>
      <c r="G227" s="26" t="s">
        <v>37</v>
      </c>
      <c r="H227" s="26">
        <v>2019</v>
      </c>
      <c r="I227" s="26" t="s">
        <v>941</v>
      </c>
      <c r="J227" s="28">
        <v>2</v>
      </c>
      <c r="K227" s="46"/>
      <c r="L227" s="26"/>
      <c r="M227" s="47"/>
      <c r="N227" s="47"/>
      <c r="O227" s="47"/>
      <c r="P227" s="47"/>
      <c r="Q227" s="26"/>
      <c r="R227" s="26"/>
      <c r="S227" s="60"/>
      <c r="T227" s="86">
        <v>6</v>
      </c>
      <c r="U227" s="60"/>
      <c r="V227" s="60"/>
      <c r="W227" s="26"/>
      <c r="X227" s="26"/>
      <c r="Y227" s="87"/>
    </row>
    <row r="228" ht="24.95" customHeight="1" spans="1:25">
      <c r="A228" s="24">
        <v>104</v>
      </c>
      <c r="B228" s="25" t="s">
        <v>1112</v>
      </c>
      <c r="C228" s="26" t="s">
        <v>45</v>
      </c>
      <c r="D228" s="26" t="s">
        <v>164</v>
      </c>
      <c r="E228" s="26" t="s">
        <v>165</v>
      </c>
      <c r="F228" s="26"/>
      <c r="G228" s="26" t="s">
        <v>37</v>
      </c>
      <c r="H228" s="26">
        <v>2019</v>
      </c>
      <c r="I228" s="26" t="s">
        <v>941</v>
      </c>
      <c r="J228" s="45">
        <v>1</v>
      </c>
      <c r="K228" s="46" t="s">
        <v>1048</v>
      </c>
      <c r="L228" s="26">
        <v>0.3</v>
      </c>
      <c r="M228" s="47">
        <v>0.3</v>
      </c>
      <c r="N228" s="47"/>
      <c r="O228" s="47">
        <v>0.3</v>
      </c>
      <c r="P228" s="47"/>
      <c r="Q228" s="26" t="s">
        <v>135</v>
      </c>
      <c r="R228" s="26" t="s">
        <v>39</v>
      </c>
      <c r="S228" s="60">
        <v>1</v>
      </c>
      <c r="T228" s="60">
        <v>6</v>
      </c>
      <c r="U228" s="60"/>
      <c r="V228" s="60"/>
      <c r="W228" s="26" t="s">
        <v>17</v>
      </c>
      <c r="X228" s="26"/>
      <c r="Y228" s="87" t="s">
        <v>1113</v>
      </c>
    </row>
    <row r="229" customFormat="1" ht="24.95" customHeight="1" spans="1:25">
      <c r="A229" s="24"/>
      <c r="B229" s="25"/>
      <c r="C229" s="123" t="s">
        <v>45</v>
      </c>
      <c r="D229" s="152" t="s">
        <v>164</v>
      </c>
      <c r="E229" s="152" t="s">
        <v>165</v>
      </c>
      <c r="F229" s="152" t="s">
        <v>2804</v>
      </c>
      <c r="G229" s="26" t="s">
        <v>37</v>
      </c>
      <c r="H229" s="26">
        <v>2019</v>
      </c>
      <c r="I229" s="26" t="s">
        <v>941</v>
      </c>
      <c r="J229" s="45">
        <v>1</v>
      </c>
      <c r="K229" s="46" t="s">
        <v>1048</v>
      </c>
      <c r="L229" s="26">
        <v>0.3</v>
      </c>
      <c r="M229" s="47">
        <v>0.3</v>
      </c>
      <c r="N229" s="47"/>
      <c r="O229" s="47">
        <v>0.3</v>
      </c>
      <c r="P229" s="47"/>
      <c r="Q229" s="26" t="s">
        <v>135</v>
      </c>
      <c r="R229" s="26" t="s">
        <v>39</v>
      </c>
      <c r="S229" s="60">
        <v>1</v>
      </c>
      <c r="T229" s="60">
        <v>6</v>
      </c>
      <c r="U229" s="60"/>
      <c r="V229" s="60"/>
      <c r="W229" s="26"/>
      <c r="X229" s="26"/>
      <c r="Y229" s="87"/>
    </row>
    <row r="230" s="6" customFormat="1" ht="24.95" customHeight="1" spans="1:25">
      <c r="A230" s="22">
        <v>105</v>
      </c>
      <c r="B230" s="23" t="s">
        <v>1153</v>
      </c>
      <c r="C230" s="22"/>
      <c r="D230" s="22"/>
      <c r="E230" s="22"/>
      <c r="F230" s="22"/>
      <c r="G230" s="22" t="s">
        <v>37</v>
      </c>
      <c r="H230" s="22" t="s">
        <v>34</v>
      </c>
      <c r="I230" s="22" t="s">
        <v>1139</v>
      </c>
      <c r="J230" s="43">
        <f>SUM(0)</f>
        <v>0</v>
      </c>
      <c r="K230" s="23" t="s">
        <v>1154</v>
      </c>
      <c r="L230" s="22"/>
      <c r="M230" s="49">
        <f>SUM(0)</f>
        <v>0</v>
      </c>
      <c r="N230" s="49">
        <f>SUM(0)</f>
        <v>0</v>
      </c>
      <c r="O230" s="49">
        <f>SUM(0)</f>
        <v>0</v>
      </c>
      <c r="P230" s="49">
        <f>SUM(0)</f>
        <v>0</v>
      </c>
      <c r="Q230" s="22"/>
      <c r="R230" s="22" t="s">
        <v>39</v>
      </c>
      <c r="S230" s="58">
        <f>SUM(0)</f>
        <v>0</v>
      </c>
      <c r="T230" s="58">
        <f>SUM(0)</f>
        <v>0</v>
      </c>
      <c r="U230" s="58"/>
      <c r="V230" s="58"/>
      <c r="W230" s="22" t="s">
        <v>34</v>
      </c>
      <c r="X230" s="22">
        <v>2076</v>
      </c>
      <c r="Y230" s="22"/>
    </row>
    <row r="231" s="6" customFormat="1" ht="24.95" customHeight="1" spans="1:25">
      <c r="A231" s="22">
        <v>106</v>
      </c>
      <c r="B231" s="23" t="s">
        <v>1168</v>
      </c>
      <c r="C231" s="22"/>
      <c r="D231" s="22"/>
      <c r="E231" s="22"/>
      <c r="F231" s="22"/>
      <c r="G231" s="22" t="s">
        <v>37</v>
      </c>
      <c r="H231" s="22" t="s">
        <v>34</v>
      </c>
      <c r="I231" s="22" t="s">
        <v>1169</v>
      </c>
      <c r="J231" s="43">
        <f>SUM(0)</f>
        <v>0</v>
      </c>
      <c r="K231" s="23" t="s">
        <v>1170</v>
      </c>
      <c r="L231" s="22"/>
      <c r="M231" s="49">
        <f t="shared" ref="M231:P231" si="34">SUM(0)</f>
        <v>0</v>
      </c>
      <c r="N231" s="49">
        <f t="shared" si="34"/>
        <v>0</v>
      </c>
      <c r="O231" s="49">
        <f t="shared" si="34"/>
        <v>0</v>
      </c>
      <c r="P231" s="49">
        <f t="shared" si="34"/>
        <v>0</v>
      </c>
      <c r="Q231" s="22"/>
      <c r="R231" s="22" t="s">
        <v>39</v>
      </c>
      <c r="S231" s="58">
        <f>SUM(0)</f>
        <v>0</v>
      </c>
      <c r="T231" s="58">
        <f>SUM(0)</f>
        <v>0</v>
      </c>
      <c r="U231" s="58"/>
      <c r="V231" s="58"/>
      <c r="W231" s="22" t="s">
        <v>34</v>
      </c>
      <c r="X231" s="22">
        <v>2118</v>
      </c>
      <c r="Y231" s="22"/>
    </row>
    <row r="232" s="6" customFormat="1" ht="24.95" customHeight="1" spans="1:25">
      <c r="A232" s="22">
        <v>107</v>
      </c>
      <c r="B232" s="23" t="s">
        <v>1171</v>
      </c>
      <c r="C232" s="22"/>
      <c r="D232" s="22"/>
      <c r="E232" s="22"/>
      <c r="F232" s="22"/>
      <c r="G232" s="22" t="s">
        <v>37</v>
      </c>
      <c r="H232" s="22" t="s">
        <v>34</v>
      </c>
      <c r="I232" s="22" t="s">
        <v>126</v>
      </c>
      <c r="J232" s="44">
        <f>SUM(0)</f>
        <v>0</v>
      </c>
      <c r="K232" s="23" t="s">
        <v>1172</v>
      </c>
      <c r="L232" s="22"/>
      <c r="M232" s="49">
        <f t="shared" ref="M232:P232" si="35">SUM(0)</f>
        <v>0</v>
      </c>
      <c r="N232" s="49">
        <f t="shared" si="35"/>
        <v>0</v>
      </c>
      <c r="O232" s="49">
        <f t="shared" si="35"/>
        <v>0</v>
      </c>
      <c r="P232" s="49">
        <f t="shared" si="35"/>
        <v>0</v>
      </c>
      <c r="Q232" s="22"/>
      <c r="R232" s="22" t="s">
        <v>39</v>
      </c>
      <c r="S232" s="58">
        <f>SUM(0)</f>
        <v>0</v>
      </c>
      <c r="T232" s="58">
        <f>SUM(0)</f>
        <v>0</v>
      </c>
      <c r="U232" s="58"/>
      <c r="V232" s="58"/>
      <c r="W232" s="22" t="s">
        <v>34</v>
      </c>
      <c r="X232" s="22">
        <v>2196</v>
      </c>
      <c r="Y232" s="22"/>
    </row>
    <row r="233" s="6" customFormat="1" ht="24.95" customHeight="1" spans="1:25">
      <c r="A233" s="22">
        <v>108</v>
      </c>
      <c r="B233" s="23" t="s">
        <v>1173</v>
      </c>
      <c r="C233" s="22"/>
      <c r="D233" s="22"/>
      <c r="E233" s="22"/>
      <c r="F233" s="22"/>
      <c r="G233" s="22" t="s">
        <v>37</v>
      </c>
      <c r="H233" s="22" t="s">
        <v>34</v>
      </c>
      <c r="I233" s="22" t="s">
        <v>34</v>
      </c>
      <c r="J233" s="43" t="s">
        <v>34</v>
      </c>
      <c r="K233" s="23" t="s">
        <v>1174</v>
      </c>
      <c r="L233" s="22"/>
      <c r="M233" s="49">
        <f t="shared" ref="M233:P233" si="36">M234+M235+M236+M237</f>
        <v>0</v>
      </c>
      <c r="N233" s="49">
        <f t="shared" si="36"/>
        <v>0</v>
      </c>
      <c r="O233" s="49">
        <f t="shared" si="36"/>
        <v>0</v>
      </c>
      <c r="P233" s="49">
        <f t="shared" si="36"/>
        <v>0</v>
      </c>
      <c r="Q233" s="22"/>
      <c r="R233" s="22" t="s">
        <v>39</v>
      </c>
      <c r="S233" s="58">
        <f>S234+S235+S236+S237</f>
        <v>0</v>
      </c>
      <c r="T233" s="58">
        <f>T234+T235+T236+T237</f>
        <v>0</v>
      </c>
      <c r="U233" s="58"/>
      <c r="V233" s="58"/>
      <c r="W233" s="22" t="s">
        <v>34</v>
      </c>
      <c r="X233" s="22">
        <v>2211</v>
      </c>
      <c r="Y233" s="22"/>
    </row>
    <row r="234" ht="24.95" customHeight="1" spans="1:25">
      <c r="A234" s="24">
        <v>109</v>
      </c>
      <c r="B234" s="26" t="s">
        <v>1175</v>
      </c>
      <c r="C234" s="24"/>
      <c r="D234" s="24"/>
      <c r="E234" s="24"/>
      <c r="F234" s="24"/>
      <c r="G234" s="24" t="s">
        <v>37</v>
      </c>
      <c r="H234" s="24" t="s">
        <v>34</v>
      </c>
      <c r="I234" s="24" t="s">
        <v>1176</v>
      </c>
      <c r="J234" s="55">
        <f>SUM(0)</f>
        <v>0</v>
      </c>
      <c r="K234" s="51"/>
      <c r="L234" s="24"/>
      <c r="M234" s="52">
        <f>SUM(0)</f>
        <v>0</v>
      </c>
      <c r="N234" s="52">
        <f>SUM(0)</f>
        <v>0</v>
      </c>
      <c r="O234" s="52">
        <f>SUM(0)</f>
        <v>0</v>
      </c>
      <c r="P234" s="52">
        <f>SUM(0)</f>
        <v>0</v>
      </c>
      <c r="Q234" s="24"/>
      <c r="R234" s="24" t="s">
        <v>39</v>
      </c>
      <c r="S234" s="59">
        <f>SUM(0)</f>
        <v>0</v>
      </c>
      <c r="T234" s="59">
        <f>SUM(0)</f>
        <v>0</v>
      </c>
      <c r="U234" s="59"/>
      <c r="V234" s="59"/>
      <c r="W234" s="24" t="s">
        <v>34</v>
      </c>
      <c r="X234" s="24">
        <v>2212</v>
      </c>
      <c r="Y234" s="24"/>
    </row>
    <row r="235" ht="24.95" customHeight="1" spans="1:25">
      <c r="A235" s="24">
        <v>110</v>
      </c>
      <c r="B235" s="26" t="s">
        <v>1227</v>
      </c>
      <c r="C235" s="24"/>
      <c r="D235" s="24"/>
      <c r="E235" s="24"/>
      <c r="F235" s="24"/>
      <c r="G235" s="24" t="s">
        <v>37</v>
      </c>
      <c r="H235" s="24" t="s">
        <v>34</v>
      </c>
      <c r="I235" s="24" t="s">
        <v>1228</v>
      </c>
      <c r="J235" s="55">
        <f t="shared" ref="J235:J237" si="37">SUM(0)</f>
        <v>0</v>
      </c>
      <c r="K235" s="51"/>
      <c r="L235" s="24"/>
      <c r="M235" s="52">
        <f t="shared" ref="M235:P235" si="38">SUM(0)</f>
        <v>0</v>
      </c>
      <c r="N235" s="52">
        <f t="shared" si="38"/>
        <v>0</v>
      </c>
      <c r="O235" s="52">
        <f t="shared" si="38"/>
        <v>0</v>
      </c>
      <c r="P235" s="52">
        <f t="shared" si="38"/>
        <v>0</v>
      </c>
      <c r="Q235" s="24"/>
      <c r="R235" s="24" t="s">
        <v>39</v>
      </c>
      <c r="S235" s="59">
        <f t="shared" ref="S235:S237" si="39">SUM(0)</f>
        <v>0</v>
      </c>
      <c r="T235" s="59">
        <f t="shared" ref="T235:T237" si="40">SUM(0)</f>
        <v>0</v>
      </c>
      <c r="U235" s="59"/>
      <c r="V235" s="59"/>
      <c r="W235" s="24" t="s">
        <v>34</v>
      </c>
      <c r="X235" s="24">
        <v>2232</v>
      </c>
      <c r="Y235" s="24"/>
    </row>
    <row r="236" ht="24.95" customHeight="1" spans="1:25">
      <c r="A236" s="24">
        <v>111</v>
      </c>
      <c r="B236" s="26" t="s">
        <v>1229</v>
      </c>
      <c r="C236" s="24"/>
      <c r="D236" s="24"/>
      <c r="E236" s="24"/>
      <c r="F236" s="24"/>
      <c r="G236" s="24" t="s">
        <v>37</v>
      </c>
      <c r="H236" s="24" t="s">
        <v>34</v>
      </c>
      <c r="I236" s="24" t="s">
        <v>941</v>
      </c>
      <c r="J236" s="55">
        <f t="shared" si="37"/>
        <v>0</v>
      </c>
      <c r="K236" s="51"/>
      <c r="L236" s="24"/>
      <c r="M236" s="52">
        <f t="shared" ref="M236:P236" si="41">SUM(0)</f>
        <v>0</v>
      </c>
      <c r="N236" s="52">
        <f t="shared" si="41"/>
        <v>0</v>
      </c>
      <c r="O236" s="52">
        <f t="shared" si="41"/>
        <v>0</v>
      </c>
      <c r="P236" s="52">
        <f t="shared" si="41"/>
        <v>0</v>
      </c>
      <c r="Q236" s="24"/>
      <c r="R236" s="24" t="s">
        <v>39</v>
      </c>
      <c r="S236" s="59">
        <f t="shared" si="39"/>
        <v>0</v>
      </c>
      <c r="T236" s="59">
        <f t="shared" si="40"/>
        <v>0</v>
      </c>
      <c r="U236" s="59"/>
      <c r="V236" s="59"/>
      <c r="W236" s="24" t="s">
        <v>34</v>
      </c>
      <c r="X236" s="24">
        <v>2251</v>
      </c>
      <c r="Y236" s="24"/>
    </row>
    <row r="237" ht="24.95" customHeight="1" spans="1:25">
      <c r="A237" s="24">
        <v>112</v>
      </c>
      <c r="B237" s="26" t="s">
        <v>1230</v>
      </c>
      <c r="C237" s="24"/>
      <c r="D237" s="24"/>
      <c r="E237" s="24"/>
      <c r="F237" s="24"/>
      <c r="G237" s="24" t="s">
        <v>37</v>
      </c>
      <c r="H237" s="24" t="s">
        <v>34</v>
      </c>
      <c r="I237" s="24" t="s">
        <v>1139</v>
      </c>
      <c r="J237" s="55">
        <f t="shared" si="37"/>
        <v>0</v>
      </c>
      <c r="K237" s="51"/>
      <c r="L237" s="24"/>
      <c r="M237" s="52">
        <f t="shared" ref="M237:P237" si="42">SUM(0)</f>
        <v>0</v>
      </c>
      <c r="N237" s="52">
        <f t="shared" si="42"/>
        <v>0</v>
      </c>
      <c r="O237" s="52">
        <f t="shared" si="42"/>
        <v>0</v>
      </c>
      <c r="P237" s="52">
        <f t="shared" si="42"/>
        <v>0</v>
      </c>
      <c r="Q237" s="24"/>
      <c r="R237" s="24" t="s">
        <v>39</v>
      </c>
      <c r="S237" s="59">
        <f t="shared" si="39"/>
        <v>0</v>
      </c>
      <c r="T237" s="59">
        <f t="shared" si="40"/>
        <v>0</v>
      </c>
      <c r="U237" s="59"/>
      <c r="V237" s="59"/>
      <c r="W237" s="24" t="s">
        <v>34</v>
      </c>
      <c r="X237" s="24">
        <v>2256</v>
      </c>
      <c r="Y237" s="24"/>
    </row>
    <row r="238" s="5" customFormat="1" ht="24.95" customHeight="1" spans="1:25">
      <c r="A238" s="20">
        <v>113</v>
      </c>
      <c r="B238" s="21" t="s">
        <v>1231</v>
      </c>
      <c r="C238" s="20"/>
      <c r="D238" s="20"/>
      <c r="E238" s="20"/>
      <c r="F238" s="20"/>
      <c r="G238" s="20" t="s">
        <v>37</v>
      </c>
      <c r="H238" s="20" t="s">
        <v>34</v>
      </c>
      <c r="I238" s="20" t="s">
        <v>1232</v>
      </c>
      <c r="J238" s="41">
        <f>J239+J240+J242+J243+J244+J246+J247+J248</f>
        <v>2</v>
      </c>
      <c r="K238" s="21"/>
      <c r="L238" s="20"/>
      <c r="M238" s="48">
        <f t="shared" ref="M238:P238" si="43">M239+M240+M242+M243+M244+M246+M247+M248</f>
        <v>166</v>
      </c>
      <c r="N238" s="48">
        <f t="shared" si="43"/>
        <v>0</v>
      </c>
      <c r="O238" s="48">
        <f t="shared" si="43"/>
        <v>166</v>
      </c>
      <c r="P238" s="48">
        <f t="shared" si="43"/>
        <v>0</v>
      </c>
      <c r="Q238" s="20"/>
      <c r="R238" s="20" t="s">
        <v>34</v>
      </c>
      <c r="S238" s="57">
        <f>S239+S240+S242+S243+S244+S246+S247+S248</f>
        <v>20</v>
      </c>
      <c r="T238" s="57">
        <f>T239+T240+T242+T243+T244+T246+T247+T248</f>
        <v>20</v>
      </c>
      <c r="U238" s="57"/>
      <c r="V238" s="57"/>
      <c r="W238" s="20" t="s">
        <v>34</v>
      </c>
      <c r="X238" s="20">
        <v>2258</v>
      </c>
      <c r="Y238" s="20"/>
    </row>
    <row r="239" s="6" customFormat="1" ht="24.95" customHeight="1" spans="1:25">
      <c r="A239" s="22">
        <v>114</v>
      </c>
      <c r="B239" s="23" t="s">
        <v>1233</v>
      </c>
      <c r="C239" s="22"/>
      <c r="D239" s="22"/>
      <c r="E239" s="22"/>
      <c r="F239" s="22"/>
      <c r="G239" s="22" t="s">
        <v>37</v>
      </c>
      <c r="H239" s="22" t="s">
        <v>34</v>
      </c>
      <c r="I239" s="22" t="s">
        <v>1232</v>
      </c>
      <c r="J239" s="43">
        <v>0</v>
      </c>
      <c r="K239" s="23"/>
      <c r="L239" s="22"/>
      <c r="M239" s="49"/>
      <c r="N239" s="49"/>
      <c r="O239" s="49"/>
      <c r="P239" s="49"/>
      <c r="Q239" s="22"/>
      <c r="R239" s="22"/>
      <c r="S239" s="58"/>
      <c r="T239" s="58"/>
      <c r="U239" s="58"/>
      <c r="V239" s="58"/>
      <c r="W239" s="22" t="s">
        <v>34</v>
      </c>
      <c r="X239" s="22">
        <v>2259</v>
      </c>
      <c r="Y239" s="22"/>
    </row>
    <row r="240" s="6" customFormat="1" ht="24.95" customHeight="1" spans="1:25">
      <c r="A240" s="22">
        <v>115</v>
      </c>
      <c r="B240" s="23" t="s">
        <v>1234</v>
      </c>
      <c r="C240" s="22"/>
      <c r="D240" s="22"/>
      <c r="E240" s="22"/>
      <c r="F240" s="22"/>
      <c r="G240" s="22" t="s">
        <v>37</v>
      </c>
      <c r="H240" s="22" t="s">
        <v>34</v>
      </c>
      <c r="I240" s="22" t="s">
        <v>1232</v>
      </c>
      <c r="J240" s="43">
        <f>SUM(J241:J241)</f>
        <v>1</v>
      </c>
      <c r="K240" s="23" t="s">
        <v>1235</v>
      </c>
      <c r="L240" s="22"/>
      <c r="M240" s="49">
        <f>SUM(M241:M241)</f>
        <v>66</v>
      </c>
      <c r="N240" s="49">
        <f>SUM(N241:N241)</f>
        <v>0</v>
      </c>
      <c r="O240" s="49">
        <f>SUM(O241:O241)</f>
        <v>66</v>
      </c>
      <c r="P240" s="49">
        <f>SUM(P241:P241)</f>
        <v>0</v>
      </c>
      <c r="Q240" s="22"/>
      <c r="R240" s="22" t="s">
        <v>110</v>
      </c>
      <c r="S240" s="58">
        <f>SUM(S241:S241)</f>
        <v>0</v>
      </c>
      <c r="T240" s="58">
        <f>SUM(T241:T241)</f>
        <v>0</v>
      </c>
      <c r="U240" s="58" t="s">
        <v>1236</v>
      </c>
      <c r="V240" s="58" t="s">
        <v>1237</v>
      </c>
      <c r="W240" s="22" t="s">
        <v>34</v>
      </c>
      <c r="X240" s="22">
        <v>2266</v>
      </c>
      <c r="Y240" s="22"/>
    </row>
    <row r="241" ht="24.95" customHeight="1" spans="1:25">
      <c r="A241" s="24">
        <v>116</v>
      </c>
      <c r="B241" s="25" t="s">
        <v>1245</v>
      </c>
      <c r="C241" s="26" t="s">
        <v>45</v>
      </c>
      <c r="D241" s="26" t="s">
        <v>164</v>
      </c>
      <c r="E241" s="26"/>
      <c r="F241" s="26"/>
      <c r="G241" s="26" t="s">
        <v>37</v>
      </c>
      <c r="H241" s="26">
        <v>2019</v>
      </c>
      <c r="I241" s="26" t="s">
        <v>1232</v>
      </c>
      <c r="J241" s="45">
        <v>1</v>
      </c>
      <c r="K241" s="46" t="s">
        <v>1242</v>
      </c>
      <c r="L241" s="47">
        <v>66</v>
      </c>
      <c r="M241" s="64">
        <v>66</v>
      </c>
      <c r="N241" s="64"/>
      <c r="O241" s="64">
        <v>66</v>
      </c>
      <c r="P241" s="64"/>
      <c r="Q241" s="26" t="s">
        <v>1240</v>
      </c>
      <c r="R241" s="26" t="s">
        <v>110</v>
      </c>
      <c r="S241" s="65"/>
      <c r="T241" s="65"/>
      <c r="U241" s="65"/>
      <c r="V241" s="65"/>
      <c r="W241" s="26" t="s">
        <v>17</v>
      </c>
      <c r="X241" s="24">
        <v>2284</v>
      </c>
      <c r="Y241" s="24"/>
    </row>
    <row r="242" s="6" customFormat="1" ht="24.95" customHeight="1" spans="1:25">
      <c r="A242" s="22">
        <v>117</v>
      </c>
      <c r="B242" s="23" t="s">
        <v>1255</v>
      </c>
      <c r="C242" s="22"/>
      <c r="D242" s="22"/>
      <c r="E242" s="22"/>
      <c r="F242" s="22"/>
      <c r="G242" s="22" t="s">
        <v>37</v>
      </c>
      <c r="H242" s="22" t="s">
        <v>34</v>
      </c>
      <c r="I242" s="22" t="s">
        <v>1232</v>
      </c>
      <c r="J242" s="43"/>
      <c r="K242" s="23"/>
      <c r="L242" s="22"/>
      <c r="M242" s="49"/>
      <c r="N242" s="49"/>
      <c r="O242" s="49"/>
      <c r="P242" s="49"/>
      <c r="Q242" s="22"/>
      <c r="R242" s="22"/>
      <c r="S242" s="58"/>
      <c r="T242" s="58"/>
      <c r="U242" s="58"/>
      <c r="V242" s="58"/>
      <c r="W242" s="22"/>
      <c r="X242" s="22">
        <v>2304</v>
      </c>
      <c r="Y242" s="22"/>
    </row>
    <row r="243" s="6" customFormat="1" ht="24.95" customHeight="1" spans="1:25">
      <c r="A243" s="22">
        <v>118</v>
      </c>
      <c r="B243" s="23" t="s">
        <v>1256</v>
      </c>
      <c r="C243" s="22"/>
      <c r="D243" s="22"/>
      <c r="E243" s="22"/>
      <c r="F243" s="22"/>
      <c r="G243" s="22" t="s">
        <v>37</v>
      </c>
      <c r="H243" s="22" t="s">
        <v>34</v>
      </c>
      <c r="I243" s="22" t="s">
        <v>1232</v>
      </c>
      <c r="J243" s="43">
        <f>SUM(0)</f>
        <v>0</v>
      </c>
      <c r="K243" s="23" t="s">
        <v>1257</v>
      </c>
      <c r="L243" s="22"/>
      <c r="M243" s="49">
        <f t="shared" ref="M243:P243" si="44">SUM(0)</f>
        <v>0</v>
      </c>
      <c r="N243" s="49">
        <f t="shared" si="44"/>
        <v>0</v>
      </c>
      <c r="O243" s="49">
        <f t="shared" si="44"/>
        <v>0</v>
      </c>
      <c r="P243" s="49">
        <f t="shared" si="44"/>
        <v>0</v>
      </c>
      <c r="Q243" s="22"/>
      <c r="R243" s="22" t="s">
        <v>39</v>
      </c>
      <c r="S243" s="58">
        <f>SUM(0)</f>
        <v>0</v>
      </c>
      <c r="T243" s="58">
        <f>SUM(0)</f>
        <v>0</v>
      </c>
      <c r="U243" s="58" t="s">
        <v>1236</v>
      </c>
      <c r="V243" s="58" t="s">
        <v>1237</v>
      </c>
      <c r="W243" s="22" t="s">
        <v>34</v>
      </c>
      <c r="X243" s="22">
        <v>2305</v>
      </c>
      <c r="Y243" s="22"/>
    </row>
    <row r="244" s="6" customFormat="1" ht="24.95" customHeight="1" spans="1:25">
      <c r="A244" s="22">
        <v>119</v>
      </c>
      <c r="B244" s="23" t="s">
        <v>1258</v>
      </c>
      <c r="C244" s="22"/>
      <c r="D244" s="22"/>
      <c r="E244" s="22"/>
      <c r="F244" s="22"/>
      <c r="G244" s="22" t="s">
        <v>37</v>
      </c>
      <c r="H244" s="22" t="s">
        <v>34</v>
      </c>
      <c r="I244" s="22" t="s">
        <v>1232</v>
      </c>
      <c r="J244" s="43">
        <f>SUM(J245:J245)</f>
        <v>1</v>
      </c>
      <c r="K244" s="23" t="s">
        <v>1259</v>
      </c>
      <c r="L244" s="22"/>
      <c r="M244" s="49">
        <f>SUM(M245:M245)</f>
        <v>100</v>
      </c>
      <c r="N244" s="49">
        <f>SUM(N245:N245)</f>
        <v>0</v>
      </c>
      <c r="O244" s="49">
        <f>SUM(O245:O245)</f>
        <v>100</v>
      </c>
      <c r="P244" s="49">
        <f>SUM(P245:P245)</f>
        <v>0</v>
      </c>
      <c r="Q244" s="22"/>
      <c r="R244" s="22" t="s">
        <v>110</v>
      </c>
      <c r="S244" s="58">
        <f>SUM(S245:S245)</f>
        <v>20</v>
      </c>
      <c r="T244" s="58">
        <f>SUM(T245:T245)</f>
        <v>20</v>
      </c>
      <c r="U244" s="58" t="s">
        <v>1236</v>
      </c>
      <c r="V244" s="58" t="s">
        <v>1237</v>
      </c>
      <c r="W244" s="22" t="s">
        <v>34</v>
      </c>
      <c r="X244" s="22">
        <v>2309</v>
      </c>
      <c r="Y244" s="22"/>
    </row>
    <row r="245" s="3" customFormat="1" ht="24.95" customHeight="1" spans="1:25">
      <c r="A245" s="24">
        <v>120</v>
      </c>
      <c r="B245" s="46" t="s">
        <v>1267</v>
      </c>
      <c r="C245" s="26" t="s">
        <v>45</v>
      </c>
      <c r="D245" s="26" t="s">
        <v>164</v>
      </c>
      <c r="E245" s="26"/>
      <c r="F245" s="26"/>
      <c r="G245" s="26" t="s">
        <v>37</v>
      </c>
      <c r="H245" s="26">
        <v>2019</v>
      </c>
      <c r="I245" s="26" t="s">
        <v>1232</v>
      </c>
      <c r="J245" s="45">
        <v>1</v>
      </c>
      <c r="K245" s="46" t="s">
        <v>1268</v>
      </c>
      <c r="L245" s="26">
        <v>100</v>
      </c>
      <c r="M245" s="47">
        <f>N245+O245+P245</f>
        <v>100</v>
      </c>
      <c r="N245" s="47"/>
      <c r="O245" s="47">
        <v>100</v>
      </c>
      <c r="P245" s="47"/>
      <c r="Q245" s="26" t="s">
        <v>135</v>
      </c>
      <c r="R245" s="26" t="s">
        <v>110</v>
      </c>
      <c r="S245" s="26">
        <v>20</v>
      </c>
      <c r="T245" s="26">
        <v>20</v>
      </c>
      <c r="U245" s="26"/>
      <c r="V245" s="26"/>
      <c r="W245" s="26" t="s">
        <v>1264</v>
      </c>
      <c r="X245" s="24">
        <v>2343</v>
      </c>
      <c r="Y245" s="24"/>
    </row>
    <row r="246" s="6" customFormat="1" ht="24.95" customHeight="1" spans="1:25">
      <c r="A246" s="22">
        <v>121</v>
      </c>
      <c r="B246" s="23" t="s">
        <v>1269</v>
      </c>
      <c r="C246" s="22"/>
      <c r="D246" s="22"/>
      <c r="E246" s="22"/>
      <c r="F246" s="22"/>
      <c r="G246" s="22" t="s">
        <v>37</v>
      </c>
      <c r="H246" s="22" t="s">
        <v>34</v>
      </c>
      <c r="I246" s="22" t="s">
        <v>1232</v>
      </c>
      <c r="J246" s="43">
        <f t="shared" ref="J246:J250" si="45">SUM(0)</f>
        <v>0</v>
      </c>
      <c r="K246" s="23" t="s">
        <v>1270</v>
      </c>
      <c r="L246" s="22"/>
      <c r="M246" s="49">
        <f t="shared" ref="M246:P246" si="46">SUM(0)</f>
        <v>0</v>
      </c>
      <c r="N246" s="49">
        <f t="shared" si="46"/>
        <v>0</v>
      </c>
      <c r="O246" s="49">
        <f t="shared" si="46"/>
        <v>0</v>
      </c>
      <c r="P246" s="49">
        <f t="shared" si="46"/>
        <v>0</v>
      </c>
      <c r="Q246" s="22"/>
      <c r="R246" s="22" t="s">
        <v>39</v>
      </c>
      <c r="S246" s="58">
        <f t="shared" ref="S246:S250" si="47">SUM(0)</f>
        <v>0</v>
      </c>
      <c r="T246" s="58">
        <f t="shared" ref="T246:T250" si="48">SUM(0)</f>
        <v>0</v>
      </c>
      <c r="U246" s="58" t="s">
        <v>1236</v>
      </c>
      <c r="V246" s="58" t="s">
        <v>1237</v>
      </c>
      <c r="W246" s="22" t="s">
        <v>34</v>
      </c>
      <c r="X246" s="22">
        <v>2353</v>
      </c>
      <c r="Y246" s="22"/>
    </row>
    <row r="247" s="6" customFormat="1" ht="24.95" customHeight="1" spans="1:25">
      <c r="A247" s="22">
        <v>122</v>
      </c>
      <c r="B247" s="23" t="s">
        <v>1271</v>
      </c>
      <c r="C247" s="22"/>
      <c r="D247" s="22"/>
      <c r="E247" s="22"/>
      <c r="F247" s="22"/>
      <c r="G247" s="22" t="s">
        <v>37</v>
      </c>
      <c r="H247" s="22" t="s">
        <v>34</v>
      </c>
      <c r="I247" s="22" t="s">
        <v>1232</v>
      </c>
      <c r="J247" s="43">
        <f t="shared" si="45"/>
        <v>0</v>
      </c>
      <c r="K247" s="23" t="s">
        <v>1272</v>
      </c>
      <c r="L247" s="22"/>
      <c r="M247" s="49">
        <f t="shared" ref="M247:P247" si="49">SUM(0)</f>
        <v>0</v>
      </c>
      <c r="N247" s="49">
        <f t="shared" si="49"/>
        <v>0</v>
      </c>
      <c r="O247" s="49">
        <f t="shared" si="49"/>
        <v>0</v>
      </c>
      <c r="P247" s="49">
        <f t="shared" si="49"/>
        <v>0</v>
      </c>
      <c r="Q247" s="22"/>
      <c r="R247" s="22" t="s">
        <v>39</v>
      </c>
      <c r="S247" s="58">
        <f t="shared" si="47"/>
        <v>0</v>
      </c>
      <c r="T247" s="58">
        <f t="shared" si="48"/>
        <v>0</v>
      </c>
      <c r="U247" s="58" t="s">
        <v>1273</v>
      </c>
      <c r="V247" s="58" t="s">
        <v>128</v>
      </c>
      <c r="W247" s="22" t="s">
        <v>34</v>
      </c>
      <c r="X247" s="22">
        <v>2355</v>
      </c>
      <c r="Y247" s="22"/>
    </row>
    <row r="248" s="6" customFormat="1" ht="24.95" customHeight="1" spans="1:25">
      <c r="A248" s="22">
        <v>123</v>
      </c>
      <c r="B248" s="23" t="s">
        <v>1274</v>
      </c>
      <c r="C248" s="22"/>
      <c r="D248" s="22"/>
      <c r="E248" s="22"/>
      <c r="F248" s="22"/>
      <c r="G248" s="22"/>
      <c r="H248" s="22"/>
      <c r="I248" s="22"/>
      <c r="J248" s="43"/>
      <c r="K248" s="23"/>
      <c r="L248" s="22"/>
      <c r="M248" s="49"/>
      <c r="N248" s="49"/>
      <c r="O248" s="49"/>
      <c r="P248" s="49"/>
      <c r="Q248" s="22"/>
      <c r="R248" s="22"/>
      <c r="S248" s="58"/>
      <c r="T248" s="58"/>
      <c r="U248" s="58"/>
      <c r="V248" s="58"/>
      <c r="W248" s="22"/>
      <c r="X248" s="22"/>
      <c r="Y248" s="66" t="s">
        <v>1275</v>
      </c>
    </row>
    <row r="249" s="5" customFormat="1" ht="24.95" customHeight="1" spans="1:25">
      <c r="A249" s="20">
        <v>124</v>
      </c>
      <c r="B249" s="21" t="s">
        <v>1276</v>
      </c>
      <c r="C249" s="20"/>
      <c r="D249" s="20"/>
      <c r="E249" s="20"/>
      <c r="F249" s="20"/>
      <c r="G249" s="20" t="s">
        <v>125</v>
      </c>
      <c r="H249" s="20" t="s">
        <v>34</v>
      </c>
      <c r="I249" s="20" t="s">
        <v>1232</v>
      </c>
      <c r="J249" s="41">
        <f>J250+J251+J252</f>
        <v>0</v>
      </c>
      <c r="K249" s="21"/>
      <c r="L249" s="20"/>
      <c r="M249" s="48">
        <f t="shared" ref="M249:P249" si="50">M250+M251+M252</f>
        <v>0</v>
      </c>
      <c r="N249" s="48">
        <f t="shared" si="50"/>
        <v>0</v>
      </c>
      <c r="O249" s="48">
        <f t="shared" si="50"/>
        <v>0</v>
      </c>
      <c r="P249" s="48">
        <f t="shared" si="50"/>
        <v>0</v>
      </c>
      <c r="Q249" s="20"/>
      <c r="R249" s="20" t="s">
        <v>34</v>
      </c>
      <c r="S249" s="57">
        <f>S250+S251+S252</f>
        <v>0</v>
      </c>
      <c r="T249" s="57">
        <f>T250+T251+T252</f>
        <v>0</v>
      </c>
      <c r="U249" s="57" t="s">
        <v>1277</v>
      </c>
      <c r="V249" s="57" t="s">
        <v>1278</v>
      </c>
      <c r="W249" s="20" t="s">
        <v>34</v>
      </c>
      <c r="X249" s="20">
        <v>2366</v>
      </c>
      <c r="Y249" s="20"/>
    </row>
    <row r="250" s="6" customFormat="1" ht="24.95" customHeight="1" spans="1:25">
      <c r="A250" s="22">
        <v>125</v>
      </c>
      <c r="B250" s="23" t="s">
        <v>1279</v>
      </c>
      <c r="C250" s="22"/>
      <c r="D250" s="22"/>
      <c r="E250" s="22"/>
      <c r="F250" s="22"/>
      <c r="G250" s="22" t="s">
        <v>125</v>
      </c>
      <c r="H250" s="22" t="s">
        <v>34</v>
      </c>
      <c r="I250" s="22" t="s">
        <v>1232</v>
      </c>
      <c r="J250" s="43">
        <f t="shared" si="45"/>
        <v>0</v>
      </c>
      <c r="K250" s="23" t="s">
        <v>1280</v>
      </c>
      <c r="L250" s="22"/>
      <c r="M250" s="49">
        <f t="shared" ref="M250:P250" si="51">SUM(0)</f>
        <v>0</v>
      </c>
      <c r="N250" s="49">
        <f t="shared" si="51"/>
        <v>0</v>
      </c>
      <c r="O250" s="49">
        <f t="shared" si="51"/>
        <v>0</v>
      </c>
      <c r="P250" s="49">
        <f t="shared" si="51"/>
        <v>0</v>
      </c>
      <c r="Q250" s="22"/>
      <c r="R250" s="22" t="s">
        <v>110</v>
      </c>
      <c r="S250" s="58">
        <f t="shared" si="47"/>
        <v>0</v>
      </c>
      <c r="T250" s="58">
        <f t="shared" si="48"/>
        <v>0</v>
      </c>
      <c r="U250" s="58"/>
      <c r="V250" s="58"/>
      <c r="W250" s="22" t="s">
        <v>34</v>
      </c>
      <c r="X250" s="22">
        <v>2367</v>
      </c>
      <c r="Y250" s="22"/>
    </row>
    <row r="251" s="6" customFormat="1" ht="24.95" customHeight="1" spans="1:25">
      <c r="A251" s="22">
        <v>126</v>
      </c>
      <c r="B251" s="23" t="s">
        <v>1283</v>
      </c>
      <c r="C251" s="22"/>
      <c r="D251" s="22"/>
      <c r="E251" s="22"/>
      <c r="F251" s="22"/>
      <c r="G251" s="22" t="s">
        <v>363</v>
      </c>
      <c r="H251" s="22" t="s">
        <v>34</v>
      </c>
      <c r="I251" s="22" t="s">
        <v>1232</v>
      </c>
      <c r="J251" s="43"/>
      <c r="K251" s="23"/>
      <c r="L251" s="22"/>
      <c r="M251" s="49"/>
      <c r="N251" s="49"/>
      <c r="O251" s="49"/>
      <c r="P251" s="49"/>
      <c r="Q251" s="22"/>
      <c r="R251" s="22"/>
      <c r="S251" s="58"/>
      <c r="T251" s="58"/>
      <c r="U251" s="58"/>
      <c r="V251" s="58"/>
      <c r="W251" s="22" t="s">
        <v>34</v>
      </c>
      <c r="X251" s="22">
        <v>2375</v>
      </c>
      <c r="Y251" s="22"/>
    </row>
    <row r="252" s="6" customFormat="1" ht="24.95" customHeight="1" spans="1:25">
      <c r="A252" s="22">
        <v>127</v>
      </c>
      <c r="B252" s="23" t="s">
        <v>1284</v>
      </c>
      <c r="C252" s="22"/>
      <c r="D252" s="22"/>
      <c r="E252" s="22"/>
      <c r="F252" s="22"/>
      <c r="G252" s="22" t="s">
        <v>37</v>
      </c>
      <c r="H252" s="22" t="s">
        <v>34</v>
      </c>
      <c r="I252" s="22" t="s">
        <v>1232</v>
      </c>
      <c r="J252" s="43"/>
      <c r="K252" s="23"/>
      <c r="L252" s="44"/>
      <c r="M252" s="44"/>
      <c r="N252" s="44"/>
      <c r="O252" s="44"/>
      <c r="P252" s="44"/>
      <c r="Q252" s="22"/>
      <c r="R252" s="22"/>
      <c r="S252" s="58"/>
      <c r="T252" s="58"/>
      <c r="U252" s="58"/>
      <c r="V252" s="58"/>
      <c r="W252" s="22" t="s">
        <v>34</v>
      </c>
      <c r="X252" s="22">
        <v>2391</v>
      </c>
      <c r="Y252" s="22"/>
    </row>
    <row r="253" s="5" customFormat="1" ht="24.95" customHeight="1" spans="1:25">
      <c r="A253" s="20">
        <v>128</v>
      </c>
      <c r="B253" s="21" t="s">
        <v>1285</v>
      </c>
      <c r="C253" s="20"/>
      <c r="D253" s="20"/>
      <c r="E253" s="20"/>
      <c r="F253" s="20"/>
      <c r="G253" s="20" t="s">
        <v>37</v>
      </c>
      <c r="H253" s="20" t="s">
        <v>34</v>
      </c>
      <c r="I253" s="20" t="s">
        <v>38</v>
      </c>
      <c r="J253" s="41">
        <f>J254+J255+J256+J257</f>
        <v>0</v>
      </c>
      <c r="K253" s="21"/>
      <c r="L253" s="20"/>
      <c r="M253" s="48">
        <f t="shared" ref="M253:P253" si="52">M254+M255+M256+M257</f>
        <v>0</v>
      </c>
      <c r="N253" s="48">
        <f t="shared" si="52"/>
        <v>0</v>
      </c>
      <c r="O253" s="48">
        <f t="shared" si="52"/>
        <v>0</v>
      </c>
      <c r="P253" s="48">
        <f t="shared" si="52"/>
        <v>0</v>
      </c>
      <c r="Q253" s="20"/>
      <c r="R253" s="20" t="s">
        <v>39</v>
      </c>
      <c r="S253" s="57">
        <f>S254+S255+S256+S257</f>
        <v>0</v>
      </c>
      <c r="T253" s="57">
        <f>T254+T255+T256+T257</f>
        <v>0</v>
      </c>
      <c r="U253" s="57" t="s">
        <v>2725</v>
      </c>
      <c r="V253" s="57" t="s">
        <v>1287</v>
      </c>
      <c r="W253" s="20" t="s">
        <v>34</v>
      </c>
      <c r="X253" s="20">
        <v>2402</v>
      </c>
      <c r="Y253" s="20"/>
    </row>
    <row r="254" s="6" customFormat="1" ht="24.95" customHeight="1" spans="1:25">
      <c r="A254" s="22">
        <v>129</v>
      </c>
      <c r="B254" s="23" t="s">
        <v>1288</v>
      </c>
      <c r="C254" s="22"/>
      <c r="D254" s="22"/>
      <c r="E254" s="22"/>
      <c r="F254" s="22"/>
      <c r="G254" s="22" t="s">
        <v>37</v>
      </c>
      <c r="H254" s="22" t="s">
        <v>34</v>
      </c>
      <c r="I254" s="22" t="s">
        <v>38</v>
      </c>
      <c r="J254" s="43">
        <f t="shared" ref="J254:J257" si="53">SUM(0)</f>
        <v>0</v>
      </c>
      <c r="K254" s="23" t="s">
        <v>1289</v>
      </c>
      <c r="L254" s="22"/>
      <c r="M254" s="49">
        <f t="shared" ref="M254:P254" si="54">SUM(0)</f>
        <v>0</v>
      </c>
      <c r="N254" s="49">
        <f t="shared" si="54"/>
        <v>0</v>
      </c>
      <c r="O254" s="49">
        <f t="shared" si="54"/>
        <v>0</v>
      </c>
      <c r="P254" s="49">
        <f t="shared" si="54"/>
        <v>0</v>
      </c>
      <c r="Q254" s="22"/>
      <c r="R254" s="22" t="s">
        <v>39</v>
      </c>
      <c r="S254" s="58">
        <f t="shared" ref="S254:S257" si="55">SUM(0)</f>
        <v>0</v>
      </c>
      <c r="T254" s="58">
        <f t="shared" ref="T254:T257" si="56">SUM(0)</f>
        <v>0</v>
      </c>
      <c r="U254" s="58"/>
      <c r="V254" s="58"/>
      <c r="W254" s="22" t="s">
        <v>34</v>
      </c>
      <c r="X254" s="22">
        <v>2403</v>
      </c>
      <c r="Y254" s="22"/>
    </row>
    <row r="255" s="6" customFormat="1" ht="24.95" customHeight="1" spans="1:25">
      <c r="A255" s="22">
        <v>130</v>
      </c>
      <c r="B255" s="23" t="s">
        <v>1290</v>
      </c>
      <c r="C255" s="22"/>
      <c r="D255" s="22"/>
      <c r="E255" s="22"/>
      <c r="F255" s="22"/>
      <c r="G255" s="22" t="s">
        <v>37</v>
      </c>
      <c r="H255" s="22" t="s">
        <v>34</v>
      </c>
      <c r="I255" s="22" t="s">
        <v>38</v>
      </c>
      <c r="J255" s="43">
        <f t="shared" si="53"/>
        <v>0</v>
      </c>
      <c r="K255" s="23" t="s">
        <v>1289</v>
      </c>
      <c r="L255" s="22"/>
      <c r="M255" s="49">
        <f t="shared" ref="M255:P255" si="57">SUM(0)</f>
        <v>0</v>
      </c>
      <c r="N255" s="49">
        <f t="shared" si="57"/>
        <v>0</v>
      </c>
      <c r="O255" s="49">
        <f t="shared" si="57"/>
        <v>0</v>
      </c>
      <c r="P255" s="49">
        <f t="shared" si="57"/>
        <v>0</v>
      </c>
      <c r="Q255" s="22"/>
      <c r="R255" s="22" t="s">
        <v>39</v>
      </c>
      <c r="S255" s="58">
        <f t="shared" si="55"/>
        <v>0</v>
      </c>
      <c r="T255" s="58">
        <f t="shared" si="56"/>
        <v>0</v>
      </c>
      <c r="U255" s="58"/>
      <c r="V255" s="58"/>
      <c r="W255" s="22" t="s">
        <v>34</v>
      </c>
      <c r="X255" s="22">
        <v>2983</v>
      </c>
      <c r="Y255" s="22"/>
    </row>
    <row r="256" s="6" customFormat="1" ht="24.95" customHeight="1" spans="1:25">
      <c r="A256" s="22">
        <v>131</v>
      </c>
      <c r="B256" s="23" t="s">
        <v>1291</v>
      </c>
      <c r="C256" s="22"/>
      <c r="D256" s="22"/>
      <c r="E256" s="22"/>
      <c r="F256" s="22"/>
      <c r="G256" s="22" t="s">
        <v>37</v>
      </c>
      <c r="H256" s="22" t="s">
        <v>34</v>
      </c>
      <c r="I256" s="22" t="s">
        <v>38</v>
      </c>
      <c r="J256" s="43">
        <f t="shared" si="53"/>
        <v>0</v>
      </c>
      <c r="K256" s="23" t="s">
        <v>1289</v>
      </c>
      <c r="L256" s="22"/>
      <c r="M256" s="49">
        <f t="shared" ref="M256:P256" si="58">SUM(0)</f>
        <v>0</v>
      </c>
      <c r="N256" s="49">
        <f t="shared" si="58"/>
        <v>0</v>
      </c>
      <c r="O256" s="49">
        <f t="shared" si="58"/>
        <v>0</v>
      </c>
      <c r="P256" s="49">
        <f t="shared" si="58"/>
        <v>0</v>
      </c>
      <c r="Q256" s="22"/>
      <c r="R256" s="22" t="s">
        <v>39</v>
      </c>
      <c r="S256" s="58">
        <f t="shared" si="55"/>
        <v>0</v>
      </c>
      <c r="T256" s="58">
        <f t="shared" si="56"/>
        <v>0</v>
      </c>
      <c r="U256" s="58"/>
      <c r="V256" s="58"/>
      <c r="W256" s="22" t="s">
        <v>34</v>
      </c>
      <c r="X256" s="22">
        <v>3446</v>
      </c>
      <c r="Y256" s="22"/>
    </row>
    <row r="257" s="6" customFormat="1" ht="24.95" customHeight="1" spans="1:25">
      <c r="A257" s="22">
        <v>132</v>
      </c>
      <c r="B257" s="23" t="s">
        <v>1292</v>
      </c>
      <c r="C257" s="22"/>
      <c r="D257" s="22"/>
      <c r="E257" s="22"/>
      <c r="F257" s="22"/>
      <c r="G257" s="22" t="s">
        <v>37</v>
      </c>
      <c r="H257" s="22" t="s">
        <v>34</v>
      </c>
      <c r="I257" s="22" t="s">
        <v>38</v>
      </c>
      <c r="J257" s="43">
        <f t="shared" si="53"/>
        <v>0</v>
      </c>
      <c r="K257" s="23" t="s">
        <v>1293</v>
      </c>
      <c r="L257" s="22"/>
      <c r="M257" s="49">
        <f t="shared" ref="M257:P257" si="59">SUM(0)</f>
        <v>0</v>
      </c>
      <c r="N257" s="49">
        <f t="shared" si="59"/>
        <v>0</v>
      </c>
      <c r="O257" s="49">
        <f t="shared" si="59"/>
        <v>0</v>
      </c>
      <c r="P257" s="49">
        <f t="shared" si="59"/>
        <v>0</v>
      </c>
      <c r="Q257" s="22"/>
      <c r="R257" s="22" t="s">
        <v>39</v>
      </c>
      <c r="S257" s="58">
        <f t="shared" si="55"/>
        <v>0</v>
      </c>
      <c r="T257" s="58">
        <f t="shared" si="56"/>
        <v>0</v>
      </c>
      <c r="U257" s="58"/>
      <c r="V257" s="58"/>
      <c r="W257" s="22" t="s">
        <v>34</v>
      </c>
      <c r="X257" s="22">
        <v>3942</v>
      </c>
      <c r="Y257" s="22"/>
    </row>
    <row r="258" s="5" customFormat="1" ht="24.95" customHeight="1" spans="1:25">
      <c r="A258" s="20">
        <v>133</v>
      </c>
      <c r="B258" s="21" t="s">
        <v>1294</v>
      </c>
      <c r="C258" s="20"/>
      <c r="D258" s="20"/>
      <c r="E258" s="20"/>
      <c r="F258" s="20"/>
      <c r="G258" s="20" t="s">
        <v>125</v>
      </c>
      <c r="H258" s="20" t="s">
        <v>34</v>
      </c>
      <c r="I258" s="20" t="s">
        <v>1295</v>
      </c>
      <c r="J258" s="41">
        <f>J259+J260</f>
        <v>0</v>
      </c>
      <c r="K258" s="21"/>
      <c r="L258" s="20"/>
      <c r="M258" s="48">
        <f t="shared" ref="M258:P258" si="60">M259+M260</f>
        <v>0</v>
      </c>
      <c r="N258" s="48">
        <f t="shared" si="60"/>
        <v>0</v>
      </c>
      <c r="O258" s="48">
        <f t="shared" si="60"/>
        <v>0</v>
      </c>
      <c r="P258" s="48">
        <f t="shared" si="60"/>
        <v>0</v>
      </c>
      <c r="Q258" s="20"/>
      <c r="R258" s="20" t="s">
        <v>110</v>
      </c>
      <c r="S258" s="57">
        <f>S259+S260</f>
        <v>0</v>
      </c>
      <c r="T258" s="57">
        <f>T259+T260</f>
        <v>0</v>
      </c>
      <c r="U258" s="57" t="s">
        <v>1296</v>
      </c>
      <c r="V258" s="57" t="s">
        <v>1237</v>
      </c>
      <c r="W258" s="20" t="s">
        <v>34</v>
      </c>
      <c r="X258" s="20">
        <v>3949</v>
      </c>
      <c r="Y258" s="20"/>
    </row>
    <row r="259" s="6" customFormat="1" ht="24.95" customHeight="1" spans="1:25">
      <c r="A259" s="22">
        <v>134</v>
      </c>
      <c r="B259" s="23" t="s">
        <v>1297</v>
      </c>
      <c r="C259" s="22"/>
      <c r="D259" s="22"/>
      <c r="E259" s="22"/>
      <c r="F259" s="22"/>
      <c r="G259" s="22" t="s">
        <v>125</v>
      </c>
      <c r="H259" s="22" t="s">
        <v>34</v>
      </c>
      <c r="I259" s="22" t="s">
        <v>1295</v>
      </c>
      <c r="J259" s="43">
        <f>SUM(0)</f>
        <v>0</v>
      </c>
      <c r="K259" s="23" t="s">
        <v>1298</v>
      </c>
      <c r="L259" s="22"/>
      <c r="M259" s="49">
        <f t="shared" ref="M259:P259" si="61">SUM(0)</f>
        <v>0</v>
      </c>
      <c r="N259" s="49">
        <f t="shared" si="61"/>
        <v>0</v>
      </c>
      <c r="O259" s="49">
        <f t="shared" si="61"/>
        <v>0</v>
      </c>
      <c r="P259" s="49">
        <f t="shared" si="61"/>
        <v>0</v>
      </c>
      <c r="Q259" s="22"/>
      <c r="R259" s="22" t="s">
        <v>110</v>
      </c>
      <c r="S259" s="58">
        <f>SUM(0)</f>
        <v>0</v>
      </c>
      <c r="T259" s="58">
        <f>SUM(0)</f>
        <v>0</v>
      </c>
      <c r="U259" s="58"/>
      <c r="V259" s="58"/>
      <c r="W259" s="22" t="s">
        <v>34</v>
      </c>
      <c r="X259" s="22">
        <v>3950</v>
      </c>
      <c r="Y259" s="22"/>
    </row>
    <row r="260" s="6" customFormat="1" ht="24.95" customHeight="1" spans="1:25">
      <c r="A260" s="22">
        <v>135</v>
      </c>
      <c r="B260" s="23" t="s">
        <v>1299</v>
      </c>
      <c r="C260" s="22"/>
      <c r="D260" s="22"/>
      <c r="E260" s="22"/>
      <c r="F260" s="22"/>
      <c r="G260" s="22"/>
      <c r="H260" s="22"/>
      <c r="I260" s="22"/>
      <c r="J260" s="43"/>
      <c r="K260" s="23"/>
      <c r="L260" s="22"/>
      <c r="M260" s="49"/>
      <c r="N260" s="49"/>
      <c r="O260" s="49"/>
      <c r="P260" s="49"/>
      <c r="Q260" s="22"/>
      <c r="R260" s="22"/>
      <c r="S260" s="58"/>
      <c r="T260" s="58"/>
      <c r="U260" s="58"/>
      <c r="V260" s="58"/>
      <c r="W260" s="22"/>
      <c r="X260" s="22">
        <v>3967</v>
      </c>
      <c r="Y260" s="22"/>
    </row>
    <row r="261" s="6" customFormat="1" ht="24.95" customHeight="1" spans="1:25">
      <c r="A261" s="22">
        <v>136</v>
      </c>
      <c r="B261" s="23" t="s">
        <v>1300</v>
      </c>
      <c r="C261" s="22"/>
      <c r="D261" s="22"/>
      <c r="E261" s="22"/>
      <c r="F261" s="22"/>
      <c r="G261" s="22"/>
      <c r="H261" s="22"/>
      <c r="I261" s="22" t="s">
        <v>1301</v>
      </c>
      <c r="J261" s="43"/>
      <c r="K261" s="23"/>
      <c r="L261" s="22"/>
      <c r="M261" s="49"/>
      <c r="N261" s="49"/>
      <c r="O261" s="49"/>
      <c r="P261" s="49"/>
      <c r="Q261" s="22"/>
      <c r="R261" s="22"/>
      <c r="S261" s="58"/>
      <c r="T261" s="58"/>
      <c r="U261" s="58"/>
      <c r="V261" s="58"/>
      <c r="W261" s="22"/>
      <c r="X261" s="22"/>
      <c r="Y261" s="22" t="s">
        <v>1302</v>
      </c>
    </row>
    <row r="262" s="5" customFormat="1" ht="24.95" customHeight="1" spans="1:25">
      <c r="A262" s="20">
        <v>137</v>
      </c>
      <c r="B262" s="21" t="s">
        <v>1303</v>
      </c>
      <c r="C262" s="20"/>
      <c r="D262" s="20"/>
      <c r="E262" s="20"/>
      <c r="F262" s="20"/>
      <c r="G262" s="20"/>
      <c r="H262" s="20"/>
      <c r="I262" s="20" t="s">
        <v>108</v>
      </c>
      <c r="J262" s="41"/>
      <c r="K262" s="21"/>
      <c r="L262" s="20"/>
      <c r="M262" s="48"/>
      <c r="N262" s="48"/>
      <c r="O262" s="48"/>
      <c r="P262" s="48"/>
      <c r="Q262" s="20"/>
      <c r="R262" s="20"/>
      <c r="S262" s="57"/>
      <c r="T262" s="57"/>
      <c r="U262" s="57"/>
      <c r="V262" s="57"/>
      <c r="W262" s="20"/>
      <c r="X262" s="20"/>
      <c r="Y262" s="20" t="s">
        <v>1304</v>
      </c>
    </row>
    <row r="263" s="4" customFormat="1" ht="24.95" customHeight="1" spans="1:25">
      <c r="A263" s="18">
        <v>138</v>
      </c>
      <c r="B263" s="19" t="s">
        <v>1305</v>
      </c>
      <c r="C263" s="18"/>
      <c r="D263" s="18"/>
      <c r="E263" s="18"/>
      <c r="F263" s="18"/>
      <c r="G263" s="18" t="s">
        <v>37</v>
      </c>
      <c r="H263" s="18" t="s">
        <v>34</v>
      </c>
      <c r="I263" s="18" t="s">
        <v>106</v>
      </c>
      <c r="J263" s="62">
        <f>J264+J278+J294+J297+J302+J303+J304</f>
        <v>68</v>
      </c>
      <c r="K263" s="19"/>
      <c r="L263" s="18"/>
      <c r="M263" s="40">
        <f t="shared" ref="M263:P263" si="62">M264+M278+M294+M297+M302+M303+M304</f>
        <v>116.8</v>
      </c>
      <c r="N263" s="40">
        <f t="shared" si="62"/>
        <v>104.2</v>
      </c>
      <c r="O263" s="40">
        <f t="shared" si="62"/>
        <v>12.6</v>
      </c>
      <c r="P263" s="40">
        <f t="shared" si="62"/>
        <v>0</v>
      </c>
      <c r="Q263" s="18"/>
      <c r="R263" s="18" t="s">
        <v>39</v>
      </c>
      <c r="S263" s="56">
        <f>S264+S278+S294+S297+S302+S303+S304</f>
        <v>59</v>
      </c>
      <c r="T263" s="56">
        <f>T264+T278+T294+T297+T302+T303+T304</f>
        <v>236</v>
      </c>
      <c r="U263" s="56" t="s">
        <v>1306</v>
      </c>
      <c r="V263" s="56" t="s">
        <v>1287</v>
      </c>
      <c r="W263" s="18" t="s">
        <v>34</v>
      </c>
      <c r="X263" s="18">
        <v>3968</v>
      </c>
      <c r="Y263" s="18"/>
    </row>
    <row r="264" s="5" customFormat="1" ht="24.95" customHeight="1" spans="1:25">
      <c r="A264" s="20">
        <v>139</v>
      </c>
      <c r="B264" s="21" t="s">
        <v>1307</v>
      </c>
      <c r="C264" s="20"/>
      <c r="D264" s="20"/>
      <c r="E264" s="20"/>
      <c r="F264" s="20"/>
      <c r="G264" s="20" t="s">
        <v>37</v>
      </c>
      <c r="H264" s="20" t="s">
        <v>34</v>
      </c>
      <c r="I264" s="20" t="s">
        <v>106</v>
      </c>
      <c r="J264" s="41">
        <f>SUM(J265:J277)</f>
        <v>26</v>
      </c>
      <c r="K264" s="21"/>
      <c r="L264" s="20"/>
      <c r="M264" s="48">
        <f>SUM(M265:M277)</f>
        <v>54.6</v>
      </c>
      <c r="N264" s="48">
        <f>SUM(N265:N277)</f>
        <v>48.3</v>
      </c>
      <c r="O264" s="48">
        <f>SUM(O265:O277)</f>
        <v>6.3</v>
      </c>
      <c r="P264" s="48">
        <f>SUM(P265:P277)</f>
        <v>0</v>
      </c>
      <c r="Q264" s="20"/>
      <c r="R264" s="20" t="s">
        <v>39</v>
      </c>
      <c r="S264" s="57">
        <f>SUM(S265:S277)</f>
        <v>24</v>
      </c>
      <c r="T264" s="57">
        <f>SUM(T265:T277)</f>
        <v>96</v>
      </c>
      <c r="U264" s="57"/>
      <c r="V264" s="57"/>
      <c r="W264" s="20" t="s">
        <v>34</v>
      </c>
      <c r="X264" s="20">
        <v>3969</v>
      </c>
      <c r="Y264" s="20"/>
    </row>
    <row r="265" s="3" customFormat="1" ht="24.95" customHeight="1" spans="1:25">
      <c r="A265" s="24">
        <v>140</v>
      </c>
      <c r="B265" s="46" t="s">
        <v>1314</v>
      </c>
      <c r="C265" s="26" t="s">
        <v>45</v>
      </c>
      <c r="D265" s="26" t="s">
        <v>164</v>
      </c>
      <c r="E265" s="26" t="s">
        <v>1315</v>
      </c>
      <c r="F265" s="26"/>
      <c r="G265" s="26" t="s">
        <v>37</v>
      </c>
      <c r="H265" s="26">
        <v>2018</v>
      </c>
      <c r="I265" s="26" t="s">
        <v>106</v>
      </c>
      <c r="J265" s="63">
        <v>1</v>
      </c>
      <c r="K265" s="46" t="s">
        <v>1309</v>
      </c>
      <c r="L265" s="47">
        <v>2.1</v>
      </c>
      <c r="M265" s="47">
        <f t="shared" ref="M265:M277" si="63">N265+O265+P265</f>
        <v>2.1</v>
      </c>
      <c r="N265" s="47">
        <v>2.1</v>
      </c>
      <c r="O265" s="47"/>
      <c r="P265" s="47"/>
      <c r="Q265" s="26" t="s">
        <v>135</v>
      </c>
      <c r="R265" s="26" t="s">
        <v>39</v>
      </c>
      <c r="S265" s="26">
        <v>1</v>
      </c>
      <c r="T265" s="26">
        <v>4</v>
      </c>
      <c r="U265" s="26"/>
      <c r="V265" s="26"/>
      <c r="W265" s="26" t="s">
        <v>1310</v>
      </c>
      <c r="X265" s="26">
        <v>3979</v>
      </c>
      <c r="Y265" s="26"/>
    </row>
    <row r="266" s="3" customFormat="1" ht="24.95" customHeight="1" spans="1:25">
      <c r="A266" s="24">
        <v>141</v>
      </c>
      <c r="B266" s="46" t="s">
        <v>1316</v>
      </c>
      <c r="C266" s="26" t="s">
        <v>45</v>
      </c>
      <c r="D266" s="26" t="s">
        <v>164</v>
      </c>
      <c r="E266" s="26" t="s">
        <v>169</v>
      </c>
      <c r="F266" s="26"/>
      <c r="G266" s="26" t="s">
        <v>37</v>
      </c>
      <c r="H266" s="26">
        <v>2018</v>
      </c>
      <c r="I266" s="26" t="s">
        <v>106</v>
      </c>
      <c r="J266" s="63">
        <v>3</v>
      </c>
      <c r="K266" s="46" t="s">
        <v>1309</v>
      </c>
      <c r="L266" s="47">
        <v>2.1</v>
      </c>
      <c r="M266" s="47">
        <f t="shared" si="63"/>
        <v>6.3</v>
      </c>
      <c r="N266" s="47">
        <v>6.3</v>
      </c>
      <c r="O266" s="47"/>
      <c r="P266" s="47"/>
      <c r="Q266" s="26" t="s">
        <v>135</v>
      </c>
      <c r="R266" s="26" t="s">
        <v>39</v>
      </c>
      <c r="S266" s="26">
        <v>1</v>
      </c>
      <c r="T266" s="26">
        <v>4</v>
      </c>
      <c r="U266" s="26"/>
      <c r="V266" s="26"/>
      <c r="W266" s="26" t="s">
        <v>1310</v>
      </c>
      <c r="X266" s="26">
        <v>3980</v>
      </c>
      <c r="Y266" s="26"/>
    </row>
    <row r="267" s="3" customFormat="1" ht="24.95" customHeight="1" spans="1:25">
      <c r="A267" s="24">
        <v>142</v>
      </c>
      <c r="B267" s="46" t="s">
        <v>1317</v>
      </c>
      <c r="C267" s="26" t="s">
        <v>45</v>
      </c>
      <c r="D267" s="26" t="s">
        <v>164</v>
      </c>
      <c r="E267" s="26" t="s">
        <v>167</v>
      </c>
      <c r="F267" s="26"/>
      <c r="G267" s="26" t="s">
        <v>37</v>
      </c>
      <c r="H267" s="26">
        <v>2018</v>
      </c>
      <c r="I267" s="26" t="s">
        <v>106</v>
      </c>
      <c r="J267" s="63">
        <v>2</v>
      </c>
      <c r="K267" s="46" t="s">
        <v>1309</v>
      </c>
      <c r="L267" s="47">
        <v>2.1</v>
      </c>
      <c r="M267" s="47">
        <f t="shared" si="63"/>
        <v>4.2</v>
      </c>
      <c r="N267" s="47">
        <v>4.2</v>
      </c>
      <c r="O267" s="47"/>
      <c r="P267" s="47"/>
      <c r="Q267" s="26" t="s">
        <v>135</v>
      </c>
      <c r="R267" s="26" t="s">
        <v>39</v>
      </c>
      <c r="S267" s="26">
        <v>2</v>
      </c>
      <c r="T267" s="26">
        <v>8</v>
      </c>
      <c r="U267" s="26"/>
      <c r="V267" s="26"/>
      <c r="W267" s="26" t="s">
        <v>1310</v>
      </c>
      <c r="X267" s="26">
        <v>3981</v>
      </c>
      <c r="Y267" s="26"/>
    </row>
    <row r="268" s="3" customFormat="1" ht="24.95" customHeight="1" spans="1:25">
      <c r="A268" s="24">
        <v>143</v>
      </c>
      <c r="B268" s="46" t="s">
        <v>1318</v>
      </c>
      <c r="C268" s="26" t="s">
        <v>45</v>
      </c>
      <c r="D268" s="26" t="s">
        <v>164</v>
      </c>
      <c r="E268" s="26" t="s">
        <v>165</v>
      </c>
      <c r="F268" s="26"/>
      <c r="G268" s="26" t="s">
        <v>37</v>
      </c>
      <c r="H268" s="26">
        <v>2018</v>
      </c>
      <c r="I268" s="26" t="s">
        <v>106</v>
      </c>
      <c r="J268" s="63">
        <v>1</v>
      </c>
      <c r="K268" s="46" t="s">
        <v>1309</v>
      </c>
      <c r="L268" s="47">
        <v>2.1</v>
      </c>
      <c r="M268" s="47">
        <f t="shared" si="63"/>
        <v>2.1</v>
      </c>
      <c r="N268" s="47">
        <v>2.1</v>
      </c>
      <c r="O268" s="47"/>
      <c r="P268" s="47"/>
      <c r="Q268" s="26" t="s">
        <v>135</v>
      </c>
      <c r="R268" s="26" t="s">
        <v>39</v>
      </c>
      <c r="S268" s="26">
        <v>1</v>
      </c>
      <c r="T268" s="26">
        <v>4</v>
      </c>
      <c r="U268" s="26"/>
      <c r="V268" s="26"/>
      <c r="W268" s="26" t="s">
        <v>1310</v>
      </c>
      <c r="X268" s="26">
        <v>3982</v>
      </c>
      <c r="Y268" s="26"/>
    </row>
    <row r="269" s="3" customFormat="1" ht="24.95" customHeight="1" spans="1:25">
      <c r="A269" s="24">
        <v>144</v>
      </c>
      <c r="B269" s="46" t="s">
        <v>1319</v>
      </c>
      <c r="C269" s="26" t="s">
        <v>45</v>
      </c>
      <c r="D269" s="26" t="s">
        <v>164</v>
      </c>
      <c r="E269" s="26" t="s">
        <v>553</v>
      </c>
      <c r="F269" s="26"/>
      <c r="G269" s="26" t="s">
        <v>37</v>
      </c>
      <c r="H269" s="26">
        <v>2018</v>
      </c>
      <c r="I269" s="26" t="s">
        <v>106</v>
      </c>
      <c r="J269" s="63">
        <v>2</v>
      </c>
      <c r="K269" s="46" t="s">
        <v>1309</v>
      </c>
      <c r="L269" s="47">
        <v>2.1</v>
      </c>
      <c r="M269" s="47">
        <f t="shared" si="63"/>
        <v>4.2</v>
      </c>
      <c r="N269" s="47">
        <v>4.2</v>
      </c>
      <c r="O269" s="47"/>
      <c r="P269" s="47"/>
      <c r="Q269" s="26" t="s">
        <v>135</v>
      </c>
      <c r="R269" s="26" t="s">
        <v>39</v>
      </c>
      <c r="S269" s="26">
        <v>2</v>
      </c>
      <c r="T269" s="26">
        <v>8</v>
      </c>
      <c r="U269" s="26"/>
      <c r="V269" s="26"/>
      <c r="W269" s="26" t="s">
        <v>1310</v>
      </c>
      <c r="X269" s="26">
        <v>3983</v>
      </c>
      <c r="Y269" s="26"/>
    </row>
    <row r="270" s="3" customFormat="1" ht="24.95" customHeight="1" spans="1:25">
      <c r="A270" s="24">
        <v>145</v>
      </c>
      <c r="B270" s="46" t="s">
        <v>1320</v>
      </c>
      <c r="C270" s="26" t="s">
        <v>45</v>
      </c>
      <c r="D270" s="26" t="s">
        <v>164</v>
      </c>
      <c r="E270" s="26" t="s">
        <v>555</v>
      </c>
      <c r="F270" s="26"/>
      <c r="G270" s="26" t="s">
        <v>37</v>
      </c>
      <c r="H270" s="26">
        <v>2018</v>
      </c>
      <c r="I270" s="26" t="s">
        <v>106</v>
      </c>
      <c r="J270" s="63">
        <v>3</v>
      </c>
      <c r="K270" s="46" t="s">
        <v>1309</v>
      </c>
      <c r="L270" s="47">
        <v>2.1</v>
      </c>
      <c r="M270" s="47">
        <f t="shared" si="63"/>
        <v>6.3</v>
      </c>
      <c r="N270" s="47">
        <v>6.3</v>
      </c>
      <c r="O270" s="47"/>
      <c r="P270" s="47"/>
      <c r="Q270" s="26" t="s">
        <v>135</v>
      </c>
      <c r="R270" s="26" t="s">
        <v>39</v>
      </c>
      <c r="S270" s="26">
        <v>3</v>
      </c>
      <c r="T270" s="26">
        <v>12</v>
      </c>
      <c r="U270" s="26"/>
      <c r="V270" s="26"/>
      <c r="W270" s="26" t="s">
        <v>1310</v>
      </c>
      <c r="X270" s="26">
        <v>3984</v>
      </c>
      <c r="Y270" s="26"/>
    </row>
    <row r="271" s="3" customFormat="1" ht="24.95" customHeight="1" spans="1:25">
      <c r="A271" s="24">
        <v>146</v>
      </c>
      <c r="B271" s="46" t="s">
        <v>1321</v>
      </c>
      <c r="C271" s="26" t="s">
        <v>45</v>
      </c>
      <c r="D271" s="26" t="s">
        <v>164</v>
      </c>
      <c r="E271" s="26" t="s">
        <v>813</v>
      </c>
      <c r="F271" s="26"/>
      <c r="G271" s="26" t="s">
        <v>37</v>
      </c>
      <c r="H271" s="26">
        <v>2018</v>
      </c>
      <c r="I271" s="26" t="s">
        <v>106</v>
      </c>
      <c r="J271" s="63">
        <v>2</v>
      </c>
      <c r="K271" s="46" t="s">
        <v>1309</v>
      </c>
      <c r="L271" s="47">
        <v>2.1</v>
      </c>
      <c r="M271" s="47">
        <f t="shared" si="63"/>
        <v>4.2</v>
      </c>
      <c r="N271" s="47">
        <v>4.2</v>
      </c>
      <c r="O271" s="47"/>
      <c r="P271" s="47"/>
      <c r="Q271" s="26" t="s">
        <v>135</v>
      </c>
      <c r="R271" s="26" t="s">
        <v>39</v>
      </c>
      <c r="S271" s="26">
        <v>2</v>
      </c>
      <c r="T271" s="26">
        <v>8</v>
      </c>
      <c r="U271" s="26"/>
      <c r="V271" s="26"/>
      <c r="W271" s="26" t="s">
        <v>1310</v>
      </c>
      <c r="X271" s="26">
        <v>3985</v>
      </c>
      <c r="Y271" s="26"/>
    </row>
    <row r="272" s="3" customFormat="1" ht="24.95" customHeight="1" spans="1:25">
      <c r="A272" s="24">
        <v>147</v>
      </c>
      <c r="B272" s="46" t="s">
        <v>1322</v>
      </c>
      <c r="C272" s="26" t="s">
        <v>45</v>
      </c>
      <c r="D272" s="26" t="s">
        <v>164</v>
      </c>
      <c r="E272" s="26" t="s">
        <v>222</v>
      </c>
      <c r="F272" s="26"/>
      <c r="G272" s="26" t="s">
        <v>37</v>
      </c>
      <c r="H272" s="26">
        <v>2018</v>
      </c>
      <c r="I272" s="26" t="s">
        <v>106</v>
      </c>
      <c r="J272" s="63">
        <v>1</v>
      </c>
      <c r="K272" s="46" t="s">
        <v>1309</v>
      </c>
      <c r="L272" s="47">
        <v>2.1</v>
      </c>
      <c r="M272" s="47">
        <f t="shared" si="63"/>
        <v>2.1</v>
      </c>
      <c r="N272" s="47">
        <v>2.1</v>
      </c>
      <c r="O272" s="47"/>
      <c r="P272" s="47"/>
      <c r="Q272" s="26" t="s">
        <v>135</v>
      </c>
      <c r="R272" s="26" t="s">
        <v>39</v>
      </c>
      <c r="S272" s="26">
        <v>1</v>
      </c>
      <c r="T272" s="26">
        <v>4</v>
      </c>
      <c r="U272" s="26"/>
      <c r="V272" s="26"/>
      <c r="W272" s="26" t="s">
        <v>1310</v>
      </c>
      <c r="X272" s="26">
        <v>3986</v>
      </c>
      <c r="Y272" s="26"/>
    </row>
    <row r="273" s="3" customFormat="1" ht="24.95" customHeight="1" spans="1:25">
      <c r="A273" s="24">
        <v>148</v>
      </c>
      <c r="B273" s="46" t="s">
        <v>1323</v>
      </c>
      <c r="C273" s="26" t="s">
        <v>45</v>
      </c>
      <c r="D273" s="26" t="s">
        <v>164</v>
      </c>
      <c r="E273" s="26" t="s">
        <v>225</v>
      </c>
      <c r="F273" s="26"/>
      <c r="G273" s="26" t="s">
        <v>37</v>
      </c>
      <c r="H273" s="26">
        <v>2018</v>
      </c>
      <c r="I273" s="26" t="s">
        <v>106</v>
      </c>
      <c r="J273" s="63">
        <v>1</v>
      </c>
      <c r="K273" s="46" t="s">
        <v>1309</v>
      </c>
      <c r="L273" s="47">
        <v>2.1</v>
      </c>
      <c r="M273" s="47">
        <f t="shared" si="63"/>
        <v>2.1</v>
      </c>
      <c r="N273" s="47">
        <v>2.1</v>
      </c>
      <c r="O273" s="47"/>
      <c r="P273" s="47"/>
      <c r="Q273" s="26" t="s">
        <v>135</v>
      </c>
      <c r="R273" s="26" t="s">
        <v>39</v>
      </c>
      <c r="S273" s="26">
        <v>1</v>
      </c>
      <c r="T273" s="26">
        <v>4</v>
      </c>
      <c r="U273" s="26"/>
      <c r="V273" s="26"/>
      <c r="W273" s="26" t="s">
        <v>1310</v>
      </c>
      <c r="X273" s="26">
        <v>3987</v>
      </c>
      <c r="Y273" s="26"/>
    </row>
    <row r="274" s="3" customFormat="1" ht="24.95" customHeight="1" spans="1:25">
      <c r="A274" s="24">
        <v>149</v>
      </c>
      <c r="B274" s="46" t="s">
        <v>1324</v>
      </c>
      <c r="C274" s="26" t="s">
        <v>45</v>
      </c>
      <c r="D274" s="26" t="s">
        <v>164</v>
      </c>
      <c r="E274" s="26" t="s">
        <v>549</v>
      </c>
      <c r="F274" s="26"/>
      <c r="G274" s="26" t="s">
        <v>37</v>
      </c>
      <c r="H274" s="26">
        <v>2018</v>
      </c>
      <c r="I274" s="26" t="s">
        <v>106</v>
      </c>
      <c r="J274" s="63">
        <v>3</v>
      </c>
      <c r="K274" s="46" t="s">
        <v>1309</v>
      </c>
      <c r="L274" s="47">
        <v>2.1</v>
      </c>
      <c r="M274" s="47">
        <f t="shared" si="63"/>
        <v>6.3</v>
      </c>
      <c r="N274" s="47">
        <v>6.3</v>
      </c>
      <c r="O274" s="47"/>
      <c r="P274" s="47"/>
      <c r="Q274" s="26" t="s">
        <v>135</v>
      </c>
      <c r="R274" s="26" t="s">
        <v>39</v>
      </c>
      <c r="S274" s="26">
        <v>3</v>
      </c>
      <c r="T274" s="26">
        <v>12</v>
      </c>
      <c r="U274" s="26"/>
      <c r="V274" s="26"/>
      <c r="W274" s="26" t="s">
        <v>1310</v>
      </c>
      <c r="X274" s="26">
        <v>3988</v>
      </c>
      <c r="Y274" s="26"/>
    </row>
    <row r="275" s="3" customFormat="1" ht="24.95" customHeight="1" spans="1:25">
      <c r="A275" s="24">
        <v>150</v>
      </c>
      <c r="B275" s="46" t="s">
        <v>1325</v>
      </c>
      <c r="C275" s="26" t="s">
        <v>45</v>
      </c>
      <c r="D275" s="26" t="s">
        <v>164</v>
      </c>
      <c r="E275" s="26" t="s">
        <v>557</v>
      </c>
      <c r="F275" s="26"/>
      <c r="G275" s="26" t="s">
        <v>37</v>
      </c>
      <c r="H275" s="26">
        <v>2018</v>
      </c>
      <c r="I275" s="26" t="s">
        <v>106</v>
      </c>
      <c r="J275" s="63">
        <v>4</v>
      </c>
      <c r="K275" s="46" t="s">
        <v>1309</v>
      </c>
      <c r="L275" s="47">
        <v>2.1</v>
      </c>
      <c r="M275" s="47">
        <f t="shared" si="63"/>
        <v>8.4</v>
      </c>
      <c r="N275" s="47">
        <v>8.4</v>
      </c>
      <c r="O275" s="47"/>
      <c r="P275" s="47"/>
      <c r="Q275" s="26" t="s">
        <v>135</v>
      </c>
      <c r="R275" s="26" t="s">
        <v>39</v>
      </c>
      <c r="S275" s="26">
        <v>4</v>
      </c>
      <c r="T275" s="26">
        <v>16</v>
      </c>
      <c r="U275" s="26"/>
      <c r="V275" s="26"/>
      <c r="W275" s="26" t="s">
        <v>1310</v>
      </c>
      <c r="X275" s="26">
        <v>3990</v>
      </c>
      <c r="Y275" s="26"/>
    </row>
    <row r="276" ht="24.95" customHeight="1" spans="1:25">
      <c r="A276" s="24">
        <v>151</v>
      </c>
      <c r="B276" s="25" t="s">
        <v>1391</v>
      </c>
      <c r="C276" s="26" t="s">
        <v>45</v>
      </c>
      <c r="D276" s="26" t="s">
        <v>164</v>
      </c>
      <c r="E276" s="26" t="s">
        <v>634</v>
      </c>
      <c r="F276" s="26"/>
      <c r="G276" s="26" t="s">
        <v>37</v>
      </c>
      <c r="H276" s="26">
        <v>2019</v>
      </c>
      <c r="I276" s="26" t="s">
        <v>106</v>
      </c>
      <c r="J276" s="45">
        <v>1</v>
      </c>
      <c r="K276" s="46" t="s">
        <v>1309</v>
      </c>
      <c r="L276" s="26">
        <v>2.1</v>
      </c>
      <c r="M276" s="47">
        <f t="shared" si="63"/>
        <v>2.1</v>
      </c>
      <c r="N276" s="47"/>
      <c r="O276" s="47">
        <v>2.1</v>
      </c>
      <c r="P276" s="47"/>
      <c r="Q276" s="26" t="s">
        <v>135</v>
      </c>
      <c r="R276" s="26" t="s">
        <v>39</v>
      </c>
      <c r="S276" s="60">
        <v>1</v>
      </c>
      <c r="T276" s="60">
        <v>4</v>
      </c>
      <c r="U276" s="60"/>
      <c r="V276" s="60"/>
      <c r="W276" s="26" t="s">
        <v>1310</v>
      </c>
      <c r="X276" s="26"/>
      <c r="Y276" s="26" t="s">
        <v>1392</v>
      </c>
    </row>
    <row r="277" ht="24.95" customHeight="1" spans="1:25">
      <c r="A277" s="24">
        <v>152</v>
      </c>
      <c r="B277" s="25" t="s">
        <v>1393</v>
      </c>
      <c r="C277" s="26" t="s">
        <v>45</v>
      </c>
      <c r="D277" s="26" t="s">
        <v>164</v>
      </c>
      <c r="E277" s="26" t="s">
        <v>228</v>
      </c>
      <c r="F277" s="26"/>
      <c r="G277" s="26" t="s">
        <v>37</v>
      </c>
      <c r="H277" s="26">
        <v>2019</v>
      </c>
      <c r="I277" s="26" t="s">
        <v>106</v>
      </c>
      <c r="J277" s="45">
        <v>2</v>
      </c>
      <c r="K277" s="46" t="s">
        <v>1309</v>
      </c>
      <c r="L277" s="26">
        <v>2.1</v>
      </c>
      <c r="M277" s="47">
        <f t="shared" si="63"/>
        <v>4.2</v>
      </c>
      <c r="N277" s="47"/>
      <c r="O277" s="47">
        <v>4.2</v>
      </c>
      <c r="P277" s="47"/>
      <c r="Q277" s="26" t="s">
        <v>135</v>
      </c>
      <c r="R277" s="26" t="s">
        <v>39</v>
      </c>
      <c r="S277" s="60">
        <v>2</v>
      </c>
      <c r="T277" s="60">
        <v>8</v>
      </c>
      <c r="U277" s="60"/>
      <c r="V277" s="60"/>
      <c r="W277" s="26" t="s">
        <v>1310</v>
      </c>
      <c r="X277" s="26"/>
      <c r="Y277" s="26" t="s">
        <v>1394</v>
      </c>
    </row>
    <row r="278" s="5" customFormat="1" ht="24.95" customHeight="1" spans="1:25">
      <c r="A278" s="20">
        <v>153</v>
      </c>
      <c r="B278" s="21" t="s">
        <v>1423</v>
      </c>
      <c r="C278" s="20"/>
      <c r="D278" s="20"/>
      <c r="E278" s="20"/>
      <c r="F278" s="20"/>
      <c r="G278" s="20" t="s">
        <v>363</v>
      </c>
      <c r="H278" s="20" t="s">
        <v>34</v>
      </c>
      <c r="I278" s="20" t="s">
        <v>106</v>
      </c>
      <c r="J278" s="41">
        <f>SUM(J279:J293)</f>
        <v>25</v>
      </c>
      <c r="K278" s="21" t="s">
        <v>1424</v>
      </c>
      <c r="L278" s="20"/>
      <c r="M278" s="48">
        <f>SUM(M279:M293)</f>
        <v>39.3</v>
      </c>
      <c r="N278" s="48">
        <f>SUM(N279:N293)</f>
        <v>33</v>
      </c>
      <c r="O278" s="48">
        <f>SUM(O279:O293)</f>
        <v>6.3</v>
      </c>
      <c r="P278" s="48">
        <f>SUM(P279:P293)</f>
        <v>0</v>
      </c>
      <c r="Q278" s="20"/>
      <c r="R278" s="20" t="s">
        <v>39</v>
      </c>
      <c r="S278" s="57">
        <f>SUM(S279:S293)</f>
        <v>18</v>
      </c>
      <c r="T278" s="57">
        <f>SUM(T279:T293)</f>
        <v>70</v>
      </c>
      <c r="U278" s="57"/>
      <c r="V278" s="57"/>
      <c r="W278" s="20" t="s">
        <v>34</v>
      </c>
      <c r="X278" s="20">
        <v>4290</v>
      </c>
      <c r="Y278" s="20"/>
    </row>
    <row r="279" s="3" customFormat="1" ht="24.95" customHeight="1" spans="1:25">
      <c r="A279" s="24">
        <v>154</v>
      </c>
      <c r="B279" s="46" t="s">
        <v>1443</v>
      </c>
      <c r="C279" s="26" t="s">
        <v>45</v>
      </c>
      <c r="D279" s="26" t="s">
        <v>164</v>
      </c>
      <c r="E279" s="26" t="s">
        <v>1315</v>
      </c>
      <c r="F279" s="26"/>
      <c r="G279" s="26" t="s">
        <v>363</v>
      </c>
      <c r="H279" s="26">
        <v>2018</v>
      </c>
      <c r="I279" s="26" t="s">
        <v>106</v>
      </c>
      <c r="J279" s="45">
        <v>4</v>
      </c>
      <c r="K279" s="46" t="s">
        <v>1427</v>
      </c>
      <c r="L279" s="47">
        <v>1.5</v>
      </c>
      <c r="M279" s="47">
        <f t="shared" ref="M279:M293" si="64">N279+O279+P279</f>
        <v>6</v>
      </c>
      <c r="N279" s="47">
        <v>6</v>
      </c>
      <c r="O279" s="47"/>
      <c r="P279" s="47"/>
      <c r="Q279" s="26" t="s">
        <v>135</v>
      </c>
      <c r="R279" s="26" t="s">
        <v>39</v>
      </c>
      <c r="S279" s="26">
        <v>2</v>
      </c>
      <c r="T279" s="26">
        <v>8</v>
      </c>
      <c r="U279" s="26"/>
      <c r="V279" s="26"/>
      <c r="W279" s="26" t="s">
        <v>1310</v>
      </c>
      <c r="X279" s="26">
        <v>4312</v>
      </c>
      <c r="Y279" s="26"/>
    </row>
    <row r="280" s="3" customFormat="1" ht="24.95" customHeight="1" spans="1:25">
      <c r="A280" s="24">
        <v>155</v>
      </c>
      <c r="B280" s="46" t="s">
        <v>1444</v>
      </c>
      <c r="C280" s="26" t="s">
        <v>45</v>
      </c>
      <c r="D280" s="26" t="s">
        <v>164</v>
      </c>
      <c r="E280" s="26" t="s">
        <v>555</v>
      </c>
      <c r="F280" s="26"/>
      <c r="G280" s="26" t="s">
        <v>363</v>
      </c>
      <c r="H280" s="26">
        <v>2018</v>
      </c>
      <c r="I280" s="26" t="s">
        <v>106</v>
      </c>
      <c r="J280" s="63">
        <v>1</v>
      </c>
      <c r="K280" s="46" t="s">
        <v>1427</v>
      </c>
      <c r="L280" s="47">
        <v>1.5</v>
      </c>
      <c r="M280" s="47">
        <f t="shared" si="64"/>
        <v>1.5</v>
      </c>
      <c r="N280" s="47">
        <v>1.5</v>
      </c>
      <c r="O280" s="47"/>
      <c r="P280" s="47"/>
      <c r="Q280" s="26" t="s">
        <v>135</v>
      </c>
      <c r="R280" s="26" t="s">
        <v>39</v>
      </c>
      <c r="S280" s="26"/>
      <c r="T280" s="26"/>
      <c r="U280" s="26"/>
      <c r="V280" s="26"/>
      <c r="W280" s="26" t="s">
        <v>1310</v>
      </c>
      <c r="X280" s="26">
        <v>4313</v>
      </c>
      <c r="Y280" s="26"/>
    </row>
    <row r="281" s="3" customFormat="1" ht="24.95" customHeight="1" spans="1:25">
      <c r="A281" s="24">
        <v>156</v>
      </c>
      <c r="B281" s="46" t="s">
        <v>1445</v>
      </c>
      <c r="C281" s="26" t="s">
        <v>45</v>
      </c>
      <c r="D281" s="26" t="s">
        <v>164</v>
      </c>
      <c r="E281" s="26" t="s">
        <v>813</v>
      </c>
      <c r="F281" s="26"/>
      <c r="G281" s="26" t="s">
        <v>363</v>
      </c>
      <c r="H281" s="26">
        <v>2018</v>
      </c>
      <c r="I281" s="26" t="s">
        <v>106</v>
      </c>
      <c r="J281" s="63">
        <v>1</v>
      </c>
      <c r="K281" s="46" t="s">
        <v>1427</v>
      </c>
      <c r="L281" s="47">
        <v>1.5</v>
      </c>
      <c r="M281" s="47">
        <f t="shared" si="64"/>
        <v>1.5</v>
      </c>
      <c r="N281" s="47">
        <v>1.5</v>
      </c>
      <c r="O281" s="47"/>
      <c r="P281" s="47"/>
      <c r="Q281" s="26" t="s">
        <v>135</v>
      </c>
      <c r="R281" s="26" t="s">
        <v>39</v>
      </c>
      <c r="S281" s="26">
        <v>1</v>
      </c>
      <c r="T281" s="26">
        <v>4</v>
      </c>
      <c r="U281" s="26"/>
      <c r="V281" s="26"/>
      <c r="W281" s="26" t="s">
        <v>1310</v>
      </c>
      <c r="X281" s="26">
        <v>4314</v>
      </c>
      <c r="Y281" s="26"/>
    </row>
    <row r="282" s="3" customFormat="1" ht="24.95" customHeight="1" spans="1:25">
      <c r="A282" s="24">
        <v>157</v>
      </c>
      <c r="B282" s="46" t="s">
        <v>1446</v>
      </c>
      <c r="C282" s="26" t="s">
        <v>45</v>
      </c>
      <c r="D282" s="26" t="s">
        <v>164</v>
      </c>
      <c r="E282" s="26" t="s">
        <v>165</v>
      </c>
      <c r="F282" s="26"/>
      <c r="G282" s="26" t="s">
        <v>363</v>
      </c>
      <c r="H282" s="26">
        <v>2018</v>
      </c>
      <c r="I282" s="26" t="s">
        <v>106</v>
      </c>
      <c r="J282" s="45">
        <v>1</v>
      </c>
      <c r="K282" s="46" t="s">
        <v>1427</v>
      </c>
      <c r="L282" s="47">
        <v>1.5</v>
      </c>
      <c r="M282" s="47">
        <f t="shared" si="64"/>
        <v>1.5</v>
      </c>
      <c r="N282" s="47">
        <v>1.5</v>
      </c>
      <c r="O282" s="47"/>
      <c r="P282" s="47"/>
      <c r="Q282" s="26" t="s">
        <v>135</v>
      </c>
      <c r="R282" s="26" t="s">
        <v>39</v>
      </c>
      <c r="S282" s="26">
        <v>1</v>
      </c>
      <c r="T282" s="26">
        <v>4</v>
      </c>
      <c r="U282" s="26"/>
      <c r="V282" s="26"/>
      <c r="W282" s="26" t="s">
        <v>1310</v>
      </c>
      <c r="X282" s="26">
        <v>4315</v>
      </c>
      <c r="Y282" s="26"/>
    </row>
    <row r="283" s="3" customFormat="1" ht="24.95" customHeight="1" spans="1:25">
      <c r="A283" s="24">
        <v>158</v>
      </c>
      <c r="B283" s="46" t="s">
        <v>1447</v>
      </c>
      <c r="C283" s="26" t="s">
        <v>45</v>
      </c>
      <c r="D283" s="26" t="s">
        <v>164</v>
      </c>
      <c r="E283" s="26" t="s">
        <v>222</v>
      </c>
      <c r="F283" s="26"/>
      <c r="G283" s="26" t="s">
        <v>363</v>
      </c>
      <c r="H283" s="26">
        <v>2018</v>
      </c>
      <c r="I283" s="26" t="s">
        <v>106</v>
      </c>
      <c r="J283" s="45">
        <v>2</v>
      </c>
      <c r="K283" s="46" t="s">
        <v>1427</v>
      </c>
      <c r="L283" s="47">
        <v>1.5</v>
      </c>
      <c r="M283" s="47">
        <f t="shared" si="64"/>
        <v>3</v>
      </c>
      <c r="N283" s="47">
        <v>3</v>
      </c>
      <c r="O283" s="47"/>
      <c r="P283" s="47"/>
      <c r="Q283" s="26" t="s">
        <v>135</v>
      </c>
      <c r="R283" s="26" t="s">
        <v>39</v>
      </c>
      <c r="S283" s="26">
        <v>2</v>
      </c>
      <c r="T283" s="26">
        <v>8</v>
      </c>
      <c r="U283" s="26"/>
      <c r="V283" s="26"/>
      <c r="W283" s="26" t="s">
        <v>1310</v>
      </c>
      <c r="X283" s="26">
        <v>4316</v>
      </c>
      <c r="Y283" s="26"/>
    </row>
    <row r="284" s="3" customFormat="1" ht="24.95" customHeight="1" spans="1:25">
      <c r="A284" s="24">
        <v>159</v>
      </c>
      <c r="B284" s="46" t="s">
        <v>1448</v>
      </c>
      <c r="C284" s="26" t="s">
        <v>45</v>
      </c>
      <c r="D284" s="26" t="s">
        <v>164</v>
      </c>
      <c r="E284" s="26" t="s">
        <v>225</v>
      </c>
      <c r="F284" s="26"/>
      <c r="G284" s="26" t="s">
        <v>363</v>
      </c>
      <c r="H284" s="26">
        <v>2018</v>
      </c>
      <c r="I284" s="26" t="s">
        <v>106</v>
      </c>
      <c r="J284" s="45">
        <v>3</v>
      </c>
      <c r="K284" s="46" t="s">
        <v>1427</v>
      </c>
      <c r="L284" s="47">
        <v>1.5</v>
      </c>
      <c r="M284" s="47">
        <f t="shared" si="64"/>
        <v>4.5</v>
      </c>
      <c r="N284" s="47">
        <v>4.5</v>
      </c>
      <c r="O284" s="47"/>
      <c r="P284" s="47"/>
      <c r="Q284" s="26" t="s">
        <v>135</v>
      </c>
      <c r="R284" s="26" t="s">
        <v>39</v>
      </c>
      <c r="S284" s="26">
        <v>3</v>
      </c>
      <c r="T284" s="26">
        <v>12</v>
      </c>
      <c r="U284" s="26"/>
      <c r="V284" s="26"/>
      <c r="W284" s="26" t="s">
        <v>1310</v>
      </c>
      <c r="X284" s="26">
        <v>4317</v>
      </c>
      <c r="Y284" s="26"/>
    </row>
    <row r="285" s="3" customFormat="1" ht="24.95" customHeight="1" spans="1:25">
      <c r="A285" s="24">
        <v>160</v>
      </c>
      <c r="B285" s="46" t="s">
        <v>1449</v>
      </c>
      <c r="C285" s="26" t="s">
        <v>45</v>
      </c>
      <c r="D285" s="26" t="s">
        <v>164</v>
      </c>
      <c r="E285" s="26" t="s">
        <v>547</v>
      </c>
      <c r="F285" s="26"/>
      <c r="G285" s="26" t="s">
        <v>363</v>
      </c>
      <c r="H285" s="26">
        <v>2018</v>
      </c>
      <c r="I285" s="26" t="s">
        <v>106</v>
      </c>
      <c r="J285" s="45">
        <v>1</v>
      </c>
      <c r="K285" s="46" t="s">
        <v>1427</v>
      </c>
      <c r="L285" s="47">
        <v>1.5</v>
      </c>
      <c r="M285" s="47">
        <f t="shared" si="64"/>
        <v>1.5</v>
      </c>
      <c r="N285" s="47">
        <v>1.5</v>
      </c>
      <c r="O285" s="47"/>
      <c r="P285" s="47"/>
      <c r="Q285" s="26" t="s">
        <v>135</v>
      </c>
      <c r="R285" s="26" t="s">
        <v>39</v>
      </c>
      <c r="S285" s="26">
        <v>1</v>
      </c>
      <c r="T285" s="26">
        <v>4</v>
      </c>
      <c r="U285" s="26"/>
      <c r="V285" s="26"/>
      <c r="W285" s="26" t="s">
        <v>1310</v>
      </c>
      <c r="X285" s="26">
        <v>4318</v>
      </c>
      <c r="Y285" s="26"/>
    </row>
    <row r="286" s="3" customFormat="1" ht="24.95" customHeight="1" spans="1:25">
      <c r="A286" s="24">
        <v>161</v>
      </c>
      <c r="B286" s="46" t="s">
        <v>1450</v>
      </c>
      <c r="C286" s="26" t="s">
        <v>45</v>
      </c>
      <c r="D286" s="26" t="s">
        <v>164</v>
      </c>
      <c r="E286" s="26" t="s">
        <v>549</v>
      </c>
      <c r="F286" s="26"/>
      <c r="G286" s="26" t="s">
        <v>363</v>
      </c>
      <c r="H286" s="26">
        <v>2018</v>
      </c>
      <c r="I286" s="26" t="s">
        <v>106</v>
      </c>
      <c r="J286" s="45">
        <v>2</v>
      </c>
      <c r="K286" s="46" t="s">
        <v>1427</v>
      </c>
      <c r="L286" s="47">
        <v>1.5</v>
      </c>
      <c r="M286" s="47">
        <f t="shared" si="64"/>
        <v>3</v>
      </c>
      <c r="N286" s="47">
        <v>3</v>
      </c>
      <c r="O286" s="47"/>
      <c r="P286" s="47"/>
      <c r="Q286" s="26" t="s">
        <v>135</v>
      </c>
      <c r="R286" s="26" t="s">
        <v>39</v>
      </c>
      <c r="S286" s="26">
        <v>2</v>
      </c>
      <c r="T286" s="26">
        <v>8</v>
      </c>
      <c r="U286" s="26"/>
      <c r="V286" s="26"/>
      <c r="W286" s="26" t="s">
        <v>1310</v>
      </c>
      <c r="X286" s="26">
        <v>4319</v>
      </c>
      <c r="Y286" s="26"/>
    </row>
    <row r="287" s="3" customFormat="1" ht="24.95" customHeight="1" spans="1:25">
      <c r="A287" s="24">
        <v>162</v>
      </c>
      <c r="B287" s="46" t="s">
        <v>1451</v>
      </c>
      <c r="C287" s="26" t="s">
        <v>45</v>
      </c>
      <c r="D287" s="26" t="s">
        <v>164</v>
      </c>
      <c r="E287" s="26" t="s">
        <v>551</v>
      </c>
      <c r="F287" s="26"/>
      <c r="G287" s="26" t="s">
        <v>363</v>
      </c>
      <c r="H287" s="26">
        <v>2018</v>
      </c>
      <c r="I287" s="26" t="s">
        <v>106</v>
      </c>
      <c r="J287" s="45">
        <v>2</v>
      </c>
      <c r="K287" s="46" t="s">
        <v>1427</v>
      </c>
      <c r="L287" s="47">
        <v>1.5</v>
      </c>
      <c r="M287" s="47">
        <f t="shared" si="64"/>
        <v>3</v>
      </c>
      <c r="N287" s="47">
        <v>3</v>
      </c>
      <c r="O287" s="47"/>
      <c r="P287" s="47"/>
      <c r="Q287" s="26" t="s">
        <v>135</v>
      </c>
      <c r="R287" s="26" t="s">
        <v>39</v>
      </c>
      <c r="S287" s="26">
        <v>1</v>
      </c>
      <c r="T287" s="26">
        <v>4</v>
      </c>
      <c r="U287" s="26"/>
      <c r="V287" s="26"/>
      <c r="W287" s="26" t="s">
        <v>1310</v>
      </c>
      <c r="X287" s="26">
        <v>4320</v>
      </c>
      <c r="Y287" s="26"/>
    </row>
    <row r="288" s="3" customFormat="1" ht="24.95" customHeight="1" spans="1:25">
      <c r="A288" s="24">
        <v>163</v>
      </c>
      <c r="B288" s="46" t="s">
        <v>1452</v>
      </c>
      <c r="C288" s="26" t="s">
        <v>45</v>
      </c>
      <c r="D288" s="26" t="s">
        <v>164</v>
      </c>
      <c r="E288" s="26" t="s">
        <v>987</v>
      </c>
      <c r="F288" s="26"/>
      <c r="G288" s="26" t="s">
        <v>363</v>
      </c>
      <c r="H288" s="26">
        <v>2018</v>
      </c>
      <c r="I288" s="26" t="s">
        <v>106</v>
      </c>
      <c r="J288" s="45">
        <v>1</v>
      </c>
      <c r="K288" s="46" t="s">
        <v>1427</v>
      </c>
      <c r="L288" s="47">
        <v>1.5</v>
      </c>
      <c r="M288" s="47">
        <f t="shared" si="64"/>
        <v>1.5</v>
      </c>
      <c r="N288" s="47">
        <v>1.5</v>
      </c>
      <c r="O288" s="47"/>
      <c r="P288" s="47"/>
      <c r="Q288" s="26" t="s">
        <v>135</v>
      </c>
      <c r="R288" s="26" t="s">
        <v>39</v>
      </c>
      <c r="S288" s="26">
        <v>1</v>
      </c>
      <c r="T288" s="26">
        <v>4</v>
      </c>
      <c r="U288" s="26"/>
      <c r="V288" s="26"/>
      <c r="W288" s="26" t="s">
        <v>1310</v>
      </c>
      <c r="X288" s="26">
        <v>4321</v>
      </c>
      <c r="Y288" s="26"/>
    </row>
    <row r="289" s="3" customFormat="1" ht="24.95" customHeight="1" spans="1:25">
      <c r="A289" s="24">
        <v>164</v>
      </c>
      <c r="B289" s="46" t="s">
        <v>1453</v>
      </c>
      <c r="C289" s="26" t="s">
        <v>45</v>
      </c>
      <c r="D289" s="26" t="s">
        <v>164</v>
      </c>
      <c r="E289" s="26" t="s">
        <v>557</v>
      </c>
      <c r="F289" s="26"/>
      <c r="G289" s="26" t="s">
        <v>363</v>
      </c>
      <c r="H289" s="26">
        <v>2018</v>
      </c>
      <c r="I289" s="26" t="s">
        <v>106</v>
      </c>
      <c r="J289" s="45">
        <v>1</v>
      </c>
      <c r="K289" s="46" t="s">
        <v>1427</v>
      </c>
      <c r="L289" s="47">
        <v>1.5</v>
      </c>
      <c r="M289" s="47">
        <f t="shared" si="64"/>
        <v>1.5</v>
      </c>
      <c r="N289" s="47">
        <v>1.5</v>
      </c>
      <c r="O289" s="47"/>
      <c r="P289" s="47"/>
      <c r="Q289" s="26" t="s">
        <v>135</v>
      </c>
      <c r="R289" s="26" t="s">
        <v>39</v>
      </c>
      <c r="S289" s="26">
        <v>1</v>
      </c>
      <c r="T289" s="26">
        <v>4</v>
      </c>
      <c r="U289" s="26"/>
      <c r="V289" s="26"/>
      <c r="W289" s="26" t="s">
        <v>1310</v>
      </c>
      <c r="X289" s="26">
        <v>4322</v>
      </c>
      <c r="Y289" s="26"/>
    </row>
    <row r="290" s="3" customFormat="1" ht="24.95" customHeight="1" spans="1:25">
      <c r="A290" s="24">
        <v>165</v>
      </c>
      <c r="B290" s="46" t="s">
        <v>1454</v>
      </c>
      <c r="C290" s="26" t="s">
        <v>45</v>
      </c>
      <c r="D290" s="26" t="s">
        <v>164</v>
      </c>
      <c r="E290" s="26" t="s">
        <v>228</v>
      </c>
      <c r="F290" s="26"/>
      <c r="G290" s="26" t="s">
        <v>363</v>
      </c>
      <c r="H290" s="26">
        <v>2018</v>
      </c>
      <c r="I290" s="26" t="s">
        <v>106</v>
      </c>
      <c r="J290" s="45">
        <v>3</v>
      </c>
      <c r="K290" s="46" t="s">
        <v>1427</v>
      </c>
      <c r="L290" s="47">
        <v>1.5</v>
      </c>
      <c r="M290" s="47">
        <f t="shared" si="64"/>
        <v>4.5</v>
      </c>
      <c r="N290" s="47">
        <v>4.5</v>
      </c>
      <c r="O290" s="47"/>
      <c r="P290" s="47"/>
      <c r="Q290" s="26" t="s">
        <v>135</v>
      </c>
      <c r="R290" s="26" t="s">
        <v>39</v>
      </c>
      <c r="S290" s="26"/>
      <c r="T290" s="26"/>
      <c r="U290" s="26"/>
      <c r="V290" s="26"/>
      <c r="W290" s="26" t="s">
        <v>1310</v>
      </c>
      <c r="X290" s="26">
        <v>4323</v>
      </c>
      <c r="Y290" s="26"/>
    </row>
    <row r="291" ht="24.95" customHeight="1" spans="1:25">
      <c r="A291" s="24">
        <v>166</v>
      </c>
      <c r="B291" s="25" t="s">
        <v>1537</v>
      </c>
      <c r="C291" s="26" t="s">
        <v>45</v>
      </c>
      <c r="D291" s="26" t="s">
        <v>164</v>
      </c>
      <c r="E291" s="26" t="s">
        <v>813</v>
      </c>
      <c r="F291" s="26"/>
      <c r="G291" s="26" t="s">
        <v>363</v>
      </c>
      <c r="H291" s="26">
        <v>2019</v>
      </c>
      <c r="I291" s="26" t="s">
        <v>106</v>
      </c>
      <c r="J291" s="45">
        <v>1</v>
      </c>
      <c r="K291" s="46" t="s">
        <v>1427</v>
      </c>
      <c r="L291" s="26">
        <v>2.1</v>
      </c>
      <c r="M291" s="47">
        <f t="shared" si="64"/>
        <v>2.1</v>
      </c>
      <c r="N291" s="47"/>
      <c r="O291" s="47">
        <v>2.1</v>
      </c>
      <c r="P291" s="47"/>
      <c r="Q291" s="26" t="s">
        <v>135</v>
      </c>
      <c r="R291" s="26" t="s">
        <v>39</v>
      </c>
      <c r="S291" s="60">
        <v>1</v>
      </c>
      <c r="T291" s="60">
        <v>4</v>
      </c>
      <c r="U291" s="60"/>
      <c r="V291" s="60"/>
      <c r="W291" s="26" t="s">
        <v>1310</v>
      </c>
      <c r="X291" s="26"/>
      <c r="Y291" s="26" t="s">
        <v>1538</v>
      </c>
    </row>
    <row r="292" ht="24.95" customHeight="1" spans="1:25">
      <c r="A292" s="24">
        <v>167</v>
      </c>
      <c r="B292" s="25" t="s">
        <v>1447</v>
      </c>
      <c r="C292" s="26" t="s">
        <v>45</v>
      </c>
      <c r="D292" s="26" t="s">
        <v>164</v>
      </c>
      <c r="E292" s="26" t="s">
        <v>222</v>
      </c>
      <c r="F292" s="26"/>
      <c r="G292" s="26" t="s">
        <v>363</v>
      </c>
      <c r="H292" s="26">
        <v>2019</v>
      </c>
      <c r="I292" s="26" t="s">
        <v>106</v>
      </c>
      <c r="J292" s="45">
        <v>1</v>
      </c>
      <c r="K292" s="46" t="s">
        <v>1427</v>
      </c>
      <c r="L292" s="26">
        <v>2.1</v>
      </c>
      <c r="M292" s="47">
        <f t="shared" si="64"/>
        <v>2.1</v>
      </c>
      <c r="N292" s="47"/>
      <c r="O292" s="47">
        <v>2.1</v>
      </c>
      <c r="P292" s="47"/>
      <c r="Q292" s="26" t="s">
        <v>135</v>
      </c>
      <c r="R292" s="26" t="s">
        <v>39</v>
      </c>
      <c r="S292" s="60">
        <v>1</v>
      </c>
      <c r="T292" s="60">
        <v>2</v>
      </c>
      <c r="U292" s="60"/>
      <c r="V292" s="60"/>
      <c r="W292" s="26" t="s">
        <v>1310</v>
      </c>
      <c r="X292" s="26"/>
      <c r="Y292" s="26" t="s">
        <v>1539</v>
      </c>
    </row>
    <row r="293" ht="24.95" customHeight="1" spans="1:25">
      <c r="A293" s="24">
        <v>168</v>
      </c>
      <c r="B293" s="25" t="s">
        <v>1451</v>
      </c>
      <c r="C293" s="26" t="s">
        <v>45</v>
      </c>
      <c r="D293" s="26" t="s">
        <v>164</v>
      </c>
      <c r="E293" s="26" t="s">
        <v>551</v>
      </c>
      <c r="F293" s="26"/>
      <c r="G293" s="26" t="s">
        <v>363</v>
      </c>
      <c r="H293" s="26">
        <v>2019</v>
      </c>
      <c r="I293" s="26" t="s">
        <v>106</v>
      </c>
      <c r="J293" s="45">
        <v>1</v>
      </c>
      <c r="K293" s="46" t="s">
        <v>1427</v>
      </c>
      <c r="L293" s="26">
        <v>2.1</v>
      </c>
      <c r="M293" s="47">
        <f t="shared" si="64"/>
        <v>2.1</v>
      </c>
      <c r="N293" s="47"/>
      <c r="O293" s="47">
        <v>2.1</v>
      </c>
      <c r="P293" s="47"/>
      <c r="Q293" s="26" t="s">
        <v>135</v>
      </c>
      <c r="R293" s="26" t="s">
        <v>39</v>
      </c>
      <c r="S293" s="60">
        <v>1</v>
      </c>
      <c r="T293" s="60">
        <v>4</v>
      </c>
      <c r="U293" s="60"/>
      <c r="V293" s="60"/>
      <c r="W293" s="26" t="s">
        <v>1310</v>
      </c>
      <c r="X293" s="26"/>
      <c r="Y293" s="26" t="s">
        <v>1540</v>
      </c>
    </row>
    <row r="294" s="5" customFormat="1" ht="24.95" customHeight="1" spans="1:25">
      <c r="A294" s="20">
        <v>169</v>
      </c>
      <c r="B294" s="21" t="s">
        <v>1590</v>
      </c>
      <c r="C294" s="20"/>
      <c r="D294" s="20"/>
      <c r="E294" s="20"/>
      <c r="F294" s="20"/>
      <c r="G294" s="20" t="s">
        <v>37</v>
      </c>
      <c r="H294" s="20" t="s">
        <v>34</v>
      </c>
      <c r="I294" s="20" t="s">
        <v>106</v>
      </c>
      <c r="J294" s="41">
        <f>SUM(J295:J296)</f>
        <v>2</v>
      </c>
      <c r="K294" s="21" t="s">
        <v>1424</v>
      </c>
      <c r="L294" s="20"/>
      <c r="M294" s="48">
        <f>SUM(M295:M296)</f>
        <v>4.2</v>
      </c>
      <c r="N294" s="48">
        <f>SUM(N295:N296)</f>
        <v>4.2</v>
      </c>
      <c r="O294" s="48">
        <f>SUM(O295:O296)</f>
        <v>0</v>
      </c>
      <c r="P294" s="48">
        <f>SUM(P295:P296)</f>
        <v>0</v>
      </c>
      <c r="Q294" s="20"/>
      <c r="R294" s="20" t="s">
        <v>39</v>
      </c>
      <c r="S294" s="57">
        <f>SUM(S295:S296)</f>
        <v>2</v>
      </c>
      <c r="T294" s="57">
        <f>SUM(T295:T296)</f>
        <v>8</v>
      </c>
      <c r="U294" s="57"/>
      <c r="V294" s="57"/>
      <c r="W294" s="20" t="s">
        <v>34</v>
      </c>
      <c r="X294" s="20">
        <v>4571</v>
      </c>
      <c r="Y294" s="20"/>
    </row>
    <row r="295" s="3" customFormat="1" ht="24.95" customHeight="1" spans="1:25">
      <c r="A295" s="24">
        <v>170</v>
      </c>
      <c r="B295" s="46" t="s">
        <v>1599</v>
      </c>
      <c r="C295" s="26" t="s">
        <v>45</v>
      </c>
      <c r="D295" s="26" t="s">
        <v>164</v>
      </c>
      <c r="E295" s="26" t="s">
        <v>167</v>
      </c>
      <c r="F295" s="26"/>
      <c r="G295" s="26" t="s">
        <v>37</v>
      </c>
      <c r="H295" s="26">
        <v>2018</v>
      </c>
      <c r="I295" s="26" t="s">
        <v>106</v>
      </c>
      <c r="J295" s="45">
        <v>1</v>
      </c>
      <c r="K295" s="46" t="s">
        <v>1593</v>
      </c>
      <c r="L295" s="47">
        <v>2.1</v>
      </c>
      <c r="M295" s="47">
        <f>N295+O295+P295</f>
        <v>2.1</v>
      </c>
      <c r="N295" s="54">
        <v>2.1</v>
      </c>
      <c r="O295" s="54"/>
      <c r="P295" s="54"/>
      <c r="Q295" s="26" t="s">
        <v>135</v>
      </c>
      <c r="R295" s="26" t="s">
        <v>39</v>
      </c>
      <c r="S295" s="45">
        <v>1</v>
      </c>
      <c r="T295" s="26">
        <v>4</v>
      </c>
      <c r="U295" s="26"/>
      <c r="V295" s="26"/>
      <c r="W295" s="26" t="s">
        <v>1310</v>
      </c>
      <c r="X295" s="26">
        <v>4578</v>
      </c>
      <c r="Y295" s="26"/>
    </row>
    <row r="296" s="3" customFormat="1" ht="24.95" customHeight="1" spans="1:25">
      <c r="A296" s="24">
        <v>171</v>
      </c>
      <c r="B296" s="46" t="s">
        <v>1600</v>
      </c>
      <c r="C296" s="26" t="s">
        <v>45</v>
      </c>
      <c r="D296" s="26" t="s">
        <v>164</v>
      </c>
      <c r="E296" s="26" t="s">
        <v>1601</v>
      </c>
      <c r="F296" s="26"/>
      <c r="G296" s="26" t="s">
        <v>37</v>
      </c>
      <c r="H296" s="26">
        <v>2018</v>
      </c>
      <c r="I296" s="26" t="s">
        <v>106</v>
      </c>
      <c r="J296" s="45">
        <v>1</v>
      </c>
      <c r="K296" s="46" t="s">
        <v>1593</v>
      </c>
      <c r="L296" s="47">
        <v>2.1</v>
      </c>
      <c r="M296" s="47">
        <f>N296+O296+P296</f>
        <v>2.1</v>
      </c>
      <c r="N296" s="54">
        <v>2.1</v>
      </c>
      <c r="O296" s="54"/>
      <c r="P296" s="54"/>
      <c r="Q296" s="26" t="s">
        <v>135</v>
      </c>
      <c r="R296" s="26" t="s">
        <v>39</v>
      </c>
      <c r="S296" s="45">
        <v>1</v>
      </c>
      <c r="T296" s="26">
        <v>4</v>
      </c>
      <c r="U296" s="26"/>
      <c r="V296" s="26"/>
      <c r="W296" s="26" t="s">
        <v>1310</v>
      </c>
      <c r="X296" s="26">
        <v>4579</v>
      </c>
      <c r="Y296" s="26"/>
    </row>
    <row r="297" s="5" customFormat="1" ht="24.95" customHeight="1" spans="1:25">
      <c r="A297" s="20">
        <v>172</v>
      </c>
      <c r="B297" s="21" t="s">
        <v>1631</v>
      </c>
      <c r="C297" s="20"/>
      <c r="D297" s="20"/>
      <c r="E297" s="20"/>
      <c r="F297" s="20"/>
      <c r="G297" s="20" t="s">
        <v>363</v>
      </c>
      <c r="H297" s="20" t="s">
        <v>34</v>
      </c>
      <c r="I297" s="20" t="s">
        <v>106</v>
      </c>
      <c r="J297" s="41">
        <f>SUM(J298:J301)</f>
        <v>4</v>
      </c>
      <c r="K297" s="21" t="s">
        <v>1632</v>
      </c>
      <c r="L297" s="20"/>
      <c r="M297" s="48">
        <f>SUM(M298:M301)</f>
        <v>1.2</v>
      </c>
      <c r="N297" s="48">
        <f>SUM(N298:N301)</f>
        <v>1.2</v>
      </c>
      <c r="O297" s="48">
        <f>SUM(O298:O301)</f>
        <v>0</v>
      </c>
      <c r="P297" s="48">
        <f>SUM(P298:P301)</f>
        <v>0</v>
      </c>
      <c r="Q297" s="20"/>
      <c r="R297" s="20" t="s">
        <v>39</v>
      </c>
      <c r="S297" s="57">
        <f>SUM(S298:S301)</f>
        <v>4</v>
      </c>
      <c r="T297" s="57">
        <f>SUM(T298:T301)</f>
        <v>18</v>
      </c>
      <c r="U297" s="57"/>
      <c r="V297" s="57"/>
      <c r="W297" s="20" t="s">
        <v>34</v>
      </c>
      <c r="X297" s="20">
        <v>4603</v>
      </c>
      <c r="Y297" s="20"/>
    </row>
    <row r="298" ht="24.95" customHeight="1" spans="1:25">
      <c r="A298" s="24">
        <v>173</v>
      </c>
      <c r="B298" s="25" t="s">
        <v>1669</v>
      </c>
      <c r="C298" s="26" t="s">
        <v>45</v>
      </c>
      <c r="D298" s="26" t="s">
        <v>164</v>
      </c>
      <c r="E298" s="26" t="s">
        <v>167</v>
      </c>
      <c r="F298" s="26"/>
      <c r="G298" s="26" t="s">
        <v>363</v>
      </c>
      <c r="H298" s="26">
        <v>2018</v>
      </c>
      <c r="I298" s="26" t="s">
        <v>106</v>
      </c>
      <c r="J298" s="45">
        <v>1</v>
      </c>
      <c r="K298" s="46" t="s">
        <v>1634</v>
      </c>
      <c r="L298" s="26" t="s">
        <v>1635</v>
      </c>
      <c r="M298" s="47">
        <f>N298+O298+P298</f>
        <v>0.3</v>
      </c>
      <c r="N298" s="47">
        <v>0.3</v>
      </c>
      <c r="O298" s="47"/>
      <c r="P298" s="47"/>
      <c r="Q298" s="26" t="s">
        <v>135</v>
      </c>
      <c r="R298" s="26" t="s">
        <v>39</v>
      </c>
      <c r="S298" s="60">
        <v>1</v>
      </c>
      <c r="T298" s="60">
        <v>5</v>
      </c>
      <c r="U298" s="60"/>
      <c r="V298" s="60"/>
      <c r="W298" s="26" t="s">
        <v>17</v>
      </c>
      <c r="X298" s="26"/>
      <c r="Y298" s="26" t="s">
        <v>1670</v>
      </c>
    </row>
    <row r="299" ht="24.95" customHeight="1" spans="1:25">
      <c r="A299" s="24">
        <v>174</v>
      </c>
      <c r="B299" s="25" t="s">
        <v>1671</v>
      </c>
      <c r="C299" s="26" t="s">
        <v>45</v>
      </c>
      <c r="D299" s="26" t="s">
        <v>164</v>
      </c>
      <c r="E299" s="26" t="s">
        <v>634</v>
      </c>
      <c r="F299" s="26"/>
      <c r="G299" s="26" t="s">
        <v>363</v>
      </c>
      <c r="H299" s="26">
        <v>2018</v>
      </c>
      <c r="I299" s="26" t="s">
        <v>106</v>
      </c>
      <c r="J299" s="45">
        <v>1</v>
      </c>
      <c r="K299" s="46" t="s">
        <v>1634</v>
      </c>
      <c r="L299" s="26" t="s">
        <v>1635</v>
      </c>
      <c r="M299" s="47">
        <f>N299+O299+P299</f>
        <v>0.3</v>
      </c>
      <c r="N299" s="47">
        <v>0.3</v>
      </c>
      <c r="O299" s="47"/>
      <c r="P299" s="47"/>
      <c r="Q299" s="26" t="s">
        <v>135</v>
      </c>
      <c r="R299" s="26" t="s">
        <v>39</v>
      </c>
      <c r="S299" s="60">
        <v>1</v>
      </c>
      <c r="T299" s="60">
        <v>4</v>
      </c>
      <c r="U299" s="60"/>
      <c r="V299" s="60"/>
      <c r="W299" s="26" t="s">
        <v>17</v>
      </c>
      <c r="X299" s="26"/>
      <c r="Y299" s="26" t="s">
        <v>1672</v>
      </c>
    </row>
    <row r="300" ht="24.95" customHeight="1" spans="1:25">
      <c r="A300" s="24">
        <v>175</v>
      </c>
      <c r="B300" s="25" t="s">
        <v>1673</v>
      </c>
      <c r="C300" s="26" t="s">
        <v>45</v>
      </c>
      <c r="D300" s="26" t="s">
        <v>164</v>
      </c>
      <c r="E300" s="26" t="s">
        <v>631</v>
      </c>
      <c r="F300" s="26"/>
      <c r="G300" s="26" t="s">
        <v>363</v>
      </c>
      <c r="H300" s="26">
        <v>2018</v>
      </c>
      <c r="I300" s="26" t="s">
        <v>106</v>
      </c>
      <c r="J300" s="45">
        <v>1</v>
      </c>
      <c r="K300" s="46" t="s">
        <v>1634</v>
      </c>
      <c r="L300" s="26" t="s">
        <v>1635</v>
      </c>
      <c r="M300" s="47">
        <f>N300+O300+P300</f>
        <v>0.3</v>
      </c>
      <c r="N300" s="47">
        <v>0.3</v>
      </c>
      <c r="O300" s="47"/>
      <c r="P300" s="47"/>
      <c r="Q300" s="26" t="s">
        <v>135</v>
      </c>
      <c r="R300" s="26" t="s">
        <v>39</v>
      </c>
      <c r="S300" s="60">
        <v>1</v>
      </c>
      <c r="T300" s="60">
        <v>6</v>
      </c>
      <c r="U300" s="60"/>
      <c r="V300" s="60"/>
      <c r="W300" s="26" t="s">
        <v>17</v>
      </c>
      <c r="X300" s="26"/>
      <c r="Y300" s="26" t="s">
        <v>1674</v>
      </c>
    </row>
    <row r="301" ht="24.95" customHeight="1" spans="1:25">
      <c r="A301" s="24">
        <v>176</v>
      </c>
      <c r="B301" s="25" t="s">
        <v>1675</v>
      </c>
      <c r="C301" s="26" t="s">
        <v>45</v>
      </c>
      <c r="D301" s="26" t="s">
        <v>164</v>
      </c>
      <c r="E301" s="26" t="s">
        <v>551</v>
      </c>
      <c r="F301" s="26"/>
      <c r="G301" s="26" t="s">
        <v>363</v>
      </c>
      <c r="H301" s="26">
        <v>2018</v>
      </c>
      <c r="I301" s="26" t="s">
        <v>106</v>
      </c>
      <c r="J301" s="45">
        <v>1</v>
      </c>
      <c r="K301" s="46" t="s">
        <v>1634</v>
      </c>
      <c r="L301" s="26" t="s">
        <v>1635</v>
      </c>
      <c r="M301" s="47">
        <f>N301+O301+P301</f>
        <v>0.3</v>
      </c>
      <c r="N301" s="47">
        <v>0.3</v>
      </c>
      <c r="O301" s="47"/>
      <c r="P301" s="47"/>
      <c r="Q301" s="26" t="s">
        <v>135</v>
      </c>
      <c r="R301" s="26" t="s">
        <v>39</v>
      </c>
      <c r="S301" s="60">
        <v>1</v>
      </c>
      <c r="T301" s="60">
        <v>3</v>
      </c>
      <c r="U301" s="60"/>
      <c r="V301" s="60"/>
      <c r="W301" s="26" t="s">
        <v>17</v>
      </c>
      <c r="X301" s="26"/>
      <c r="Y301" s="26" t="s">
        <v>1676</v>
      </c>
    </row>
    <row r="302" s="5" customFormat="1" ht="24.95" customHeight="1" spans="1:25">
      <c r="A302" s="20">
        <v>177</v>
      </c>
      <c r="B302" s="21" t="s">
        <v>1699</v>
      </c>
      <c r="C302" s="20"/>
      <c r="D302" s="20"/>
      <c r="E302" s="20"/>
      <c r="F302" s="20"/>
      <c r="G302" s="20"/>
      <c r="H302" s="20"/>
      <c r="I302" s="20"/>
      <c r="J302" s="41"/>
      <c r="K302" s="21"/>
      <c r="L302" s="20"/>
      <c r="M302" s="48"/>
      <c r="N302" s="48"/>
      <c r="O302" s="48"/>
      <c r="P302" s="48"/>
      <c r="Q302" s="20"/>
      <c r="R302" s="20"/>
      <c r="S302" s="57"/>
      <c r="T302" s="57"/>
      <c r="U302" s="57"/>
      <c r="V302" s="57"/>
      <c r="W302" s="20"/>
      <c r="X302" s="20">
        <v>4613</v>
      </c>
      <c r="Y302" s="20"/>
    </row>
    <row r="303" s="5" customFormat="1" ht="24.95" customHeight="1" spans="1:25">
      <c r="A303" s="20">
        <v>178</v>
      </c>
      <c r="B303" s="21" t="s">
        <v>1700</v>
      </c>
      <c r="C303" s="20"/>
      <c r="D303" s="20"/>
      <c r="E303" s="20"/>
      <c r="F303" s="20"/>
      <c r="G303" s="20"/>
      <c r="H303" s="20"/>
      <c r="I303" s="20"/>
      <c r="J303" s="41"/>
      <c r="K303" s="21"/>
      <c r="L303" s="20"/>
      <c r="M303" s="48"/>
      <c r="N303" s="48"/>
      <c r="O303" s="48"/>
      <c r="P303" s="48"/>
      <c r="Q303" s="20"/>
      <c r="R303" s="20"/>
      <c r="S303" s="57"/>
      <c r="T303" s="57"/>
      <c r="U303" s="57"/>
      <c r="V303" s="57"/>
      <c r="W303" s="20"/>
      <c r="X303" s="20"/>
      <c r="Y303" s="20" t="s">
        <v>1701</v>
      </c>
    </row>
    <row r="304" s="5" customFormat="1" ht="24.95" customHeight="1" spans="1:25">
      <c r="A304" s="20">
        <v>179</v>
      </c>
      <c r="B304" s="21" t="s">
        <v>1303</v>
      </c>
      <c r="C304" s="20"/>
      <c r="D304" s="20"/>
      <c r="E304" s="20"/>
      <c r="F304" s="20"/>
      <c r="G304" s="20"/>
      <c r="H304" s="20"/>
      <c r="I304" s="20"/>
      <c r="J304" s="41">
        <f>SUM(J305,J306)</f>
        <v>11</v>
      </c>
      <c r="K304" s="21"/>
      <c r="L304" s="20"/>
      <c r="M304" s="48">
        <f t="shared" ref="M304:P304" si="65">SUM(M305,M306)</f>
        <v>17.5</v>
      </c>
      <c r="N304" s="48">
        <f t="shared" si="65"/>
        <v>17.5</v>
      </c>
      <c r="O304" s="48">
        <f t="shared" si="65"/>
        <v>0</v>
      </c>
      <c r="P304" s="48">
        <f t="shared" si="65"/>
        <v>0</v>
      </c>
      <c r="Q304" s="20"/>
      <c r="R304" s="20"/>
      <c r="S304" s="57">
        <f>SUM(S305,S306)</f>
        <v>11</v>
      </c>
      <c r="T304" s="57">
        <f>SUM(T305,T306)</f>
        <v>44</v>
      </c>
      <c r="U304" s="57"/>
      <c r="V304" s="57"/>
      <c r="W304" s="20"/>
      <c r="X304" s="20"/>
      <c r="Y304" s="20" t="s">
        <v>1702</v>
      </c>
    </row>
    <row r="305" s="6" customFormat="1" ht="24.95" customHeight="1" spans="1:25">
      <c r="A305" s="22">
        <v>180</v>
      </c>
      <c r="B305" s="23" t="s">
        <v>1703</v>
      </c>
      <c r="C305" s="22"/>
      <c r="D305" s="22"/>
      <c r="E305" s="22"/>
      <c r="F305" s="22"/>
      <c r="G305" s="22" t="s">
        <v>37</v>
      </c>
      <c r="H305" s="22" t="s">
        <v>34</v>
      </c>
      <c r="I305" s="22" t="s">
        <v>106</v>
      </c>
      <c r="J305" s="43">
        <f>SUM(0)</f>
        <v>0</v>
      </c>
      <c r="K305" s="23" t="s">
        <v>1704</v>
      </c>
      <c r="L305" s="22"/>
      <c r="M305" s="49">
        <f>SUM(0)</f>
        <v>0</v>
      </c>
      <c r="N305" s="49">
        <f>SUM(0)</f>
        <v>0</v>
      </c>
      <c r="O305" s="49">
        <f>SUM(0)</f>
        <v>0</v>
      </c>
      <c r="P305" s="49">
        <f>SUM(0)</f>
        <v>0</v>
      </c>
      <c r="Q305" s="22"/>
      <c r="R305" s="22" t="s">
        <v>39</v>
      </c>
      <c r="S305" s="58">
        <f>SUM(0)</f>
        <v>0</v>
      </c>
      <c r="T305" s="58">
        <f>SUM(0)</f>
        <v>0</v>
      </c>
      <c r="U305" s="44"/>
      <c r="V305" s="44"/>
      <c r="W305" s="22" t="s">
        <v>34</v>
      </c>
      <c r="X305" s="22">
        <v>4151</v>
      </c>
      <c r="Y305" s="22"/>
    </row>
    <row r="306" s="6" customFormat="1" ht="24.95" customHeight="1" spans="1:25">
      <c r="A306" s="22">
        <v>181</v>
      </c>
      <c r="B306" s="23" t="s">
        <v>1711</v>
      </c>
      <c r="C306" s="22"/>
      <c r="D306" s="22"/>
      <c r="E306" s="22"/>
      <c r="F306" s="22"/>
      <c r="G306" s="22" t="s">
        <v>37</v>
      </c>
      <c r="H306" s="22" t="s">
        <v>34</v>
      </c>
      <c r="I306" s="22" t="s">
        <v>106</v>
      </c>
      <c r="J306" s="43">
        <f>SUM(J307:J309)</f>
        <v>11</v>
      </c>
      <c r="K306" s="23" t="s">
        <v>1712</v>
      </c>
      <c r="L306" s="22"/>
      <c r="M306" s="49">
        <f>SUM(M307:M309)</f>
        <v>17.5</v>
      </c>
      <c r="N306" s="49">
        <f>SUM(N307:N309)</f>
        <v>17.5</v>
      </c>
      <c r="O306" s="49">
        <f>SUM(O307:O309)</f>
        <v>0</v>
      </c>
      <c r="P306" s="49">
        <f>SUM(P307:P309)</f>
        <v>0</v>
      </c>
      <c r="Q306" s="22"/>
      <c r="R306" s="22" t="s">
        <v>39</v>
      </c>
      <c r="S306" s="58">
        <f>SUM(S307:S309)</f>
        <v>11</v>
      </c>
      <c r="T306" s="58">
        <f>SUM(T307:T309)</f>
        <v>44</v>
      </c>
      <c r="U306" s="44"/>
      <c r="V306" s="44"/>
      <c r="W306" s="22" t="s">
        <v>34</v>
      </c>
      <c r="X306" s="22">
        <v>4155</v>
      </c>
      <c r="Y306" s="22"/>
    </row>
    <row r="307" s="3" customFormat="1" ht="24.95" customHeight="1" spans="1:25">
      <c r="A307" s="24">
        <v>182</v>
      </c>
      <c r="B307" s="46" t="s">
        <v>1713</v>
      </c>
      <c r="C307" s="26" t="s">
        <v>45</v>
      </c>
      <c r="D307" s="26" t="s">
        <v>164</v>
      </c>
      <c r="E307" s="26" t="s">
        <v>1718</v>
      </c>
      <c r="F307" s="26"/>
      <c r="G307" s="26" t="s">
        <v>37</v>
      </c>
      <c r="H307" s="26">
        <v>2018</v>
      </c>
      <c r="I307" s="26" t="s">
        <v>106</v>
      </c>
      <c r="J307" s="45">
        <v>9</v>
      </c>
      <c r="K307" s="46" t="s">
        <v>1715</v>
      </c>
      <c r="L307" s="47" t="s">
        <v>1716</v>
      </c>
      <c r="M307" s="47">
        <f>N307+O307+P307</f>
        <v>13.5</v>
      </c>
      <c r="N307" s="47">
        <v>13.5</v>
      </c>
      <c r="O307" s="47"/>
      <c r="P307" s="47"/>
      <c r="Q307" s="26" t="s">
        <v>135</v>
      </c>
      <c r="R307" s="26" t="s">
        <v>39</v>
      </c>
      <c r="S307" s="26">
        <v>9</v>
      </c>
      <c r="T307" s="26">
        <v>36</v>
      </c>
      <c r="U307" s="26"/>
      <c r="V307" s="26"/>
      <c r="W307" s="26" t="s">
        <v>17</v>
      </c>
      <c r="X307" s="26">
        <v>4158</v>
      </c>
      <c r="Y307" s="26"/>
    </row>
    <row r="308" s="3" customFormat="1" ht="24.95" customHeight="1" spans="1:25">
      <c r="A308" s="24">
        <v>183</v>
      </c>
      <c r="B308" s="46" t="s">
        <v>1713</v>
      </c>
      <c r="C308" s="26" t="s">
        <v>45</v>
      </c>
      <c r="D308" s="26" t="s">
        <v>164</v>
      </c>
      <c r="E308" s="26" t="s">
        <v>555</v>
      </c>
      <c r="F308" s="26"/>
      <c r="G308" s="26" t="s">
        <v>37</v>
      </c>
      <c r="H308" s="26">
        <v>2018</v>
      </c>
      <c r="I308" s="26" t="s">
        <v>106</v>
      </c>
      <c r="J308" s="45">
        <v>1</v>
      </c>
      <c r="K308" s="46" t="s">
        <v>1715</v>
      </c>
      <c r="L308" s="47" t="s">
        <v>1716</v>
      </c>
      <c r="M308" s="47">
        <f>N308+O308+P308</f>
        <v>2</v>
      </c>
      <c r="N308" s="47">
        <v>2</v>
      </c>
      <c r="O308" s="47"/>
      <c r="P308" s="47"/>
      <c r="Q308" s="26" t="s">
        <v>135</v>
      </c>
      <c r="R308" s="26" t="s">
        <v>39</v>
      </c>
      <c r="S308" s="26">
        <v>1</v>
      </c>
      <c r="T308" s="26">
        <v>4</v>
      </c>
      <c r="U308" s="26"/>
      <c r="V308" s="26"/>
      <c r="W308" s="26" t="s">
        <v>17</v>
      </c>
      <c r="X308" s="26">
        <v>4163</v>
      </c>
      <c r="Y308" s="26"/>
    </row>
    <row r="309" s="3" customFormat="1" ht="24.95" customHeight="1" spans="1:25">
      <c r="A309" s="24">
        <v>184</v>
      </c>
      <c r="B309" s="46" t="s">
        <v>1713</v>
      </c>
      <c r="C309" s="26" t="s">
        <v>45</v>
      </c>
      <c r="D309" s="26" t="s">
        <v>164</v>
      </c>
      <c r="E309" s="26" t="s">
        <v>228</v>
      </c>
      <c r="F309" s="26"/>
      <c r="G309" s="26" t="s">
        <v>37</v>
      </c>
      <c r="H309" s="26">
        <v>2018</v>
      </c>
      <c r="I309" s="26" t="s">
        <v>106</v>
      </c>
      <c r="J309" s="45">
        <v>1</v>
      </c>
      <c r="K309" s="46" t="s">
        <v>1715</v>
      </c>
      <c r="L309" s="47" t="s">
        <v>1716</v>
      </c>
      <c r="M309" s="47">
        <f>N309+O309+P309</f>
        <v>2</v>
      </c>
      <c r="N309" s="47">
        <v>2</v>
      </c>
      <c r="O309" s="47"/>
      <c r="P309" s="47"/>
      <c r="Q309" s="26" t="s">
        <v>135</v>
      </c>
      <c r="R309" s="26" t="s">
        <v>39</v>
      </c>
      <c r="S309" s="26">
        <v>1</v>
      </c>
      <c r="T309" s="26">
        <v>4</v>
      </c>
      <c r="U309" s="26"/>
      <c r="V309" s="26"/>
      <c r="W309" s="26" t="s">
        <v>17</v>
      </c>
      <c r="X309" s="26">
        <v>4164</v>
      </c>
      <c r="Y309" s="26"/>
    </row>
    <row r="310" s="4" customFormat="1" ht="24.95" customHeight="1" spans="1:25">
      <c r="A310" s="18">
        <v>185</v>
      </c>
      <c r="B310" s="19" t="s">
        <v>1721</v>
      </c>
      <c r="C310" s="18"/>
      <c r="D310" s="18"/>
      <c r="E310" s="18"/>
      <c r="F310" s="18"/>
      <c r="G310" s="18" t="s">
        <v>34</v>
      </c>
      <c r="H310" s="18" t="s">
        <v>34</v>
      </c>
      <c r="I310" s="18" t="s">
        <v>34</v>
      </c>
      <c r="J310" s="62" t="s">
        <v>34</v>
      </c>
      <c r="K310" s="19"/>
      <c r="L310" s="18"/>
      <c r="M310" s="40">
        <f t="shared" ref="M310:P310" si="66">M311+M312+M313+M314+M317+M318+M319+M324</f>
        <v>0</v>
      </c>
      <c r="N310" s="40">
        <f t="shared" si="66"/>
        <v>0</v>
      </c>
      <c r="O310" s="40">
        <f t="shared" si="66"/>
        <v>0</v>
      </c>
      <c r="P310" s="40">
        <f t="shared" si="66"/>
        <v>0</v>
      </c>
      <c r="Q310" s="18">
        <f>SUBTOTAL(9,Q311,Q312,Q313,Q324,Q317,Q318,Q319)</f>
        <v>0</v>
      </c>
      <c r="R310" s="18" t="s">
        <v>34</v>
      </c>
      <c r="S310" s="56">
        <f>S311+S312+S313+S314+S317+S318+S319+S324</f>
        <v>0</v>
      </c>
      <c r="T310" s="56">
        <f>T311+T312+T313+T314+T317+T318+T319+T324</f>
        <v>0</v>
      </c>
      <c r="U310" s="56" t="s">
        <v>1722</v>
      </c>
      <c r="V310" s="56" t="s">
        <v>1723</v>
      </c>
      <c r="W310" s="18" t="s">
        <v>34</v>
      </c>
      <c r="X310" s="18">
        <v>4614</v>
      </c>
      <c r="Y310" s="18"/>
    </row>
    <row r="311" s="5" customFormat="1" ht="24.95" customHeight="1" spans="1:25">
      <c r="A311" s="20">
        <v>186</v>
      </c>
      <c r="B311" s="21" t="s">
        <v>1724</v>
      </c>
      <c r="C311" s="20"/>
      <c r="D311" s="20"/>
      <c r="E311" s="20"/>
      <c r="F311" s="20"/>
      <c r="G311" s="20" t="s">
        <v>37</v>
      </c>
      <c r="H311" s="20" t="s">
        <v>34</v>
      </c>
      <c r="I311" s="20" t="s">
        <v>108</v>
      </c>
      <c r="J311" s="41">
        <f>SUM(0)</f>
        <v>0</v>
      </c>
      <c r="K311" s="21" t="s">
        <v>1725</v>
      </c>
      <c r="L311" s="20"/>
      <c r="M311" s="48">
        <f t="shared" ref="M311:P311" si="67">SUM(0)</f>
        <v>0</v>
      </c>
      <c r="N311" s="48">
        <f t="shared" si="67"/>
        <v>0</v>
      </c>
      <c r="O311" s="48">
        <f t="shared" si="67"/>
        <v>0</v>
      </c>
      <c r="P311" s="48">
        <f t="shared" si="67"/>
        <v>0</v>
      </c>
      <c r="Q311" s="20"/>
      <c r="R311" s="20" t="s">
        <v>110</v>
      </c>
      <c r="S311" s="57">
        <f>SUM(0)</f>
        <v>0</v>
      </c>
      <c r="T311" s="57">
        <f>SUM(0)</f>
        <v>0</v>
      </c>
      <c r="U311" s="57" t="s">
        <v>1722</v>
      </c>
      <c r="V311" s="57" t="s">
        <v>1723</v>
      </c>
      <c r="W311" s="20" t="s">
        <v>34</v>
      </c>
      <c r="X311" s="20">
        <v>4615</v>
      </c>
      <c r="Y311" s="20"/>
    </row>
    <row r="312" s="5" customFormat="1" ht="24.95" customHeight="1" spans="1:25">
      <c r="A312" s="20">
        <v>187</v>
      </c>
      <c r="B312" s="21" t="s">
        <v>1726</v>
      </c>
      <c r="C312" s="20"/>
      <c r="D312" s="20"/>
      <c r="E312" s="20"/>
      <c r="F312" s="20"/>
      <c r="G312" s="20" t="s">
        <v>125</v>
      </c>
      <c r="H312" s="20" t="s">
        <v>34</v>
      </c>
      <c r="I312" s="20" t="s">
        <v>108</v>
      </c>
      <c r="J312" s="41">
        <f>SUM(0)</f>
        <v>0</v>
      </c>
      <c r="K312" s="21" t="s">
        <v>1725</v>
      </c>
      <c r="L312" s="20"/>
      <c r="M312" s="48">
        <f>SUM(0)</f>
        <v>0</v>
      </c>
      <c r="N312" s="48">
        <f>SUM(0)</f>
        <v>0</v>
      </c>
      <c r="O312" s="48">
        <f>SUM(0)</f>
        <v>0</v>
      </c>
      <c r="P312" s="48">
        <f>SUM(0)</f>
        <v>0</v>
      </c>
      <c r="Q312" s="20"/>
      <c r="R312" s="20" t="s">
        <v>110</v>
      </c>
      <c r="S312" s="57">
        <f>SUM(0)</f>
        <v>0</v>
      </c>
      <c r="T312" s="57">
        <f>SUM(0)</f>
        <v>0</v>
      </c>
      <c r="U312" s="57" t="s">
        <v>1727</v>
      </c>
      <c r="V312" s="57" t="s">
        <v>1723</v>
      </c>
      <c r="W312" s="20" t="s">
        <v>34</v>
      </c>
      <c r="X312" s="20">
        <v>4624</v>
      </c>
      <c r="Y312" s="20"/>
    </row>
    <row r="313" s="5" customFormat="1" ht="24.95" customHeight="1" spans="1:25">
      <c r="A313" s="20">
        <v>188</v>
      </c>
      <c r="B313" s="21" t="s">
        <v>1735</v>
      </c>
      <c r="C313" s="20"/>
      <c r="D313" s="20"/>
      <c r="E313" s="20"/>
      <c r="F313" s="20"/>
      <c r="G313" s="20" t="s">
        <v>37</v>
      </c>
      <c r="H313" s="20" t="s">
        <v>34</v>
      </c>
      <c r="I313" s="20" t="s">
        <v>1232</v>
      </c>
      <c r="J313" s="41">
        <f t="shared" ref="J313:J318" si="68">SUM(0)</f>
        <v>0</v>
      </c>
      <c r="K313" s="21" t="s">
        <v>1725</v>
      </c>
      <c r="L313" s="20"/>
      <c r="M313" s="48">
        <f t="shared" ref="M313:P313" si="69">SUM(0)</f>
        <v>0</v>
      </c>
      <c r="N313" s="48">
        <f t="shared" si="69"/>
        <v>0</v>
      </c>
      <c r="O313" s="48">
        <f t="shared" si="69"/>
        <v>0</v>
      </c>
      <c r="P313" s="48">
        <f t="shared" si="69"/>
        <v>0</v>
      </c>
      <c r="Q313" s="20"/>
      <c r="R313" s="20" t="s">
        <v>110</v>
      </c>
      <c r="S313" s="57">
        <f t="shared" ref="S313:S318" si="70">SUM(0)</f>
        <v>0</v>
      </c>
      <c r="T313" s="57">
        <f t="shared" ref="T313:T318" si="71">SUM(0)</f>
        <v>0</v>
      </c>
      <c r="U313" s="57" t="s">
        <v>1736</v>
      </c>
      <c r="V313" s="57" t="s">
        <v>1723</v>
      </c>
      <c r="W313" s="20" t="s">
        <v>34</v>
      </c>
      <c r="X313" s="20">
        <v>4641</v>
      </c>
      <c r="Y313" s="20"/>
    </row>
    <row r="314" s="5" customFormat="1" ht="24.95" customHeight="1" spans="1:25">
      <c r="A314" s="20">
        <v>189</v>
      </c>
      <c r="B314" s="21" t="s">
        <v>1737</v>
      </c>
      <c r="C314" s="20"/>
      <c r="D314" s="20"/>
      <c r="E314" s="20"/>
      <c r="F314" s="20"/>
      <c r="G314" s="20" t="s">
        <v>37</v>
      </c>
      <c r="H314" s="20" t="s">
        <v>34</v>
      </c>
      <c r="I314" s="20" t="s">
        <v>38</v>
      </c>
      <c r="J314" s="41">
        <f>SUM(J315,J316)</f>
        <v>0</v>
      </c>
      <c r="K314" s="21" t="s">
        <v>1738</v>
      </c>
      <c r="L314" s="20"/>
      <c r="M314" s="48">
        <f>SUM(N314:P314)</f>
        <v>0</v>
      </c>
      <c r="N314" s="48">
        <f t="shared" ref="N314:P314" si="72">SUM(N315,N316)</f>
        <v>0</v>
      </c>
      <c r="O314" s="48">
        <f t="shared" si="72"/>
        <v>0</v>
      </c>
      <c r="P314" s="48">
        <f t="shared" si="72"/>
        <v>0</v>
      </c>
      <c r="Q314" s="20"/>
      <c r="R314" s="20" t="s">
        <v>39</v>
      </c>
      <c r="S314" s="57">
        <f>SUM(S315,S316)</f>
        <v>0</v>
      </c>
      <c r="T314" s="57">
        <f>SUM(T315,T316)</f>
        <v>0</v>
      </c>
      <c r="U314" s="57" t="s">
        <v>1739</v>
      </c>
      <c r="V314" s="57" t="s">
        <v>1723</v>
      </c>
      <c r="W314" s="20" t="s">
        <v>34</v>
      </c>
      <c r="X314" s="20">
        <v>4678</v>
      </c>
      <c r="Y314" s="20"/>
    </row>
    <row r="315" s="6" customFormat="1" ht="24.95" customHeight="1" spans="1:25">
      <c r="A315" s="22">
        <v>190</v>
      </c>
      <c r="B315" s="23" t="s">
        <v>1740</v>
      </c>
      <c r="C315" s="22"/>
      <c r="D315" s="22"/>
      <c r="E315" s="22"/>
      <c r="F315" s="22"/>
      <c r="G315" s="22" t="s">
        <v>37</v>
      </c>
      <c r="H315" s="22" t="s">
        <v>34</v>
      </c>
      <c r="I315" s="22" t="s">
        <v>38</v>
      </c>
      <c r="J315" s="43">
        <f t="shared" si="68"/>
        <v>0</v>
      </c>
      <c r="K315" s="23"/>
      <c r="L315" s="22"/>
      <c r="M315" s="49">
        <f t="shared" ref="M315:P315" si="73">SUM(0)</f>
        <v>0</v>
      </c>
      <c r="N315" s="49">
        <f t="shared" si="73"/>
        <v>0</v>
      </c>
      <c r="O315" s="49">
        <f t="shared" si="73"/>
        <v>0</v>
      </c>
      <c r="P315" s="49">
        <f t="shared" si="73"/>
        <v>0</v>
      </c>
      <c r="Q315" s="22"/>
      <c r="R315" s="22"/>
      <c r="S315" s="58">
        <f t="shared" si="70"/>
        <v>0</v>
      </c>
      <c r="T315" s="58">
        <f t="shared" si="71"/>
        <v>0</v>
      </c>
      <c r="U315" s="58"/>
      <c r="V315" s="58"/>
      <c r="W315" s="22"/>
      <c r="X315" s="22"/>
      <c r="Y315" s="22" t="s">
        <v>1741</v>
      </c>
    </row>
    <row r="316" s="6" customFormat="1" ht="24.95" customHeight="1" spans="1:25">
      <c r="A316" s="22">
        <v>191</v>
      </c>
      <c r="B316" s="23" t="s">
        <v>1742</v>
      </c>
      <c r="C316" s="22"/>
      <c r="D316" s="22"/>
      <c r="E316" s="22"/>
      <c r="F316" s="22"/>
      <c r="G316" s="22"/>
      <c r="H316" s="22"/>
      <c r="I316" s="22" t="s">
        <v>1743</v>
      </c>
      <c r="J316" s="43"/>
      <c r="K316" s="23"/>
      <c r="L316" s="22"/>
      <c r="M316" s="49">
        <f t="shared" ref="M316:M322" si="74">SUM(N316:P316)</f>
        <v>0</v>
      </c>
      <c r="N316" s="49"/>
      <c r="O316" s="49"/>
      <c r="P316" s="49"/>
      <c r="Q316" s="22"/>
      <c r="R316" s="22"/>
      <c r="S316" s="58"/>
      <c r="T316" s="58"/>
      <c r="U316" s="58"/>
      <c r="V316" s="58"/>
      <c r="W316" s="22"/>
      <c r="X316" s="22"/>
      <c r="Y316" s="22" t="s">
        <v>1744</v>
      </c>
    </row>
    <row r="317" s="5" customFormat="1" ht="24.95" customHeight="1" spans="1:25">
      <c r="A317" s="20">
        <v>192</v>
      </c>
      <c r="B317" s="21" t="s">
        <v>1745</v>
      </c>
      <c r="C317" s="20"/>
      <c r="D317" s="20"/>
      <c r="E317" s="20"/>
      <c r="F317" s="20"/>
      <c r="G317" s="20"/>
      <c r="H317" s="20" t="s">
        <v>34</v>
      </c>
      <c r="I317" s="20" t="s">
        <v>38</v>
      </c>
      <c r="J317" s="41"/>
      <c r="K317" s="21"/>
      <c r="L317" s="20"/>
      <c r="M317" s="48"/>
      <c r="N317" s="48">
        <f>SUM(0)</f>
        <v>0</v>
      </c>
      <c r="O317" s="48"/>
      <c r="P317" s="48"/>
      <c r="Q317" s="20"/>
      <c r="R317" s="20"/>
      <c r="S317" s="57"/>
      <c r="T317" s="57"/>
      <c r="U317" s="57"/>
      <c r="V317" s="57"/>
      <c r="W317" s="20"/>
      <c r="X317" s="20"/>
      <c r="Y317" s="20" t="s">
        <v>1746</v>
      </c>
    </row>
    <row r="318" s="5" customFormat="1" ht="24.95" customHeight="1" spans="1:25">
      <c r="A318" s="20">
        <v>193</v>
      </c>
      <c r="B318" s="21" t="s">
        <v>1747</v>
      </c>
      <c r="C318" s="20"/>
      <c r="D318" s="20"/>
      <c r="E318" s="20"/>
      <c r="F318" s="20"/>
      <c r="G318" s="20" t="s">
        <v>37</v>
      </c>
      <c r="H318" s="20" t="s">
        <v>34</v>
      </c>
      <c r="I318" s="20" t="s">
        <v>38</v>
      </c>
      <c r="J318" s="41">
        <f t="shared" si="68"/>
        <v>0</v>
      </c>
      <c r="K318" s="21" t="s">
        <v>1748</v>
      </c>
      <c r="L318" s="20"/>
      <c r="M318" s="48">
        <f t="shared" ref="M318:P318" si="75">SUM(0)</f>
        <v>0</v>
      </c>
      <c r="N318" s="48">
        <f t="shared" si="75"/>
        <v>0</v>
      </c>
      <c r="O318" s="48">
        <f t="shared" si="75"/>
        <v>0</v>
      </c>
      <c r="P318" s="48">
        <f t="shared" si="75"/>
        <v>0</v>
      </c>
      <c r="Q318" s="20"/>
      <c r="R318" s="20" t="s">
        <v>110</v>
      </c>
      <c r="S318" s="57">
        <f t="shared" si="70"/>
        <v>0</v>
      </c>
      <c r="T318" s="57">
        <f t="shared" si="71"/>
        <v>0</v>
      </c>
      <c r="U318" s="57" t="s">
        <v>1749</v>
      </c>
      <c r="V318" s="57" t="s">
        <v>1723</v>
      </c>
      <c r="W318" s="20" t="s">
        <v>34</v>
      </c>
      <c r="X318" s="20">
        <v>4686</v>
      </c>
      <c r="Y318" s="20"/>
    </row>
    <row r="319" s="5" customFormat="1" ht="24.95" customHeight="1" spans="1:25">
      <c r="A319" s="20">
        <v>194</v>
      </c>
      <c r="B319" s="21" t="s">
        <v>1750</v>
      </c>
      <c r="C319" s="20"/>
      <c r="D319" s="20"/>
      <c r="E319" s="20"/>
      <c r="F319" s="20"/>
      <c r="G319" s="20" t="s">
        <v>37</v>
      </c>
      <c r="H319" s="20" t="s">
        <v>34</v>
      </c>
      <c r="I319" s="20" t="s">
        <v>38</v>
      </c>
      <c r="J319" s="41">
        <f>SUM(J320:J323)</f>
        <v>0</v>
      </c>
      <c r="K319" s="21"/>
      <c r="L319" s="20"/>
      <c r="M319" s="48">
        <f t="shared" si="74"/>
        <v>0</v>
      </c>
      <c r="N319" s="48">
        <f t="shared" ref="N319:Q319" si="76">SUM(N320:N323)</f>
        <v>0</v>
      </c>
      <c r="O319" s="48">
        <f t="shared" si="76"/>
        <v>0</v>
      </c>
      <c r="P319" s="48">
        <f t="shared" si="76"/>
        <v>0</v>
      </c>
      <c r="Q319" s="20">
        <f t="shared" si="76"/>
        <v>0</v>
      </c>
      <c r="R319" s="20" t="s">
        <v>39</v>
      </c>
      <c r="S319" s="57">
        <f>SUM(S320:S323)</f>
        <v>0</v>
      </c>
      <c r="T319" s="57">
        <f>SUM(T320:T323)</f>
        <v>0</v>
      </c>
      <c r="U319" s="57" t="s">
        <v>1751</v>
      </c>
      <c r="V319" s="57" t="s">
        <v>1752</v>
      </c>
      <c r="W319" s="20" t="s">
        <v>34</v>
      </c>
      <c r="X319" s="20">
        <v>4698</v>
      </c>
      <c r="Y319" s="20"/>
    </row>
    <row r="320" s="6" customFormat="1" ht="24.95" customHeight="1" spans="1:25">
      <c r="A320" s="22">
        <v>195</v>
      </c>
      <c r="B320" s="23" t="s">
        <v>1753</v>
      </c>
      <c r="C320" s="22"/>
      <c r="D320" s="22"/>
      <c r="E320" s="22"/>
      <c r="F320" s="22"/>
      <c r="G320" s="22" t="s">
        <v>37</v>
      </c>
      <c r="H320" s="22" t="s">
        <v>34</v>
      </c>
      <c r="I320" s="22" t="s">
        <v>38</v>
      </c>
      <c r="J320" s="43"/>
      <c r="K320" s="23"/>
      <c r="L320" s="22"/>
      <c r="M320" s="49">
        <f t="shared" si="74"/>
        <v>0</v>
      </c>
      <c r="N320" s="49"/>
      <c r="O320" s="49"/>
      <c r="P320" s="49"/>
      <c r="Q320" s="22"/>
      <c r="R320" s="22"/>
      <c r="S320" s="58"/>
      <c r="T320" s="58"/>
      <c r="U320" s="58"/>
      <c r="V320" s="58"/>
      <c r="W320" s="22"/>
      <c r="X320" s="22">
        <v>4699</v>
      </c>
      <c r="Y320" s="22"/>
    </row>
    <row r="321" s="6" customFormat="1" ht="24.95" customHeight="1" spans="1:25">
      <c r="A321" s="22">
        <v>196</v>
      </c>
      <c r="B321" s="23" t="s">
        <v>1754</v>
      </c>
      <c r="C321" s="22"/>
      <c r="D321" s="22"/>
      <c r="E321" s="22"/>
      <c r="F321" s="22"/>
      <c r="G321" s="22" t="s">
        <v>37</v>
      </c>
      <c r="H321" s="22" t="s">
        <v>34</v>
      </c>
      <c r="I321" s="22" t="s">
        <v>38</v>
      </c>
      <c r="J321" s="43"/>
      <c r="K321" s="23"/>
      <c r="L321" s="22"/>
      <c r="M321" s="49">
        <f t="shared" si="74"/>
        <v>0</v>
      </c>
      <c r="N321" s="49"/>
      <c r="O321" s="49"/>
      <c r="P321" s="49"/>
      <c r="Q321" s="22"/>
      <c r="R321" s="22"/>
      <c r="S321" s="58"/>
      <c r="T321" s="58"/>
      <c r="U321" s="58"/>
      <c r="V321" s="58"/>
      <c r="W321" s="22"/>
      <c r="X321" s="22">
        <v>4754</v>
      </c>
      <c r="Y321" s="22"/>
    </row>
    <row r="322" s="6" customFormat="1" ht="24.95" customHeight="1" spans="1:25">
      <c r="A322" s="22">
        <v>197</v>
      </c>
      <c r="B322" s="23" t="s">
        <v>1755</v>
      </c>
      <c r="C322" s="22"/>
      <c r="D322" s="22"/>
      <c r="E322" s="22"/>
      <c r="F322" s="22"/>
      <c r="G322" s="22" t="s">
        <v>37</v>
      </c>
      <c r="H322" s="22" t="s">
        <v>34</v>
      </c>
      <c r="I322" s="22" t="s">
        <v>38</v>
      </c>
      <c r="J322" s="43"/>
      <c r="K322" s="23"/>
      <c r="L322" s="22"/>
      <c r="M322" s="49">
        <f t="shared" si="74"/>
        <v>0</v>
      </c>
      <c r="N322" s="49"/>
      <c r="O322" s="49"/>
      <c r="P322" s="49"/>
      <c r="Q322" s="22"/>
      <c r="R322" s="22"/>
      <c r="S322" s="58"/>
      <c r="T322" s="58"/>
      <c r="U322" s="58"/>
      <c r="V322" s="58"/>
      <c r="W322" s="22"/>
      <c r="X322" s="22">
        <v>4863</v>
      </c>
      <c r="Y322" s="22"/>
    </row>
    <row r="323" s="6" customFormat="1" ht="24.95" customHeight="1" spans="1:25">
      <c r="A323" s="22">
        <v>198</v>
      </c>
      <c r="B323" s="23" t="s">
        <v>1756</v>
      </c>
      <c r="C323" s="22"/>
      <c r="D323" s="22"/>
      <c r="E323" s="22"/>
      <c r="F323" s="22"/>
      <c r="G323" s="22" t="s">
        <v>37</v>
      </c>
      <c r="H323" s="22" t="s">
        <v>34</v>
      </c>
      <c r="I323" s="22" t="s">
        <v>38</v>
      </c>
      <c r="J323" s="43">
        <f>SUM(0)</f>
        <v>0</v>
      </c>
      <c r="K323" s="23" t="s">
        <v>1757</v>
      </c>
      <c r="L323" s="22"/>
      <c r="M323" s="49">
        <f t="shared" ref="M323:P323" si="77">SUM(0)</f>
        <v>0</v>
      </c>
      <c r="N323" s="49">
        <f t="shared" si="77"/>
        <v>0</v>
      </c>
      <c r="O323" s="49">
        <f t="shared" si="77"/>
        <v>0</v>
      </c>
      <c r="P323" s="49">
        <f t="shared" si="77"/>
        <v>0</v>
      </c>
      <c r="Q323" s="22"/>
      <c r="R323" s="22" t="s">
        <v>39</v>
      </c>
      <c r="S323" s="58">
        <f>SUM(0)</f>
        <v>0</v>
      </c>
      <c r="T323" s="58">
        <f>SUM(0)</f>
        <v>0</v>
      </c>
      <c r="U323" s="58"/>
      <c r="V323" s="58"/>
      <c r="W323" s="22" t="s">
        <v>34</v>
      </c>
      <c r="X323" s="22">
        <v>4939</v>
      </c>
      <c r="Y323" s="22"/>
    </row>
    <row r="324" s="5" customFormat="1" ht="24.95" customHeight="1" spans="1:25">
      <c r="A324" s="20">
        <v>199</v>
      </c>
      <c r="B324" s="21" t="s">
        <v>1758</v>
      </c>
      <c r="C324" s="20"/>
      <c r="D324" s="20"/>
      <c r="E324" s="20"/>
      <c r="F324" s="20"/>
      <c r="G324" s="20" t="s">
        <v>37</v>
      </c>
      <c r="H324" s="20" t="s">
        <v>34</v>
      </c>
      <c r="I324" s="20" t="s">
        <v>1232</v>
      </c>
      <c r="J324" s="41">
        <f>SUM(0)</f>
        <v>0</v>
      </c>
      <c r="K324" s="21" t="s">
        <v>1725</v>
      </c>
      <c r="L324" s="20"/>
      <c r="M324" s="20">
        <f t="shared" ref="M324:Q324" si="78">SUM(0)</f>
        <v>0</v>
      </c>
      <c r="N324" s="20">
        <f t="shared" si="78"/>
        <v>0</v>
      </c>
      <c r="O324" s="20">
        <f t="shared" si="78"/>
        <v>0</v>
      </c>
      <c r="P324" s="20">
        <f t="shared" si="78"/>
        <v>0</v>
      </c>
      <c r="Q324" s="20">
        <f t="shared" si="78"/>
        <v>0</v>
      </c>
      <c r="R324" s="20" t="s">
        <v>110</v>
      </c>
      <c r="S324" s="20">
        <f>SUM(0)</f>
        <v>0</v>
      </c>
      <c r="T324" s="20">
        <f>SUM(0)</f>
        <v>0</v>
      </c>
      <c r="U324" s="57" t="s">
        <v>1736</v>
      </c>
      <c r="V324" s="57" t="s">
        <v>1723</v>
      </c>
      <c r="W324" s="20" t="s">
        <v>34</v>
      </c>
      <c r="X324" s="20"/>
      <c r="Y324" s="20" t="s">
        <v>1759</v>
      </c>
    </row>
    <row r="325" s="4" customFormat="1" ht="24.95" customHeight="1" spans="1:25">
      <c r="A325" s="18">
        <v>200</v>
      </c>
      <c r="B325" s="19" t="s">
        <v>1760</v>
      </c>
      <c r="C325" s="18"/>
      <c r="D325" s="18"/>
      <c r="E325" s="18"/>
      <c r="F325" s="18"/>
      <c r="G325" s="18" t="s">
        <v>34</v>
      </c>
      <c r="H325" s="18" t="s">
        <v>34</v>
      </c>
      <c r="I325" s="18" t="s">
        <v>34</v>
      </c>
      <c r="J325" s="18" t="s">
        <v>34</v>
      </c>
      <c r="K325" s="19"/>
      <c r="L325" s="18"/>
      <c r="M325" s="40">
        <f t="shared" ref="M325:P325" si="79">SUM(M326,M327:M328,M329:M330,M331,M335)</f>
        <v>0</v>
      </c>
      <c r="N325" s="40">
        <f t="shared" si="79"/>
        <v>0</v>
      </c>
      <c r="O325" s="40">
        <f t="shared" si="79"/>
        <v>0</v>
      </c>
      <c r="P325" s="40">
        <f t="shared" si="79"/>
        <v>0</v>
      </c>
      <c r="Q325" s="18"/>
      <c r="R325" s="18" t="s">
        <v>34</v>
      </c>
      <c r="S325" s="56">
        <f>SUM(S326,S327:S328,S329:S330,S331,S335)</f>
        <v>0</v>
      </c>
      <c r="T325" s="56">
        <f>SUM(T326,T327:T328,T329:T330,T331,T335)</f>
        <v>0</v>
      </c>
      <c r="U325" s="56" t="s">
        <v>1761</v>
      </c>
      <c r="V325" s="56" t="s">
        <v>1762</v>
      </c>
      <c r="W325" s="18" t="s">
        <v>34</v>
      </c>
      <c r="X325" s="18">
        <v>4968</v>
      </c>
      <c r="Y325" s="18"/>
    </row>
    <row r="326" s="5" customFormat="1" ht="24.95" customHeight="1" spans="1:25">
      <c r="A326" s="20">
        <v>201</v>
      </c>
      <c r="B326" s="21" t="s">
        <v>1763</v>
      </c>
      <c r="C326" s="20"/>
      <c r="D326" s="20"/>
      <c r="E326" s="20"/>
      <c r="F326" s="20"/>
      <c r="G326" s="20" t="s">
        <v>37</v>
      </c>
      <c r="H326" s="20" t="s">
        <v>34</v>
      </c>
      <c r="I326" s="20" t="s">
        <v>1232</v>
      </c>
      <c r="J326" s="41">
        <f>SUM(0)</f>
        <v>0</v>
      </c>
      <c r="K326" s="21" t="s">
        <v>1764</v>
      </c>
      <c r="L326" s="20"/>
      <c r="M326" s="48">
        <f>SUM(0)</f>
        <v>0</v>
      </c>
      <c r="N326" s="48">
        <f>SUM(0)</f>
        <v>0</v>
      </c>
      <c r="O326" s="48">
        <f>SUM(0)</f>
        <v>0</v>
      </c>
      <c r="P326" s="48">
        <f>SUM(0)</f>
        <v>0</v>
      </c>
      <c r="Q326" s="20"/>
      <c r="R326" s="20" t="s">
        <v>110</v>
      </c>
      <c r="S326" s="57">
        <f>SUM(0)</f>
        <v>0</v>
      </c>
      <c r="T326" s="57">
        <f>SUM(0)</f>
        <v>0</v>
      </c>
      <c r="U326" s="57"/>
      <c r="V326" s="57"/>
      <c r="W326" s="20" t="s">
        <v>34</v>
      </c>
      <c r="X326" s="20">
        <v>4969</v>
      </c>
      <c r="Y326" s="20"/>
    </row>
    <row r="327" s="5" customFormat="1" ht="24.95" customHeight="1" spans="1:25">
      <c r="A327" s="20">
        <v>202</v>
      </c>
      <c r="B327" s="21" t="s">
        <v>1772</v>
      </c>
      <c r="C327" s="20"/>
      <c r="D327" s="20"/>
      <c r="E327" s="20"/>
      <c r="F327" s="20"/>
      <c r="G327" s="20" t="s">
        <v>37</v>
      </c>
      <c r="H327" s="20" t="s">
        <v>34</v>
      </c>
      <c r="I327" s="20" t="s">
        <v>1773</v>
      </c>
      <c r="J327" s="41"/>
      <c r="K327" s="21"/>
      <c r="L327" s="20"/>
      <c r="M327" s="48"/>
      <c r="N327" s="48"/>
      <c r="O327" s="48"/>
      <c r="P327" s="48"/>
      <c r="Q327" s="20"/>
      <c r="R327" s="20"/>
      <c r="S327" s="57"/>
      <c r="T327" s="57"/>
      <c r="U327" s="57"/>
      <c r="V327" s="57"/>
      <c r="W327" s="20"/>
      <c r="X327" s="20">
        <v>4978</v>
      </c>
      <c r="Y327" s="20"/>
    </row>
    <row r="328" s="5" customFormat="1" ht="24.95" customHeight="1" spans="1:25">
      <c r="A328" s="20">
        <v>203</v>
      </c>
      <c r="B328" s="21" t="s">
        <v>1774</v>
      </c>
      <c r="C328" s="20"/>
      <c r="D328" s="20"/>
      <c r="E328" s="20"/>
      <c r="F328" s="20"/>
      <c r="G328" s="20" t="s">
        <v>37</v>
      </c>
      <c r="H328" s="20" t="s">
        <v>34</v>
      </c>
      <c r="I328" s="20" t="s">
        <v>1232</v>
      </c>
      <c r="J328" s="41">
        <f>SUM(0)</f>
        <v>0</v>
      </c>
      <c r="K328" s="21" t="s">
        <v>1764</v>
      </c>
      <c r="L328" s="20"/>
      <c r="M328" s="48">
        <f t="shared" ref="M328:P328" si="80">SUM(0)</f>
        <v>0</v>
      </c>
      <c r="N328" s="48">
        <f t="shared" si="80"/>
        <v>0</v>
      </c>
      <c r="O328" s="48">
        <f t="shared" si="80"/>
        <v>0</v>
      </c>
      <c r="P328" s="48">
        <f t="shared" si="80"/>
        <v>0</v>
      </c>
      <c r="Q328" s="20"/>
      <c r="R328" s="20" t="s">
        <v>110</v>
      </c>
      <c r="S328" s="57">
        <f>SUM(0)</f>
        <v>0</v>
      </c>
      <c r="T328" s="57">
        <f>SUM(0)</f>
        <v>0</v>
      </c>
      <c r="U328" s="57"/>
      <c r="V328" s="57"/>
      <c r="W328" s="20" t="s">
        <v>34</v>
      </c>
      <c r="X328" s="20">
        <v>4981</v>
      </c>
      <c r="Y328" s="20"/>
    </row>
    <row r="329" s="5" customFormat="1" ht="24.95" customHeight="1" spans="1:25">
      <c r="A329" s="20">
        <v>204</v>
      </c>
      <c r="B329" s="21" t="s">
        <v>1775</v>
      </c>
      <c r="C329" s="20"/>
      <c r="D329" s="20"/>
      <c r="E329" s="20"/>
      <c r="F329" s="20"/>
      <c r="G329" s="20"/>
      <c r="H329" s="20"/>
      <c r="I329" s="20"/>
      <c r="J329" s="41"/>
      <c r="K329" s="21"/>
      <c r="L329" s="20"/>
      <c r="M329" s="48"/>
      <c r="N329" s="48"/>
      <c r="O329" s="48"/>
      <c r="P329" s="48"/>
      <c r="Q329" s="20"/>
      <c r="R329" s="20"/>
      <c r="S329" s="57"/>
      <c r="T329" s="57"/>
      <c r="U329" s="57"/>
      <c r="V329" s="57"/>
      <c r="W329" s="20"/>
      <c r="X329" s="20">
        <v>4983</v>
      </c>
      <c r="Y329" s="20"/>
    </row>
    <row r="330" s="5" customFormat="1" ht="24.95" customHeight="1" spans="1:25">
      <c r="A330" s="20">
        <v>205</v>
      </c>
      <c r="B330" s="21" t="s">
        <v>1776</v>
      </c>
      <c r="C330" s="20"/>
      <c r="D330" s="20"/>
      <c r="E330" s="20"/>
      <c r="F330" s="20"/>
      <c r="G330" s="20" t="s">
        <v>37</v>
      </c>
      <c r="H330" s="20" t="s">
        <v>34</v>
      </c>
      <c r="I330" s="20" t="s">
        <v>1743</v>
      </c>
      <c r="J330" s="41"/>
      <c r="K330" s="21"/>
      <c r="L330" s="20"/>
      <c r="M330" s="48"/>
      <c r="N330" s="48"/>
      <c r="O330" s="48"/>
      <c r="P330" s="48"/>
      <c r="Q330" s="20"/>
      <c r="R330" s="20"/>
      <c r="S330" s="57"/>
      <c r="T330" s="57"/>
      <c r="U330" s="57"/>
      <c r="V330" s="57"/>
      <c r="W330" s="20" t="s">
        <v>34</v>
      </c>
      <c r="X330" s="20">
        <v>4984</v>
      </c>
      <c r="Y330" s="20"/>
    </row>
    <row r="331" s="5" customFormat="1" ht="24.95" customHeight="1" spans="1:25">
      <c r="A331" s="20">
        <v>206</v>
      </c>
      <c r="B331" s="21" t="s">
        <v>1777</v>
      </c>
      <c r="C331" s="20"/>
      <c r="D331" s="20"/>
      <c r="E331" s="20"/>
      <c r="F331" s="20"/>
      <c r="G331" s="20" t="s">
        <v>37</v>
      </c>
      <c r="H331" s="20" t="s">
        <v>34</v>
      </c>
      <c r="I331" s="20" t="s">
        <v>1743</v>
      </c>
      <c r="J331" s="41"/>
      <c r="K331" s="21"/>
      <c r="L331" s="20"/>
      <c r="M331" s="48"/>
      <c r="N331" s="48"/>
      <c r="O331" s="48"/>
      <c r="P331" s="48"/>
      <c r="Q331" s="20"/>
      <c r="R331" s="20"/>
      <c r="S331" s="57"/>
      <c r="T331" s="57"/>
      <c r="U331" s="57"/>
      <c r="V331" s="57"/>
      <c r="W331" s="20"/>
      <c r="X331" s="20">
        <v>4988</v>
      </c>
      <c r="Y331" s="20"/>
    </row>
    <row r="332" s="6" customFormat="1" ht="24.95" customHeight="1" spans="1:25">
      <c r="A332" s="22">
        <v>207</v>
      </c>
      <c r="B332" s="23" t="s">
        <v>1778</v>
      </c>
      <c r="C332" s="22"/>
      <c r="D332" s="22"/>
      <c r="E332" s="22"/>
      <c r="F332" s="22"/>
      <c r="G332" s="22" t="s">
        <v>37</v>
      </c>
      <c r="H332" s="22" t="s">
        <v>34</v>
      </c>
      <c r="I332" s="22" t="s">
        <v>1743</v>
      </c>
      <c r="J332" s="43"/>
      <c r="K332" s="23"/>
      <c r="L332" s="22"/>
      <c r="M332" s="49"/>
      <c r="N332" s="49"/>
      <c r="O332" s="49"/>
      <c r="P332" s="49"/>
      <c r="Q332" s="22"/>
      <c r="R332" s="22"/>
      <c r="S332" s="22"/>
      <c r="T332" s="58"/>
      <c r="U332" s="58"/>
      <c r="V332" s="58"/>
      <c r="W332" s="22"/>
      <c r="X332" s="22">
        <v>4989</v>
      </c>
      <c r="Y332" s="22"/>
    </row>
    <row r="333" s="6" customFormat="1" ht="24.95" customHeight="1" spans="1:25">
      <c r="A333" s="22">
        <v>208</v>
      </c>
      <c r="B333" s="23" t="s">
        <v>1779</v>
      </c>
      <c r="C333" s="22"/>
      <c r="D333" s="22"/>
      <c r="E333" s="22"/>
      <c r="F333" s="22"/>
      <c r="G333" s="22" t="s">
        <v>37</v>
      </c>
      <c r="H333" s="22" t="s">
        <v>34</v>
      </c>
      <c r="I333" s="22" t="s">
        <v>1743</v>
      </c>
      <c r="J333" s="43"/>
      <c r="K333" s="23"/>
      <c r="L333" s="22"/>
      <c r="M333" s="49"/>
      <c r="N333" s="49"/>
      <c r="O333" s="49"/>
      <c r="P333" s="49"/>
      <c r="Q333" s="22"/>
      <c r="R333" s="22"/>
      <c r="S333" s="22"/>
      <c r="T333" s="58"/>
      <c r="U333" s="58"/>
      <c r="V333" s="58"/>
      <c r="W333" s="22"/>
      <c r="X333" s="22">
        <v>4993</v>
      </c>
      <c r="Y333" s="22"/>
    </row>
    <row r="334" s="6" customFormat="1" ht="24.95" customHeight="1" spans="1:25">
      <c r="A334" s="22">
        <v>209</v>
      </c>
      <c r="B334" s="23" t="s">
        <v>1780</v>
      </c>
      <c r="C334" s="22"/>
      <c r="D334" s="22"/>
      <c r="E334" s="22"/>
      <c r="F334" s="22"/>
      <c r="G334" s="22" t="s">
        <v>37</v>
      </c>
      <c r="H334" s="22" t="s">
        <v>34</v>
      </c>
      <c r="I334" s="22" t="s">
        <v>1743</v>
      </c>
      <c r="J334" s="43"/>
      <c r="K334" s="23"/>
      <c r="L334" s="22"/>
      <c r="M334" s="49"/>
      <c r="N334" s="49"/>
      <c r="O334" s="49"/>
      <c r="P334" s="49"/>
      <c r="Q334" s="22"/>
      <c r="R334" s="22"/>
      <c r="S334" s="58"/>
      <c r="T334" s="58"/>
      <c r="U334" s="58"/>
      <c r="V334" s="58"/>
      <c r="W334" s="22"/>
      <c r="X334" s="22">
        <v>4997</v>
      </c>
      <c r="Y334" s="22"/>
    </row>
    <row r="335" s="5" customFormat="1" ht="24.95" customHeight="1" spans="1:25">
      <c r="A335" s="20">
        <v>210</v>
      </c>
      <c r="B335" s="21" t="s">
        <v>1303</v>
      </c>
      <c r="C335" s="20"/>
      <c r="D335" s="20"/>
      <c r="E335" s="20"/>
      <c r="F335" s="20"/>
      <c r="G335" s="20"/>
      <c r="H335" s="20"/>
      <c r="I335" s="20"/>
      <c r="J335" s="41"/>
      <c r="K335" s="21"/>
      <c r="L335" s="20"/>
      <c r="M335" s="48"/>
      <c r="N335" s="48"/>
      <c r="O335" s="48"/>
      <c r="P335" s="48"/>
      <c r="Q335" s="20"/>
      <c r="R335" s="20"/>
      <c r="S335" s="57"/>
      <c r="T335" s="57"/>
      <c r="U335" s="57"/>
      <c r="V335" s="57"/>
      <c r="W335" s="20"/>
      <c r="X335" s="20"/>
      <c r="Y335" s="20" t="s">
        <v>1781</v>
      </c>
    </row>
    <row r="336" s="4" customFormat="1" ht="24.95" customHeight="1" spans="1:25">
      <c r="A336" s="18">
        <v>211</v>
      </c>
      <c r="B336" s="19" t="s">
        <v>1782</v>
      </c>
      <c r="C336" s="18"/>
      <c r="D336" s="18"/>
      <c r="E336" s="18"/>
      <c r="F336" s="18"/>
      <c r="G336" s="18" t="s">
        <v>34</v>
      </c>
      <c r="H336" s="18" t="s">
        <v>34</v>
      </c>
      <c r="I336" s="18" t="s">
        <v>34</v>
      </c>
      <c r="J336" s="18" t="s">
        <v>34</v>
      </c>
      <c r="K336" s="19"/>
      <c r="L336" s="18"/>
      <c r="M336" s="40">
        <f t="shared" ref="M336:P336" si="81">SUBTOTAL(9,M337,M340,M354,M374)</f>
        <v>30.9</v>
      </c>
      <c r="N336" s="40">
        <f t="shared" si="81"/>
        <v>4.9</v>
      </c>
      <c r="O336" s="40">
        <f t="shared" si="81"/>
        <v>4</v>
      </c>
      <c r="P336" s="40">
        <f t="shared" si="81"/>
        <v>22</v>
      </c>
      <c r="Q336" s="18"/>
      <c r="R336" s="18" t="s">
        <v>34</v>
      </c>
      <c r="S336" s="56">
        <f>SUBTOTAL(9,S337,S340,S354,S374)</f>
        <v>108</v>
      </c>
      <c r="T336" s="56">
        <f>SUBTOTAL(9,T337,T340,T354,T374)</f>
        <v>394</v>
      </c>
      <c r="U336" s="56" t="s">
        <v>1783</v>
      </c>
      <c r="V336" s="56" t="s">
        <v>1784</v>
      </c>
      <c r="W336" s="18" t="s">
        <v>34</v>
      </c>
      <c r="X336" s="18">
        <v>5050</v>
      </c>
      <c r="Y336" s="18"/>
    </row>
    <row r="337" s="5" customFormat="1" ht="24.95" customHeight="1" spans="1:25">
      <c r="A337" s="20">
        <v>212</v>
      </c>
      <c r="B337" s="21" t="s">
        <v>1785</v>
      </c>
      <c r="C337" s="20"/>
      <c r="D337" s="20"/>
      <c r="E337" s="20"/>
      <c r="F337" s="20"/>
      <c r="G337" s="20" t="s">
        <v>363</v>
      </c>
      <c r="H337" s="20" t="s">
        <v>34</v>
      </c>
      <c r="I337" s="20" t="s">
        <v>1232</v>
      </c>
      <c r="J337" s="41">
        <f>J338+J339</f>
        <v>0</v>
      </c>
      <c r="K337" s="21"/>
      <c r="L337" s="20"/>
      <c r="M337" s="48">
        <f t="shared" ref="M337:P337" si="82">M338+M339</f>
        <v>0</v>
      </c>
      <c r="N337" s="48">
        <f t="shared" si="82"/>
        <v>0</v>
      </c>
      <c r="O337" s="48">
        <f t="shared" si="82"/>
        <v>0</v>
      </c>
      <c r="P337" s="48">
        <f t="shared" si="82"/>
        <v>0</v>
      </c>
      <c r="Q337" s="20"/>
      <c r="R337" s="20" t="s">
        <v>39</v>
      </c>
      <c r="S337" s="57"/>
      <c r="T337" s="57"/>
      <c r="U337" s="57"/>
      <c r="V337" s="57"/>
      <c r="W337" s="20"/>
      <c r="X337" s="20">
        <v>5051</v>
      </c>
      <c r="Y337" s="20"/>
    </row>
    <row r="338" s="6" customFormat="1" ht="24.95" customHeight="1" spans="1:25">
      <c r="A338" s="22">
        <v>213</v>
      </c>
      <c r="B338" s="23" t="s">
        <v>1786</v>
      </c>
      <c r="C338" s="22"/>
      <c r="D338" s="22"/>
      <c r="E338" s="22"/>
      <c r="F338" s="22"/>
      <c r="G338" s="22"/>
      <c r="H338" s="22"/>
      <c r="I338" s="22"/>
      <c r="J338" s="44"/>
      <c r="K338" s="23"/>
      <c r="L338" s="22"/>
      <c r="M338" s="49"/>
      <c r="N338" s="49"/>
      <c r="O338" s="49"/>
      <c r="P338" s="49"/>
      <c r="Q338" s="22"/>
      <c r="R338" s="22"/>
      <c r="S338" s="58"/>
      <c r="T338" s="58"/>
      <c r="U338" s="58"/>
      <c r="V338" s="58"/>
      <c r="W338" s="22"/>
      <c r="X338" s="22">
        <v>5052</v>
      </c>
      <c r="Y338" s="22"/>
    </row>
    <row r="339" s="6" customFormat="1" ht="24.95" customHeight="1" spans="1:25">
      <c r="A339" s="22">
        <v>214</v>
      </c>
      <c r="B339" s="23" t="s">
        <v>1787</v>
      </c>
      <c r="C339" s="22"/>
      <c r="D339" s="22"/>
      <c r="E339" s="22"/>
      <c r="F339" s="22"/>
      <c r="G339" s="22" t="s">
        <v>363</v>
      </c>
      <c r="H339" s="22" t="s">
        <v>34</v>
      </c>
      <c r="I339" s="22" t="s">
        <v>1232</v>
      </c>
      <c r="J339" s="43">
        <f>SUM(0)</f>
        <v>0</v>
      </c>
      <c r="K339" s="69" t="s">
        <v>1788</v>
      </c>
      <c r="L339" s="22"/>
      <c r="M339" s="49">
        <f t="shared" ref="M339:P339" si="83">SUM(0)</f>
        <v>0</v>
      </c>
      <c r="N339" s="49">
        <f t="shared" si="83"/>
        <v>0</v>
      </c>
      <c r="O339" s="49">
        <f t="shared" si="83"/>
        <v>0</v>
      </c>
      <c r="P339" s="49">
        <f t="shared" si="83"/>
        <v>0</v>
      </c>
      <c r="Q339" s="22"/>
      <c r="R339" s="22" t="s">
        <v>110</v>
      </c>
      <c r="S339" s="58">
        <f>SUM(0)</f>
        <v>0</v>
      </c>
      <c r="T339" s="58">
        <f>SUM(0)</f>
        <v>0</v>
      </c>
      <c r="U339" s="58" t="s">
        <v>1789</v>
      </c>
      <c r="V339" s="58" t="s">
        <v>1790</v>
      </c>
      <c r="W339" s="22" t="s">
        <v>34</v>
      </c>
      <c r="X339" s="22">
        <v>5053</v>
      </c>
      <c r="Y339" s="22"/>
    </row>
    <row r="340" s="5" customFormat="1" ht="24.95" customHeight="1" spans="1:25">
      <c r="A340" s="20">
        <v>215</v>
      </c>
      <c r="B340" s="21" t="s">
        <v>1791</v>
      </c>
      <c r="C340" s="20"/>
      <c r="D340" s="20"/>
      <c r="E340" s="20"/>
      <c r="F340" s="20"/>
      <c r="G340" s="20" t="s">
        <v>34</v>
      </c>
      <c r="H340" s="20" t="s">
        <v>34</v>
      </c>
      <c r="I340" s="20" t="s">
        <v>34</v>
      </c>
      <c r="J340" s="20" t="s">
        <v>34</v>
      </c>
      <c r="K340" s="21"/>
      <c r="L340" s="20"/>
      <c r="M340" s="48">
        <f t="shared" ref="M340:P340" si="84">M341+M342+M353</f>
        <v>18</v>
      </c>
      <c r="N340" s="48">
        <f t="shared" si="84"/>
        <v>0</v>
      </c>
      <c r="O340" s="48">
        <f t="shared" si="84"/>
        <v>0</v>
      </c>
      <c r="P340" s="48">
        <f t="shared" si="84"/>
        <v>18</v>
      </c>
      <c r="Q340" s="20"/>
      <c r="R340" s="20" t="s">
        <v>34</v>
      </c>
      <c r="S340" s="57">
        <f>S341+S342+S353</f>
        <v>90</v>
      </c>
      <c r="T340" s="57">
        <f>T341+T342+T353</f>
        <v>360</v>
      </c>
      <c r="U340" s="57"/>
      <c r="V340" s="57"/>
      <c r="W340" s="20" t="s">
        <v>34</v>
      </c>
      <c r="X340" s="20">
        <v>5055</v>
      </c>
      <c r="Y340" s="20"/>
    </row>
    <row r="341" s="6" customFormat="1" ht="24.95" customHeight="1" spans="1:25">
      <c r="A341" s="22">
        <v>216</v>
      </c>
      <c r="B341" s="23" t="s">
        <v>1792</v>
      </c>
      <c r="C341" s="22"/>
      <c r="D341" s="22"/>
      <c r="E341" s="22"/>
      <c r="F341" s="22"/>
      <c r="G341" s="22" t="s">
        <v>37</v>
      </c>
      <c r="H341" s="22" t="s">
        <v>34</v>
      </c>
      <c r="I341" s="22" t="s">
        <v>126</v>
      </c>
      <c r="J341" s="44"/>
      <c r="K341" s="23"/>
      <c r="L341" s="22"/>
      <c r="M341" s="49"/>
      <c r="N341" s="49"/>
      <c r="O341" s="49"/>
      <c r="P341" s="49"/>
      <c r="Q341" s="22"/>
      <c r="R341" s="22"/>
      <c r="S341" s="58"/>
      <c r="T341" s="58"/>
      <c r="U341" s="58"/>
      <c r="V341" s="58"/>
      <c r="W341" s="22" t="s">
        <v>34</v>
      </c>
      <c r="X341" s="22">
        <v>5056</v>
      </c>
      <c r="Y341" s="22"/>
    </row>
    <row r="342" s="6" customFormat="1" ht="24.95" customHeight="1" spans="1:25">
      <c r="A342" s="22">
        <v>217</v>
      </c>
      <c r="B342" s="23" t="s">
        <v>1793</v>
      </c>
      <c r="C342" s="22"/>
      <c r="D342" s="22"/>
      <c r="E342" s="22"/>
      <c r="F342" s="22"/>
      <c r="G342" s="22" t="s">
        <v>37</v>
      </c>
      <c r="H342" s="22" t="s">
        <v>34</v>
      </c>
      <c r="I342" s="22" t="s">
        <v>1794</v>
      </c>
      <c r="J342" s="22">
        <f>J343+J344+J351+J352</f>
        <v>90</v>
      </c>
      <c r="K342" s="69" t="s">
        <v>1795</v>
      </c>
      <c r="L342" s="22"/>
      <c r="M342" s="49">
        <f t="shared" ref="M342:P342" si="85">M343+M344+M351+M352</f>
        <v>18</v>
      </c>
      <c r="N342" s="49">
        <f t="shared" si="85"/>
        <v>0</v>
      </c>
      <c r="O342" s="49">
        <f t="shared" si="85"/>
        <v>0</v>
      </c>
      <c r="P342" s="49">
        <f t="shared" si="85"/>
        <v>18</v>
      </c>
      <c r="Q342" s="22"/>
      <c r="R342" s="22" t="s">
        <v>39</v>
      </c>
      <c r="S342" s="58">
        <f>S343+S344+S351+S352</f>
        <v>90</v>
      </c>
      <c r="T342" s="58">
        <f>T343+T344+T351+T352</f>
        <v>360</v>
      </c>
      <c r="U342" s="58"/>
      <c r="V342" s="58"/>
      <c r="W342" s="22" t="s">
        <v>34</v>
      </c>
      <c r="X342" s="22">
        <v>5057</v>
      </c>
      <c r="Y342" s="22"/>
    </row>
    <row r="343" ht="24.95" customHeight="1" spans="1:25">
      <c r="A343" s="24">
        <v>218</v>
      </c>
      <c r="B343" s="26" t="s">
        <v>1796</v>
      </c>
      <c r="C343" s="24"/>
      <c r="D343" s="24"/>
      <c r="E343" s="24"/>
      <c r="F343" s="24"/>
      <c r="G343" s="24" t="s">
        <v>37</v>
      </c>
      <c r="H343" s="24" t="s">
        <v>34</v>
      </c>
      <c r="I343" s="24" t="s">
        <v>1797</v>
      </c>
      <c r="J343" s="55">
        <f>SUM(0)</f>
        <v>0</v>
      </c>
      <c r="K343" s="51"/>
      <c r="L343" s="24"/>
      <c r="M343" s="52"/>
      <c r="N343" s="52"/>
      <c r="O343" s="52"/>
      <c r="P343" s="52"/>
      <c r="Q343" s="24"/>
      <c r="R343" s="24"/>
      <c r="S343" s="24">
        <f>SUM(0)</f>
        <v>0</v>
      </c>
      <c r="T343" s="24">
        <f>SUM(0)</f>
        <v>0</v>
      </c>
      <c r="U343" s="24"/>
      <c r="V343" s="24"/>
      <c r="W343" s="24" t="s">
        <v>34</v>
      </c>
      <c r="X343" s="24">
        <v>5058</v>
      </c>
      <c r="Y343" s="24"/>
    </row>
    <row r="344" ht="24.95" customHeight="1" spans="1:25">
      <c r="A344" s="24">
        <v>219</v>
      </c>
      <c r="B344" s="26" t="s">
        <v>1798</v>
      </c>
      <c r="C344" s="24"/>
      <c r="D344" s="24"/>
      <c r="E344" s="24"/>
      <c r="F344" s="24"/>
      <c r="G344" s="24" t="s">
        <v>37</v>
      </c>
      <c r="H344" s="24" t="s">
        <v>34</v>
      </c>
      <c r="I344" s="24" t="s">
        <v>106</v>
      </c>
      <c r="J344" s="55">
        <f>SUM(J345:J350)</f>
        <v>90</v>
      </c>
      <c r="K344" s="51"/>
      <c r="L344" s="24"/>
      <c r="M344" s="52">
        <f>SUM(M345:M350)</f>
        <v>18</v>
      </c>
      <c r="N344" s="52">
        <f>SUM(N345:N350)</f>
        <v>0</v>
      </c>
      <c r="O344" s="52">
        <f>SUM(O345:O350)</f>
        <v>0</v>
      </c>
      <c r="P344" s="52">
        <f>SUM(P345:P350)</f>
        <v>18</v>
      </c>
      <c r="Q344" s="24"/>
      <c r="R344" s="24" t="s">
        <v>39</v>
      </c>
      <c r="S344" s="24">
        <f>SUM(S345:S350)</f>
        <v>90</v>
      </c>
      <c r="T344" s="24">
        <f>SUM(T345:T350)</f>
        <v>360</v>
      </c>
      <c r="U344" s="24"/>
      <c r="V344" s="24"/>
      <c r="W344" s="24" t="s">
        <v>34</v>
      </c>
      <c r="X344" s="24">
        <v>5076</v>
      </c>
      <c r="Y344" s="24"/>
    </row>
    <row r="345" ht="24.95" customHeight="1" spans="1:25">
      <c r="A345" s="24">
        <v>220</v>
      </c>
      <c r="B345" s="51" t="s">
        <v>1804</v>
      </c>
      <c r="C345" s="24" t="s">
        <v>45</v>
      </c>
      <c r="D345" s="24" t="s">
        <v>164</v>
      </c>
      <c r="E345" s="24" t="s">
        <v>165</v>
      </c>
      <c r="F345" s="24"/>
      <c r="G345" s="24" t="s">
        <v>37</v>
      </c>
      <c r="H345" s="24">
        <v>2020</v>
      </c>
      <c r="I345" s="24" t="s">
        <v>106</v>
      </c>
      <c r="J345" s="55">
        <v>15</v>
      </c>
      <c r="K345" s="46" t="s">
        <v>1801</v>
      </c>
      <c r="L345" s="26">
        <v>0.2</v>
      </c>
      <c r="M345" s="52">
        <v>3</v>
      </c>
      <c r="N345" s="52"/>
      <c r="O345" s="47"/>
      <c r="P345" s="47">
        <v>3</v>
      </c>
      <c r="Q345" s="24" t="s">
        <v>135</v>
      </c>
      <c r="R345" s="24" t="s">
        <v>39</v>
      </c>
      <c r="S345" s="24">
        <v>15</v>
      </c>
      <c r="T345" s="24">
        <v>60</v>
      </c>
      <c r="U345" s="24"/>
      <c r="V345" s="24"/>
      <c r="W345" s="24" t="s">
        <v>1802</v>
      </c>
      <c r="X345" s="24"/>
      <c r="Y345" s="24" t="s">
        <v>1805</v>
      </c>
    </row>
    <row r="346" ht="24.95" customHeight="1" spans="1:25">
      <c r="A346" s="24">
        <v>221</v>
      </c>
      <c r="B346" s="51" t="s">
        <v>1806</v>
      </c>
      <c r="C346" s="24" t="s">
        <v>45</v>
      </c>
      <c r="D346" s="24" t="s">
        <v>164</v>
      </c>
      <c r="E346" s="24" t="s">
        <v>631</v>
      </c>
      <c r="F346" s="24"/>
      <c r="G346" s="24" t="s">
        <v>37</v>
      </c>
      <c r="H346" s="24">
        <v>2020</v>
      </c>
      <c r="I346" s="24" t="s">
        <v>106</v>
      </c>
      <c r="J346" s="55">
        <v>15</v>
      </c>
      <c r="K346" s="46" t="s">
        <v>1801</v>
      </c>
      <c r="L346" s="26">
        <v>0.2</v>
      </c>
      <c r="M346" s="52">
        <v>3</v>
      </c>
      <c r="N346" s="52"/>
      <c r="O346" s="47"/>
      <c r="P346" s="47">
        <v>3</v>
      </c>
      <c r="Q346" s="24" t="s">
        <v>135</v>
      </c>
      <c r="R346" s="24" t="s">
        <v>39</v>
      </c>
      <c r="S346" s="24">
        <v>15</v>
      </c>
      <c r="T346" s="24">
        <v>60</v>
      </c>
      <c r="U346" s="24"/>
      <c r="V346" s="24"/>
      <c r="W346" s="24" t="s">
        <v>1802</v>
      </c>
      <c r="X346" s="24"/>
      <c r="Y346" s="24" t="s">
        <v>1807</v>
      </c>
    </row>
    <row r="347" ht="24.95" customHeight="1" spans="1:25">
      <c r="A347" s="24">
        <v>222</v>
      </c>
      <c r="B347" s="51" t="s">
        <v>1808</v>
      </c>
      <c r="C347" s="24" t="s">
        <v>45</v>
      </c>
      <c r="D347" s="24" t="s">
        <v>164</v>
      </c>
      <c r="E347" s="24" t="s">
        <v>553</v>
      </c>
      <c r="F347" s="24"/>
      <c r="G347" s="24" t="s">
        <v>37</v>
      </c>
      <c r="H347" s="24">
        <v>2020</v>
      </c>
      <c r="I347" s="24" t="s">
        <v>106</v>
      </c>
      <c r="J347" s="55">
        <v>15</v>
      </c>
      <c r="K347" s="46" t="s">
        <v>1801</v>
      </c>
      <c r="L347" s="26">
        <v>0.2</v>
      </c>
      <c r="M347" s="52">
        <v>3</v>
      </c>
      <c r="N347" s="52"/>
      <c r="O347" s="47"/>
      <c r="P347" s="47">
        <v>3</v>
      </c>
      <c r="Q347" s="24" t="s">
        <v>135</v>
      </c>
      <c r="R347" s="24" t="s">
        <v>39</v>
      </c>
      <c r="S347" s="24">
        <v>15</v>
      </c>
      <c r="T347" s="24">
        <v>60</v>
      </c>
      <c r="U347" s="24"/>
      <c r="V347" s="24"/>
      <c r="W347" s="24" t="s">
        <v>1802</v>
      </c>
      <c r="X347" s="24"/>
      <c r="Y347" s="24" t="s">
        <v>1809</v>
      </c>
    </row>
    <row r="348" ht="24.95" customHeight="1" spans="1:25">
      <c r="A348" s="24">
        <v>223</v>
      </c>
      <c r="B348" s="51" t="s">
        <v>1810</v>
      </c>
      <c r="C348" s="24" t="s">
        <v>45</v>
      </c>
      <c r="D348" s="24" t="s">
        <v>164</v>
      </c>
      <c r="E348" s="24" t="s">
        <v>555</v>
      </c>
      <c r="F348" s="24"/>
      <c r="G348" s="24" t="s">
        <v>37</v>
      </c>
      <c r="H348" s="24">
        <v>2020</v>
      </c>
      <c r="I348" s="24" t="s">
        <v>106</v>
      </c>
      <c r="J348" s="55">
        <v>15</v>
      </c>
      <c r="K348" s="46" t="s">
        <v>1801</v>
      </c>
      <c r="L348" s="26">
        <v>0.2</v>
      </c>
      <c r="M348" s="52">
        <v>3</v>
      </c>
      <c r="N348" s="52"/>
      <c r="O348" s="47"/>
      <c r="P348" s="47">
        <v>3</v>
      </c>
      <c r="Q348" s="24" t="s">
        <v>135</v>
      </c>
      <c r="R348" s="24" t="s">
        <v>39</v>
      </c>
      <c r="S348" s="24">
        <v>15</v>
      </c>
      <c r="T348" s="24">
        <v>60</v>
      </c>
      <c r="U348" s="24"/>
      <c r="V348" s="24"/>
      <c r="W348" s="24" t="s">
        <v>1802</v>
      </c>
      <c r="X348" s="24"/>
      <c r="Y348" s="24" t="s">
        <v>1811</v>
      </c>
    </row>
    <row r="349" ht="24.95" customHeight="1" spans="1:25">
      <c r="A349" s="24">
        <v>224</v>
      </c>
      <c r="B349" s="51" t="s">
        <v>1812</v>
      </c>
      <c r="C349" s="24" t="s">
        <v>45</v>
      </c>
      <c r="D349" s="24" t="s">
        <v>164</v>
      </c>
      <c r="E349" s="24" t="s">
        <v>813</v>
      </c>
      <c r="F349" s="24"/>
      <c r="G349" s="24" t="s">
        <v>37</v>
      </c>
      <c r="H349" s="24">
        <v>2020</v>
      </c>
      <c r="I349" s="24" t="s">
        <v>106</v>
      </c>
      <c r="J349" s="55">
        <v>15</v>
      </c>
      <c r="K349" s="46" t="s">
        <v>1801</v>
      </c>
      <c r="L349" s="26">
        <v>0.2</v>
      </c>
      <c r="M349" s="52">
        <v>3</v>
      </c>
      <c r="N349" s="52"/>
      <c r="O349" s="47"/>
      <c r="P349" s="47">
        <v>3</v>
      </c>
      <c r="Q349" s="24" t="s">
        <v>135</v>
      </c>
      <c r="R349" s="24" t="s">
        <v>39</v>
      </c>
      <c r="S349" s="24">
        <v>15</v>
      </c>
      <c r="T349" s="24">
        <v>60</v>
      </c>
      <c r="U349" s="24"/>
      <c r="V349" s="24"/>
      <c r="W349" s="24" t="s">
        <v>1802</v>
      </c>
      <c r="X349" s="24"/>
      <c r="Y349" s="24" t="s">
        <v>1813</v>
      </c>
    </row>
    <row r="350" ht="24.95" customHeight="1" spans="1:25">
      <c r="A350" s="24">
        <v>225</v>
      </c>
      <c r="B350" s="51" t="s">
        <v>1814</v>
      </c>
      <c r="C350" s="24" t="s">
        <v>45</v>
      </c>
      <c r="D350" s="24" t="s">
        <v>164</v>
      </c>
      <c r="E350" s="24" t="s">
        <v>634</v>
      </c>
      <c r="F350" s="24"/>
      <c r="G350" s="24" t="s">
        <v>37</v>
      </c>
      <c r="H350" s="24">
        <v>2020</v>
      </c>
      <c r="I350" s="24" t="s">
        <v>106</v>
      </c>
      <c r="J350" s="55">
        <v>15</v>
      </c>
      <c r="K350" s="46" t="s">
        <v>1801</v>
      </c>
      <c r="L350" s="26">
        <v>0.2</v>
      </c>
      <c r="M350" s="52">
        <v>3</v>
      </c>
      <c r="N350" s="52"/>
      <c r="O350" s="47"/>
      <c r="P350" s="47">
        <v>3</v>
      </c>
      <c r="Q350" s="24" t="s">
        <v>135</v>
      </c>
      <c r="R350" s="24" t="s">
        <v>39</v>
      </c>
      <c r="S350" s="24">
        <v>15</v>
      </c>
      <c r="T350" s="24">
        <v>60</v>
      </c>
      <c r="U350" s="24"/>
      <c r="V350" s="24"/>
      <c r="W350" s="24" t="s">
        <v>1802</v>
      </c>
      <c r="X350" s="24"/>
      <c r="Y350" s="24" t="s">
        <v>1815</v>
      </c>
    </row>
    <row r="351" ht="24.95" customHeight="1" spans="1:25">
      <c r="A351" s="24">
        <v>226</v>
      </c>
      <c r="B351" s="26" t="s">
        <v>1818</v>
      </c>
      <c r="C351" s="24"/>
      <c r="D351" s="24"/>
      <c r="E351" s="24"/>
      <c r="F351" s="24"/>
      <c r="G351" s="24" t="s">
        <v>37</v>
      </c>
      <c r="H351" s="24" t="s">
        <v>34</v>
      </c>
      <c r="I351" s="24" t="s">
        <v>106</v>
      </c>
      <c r="J351" s="55">
        <f>SUM(0)</f>
        <v>0</v>
      </c>
      <c r="K351" s="51"/>
      <c r="L351" s="24"/>
      <c r="M351" s="52">
        <f t="shared" ref="M351:P351" si="86">SUM(0)</f>
        <v>0</v>
      </c>
      <c r="N351" s="52">
        <f t="shared" si="86"/>
        <v>0</v>
      </c>
      <c r="O351" s="52">
        <f t="shared" si="86"/>
        <v>0</v>
      </c>
      <c r="P351" s="52">
        <f t="shared" si="86"/>
        <v>0</v>
      </c>
      <c r="Q351" s="24"/>
      <c r="R351" s="24" t="s">
        <v>39</v>
      </c>
      <c r="S351" s="24">
        <f>SUM(0)</f>
        <v>0</v>
      </c>
      <c r="T351" s="24">
        <f>SUM(0)</f>
        <v>0</v>
      </c>
      <c r="U351" s="24"/>
      <c r="V351" s="24"/>
      <c r="W351" s="24" t="s">
        <v>34</v>
      </c>
      <c r="X351" s="24">
        <v>5680</v>
      </c>
      <c r="Y351" s="24"/>
    </row>
    <row r="352" ht="24.95" customHeight="1" spans="1:25">
      <c r="A352" s="24">
        <v>227</v>
      </c>
      <c r="B352" s="26" t="s">
        <v>1819</v>
      </c>
      <c r="C352" s="24"/>
      <c r="D352" s="24"/>
      <c r="E352" s="24"/>
      <c r="F352" s="24"/>
      <c r="G352" s="24" t="s">
        <v>37</v>
      </c>
      <c r="H352" s="24" t="s">
        <v>34</v>
      </c>
      <c r="I352" s="24" t="s">
        <v>1797</v>
      </c>
      <c r="J352" s="55">
        <f>SUM(0)</f>
        <v>0</v>
      </c>
      <c r="K352" s="51"/>
      <c r="L352" s="24"/>
      <c r="M352" s="52">
        <f t="shared" ref="M352:P352" si="87">SUM(0)</f>
        <v>0</v>
      </c>
      <c r="N352" s="52">
        <f t="shared" si="87"/>
        <v>0</v>
      </c>
      <c r="O352" s="52">
        <f t="shared" si="87"/>
        <v>0</v>
      </c>
      <c r="P352" s="52">
        <f t="shared" si="87"/>
        <v>0</v>
      </c>
      <c r="Q352" s="24"/>
      <c r="R352" s="24" t="s">
        <v>39</v>
      </c>
      <c r="S352" s="24">
        <f>SUM(0)</f>
        <v>0</v>
      </c>
      <c r="T352" s="24">
        <f>SUM(0)</f>
        <v>0</v>
      </c>
      <c r="U352" s="24"/>
      <c r="V352" s="24"/>
      <c r="W352" s="24" t="s">
        <v>34</v>
      </c>
      <c r="X352" s="24">
        <v>5682</v>
      </c>
      <c r="Y352" s="24"/>
    </row>
    <row r="353" s="6" customFormat="1" ht="24.95" customHeight="1" spans="1:25">
      <c r="A353" s="22">
        <v>228</v>
      </c>
      <c r="B353" s="23" t="s">
        <v>1820</v>
      </c>
      <c r="C353" s="22"/>
      <c r="D353" s="22"/>
      <c r="E353" s="22"/>
      <c r="F353" s="22"/>
      <c r="G353" s="22"/>
      <c r="H353" s="22"/>
      <c r="I353" s="22"/>
      <c r="J353" s="44"/>
      <c r="K353" s="23"/>
      <c r="L353" s="22"/>
      <c r="M353" s="49"/>
      <c r="N353" s="49"/>
      <c r="O353" s="49"/>
      <c r="P353" s="49"/>
      <c r="Q353" s="22"/>
      <c r="R353" s="22"/>
      <c r="S353" s="58"/>
      <c r="T353" s="58"/>
      <c r="U353" s="58"/>
      <c r="V353" s="58"/>
      <c r="W353" s="22"/>
      <c r="X353" s="22">
        <v>6179</v>
      </c>
      <c r="Y353" s="22"/>
    </row>
    <row r="354" s="5" customFormat="1" ht="24.95" customHeight="1" spans="1:25">
      <c r="A354" s="20">
        <v>229</v>
      </c>
      <c r="B354" s="21" t="s">
        <v>1821</v>
      </c>
      <c r="C354" s="20"/>
      <c r="D354" s="20"/>
      <c r="E354" s="20"/>
      <c r="F354" s="20"/>
      <c r="G354" s="20" t="s">
        <v>34</v>
      </c>
      <c r="H354" s="20" t="s">
        <v>34</v>
      </c>
      <c r="I354" s="20" t="s">
        <v>34</v>
      </c>
      <c r="J354" s="41">
        <f>J355+J368+J369+J373</f>
        <v>18</v>
      </c>
      <c r="K354" s="21"/>
      <c r="L354" s="20"/>
      <c r="M354" s="48">
        <f t="shared" ref="M354:P354" si="88">M355+M368+M369+M373</f>
        <v>12.9</v>
      </c>
      <c r="N354" s="48">
        <f t="shared" si="88"/>
        <v>4.9</v>
      </c>
      <c r="O354" s="48">
        <f t="shared" si="88"/>
        <v>4</v>
      </c>
      <c r="P354" s="48">
        <f t="shared" si="88"/>
        <v>4</v>
      </c>
      <c r="Q354" s="20"/>
      <c r="R354" s="20" t="s">
        <v>34</v>
      </c>
      <c r="S354" s="57">
        <f>S355+S368+S369+S373</f>
        <v>18</v>
      </c>
      <c r="T354" s="57">
        <f>T355+T368+T369+T373</f>
        <v>34</v>
      </c>
      <c r="U354" s="57"/>
      <c r="V354" s="57"/>
      <c r="W354" s="20" t="s">
        <v>34</v>
      </c>
      <c r="X354" s="20">
        <v>6180</v>
      </c>
      <c r="Y354" s="20"/>
    </row>
    <row r="355" s="6" customFormat="1" ht="24.95" customHeight="1" spans="1:25">
      <c r="A355" s="22">
        <v>230</v>
      </c>
      <c r="B355" s="23" t="s">
        <v>1822</v>
      </c>
      <c r="C355" s="22"/>
      <c r="D355" s="22"/>
      <c r="E355" s="22"/>
      <c r="F355" s="22"/>
      <c r="G355" s="22" t="s">
        <v>37</v>
      </c>
      <c r="H355" s="22" t="s">
        <v>34</v>
      </c>
      <c r="I355" s="22" t="s">
        <v>38</v>
      </c>
      <c r="J355" s="43">
        <f>SUM(J356:J367)</f>
        <v>12</v>
      </c>
      <c r="K355" s="69" t="s">
        <v>1823</v>
      </c>
      <c r="L355" s="22"/>
      <c r="M355" s="49">
        <f>SUM(M356:M367)</f>
        <v>12</v>
      </c>
      <c r="N355" s="49">
        <f>SUM(N356:N367)</f>
        <v>4</v>
      </c>
      <c r="O355" s="49">
        <f>SUM(O356:O367)</f>
        <v>4</v>
      </c>
      <c r="P355" s="49">
        <f>SUM(P356:P367)</f>
        <v>4</v>
      </c>
      <c r="Q355" s="22"/>
      <c r="R355" s="22" t="s">
        <v>39</v>
      </c>
      <c r="S355" s="58">
        <f>SUM(S356:S367)</f>
        <v>12</v>
      </c>
      <c r="T355" s="58">
        <f>SUM(T356:T367)</f>
        <v>12</v>
      </c>
      <c r="U355" s="58"/>
      <c r="V355" s="58"/>
      <c r="W355" s="22" t="s">
        <v>34</v>
      </c>
      <c r="X355" s="22">
        <v>6181</v>
      </c>
      <c r="Y355" s="22"/>
    </row>
    <row r="356" ht="24.95" customHeight="1" spans="1:25">
      <c r="A356" s="24">
        <v>231</v>
      </c>
      <c r="B356" s="51" t="s">
        <v>1824</v>
      </c>
      <c r="C356" s="24" t="s">
        <v>45</v>
      </c>
      <c r="D356" s="24" t="s">
        <v>164</v>
      </c>
      <c r="E356" s="24" t="s">
        <v>549</v>
      </c>
      <c r="F356" s="24"/>
      <c r="G356" s="24" t="s">
        <v>37</v>
      </c>
      <c r="H356" s="24">
        <v>2018</v>
      </c>
      <c r="I356" s="24" t="s">
        <v>38</v>
      </c>
      <c r="J356" s="55">
        <v>1</v>
      </c>
      <c r="K356" s="51" t="s">
        <v>1826</v>
      </c>
      <c r="L356" s="24" t="s">
        <v>1827</v>
      </c>
      <c r="M356" s="52">
        <f t="shared" ref="M356:M367" si="89">N356+O356+P356</f>
        <v>1</v>
      </c>
      <c r="N356" s="52">
        <v>1</v>
      </c>
      <c r="O356" s="52"/>
      <c r="P356" s="52"/>
      <c r="Q356" s="24" t="s">
        <v>49</v>
      </c>
      <c r="R356" s="24" t="s">
        <v>39</v>
      </c>
      <c r="S356" s="24">
        <v>1</v>
      </c>
      <c r="T356" s="24">
        <v>1</v>
      </c>
      <c r="U356" s="24"/>
      <c r="V356" s="24"/>
      <c r="W356" s="26" t="s">
        <v>1802</v>
      </c>
      <c r="X356" s="24">
        <v>6204</v>
      </c>
      <c r="Y356" s="24"/>
    </row>
    <row r="357" ht="24.95" customHeight="1" spans="1:25">
      <c r="A357" s="24">
        <v>232</v>
      </c>
      <c r="B357" s="51" t="s">
        <v>1824</v>
      </c>
      <c r="C357" s="24" t="s">
        <v>45</v>
      </c>
      <c r="D357" s="24" t="s">
        <v>164</v>
      </c>
      <c r="E357" s="24" t="s">
        <v>557</v>
      </c>
      <c r="F357" s="24"/>
      <c r="G357" s="24" t="s">
        <v>37</v>
      </c>
      <c r="H357" s="24">
        <v>2018</v>
      </c>
      <c r="I357" s="24" t="s">
        <v>38</v>
      </c>
      <c r="J357" s="55">
        <v>1</v>
      </c>
      <c r="K357" s="51" t="s">
        <v>1826</v>
      </c>
      <c r="L357" s="24" t="s">
        <v>1827</v>
      </c>
      <c r="M357" s="52">
        <f t="shared" si="89"/>
        <v>1</v>
      </c>
      <c r="N357" s="52">
        <v>1</v>
      </c>
      <c r="O357" s="52"/>
      <c r="P357" s="52"/>
      <c r="Q357" s="24" t="s">
        <v>49</v>
      </c>
      <c r="R357" s="24" t="s">
        <v>39</v>
      </c>
      <c r="S357" s="24">
        <v>1</v>
      </c>
      <c r="T357" s="24">
        <v>1</v>
      </c>
      <c r="U357" s="24"/>
      <c r="V357" s="24"/>
      <c r="W357" s="26" t="s">
        <v>1802</v>
      </c>
      <c r="X357" s="24">
        <v>6205</v>
      </c>
      <c r="Y357" s="24"/>
    </row>
    <row r="358" ht="24.95" customHeight="1" spans="1:25">
      <c r="A358" s="24">
        <v>233</v>
      </c>
      <c r="B358" s="51" t="s">
        <v>1824</v>
      </c>
      <c r="C358" s="24" t="s">
        <v>45</v>
      </c>
      <c r="D358" s="24" t="s">
        <v>164</v>
      </c>
      <c r="E358" s="24" t="s">
        <v>557</v>
      </c>
      <c r="F358" s="24"/>
      <c r="G358" s="24" t="s">
        <v>37</v>
      </c>
      <c r="H358" s="24">
        <v>2018</v>
      </c>
      <c r="I358" s="24" t="s">
        <v>38</v>
      </c>
      <c r="J358" s="55">
        <v>1</v>
      </c>
      <c r="K358" s="51" t="s">
        <v>1826</v>
      </c>
      <c r="L358" s="24" t="s">
        <v>1827</v>
      </c>
      <c r="M358" s="52">
        <f t="shared" si="89"/>
        <v>1</v>
      </c>
      <c r="N358" s="52">
        <v>1</v>
      </c>
      <c r="O358" s="52"/>
      <c r="P358" s="52"/>
      <c r="Q358" s="24" t="s">
        <v>49</v>
      </c>
      <c r="R358" s="24" t="s">
        <v>39</v>
      </c>
      <c r="S358" s="24">
        <v>1</v>
      </c>
      <c r="T358" s="24">
        <v>1</v>
      </c>
      <c r="U358" s="24"/>
      <c r="V358" s="24"/>
      <c r="W358" s="26" t="s">
        <v>1802</v>
      </c>
      <c r="X358" s="24">
        <v>6215</v>
      </c>
      <c r="Y358" s="24"/>
    </row>
    <row r="359" ht="24.95" customHeight="1" spans="1:25">
      <c r="A359" s="24">
        <v>234</v>
      </c>
      <c r="B359" s="51" t="s">
        <v>1824</v>
      </c>
      <c r="C359" s="24" t="s">
        <v>45</v>
      </c>
      <c r="D359" s="24" t="s">
        <v>164</v>
      </c>
      <c r="E359" s="24" t="s">
        <v>228</v>
      </c>
      <c r="F359" s="24"/>
      <c r="G359" s="24" t="s">
        <v>37</v>
      </c>
      <c r="H359" s="24">
        <v>2018</v>
      </c>
      <c r="I359" s="24" t="s">
        <v>38</v>
      </c>
      <c r="J359" s="55">
        <v>1</v>
      </c>
      <c r="K359" s="51" t="s">
        <v>1826</v>
      </c>
      <c r="L359" s="24" t="s">
        <v>1827</v>
      </c>
      <c r="M359" s="52">
        <f t="shared" si="89"/>
        <v>1</v>
      </c>
      <c r="N359" s="52">
        <v>1</v>
      </c>
      <c r="O359" s="52"/>
      <c r="P359" s="52"/>
      <c r="Q359" s="24" t="s">
        <v>49</v>
      </c>
      <c r="R359" s="24" t="s">
        <v>39</v>
      </c>
      <c r="S359" s="24">
        <v>1</v>
      </c>
      <c r="T359" s="24">
        <v>1</v>
      </c>
      <c r="U359" s="24"/>
      <c r="V359" s="24"/>
      <c r="W359" s="26" t="s">
        <v>1802</v>
      </c>
      <c r="X359" s="24">
        <v>6218</v>
      </c>
      <c r="Y359" s="24"/>
    </row>
    <row r="360" ht="24.95" customHeight="1" spans="1:25">
      <c r="A360" s="24">
        <v>235</v>
      </c>
      <c r="B360" s="51" t="s">
        <v>1824</v>
      </c>
      <c r="C360" s="24" t="s">
        <v>45</v>
      </c>
      <c r="D360" s="24" t="s">
        <v>164</v>
      </c>
      <c r="E360" s="24" t="s">
        <v>549</v>
      </c>
      <c r="F360" s="24"/>
      <c r="G360" s="24" t="s">
        <v>37</v>
      </c>
      <c r="H360" s="24">
        <v>2019</v>
      </c>
      <c r="I360" s="24" t="s">
        <v>38</v>
      </c>
      <c r="J360" s="55">
        <v>1</v>
      </c>
      <c r="K360" s="51" t="s">
        <v>1826</v>
      </c>
      <c r="L360" s="24" t="s">
        <v>1827</v>
      </c>
      <c r="M360" s="52">
        <f t="shared" si="89"/>
        <v>1</v>
      </c>
      <c r="N360" s="52"/>
      <c r="O360" s="52">
        <v>1</v>
      </c>
      <c r="P360" s="52"/>
      <c r="Q360" s="24" t="s">
        <v>49</v>
      </c>
      <c r="R360" s="24" t="s">
        <v>39</v>
      </c>
      <c r="S360" s="24">
        <v>1</v>
      </c>
      <c r="T360" s="24">
        <v>1</v>
      </c>
      <c r="U360" s="24"/>
      <c r="V360" s="24"/>
      <c r="W360" s="26" t="s">
        <v>1802</v>
      </c>
      <c r="X360" s="24">
        <v>6340</v>
      </c>
      <c r="Y360" s="24"/>
    </row>
    <row r="361" ht="24.95" customHeight="1" spans="1:25">
      <c r="A361" s="24">
        <v>236</v>
      </c>
      <c r="B361" s="51" t="s">
        <v>1824</v>
      </c>
      <c r="C361" s="24" t="s">
        <v>45</v>
      </c>
      <c r="D361" s="24" t="s">
        <v>164</v>
      </c>
      <c r="E361" s="24" t="s">
        <v>557</v>
      </c>
      <c r="F361" s="24"/>
      <c r="G361" s="24" t="s">
        <v>37</v>
      </c>
      <c r="H361" s="24">
        <v>2019</v>
      </c>
      <c r="I361" s="24" t="s">
        <v>38</v>
      </c>
      <c r="J361" s="55">
        <v>1</v>
      </c>
      <c r="K361" s="51" t="s">
        <v>1826</v>
      </c>
      <c r="L361" s="24" t="s">
        <v>1827</v>
      </c>
      <c r="M361" s="52">
        <f t="shared" si="89"/>
        <v>1</v>
      </c>
      <c r="N361" s="52"/>
      <c r="O361" s="52">
        <v>1</v>
      </c>
      <c r="P361" s="52"/>
      <c r="Q361" s="24" t="s">
        <v>49</v>
      </c>
      <c r="R361" s="24" t="s">
        <v>39</v>
      </c>
      <c r="S361" s="24">
        <v>1</v>
      </c>
      <c r="T361" s="24">
        <v>1</v>
      </c>
      <c r="U361" s="24"/>
      <c r="V361" s="24"/>
      <c r="W361" s="26" t="s">
        <v>1802</v>
      </c>
      <c r="X361" s="24">
        <v>6341</v>
      </c>
      <c r="Y361" s="24"/>
    </row>
    <row r="362" ht="24.95" customHeight="1" spans="1:25">
      <c r="A362" s="24">
        <v>237</v>
      </c>
      <c r="B362" s="51" t="s">
        <v>1824</v>
      </c>
      <c r="C362" s="24" t="s">
        <v>45</v>
      </c>
      <c r="D362" s="24" t="s">
        <v>164</v>
      </c>
      <c r="E362" s="24" t="s">
        <v>557</v>
      </c>
      <c r="F362" s="24"/>
      <c r="G362" s="24" t="s">
        <v>37</v>
      </c>
      <c r="H362" s="24">
        <v>2019</v>
      </c>
      <c r="I362" s="24" t="s">
        <v>38</v>
      </c>
      <c r="J362" s="55">
        <v>1</v>
      </c>
      <c r="K362" s="51" t="s">
        <v>1826</v>
      </c>
      <c r="L362" s="24" t="s">
        <v>1827</v>
      </c>
      <c r="M362" s="52">
        <f t="shared" si="89"/>
        <v>1</v>
      </c>
      <c r="N362" s="52"/>
      <c r="O362" s="52">
        <v>1</v>
      </c>
      <c r="P362" s="52"/>
      <c r="Q362" s="24" t="s">
        <v>49</v>
      </c>
      <c r="R362" s="24" t="s">
        <v>39</v>
      </c>
      <c r="S362" s="24">
        <v>1</v>
      </c>
      <c r="T362" s="24">
        <v>1</v>
      </c>
      <c r="U362" s="24"/>
      <c r="V362" s="24"/>
      <c r="W362" s="26" t="s">
        <v>1802</v>
      </c>
      <c r="X362" s="24">
        <v>6351</v>
      </c>
      <c r="Y362" s="24"/>
    </row>
    <row r="363" ht="24.95" customHeight="1" spans="1:25">
      <c r="A363" s="24">
        <v>238</v>
      </c>
      <c r="B363" s="51" t="s">
        <v>1824</v>
      </c>
      <c r="C363" s="24" t="s">
        <v>45</v>
      </c>
      <c r="D363" s="24" t="s">
        <v>164</v>
      </c>
      <c r="E363" s="24" t="s">
        <v>228</v>
      </c>
      <c r="F363" s="24"/>
      <c r="G363" s="24" t="s">
        <v>37</v>
      </c>
      <c r="H363" s="24">
        <v>2019</v>
      </c>
      <c r="I363" s="24" t="s">
        <v>38</v>
      </c>
      <c r="J363" s="55">
        <v>1</v>
      </c>
      <c r="K363" s="51" t="s">
        <v>1826</v>
      </c>
      <c r="L363" s="24" t="s">
        <v>1827</v>
      </c>
      <c r="M363" s="52">
        <f t="shared" si="89"/>
        <v>1</v>
      </c>
      <c r="N363" s="52"/>
      <c r="O363" s="52">
        <v>1</v>
      </c>
      <c r="P363" s="52"/>
      <c r="Q363" s="24" t="s">
        <v>49</v>
      </c>
      <c r="R363" s="24" t="s">
        <v>39</v>
      </c>
      <c r="S363" s="24">
        <v>1</v>
      </c>
      <c r="T363" s="24">
        <v>1</v>
      </c>
      <c r="U363" s="24"/>
      <c r="V363" s="24"/>
      <c r="W363" s="26" t="s">
        <v>1802</v>
      </c>
      <c r="X363" s="24">
        <v>6354</v>
      </c>
      <c r="Y363" s="24"/>
    </row>
    <row r="364" ht="24.95" customHeight="1" spans="1:25">
      <c r="A364" s="24">
        <v>239</v>
      </c>
      <c r="B364" s="51" t="s">
        <v>1824</v>
      </c>
      <c r="C364" s="24" t="s">
        <v>45</v>
      </c>
      <c r="D364" s="24" t="s">
        <v>164</v>
      </c>
      <c r="E364" s="24" t="s">
        <v>549</v>
      </c>
      <c r="F364" s="24"/>
      <c r="G364" s="24" t="s">
        <v>37</v>
      </c>
      <c r="H364" s="24">
        <v>2020</v>
      </c>
      <c r="I364" s="24" t="s">
        <v>38</v>
      </c>
      <c r="J364" s="55">
        <v>1</v>
      </c>
      <c r="K364" s="51" t="s">
        <v>1826</v>
      </c>
      <c r="L364" s="24" t="s">
        <v>1827</v>
      </c>
      <c r="M364" s="52">
        <f t="shared" si="89"/>
        <v>1</v>
      </c>
      <c r="N364" s="52"/>
      <c r="O364" s="52"/>
      <c r="P364" s="52">
        <v>1</v>
      </c>
      <c r="Q364" s="24" t="s">
        <v>49</v>
      </c>
      <c r="R364" s="24" t="s">
        <v>39</v>
      </c>
      <c r="S364" s="24">
        <v>1</v>
      </c>
      <c r="T364" s="24">
        <v>1</v>
      </c>
      <c r="U364" s="24"/>
      <c r="V364" s="24"/>
      <c r="W364" s="26" t="s">
        <v>1802</v>
      </c>
      <c r="X364" s="24">
        <v>6476</v>
      </c>
      <c r="Y364" s="24"/>
    </row>
    <row r="365" ht="24.95" customHeight="1" spans="1:25">
      <c r="A365" s="24">
        <v>240</v>
      </c>
      <c r="B365" s="51" t="s">
        <v>1824</v>
      </c>
      <c r="C365" s="24" t="s">
        <v>45</v>
      </c>
      <c r="D365" s="24" t="s">
        <v>164</v>
      </c>
      <c r="E365" s="24" t="s">
        <v>557</v>
      </c>
      <c r="F365" s="24"/>
      <c r="G365" s="24" t="s">
        <v>37</v>
      </c>
      <c r="H365" s="24">
        <v>2020</v>
      </c>
      <c r="I365" s="24" t="s">
        <v>38</v>
      </c>
      <c r="J365" s="55">
        <v>1</v>
      </c>
      <c r="K365" s="51" t="s">
        <v>1826</v>
      </c>
      <c r="L365" s="24" t="s">
        <v>1827</v>
      </c>
      <c r="M365" s="52">
        <f t="shared" si="89"/>
        <v>1</v>
      </c>
      <c r="N365" s="52"/>
      <c r="O365" s="52"/>
      <c r="P365" s="52">
        <v>1</v>
      </c>
      <c r="Q365" s="24" t="s">
        <v>49</v>
      </c>
      <c r="R365" s="24" t="s">
        <v>39</v>
      </c>
      <c r="S365" s="24">
        <v>1</v>
      </c>
      <c r="T365" s="24">
        <v>1</v>
      </c>
      <c r="U365" s="24"/>
      <c r="V365" s="24"/>
      <c r="W365" s="26" t="s">
        <v>1802</v>
      </c>
      <c r="X365" s="24">
        <v>6477</v>
      </c>
      <c r="Y365" s="24"/>
    </row>
    <row r="366" ht="24.95" customHeight="1" spans="1:25">
      <c r="A366" s="24">
        <v>241</v>
      </c>
      <c r="B366" s="51" t="s">
        <v>1824</v>
      </c>
      <c r="C366" s="24" t="s">
        <v>45</v>
      </c>
      <c r="D366" s="24" t="s">
        <v>164</v>
      </c>
      <c r="E366" s="24" t="s">
        <v>557</v>
      </c>
      <c r="F366" s="24"/>
      <c r="G366" s="24" t="s">
        <v>37</v>
      </c>
      <c r="H366" s="24">
        <v>2020</v>
      </c>
      <c r="I366" s="24" t="s">
        <v>38</v>
      </c>
      <c r="J366" s="55">
        <v>1</v>
      </c>
      <c r="K366" s="51" t="s">
        <v>1826</v>
      </c>
      <c r="L366" s="24" t="s">
        <v>1827</v>
      </c>
      <c r="M366" s="52">
        <f t="shared" si="89"/>
        <v>1</v>
      </c>
      <c r="N366" s="52"/>
      <c r="O366" s="52"/>
      <c r="P366" s="52">
        <v>1</v>
      </c>
      <c r="Q366" s="24" t="s">
        <v>49</v>
      </c>
      <c r="R366" s="24" t="s">
        <v>39</v>
      </c>
      <c r="S366" s="24">
        <v>1</v>
      </c>
      <c r="T366" s="24">
        <v>1</v>
      </c>
      <c r="U366" s="24"/>
      <c r="V366" s="24"/>
      <c r="W366" s="26" t="s">
        <v>1802</v>
      </c>
      <c r="X366" s="24">
        <v>6487</v>
      </c>
      <c r="Y366" s="24"/>
    </row>
    <row r="367" ht="24.95" customHeight="1" spans="1:25">
      <c r="A367" s="24">
        <v>242</v>
      </c>
      <c r="B367" s="51" t="s">
        <v>1824</v>
      </c>
      <c r="C367" s="24" t="s">
        <v>45</v>
      </c>
      <c r="D367" s="24" t="s">
        <v>164</v>
      </c>
      <c r="E367" s="24" t="s">
        <v>228</v>
      </c>
      <c r="F367" s="24"/>
      <c r="G367" s="24" t="s">
        <v>37</v>
      </c>
      <c r="H367" s="24">
        <v>2020</v>
      </c>
      <c r="I367" s="24" t="s">
        <v>38</v>
      </c>
      <c r="J367" s="55">
        <v>1</v>
      </c>
      <c r="K367" s="51" t="s">
        <v>1826</v>
      </c>
      <c r="L367" s="24" t="s">
        <v>1827</v>
      </c>
      <c r="M367" s="52">
        <f t="shared" si="89"/>
        <v>1</v>
      </c>
      <c r="N367" s="52"/>
      <c r="O367" s="52"/>
      <c r="P367" s="52">
        <v>1</v>
      </c>
      <c r="Q367" s="24" t="s">
        <v>49</v>
      </c>
      <c r="R367" s="24" t="s">
        <v>39</v>
      </c>
      <c r="S367" s="24">
        <v>1</v>
      </c>
      <c r="T367" s="24">
        <v>1</v>
      </c>
      <c r="U367" s="24"/>
      <c r="V367" s="24"/>
      <c r="W367" s="26" t="s">
        <v>1802</v>
      </c>
      <c r="X367" s="24">
        <v>6490</v>
      </c>
      <c r="Y367" s="24"/>
    </row>
    <row r="368" s="6" customFormat="1" ht="24.95" customHeight="1" spans="1:25">
      <c r="A368" s="22">
        <v>243</v>
      </c>
      <c r="B368" s="23" t="s">
        <v>1830</v>
      </c>
      <c r="C368" s="22"/>
      <c r="D368" s="22"/>
      <c r="E368" s="22"/>
      <c r="F368" s="22"/>
      <c r="G368" s="22"/>
      <c r="H368" s="22"/>
      <c r="I368" s="22"/>
      <c r="J368" s="43"/>
      <c r="K368" s="23"/>
      <c r="L368" s="22"/>
      <c r="M368" s="49"/>
      <c r="N368" s="49"/>
      <c r="O368" s="49"/>
      <c r="P368" s="49"/>
      <c r="Q368" s="22"/>
      <c r="R368" s="22"/>
      <c r="S368" s="58"/>
      <c r="T368" s="58"/>
      <c r="U368" s="58"/>
      <c r="V368" s="58"/>
      <c r="W368" s="22"/>
      <c r="X368" s="22">
        <v>6590</v>
      </c>
      <c r="Y368" s="22"/>
    </row>
    <row r="369" s="6" customFormat="1" ht="24.95" customHeight="1" spans="1:25">
      <c r="A369" s="22">
        <v>244</v>
      </c>
      <c r="B369" s="23" t="s">
        <v>1831</v>
      </c>
      <c r="C369" s="22"/>
      <c r="D369" s="22"/>
      <c r="E369" s="22"/>
      <c r="F369" s="22"/>
      <c r="G369" s="22" t="s">
        <v>37</v>
      </c>
      <c r="H369" s="22" t="s">
        <v>34</v>
      </c>
      <c r="I369" s="22" t="s">
        <v>38</v>
      </c>
      <c r="J369" s="43">
        <f>SUM(J370:J372)</f>
        <v>6</v>
      </c>
      <c r="K369" s="69" t="s">
        <v>1832</v>
      </c>
      <c r="L369" s="22"/>
      <c r="M369" s="49">
        <f>SUM(M370:M372)</f>
        <v>0.9</v>
      </c>
      <c r="N369" s="49">
        <f>SUM(N370:N372)</f>
        <v>0.9</v>
      </c>
      <c r="O369" s="49">
        <f>SUM(O370:O372)</f>
        <v>0</v>
      </c>
      <c r="P369" s="49">
        <f>SUM(P370:P372)</f>
        <v>0</v>
      </c>
      <c r="Q369" s="22"/>
      <c r="R369" s="22" t="s">
        <v>39</v>
      </c>
      <c r="S369" s="58">
        <f>SUM(S370:S372)</f>
        <v>6</v>
      </c>
      <c r="T369" s="58">
        <f>SUM(T370:T372)</f>
        <v>22</v>
      </c>
      <c r="U369" s="58"/>
      <c r="V369" s="58"/>
      <c r="W369" s="22" t="s">
        <v>34</v>
      </c>
      <c r="X369" s="22">
        <v>6591</v>
      </c>
      <c r="Y369" s="22"/>
    </row>
    <row r="370" ht="24.95" customHeight="1" spans="1:25">
      <c r="A370" s="24">
        <v>245</v>
      </c>
      <c r="B370" s="51" t="s">
        <v>1833</v>
      </c>
      <c r="C370" s="24" t="s">
        <v>45</v>
      </c>
      <c r="D370" s="26" t="s">
        <v>164</v>
      </c>
      <c r="E370" s="24" t="s">
        <v>1858</v>
      </c>
      <c r="F370" s="24"/>
      <c r="G370" s="24" t="s">
        <v>37</v>
      </c>
      <c r="H370" s="24">
        <v>2018</v>
      </c>
      <c r="I370" s="24" t="s">
        <v>38</v>
      </c>
      <c r="J370" s="55">
        <v>2</v>
      </c>
      <c r="K370" s="51" t="s">
        <v>1835</v>
      </c>
      <c r="L370" s="24">
        <v>0.15</v>
      </c>
      <c r="M370" s="52">
        <f>N370+O370+P370</f>
        <v>0.3</v>
      </c>
      <c r="N370" s="52">
        <v>0.3</v>
      </c>
      <c r="O370" s="52"/>
      <c r="P370" s="52"/>
      <c r="Q370" s="24" t="s">
        <v>49</v>
      </c>
      <c r="R370" s="24" t="s">
        <v>39</v>
      </c>
      <c r="S370" s="24">
        <v>2</v>
      </c>
      <c r="T370" s="24">
        <v>5</v>
      </c>
      <c r="U370" s="24"/>
      <c r="V370" s="24"/>
      <c r="W370" s="26" t="s">
        <v>1710</v>
      </c>
      <c r="X370" s="24">
        <v>6835</v>
      </c>
      <c r="Y370" s="24"/>
    </row>
    <row r="371" ht="24.95" customHeight="1" spans="1:25">
      <c r="A371" s="24">
        <v>246</v>
      </c>
      <c r="B371" s="51" t="s">
        <v>1833</v>
      </c>
      <c r="C371" s="24" t="s">
        <v>45</v>
      </c>
      <c r="D371" s="26" t="s">
        <v>164</v>
      </c>
      <c r="E371" s="24" t="s">
        <v>1859</v>
      </c>
      <c r="F371" s="24"/>
      <c r="G371" s="24" t="s">
        <v>37</v>
      </c>
      <c r="H371" s="24">
        <v>2018</v>
      </c>
      <c r="I371" s="24" t="s">
        <v>38</v>
      </c>
      <c r="J371" s="55">
        <v>2</v>
      </c>
      <c r="K371" s="51" t="s">
        <v>1835</v>
      </c>
      <c r="L371" s="24">
        <v>0.15</v>
      </c>
      <c r="M371" s="52">
        <f>N371+O371+P371</f>
        <v>0.3</v>
      </c>
      <c r="N371" s="52">
        <v>0.3</v>
      </c>
      <c r="O371" s="52"/>
      <c r="P371" s="52"/>
      <c r="Q371" s="24" t="s">
        <v>49</v>
      </c>
      <c r="R371" s="24" t="s">
        <v>39</v>
      </c>
      <c r="S371" s="24">
        <v>2</v>
      </c>
      <c r="T371" s="24">
        <v>9</v>
      </c>
      <c r="U371" s="24"/>
      <c r="V371" s="24"/>
      <c r="W371" s="26" t="s">
        <v>1710</v>
      </c>
      <c r="X371" s="24">
        <v>6836</v>
      </c>
      <c r="Y371" s="24"/>
    </row>
    <row r="372" ht="24.95" customHeight="1" spans="1:25">
      <c r="A372" s="24">
        <v>247</v>
      </c>
      <c r="B372" s="51" t="s">
        <v>1833</v>
      </c>
      <c r="C372" s="24" t="s">
        <v>45</v>
      </c>
      <c r="D372" s="26" t="s">
        <v>164</v>
      </c>
      <c r="E372" s="24" t="s">
        <v>1871</v>
      </c>
      <c r="F372" s="24"/>
      <c r="G372" s="24" t="s">
        <v>37</v>
      </c>
      <c r="H372" s="24">
        <v>2018</v>
      </c>
      <c r="I372" s="24" t="s">
        <v>38</v>
      </c>
      <c r="J372" s="55">
        <v>2</v>
      </c>
      <c r="K372" s="51" t="s">
        <v>1835</v>
      </c>
      <c r="L372" s="24">
        <v>0.15</v>
      </c>
      <c r="M372" s="52">
        <f>N372+O372+P372</f>
        <v>0.3</v>
      </c>
      <c r="N372" s="52">
        <v>0.3</v>
      </c>
      <c r="O372" s="52"/>
      <c r="P372" s="52"/>
      <c r="Q372" s="24" t="s">
        <v>49</v>
      </c>
      <c r="R372" s="24" t="s">
        <v>39</v>
      </c>
      <c r="S372" s="24">
        <v>2</v>
      </c>
      <c r="T372" s="24">
        <v>8</v>
      </c>
      <c r="U372" s="24"/>
      <c r="V372" s="24"/>
      <c r="W372" s="26" t="s">
        <v>1710</v>
      </c>
      <c r="X372" s="24">
        <v>6849</v>
      </c>
      <c r="Y372" s="24"/>
    </row>
    <row r="373" s="6" customFormat="1" ht="24.95" customHeight="1" spans="1:25">
      <c r="A373" s="22">
        <v>248</v>
      </c>
      <c r="B373" s="23" t="s">
        <v>1872</v>
      </c>
      <c r="C373" s="22"/>
      <c r="D373" s="22"/>
      <c r="E373" s="22"/>
      <c r="F373" s="22"/>
      <c r="G373" s="22"/>
      <c r="H373" s="22"/>
      <c r="I373" s="22"/>
      <c r="J373" s="43"/>
      <c r="K373" s="23"/>
      <c r="L373" s="22"/>
      <c r="M373" s="49"/>
      <c r="N373" s="49"/>
      <c r="O373" s="49"/>
      <c r="P373" s="49"/>
      <c r="Q373" s="22"/>
      <c r="R373" s="22"/>
      <c r="S373" s="58"/>
      <c r="T373" s="58"/>
      <c r="U373" s="58"/>
      <c r="V373" s="58"/>
      <c r="W373" s="22"/>
      <c r="X373" s="22">
        <v>7366</v>
      </c>
      <c r="Y373" s="22"/>
    </row>
    <row r="374" s="5" customFormat="1" ht="24.95" customHeight="1" spans="1:25">
      <c r="A374" s="20">
        <v>249</v>
      </c>
      <c r="B374" s="21" t="s">
        <v>1873</v>
      </c>
      <c r="C374" s="20"/>
      <c r="D374" s="20"/>
      <c r="E374" s="20"/>
      <c r="F374" s="20"/>
      <c r="G374" s="20"/>
      <c r="H374" s="20"/>
      <c r="I374" s="20"/>
      <c r="J374" s="41"/>
      <c r="K374" s="21"/>
      <c r="L374" s="20"/>
      <c r="M374" s="48"/>
      <c r="N374" s="48"/>
      <c r="O374" s="48"/>
      <c r="P374" s="48"/>
      <c r="Q374" s="20"/>
      <c r="R374" s="20"/>
      <c r="S374" s="57"/>
      <c r="T374" s="57"/>
      <c r="U374" s="57"/>
      <c r="V374" s="57"/>
      <c r="W374" s="20"/>
      <c r="X374" s="20"/>
      <c r="Y374" s="20" t="s">
        <v>1874</v>
      </c>
    </row>
    <row r="375" s="4" customFormat="1" ht="24.95" customHeight="1" spans="1:25">
      <c r="A375" s="18">
        <v>250</v>
      </c>
      <c r="B375" s="19" t="s">
        <v>1875</v>
      </c>
      <c r="C375" s="18"/>
      <c r="D375" s="18"/>
      <c r="E375" s="18"/>
      <c r="F375" s="18"/>
      <c r="G375" s="18" t="s">
        <v>34</v>
      </c>
      <c r="H375" s="18" t="s">
        <v>34</v>
      </c>
      <c r="I375" s="18" t="s">
        <v>1743</v>
      </c>
      <c r="J375" s="18">
        <f>J376+J377+J378+J379+J380+J381</f>
        <v>0</v>
      </c>
      <c r="K375" s="19"/>
      <c r="L375" s="18"/>
      <c r="M375" s="40">
        <f t="shared" ref="M375:P375" si="90">M376+M377+M378+M379+M380+M381</f>
        <v>0</v>
      </c>
      <c r="N375" s="40">
        <f t="shared" si="90"/>
        <v>0</v>
      </c>
      <c r="O375" s="40">
        <f t="shared" si="90"/>
        <v>0</v>
      </c>
      <c r="P375" s="40">
        <f t="shared" si="90"/>
        <v>0</v>
      </c>
      <c r="Q375" s="18"/>
      <c r="R375" s="18" t="s">
        <v>39</v>
      </c>
      <c r="S375" s="56">
        <f>S376+S377+S378+S379+S380+S381</f>
        <v>0</v>
      </c>
      <c r="T375" s="56">
        <f>T376+T377+T378+T379+T380+T381</f>
        <v>0</v>
      </c>
      <c r="U375" s="56" t="s">
        <v>1876</v>
      </c>
      <c r="V375" s="56" t="s">
        <v>1877</v>
      </c>
      <c r="W375" s="18" t="s">
        <v>34</v>
      </c>
      <c r="X375" s="18">
        <v>7367</v>
      </c>
      <c r="Y375" s="18"/>
    </row>
    <row r="376" s="5" customFormat="1" ht="24.95" customHeight="1" spans="1:25">
      <c r="A376" s="20">
        <v>251</v>
      </c>
      <c r="B376" s="21" t="s">
        <v>1878</v>
      </c>
      <c r="C376" s="20"/>
      <c r="D376" s="20"/>
      <c r="E376" s="20"/>
      <c r="F376" s="20"/>
      <c r="G376" s="20" t="s">
        <v>37</v>
      </c>
      <c r="H376" s="20" t="s">
        <v>34</v>
      </c>
      <c r="I376" s="20" t="s">
        <v>1743</v>
      </c>
      <c r="J376" s="41">
        <f t="shared" ref="J376:J379" si="91">SUM(0)</f>
        <v>0</v>
      </c>
      <c r="K376" s="21" t="s">
        <v>1879</v>
      </c>
      <c r="L376" s="20"/>
      <c r="M376" s="48">
        <f t="shared" ref="M376:P376" si="92">SUM(0)</f>
        <v>0</v>
      </c>
      <c r="N376" s="48">
        <f t="shared" si="92"/>
        <v>0</v>
      </c>
      <c r="O376" s="48">
        <f t="shared" si="92"/>
        <v>0</v>
      </c>
      <c r="P376" s="48">
        <f t="shared" si="92"/>
        <v>0</v>
      </c>
      <c r="Q376" s="20"/>
      <c r="R376" s="20" t="s">
        <v>39</v>
      </c>
      <c r="S376" s="57">
        <f t="shared" ref="S376:S379" si="93">SUM(0)</f>
        <v>0</v>
      </c>
      <c r="T376" s="57">
        <f t="shared" ref="T376:T379" si="94">SUM(0)</f>
        <v>0</v>
      </c>
      <c r="U376" s="57"/>
      <c r="V376" s="57"/>
      <c r="W376" s="20" t="s">
        <v>34</v>
      </c>
      <c r="X376" s="20">
        <v>7368</v>
      </c>
      <c r="Y376" s="20"/>
    </row>
    <row r="377" s="5" customFormat="1" ht="24.95" customHeight="1" spans="1:25">
      <c r="A377" s="20">
        <v>252</v>
      </c>
      <c r="B377" s="21" t="s">
        <v>1880</v>
      </c>
      <c r="C377" s="20"/>
      <c r="D377" s="20"/>
      <c r="E377" s="20"/>
      <c r="F377" s="20"/>
      <c r="G377" s="20" t="s">
        <v>37</v>
      </c>
      <c r="H377" s="20" t="s">
        <v>34</v>
      </c>
      <c r="I377" s="20" t="s">
        <v>1743</v>
      </c>
      <c r="J377" s="41">
        <f t="shared" si="91"/>
        <v>0</v>
      </c>
      <c r="K377" s="21" t="s">
        <v>1881</v>
      </c>
      <c r="L377" s="20"/>
      <c r="M377" s="48">
        <f t="shared" ref="M377:P377" si="95">SUM(0)</f>
        <v>0</v>
      </c>
      <c r="N377" s="48">
        <f t="shared" si="95"/>
        <v>0</v>
      </c>
      <c r="O377" s="48">
        <f t="shared" si="95"/>
        <v>0</v>
      </c>
      <c r="P377" s="48">
        <f t="shared" si="95"/>
        <v>0</v>
      </c>
      <c r="Q377" s="20"/>
      <c r="R377" s="20" t="s">
        <v>39</v>
      </c>
      <c r="S377" s="57">
        <f t="shared" si="93"/>
        <v>0</v>
      </c>
      <c r="T377" s="57">
        <f t="shared" si="94"/>
        <v>0</v>
      </c>
      <c r="U377" s="57"/>
      <c r="V377" s="57"/>
      <c r="W377" s="20" t="s">
        <v>34</v>
      </c>
      <c r="X377" s="20">
        <v>7382</v>
      </c>
      <c r="Y377" s="20"/>
    </row>
    <row r="378" s="5" customFormat="1" ht="24.95" customHeight="1" spans="1:25">
      <c r="A378" s="20">
        <v>253</v>
      </c>
      <c r="B378" s="21" t="s">
        <v>1882</v>
      </c>
      <c r="C378" s="20"/>
      <c r="D378" s="20"/>
      <c r="E378" s="20"/>
      <c r="F378" s="20"/>
      <c r="G378" s="20" t="s">
        <v>37</v>
      </c>
      <c r="H378" s="20" t="s">
        <v>34</v>
      </c>
      <c r="I378" s="20" t="s">
        <v>1743</v>
      </c>
      <c r="J378" s="41">
        <f t="shared" si="91"/>
        <v>0</v>
      </c>
      <c r="K378" s="21" t="s">
        <v>1883</v>
      </c>
      <c r="L378" s="20"/>
      <c r="M378" s="48">
        <f t="shared" ref="M378:P378" si="96">SUM(0)</f>
        <v>0</v>
      </c>
      <c r="N378" s="48">
        <f t="shared" si="96"/>
        <v>0</v>
      </c>
      <c r="O378" s="48">
        <f t="shared" si="96"/>
        <v>0</v>
      </c>
      <c r="P378" s="48">
        <f t="shared" si="96"/>
        <v>0</v>
      </c>
      <c r="Q378" s="20"/>
      <c r="R378" s="20" t="s">
        <v>39</v>
      </c>
      <c r="S378" s="57">
        <f t="shared" si="93"/>
        <v>0</v>
      </c>
      <c r="T378" s="57">
        <f t="shared" si="94"/>
        <v>0</v>
      </c>
      <c r="U378" s="57"/>
      <c r="V378" s="57"/>
      <c r="W378" s="20" t="s">
        <v>34</v>
      </c>
      <c r="X378" s="20">
        <v>7389</v>
      </c>
      <c r="Y378" s="20"/>
    </row>
    <row r="379" s="5" customFormat="1" ht="24.95" customHeight="1" spans="1:25">
      <c r="A379" s="20">
        <v>254</v>
      </c>
      <c r="B379" s="21" t="s">
        <v>1884</v>
      </c>
      <c r="C379" s="20"/>
      <c r="D379" s="20"/>
      <c r="E379" s="20"/>
      <c r="F379" s="20"/>
      <c r="G379" s="20" t="s">
        <v>37</v>
      </c>
      <c r="H379" s="20" t="s">
        <v>34</v>
      </c>
      <c r="I379" s="20" t="s">
        <v>1743</v>
      </c>
      <c r="J379" s="41">
        <f t="shared" si="91"/>
        <v>0</v>
      </c>
      <c r="K379" s="21" t="s">
        <v>1885</v>
      </c>
      <c r="L379" s="20"/>
      <c r="M379" s="42">
        <f t="shared" ref="M379:P379" si="97">SUM(0)</f>
        <v>0</v>
      </c>
      <c r="N379" s="42">
        <f t="shared" si="97"/>
        <v>0</v>
      </c>
      <c r="O379" s="42">
        <f t="shared" si="97"/>
        <v>0</v>
      </c>
      <c r="P379" s="42">
        <f t="shared" si="97"/>
        <v>0</v>
      </c>
      <c r="Q379" s="20"/>
      <c r="R379" s="20" t="s">
        <v>39</v>
      </c>
      <c r="S379" s="42">
        <f t="shared" si="93"/>
        <v>0</v>
      </c>
      <c r="T379" s="42">
        <f t="shared" si="94"/>
        <v>0</v>
      </c>
      <c r="U379" s="57"/>
      <c r="V379" s="57"/>
      <c r="W379" s="20"/>
      <c r="X379" s="20">
        <v>7394</v>
      </c>
      <c r="Y379" s="20"/>
    </row>
    <row r="380" s="5" customFormat="1" ht="24.95" customHeight="1" spans="1:25">
      <c r="A380" s="20">
        <v>255</v>
      </c>
      <c r="B380" s="21" t="s">
        <v>1886</v>
      </c>
      <c r="C380" s="20"/>
      <c r="D380" s="20"/>
      <c r="E380" s="20"/>
      <c r="F380" s="20"/>
      <c r="G380" s="20"/>
      <c r="H380" s="20"/>
      <c r="I380" s="20"/>
      <c r="J380" s="42"/>
      <c r="K380" s="21"/>
      <c r="L380" s="20"/>
      <c r="M380" s="48"/>
      <c r="N380" s="48"/>
      <c r="O380" s="48"/>
      <c r="P380" s="48"/>
      <c r="Q380" s="20"/>
      <c r="R380" s="20"/>
      <c r="S380" s="57"/>
      <c r="T380" s="57"/>
      <c r="U380" s="57"/>
      <c r="V380" s="57"/>
      <c r="W380" s="20"/>
      <c r="X380" s="20">
        <v>7395</v>
      </c>
      <c r="Y380" s="20"/>
    </row>
    <row r="381" s="5" customFormat="1" ht="24.95" customHeight="1" spans="1:25">
      <c r="A381" s="20">
        <v>256</v>
      </c>
      <c r="B381" s="21" t="s">
        <v>1887</v>
      </c>
      <c r="C381" s="20"/>
      <c r="D381" s="20"/>
      <c r="E381" s="20"/>
      <c r="F381" s="20"/>
      <c r="G381" s="20"/>
      <c r="H381" s="20"/>
      <c r="I381" s="20"/>
      <c r="J381" s="42"/>
      <c r="K381" s="21"/>
      <c r="L381" s="20"/>
      <c r="M381" s="48"/>
      <c r="N381" s="48"/>
      <c r="O381" s="48"/>
      <c r="P381" s="48"/>
      <c r="Q381" s="20"/>
      <c r="R381" s="20"/>
      <c r="S381" s="57"/>
      <c r="T381" s="57"/>
      <c r="U381" s="57"/>
      <c r="V381" s="57"/>
      <c r="W381" s="20"/>
      <c r="X381" s="20">
        <v>7396</v>
      </c>
      <c r="Y381" s="20"/>
    </row>
    <row r="382" s="4" customFormat="1" ht="24.95" customHeight="1" spans="1:25">
      <c r="A382" s="18">
        <v>257</v>
      </c>
      <c r="B382" s="19" t="s">
        <v>1888</v>
      </c>
      <c r="C382" s="18"/>
      <c r="D382" s="18"/>
      <c r="E382" s="18"/>
      <c r="F382" s="18"/>
      <c r="G382" s="18" t="s">
        <v>34</v>
      </c>
      <c r="H382" s="18" t="s">
        <v>34</v>
      </c>
      <c r="I382" s="18" t="s">
        <v>34</v>
      </c>
      <c r="J382" s="39" t="s">
        <v>34</v>
      </c>
      <c r="K382" s="19"/>
      <c r="L382" s="18"/>
      <c r="M382" s="40">
        <f t="shared" ref="M382:P382" si="98">M383+M389+M390+M397+M405+M406+M469+M470+M471</f>
        <v>1412.657</v>
      </c>
      <c r="N382" s="40">
        <f t="shared" si="98"/>
        <v>367.97</v>
      </c>
      <c r="O382" s="40">
        <f t="shared" si="98"/>
        <v>587.51</v>
      </c>
      <c r="P382" s="40">
        <f t="shared" si="98"/>
        <v>457.175</v>
      </c>
      <c r="Q382" s="18"/>
      <c r="R382" s="18" t="s">
        <v>34</v>
      </c>
      <c r="S382" s="56">
        <f>S383+S389+S390+S397+S405+S406+S469+S470+S471</f>
        <v>500</v>
      </c>
      <c r="T382" s="56">
        <f>T383+T389+T390+T397+T405+T406+T469+T470+T471</f>
        <v>1949</v>
      </c>
      <c r="U382" s="56" t="s">
        <v>1889</v>
      </c>
      <c r="V382" s="56" t="s">
        <v>1890</v>
      </c>
      <c r="W382" s="18" t="s">
        <v>34</v>
      </c>
      <c r="X382" s="18">
        <v>7397</v>
      </c>
      <c r="Y382" s="18"/>
    </row>
    <row r="383" s="5" customFormat="1" ht="24.95" customHeight="1" spans="1:25">
      <c r="A383" s="20">
        <v>258</v>
      </c>
      <c r="B383" s="21" t="s">
        <v>1891</v>
      </c>
      <c r="C383" s="20"/>
      <c r="D383" s="20"/>
      <c r="E383" s="20"/>
      <c r="F383" s="20"/>
      <c r="G383" s="20" t="s">
        <v>125</v>
      </c>
      <c r="H383" s="20" t="s">
        <v>34</v>
      </c>
      <c r="I383" s="20" t="s">
        <v>1892</v>
      </c>
      <c r="J383" s="42">
        <f>SUM(J384:J388)</f>
        <v>13.438</v>
      </c>
      <c r="K383" s="21" t="s">
        <v>1893</v>
      </c>
      <c r="L383" s="20"/>
      <c r="M383" s="48">
        <f>SUM(M384:M388)</f>
        <v>408.645</v>
      </c>
      <c r="N383" s="48">
        <f>SUM(N384:N388)</f>
        <v>30.47</v>
      </c>
      <c r="O383" s="48">
        <f>SUM(O384:O388)</f>
        <v>21</v>
      </c>
      <c r="P383" s="48">
        <f>SUM(P384:P388)</f>
        <v>357.175</v>
      </c>
      <c r="Q383" s="20"/>
      <c r="R383" s="20" t="s">
        <v>110</v>
      </c>
      <c r="S383" s="57">
        <f>SUM(S384:S388)</f>
        <v>53</v>
      </c>
      <c r="T383" s="57">
        <f>SUM(T384:T388)</f>
        <v>221</v>
      </c>
      <c r="U383" s="57"/>
      <c r="V383" s="57"/>
      <c r="W383" s="20" t="s">
        <v>34</v>
      </c>
      <c r="X383" s="20">
        <v>7398</v>
      </c>
      <c r="Y383" s="20"/>
    </row>
    <row r="384" ht="24.95" customHeight="1" spans="1:25">
      <c r="A384" s="24">
        <v>259</v>
      </c>
      <c r="B384" s="51" t="s">
        <v>1900</v>
      </c>
      <c r="C384" s="24" t="s">
        <v>45</v>
      </c>
      <c r="D384" s="24" t="s">
        <v>164</v>
      </c>
      <c r="E384" s="24" t="s">
        <v>1901</v>
      </c>
      <c r="F384" s="24"/>
      <c r="G384" s="24" t="s">
        <v>363</v>
      </c>
      <c r="H384" s="24">
        <v>2018</v>
      </c>
      <c r="I384" s="24" t="s">
        <v>1892</v>
      </c>
      <c r="J384" s="50">
        <v>0.551</v>
      </c>
      <c r="K384" s="51" t="s">
        <v>1902</v>
      </c>
      <c r="L384" s="26">
        <f>M384</f>
        <v>30.47</v>
      </c>
      <c r="M384" s="52">
        <f>SUM(N384:P384)</f>
        <v>30.47</v>
      </c>
      <c r="N384" s="52">
        <v>30.47</v>
      </c>
      <c r="O384" s="52"/>
      <c r="P384" s="52"/>
      <c r="Q384" s="24" t="s">
        <v>49</v>
      </c>
      <c r="R384" s="24" t="s">
        <v>110</v>
      </c>
      <c r="S384" s="24">
        <v>19</v>
      </c>
      <c r="T384" s="24">
        <v>90</v>
      </c>
      <c r="U384" s="24"/>
      <c r="V384" s="24"/>
      <c r="W384" s="24" t="s">
        <v>1896</v>
      </c>
      <c r="X384" s="24">
        <v>7438</v>
      </c>
      <c r="Y384" s="24"/>
    </row>
    <row r="385" ht="24.95" customHeight="1" spans="1:25">
      <c r="A385" s="24">
        <v>260</v>
      </c>
      <c r="B385" s="51" t="s">
        <v>1908</v>
      </c>
      <c r="C385" s="24" t="s">
        <v>45</v>
      </c>
      <c r="D385" s="24" t="s">
        <v>164</v>
      </c>
      <c r="E385" s="24" t="s">
        <v>212</v>
      </c>
      <c r="F385" s="24"/>
      <c r="G385" s="24" t="s">
        <v>363</v>
      </c>
      <c r="H385" s="24">
        <v>2020</v>
      </c>
      <c r="I385" s="24" t="s">
        <v>1892</v>
      </c>
      <c r="J385" s="50">
        <v>0.5</v>
      </c>
      <c r="K385" s="51" t="s">
        <v>1909</v>
      </c>
      <c r="L385" s="26">
        <f>M385</f>
        <v>12.4</v>
      </c>
      <c r="M385" s="52">
        <f>SUM(N385:P385)</f>
        <v>12.4</v>
      </c>
      <c r="N385" s="52"/>
      <c r="O385" s="52"/>
      <c r="P385" s="52">
        <v>12.4</v>
      </c>
      <c r="Q385" s="24" t="s">
        <v>49</v>
      </c>
      <c r="R385" s="24" t="s">
        <v>110</v>
      </c>
      <c r="S385" s="24">
        <v>22</v>
      </c>
      <c r="T385" s="24">
        <v>86</v>
      </c>
      <c r="U385" s="24"/>
      <c r="V385" s="24"/>
      <c r="W385" s="24" t="s">
        <v>1896</v>
      </c>
      <c r="X385" s="24">
        <v>7461</v>
      </c>
      <c r="Y385" s="24"/>
    </row>
    <row r="386" ht="24.95" customHeight="1" spans="1:25">
      <c r="A386" s="24">
        <v>261</v>
      </c>
      <c r="B386" s="51" t="s">
        <v>1910</v>
      </c>
      <c r="C386" s="24" t="s">
        <v>45</v>
      </c>
      <c r="D386" s="26" t="s">
        <v>164</v>
      </c>
      <c r="E386" s="24" t="s">
        <v>1911</v>
      </c>
      <c r="F386" s="24"/>
      <c r="G386" s="24" t="s">
        <v>363</v>
      </c>
      <c r="H386" s="24">
        <v>2020</v>
      </c>
      <c r="I386" s="24" t="s">
        <v>1892</v>
      </c>
      <c r="J386" s="50">
        <v>0.3</v>
      </c>
      <c r="K386" s="51" t="s">
        <v>1909</v>
      </c>
      <c r="L386" s="26">
        <f>M386</f>
        <v>7.575</v>
      </c>
      <c r="M386" s="52">
        <f>SUM(N386:P386)</f>
        <v>7.575</v>
      </c>
      <c r="N386" s="52"/>
      <c r="O386" s="52"/>
      <c r="P386" s="52">
        <v>7.575</v>
      </c>
      <c r="Q386" s="24" t="s">
        <v>49</v>
      </c>
      <c r="R386" s="24" t="s">
        <v>110</v>
      </c>
      <c r="S386" s="24">
        <v>8</v>
      </c>
      <c r="T386" s="24">
        <v>32</v>
      </c>
      <c r="U386" s="24"/>
      <c r="V386" s="24"/>
      <c r="W386" s="24" t="s">
        <v>1896</v>
      </c>
      <c r="X386" s="24">
        <v>7462</v>
      </c>
      <c r="Y386" s="24"/>
    </row>
    <row r="387" s="94" customFormat="1" ht="24.95" customHeight="1" spans="1:25">
      <c r="A387" s="24">
        <v>262</v>
      </c>
      <c r="B387" s="51" t="s">
        <v>1930</v>
      </c>
      <c r="C387" s="24" t="s">
        <v>45</v>
      </c>
      <c r="D387" s="24" t="s">
        <v>164</v>
      </c>
      <c r="E387" s="24" t="s">
        <v>1931</v>
      </c>
      <c r="F387" s="24"/>
      <c r="G387" s="24" t="s">
        <v>363</v>
      </c>
      <c r="H387" s="24">
        <v>2019</v>
      </c>
      <c r="I387" s="24" t="s">
        <v>1892</v>
      </c>
      <c r="J387" s="50">
        <v>0.847</v>
      </c>
      <c r="K387" s="51" t="s">
        <v>1909</v>
      </c>
      <c r="L387" s="26">
        <f>M387</f>
        <v>21</v>
      </c>
      <c r="M387" s="52">
        <f>SUM(N387:P387)</f>
        <v>21</v>
      </c>
      <c r="N387" s="52"/>
      <c r="O387" s="52">
        <v>21</v>
      </c>
      <c r="P387" s="52"/>
      <c r="Q387" s="24" t="s">
        <v>135</v>
      </c>
      <c r="R387" s="24" t="s">
        <v>110</v>
      </c>
      <c r="S387" s="24">
        <v>4</v>
      </c>
      <c r="T387" s="24">
        <v>13</v>
      </c>
      <c r="U387" s="24"/>
      <c r="V387" s="24"/>
      <c r="W387" s="24" t="s">
        <v>1896</v>
      </c>
      <c r="X387" s="24">
        <v>7535</v>
      </c>
      <c r="Y387" s="24"/>
    </row>
    <row r="388" s="94" customFormat="1" ht="24.95" customHeight="1" spans="1:25">
      <c r="A388" s="24">
        <v>263</v>
      </c>
      <c r="B388" s="24" t="s">
        <v>1936</v>
      </c>
      <c r="C388" s="24" t="s">
        <v>45</v>
      </c>
      <c r="D388" s="24" t="s">
        <v>164</v>
      </c>
      <c r="E388" s="24" t="s">
        <v>1937</v>
      </c>
      <c r="F388" s="24"/>
      <c r="G388" s="24" t="s">
        <v>363</v>
      </c>
      <c r="H388" s="24">
        <v>2020</v>
      </c>
      <c r="I388" s="24" t="s">
        <v>1892</v>
      </c>
      <c r="J388" s="50">
        <v>11.24</v>
      </c>
      <c r="K388" s="67" t="s">
        <v>1909</v>
      </c>
      <c r="L388" s="26">
        <f>M388</f>
        <v>337.2</v>
      </c>
      <c r="M388" s="52">
        <f>SUM(N388:P388)</f>
        <v>337.2</v>
      </c>
      <c r="N388" s="52"/>
      <c r="O388" s="52"/>
      <c r="P388" s="52">
        <v>337.2</v>
      </c>
      <c r="Q388" s="24" t="s">
        <v>49</v>
      </c>
      <c r="R388" s="24" t="s">
        <v>110</v>
      </c>
      <c r="S388" s="24"/>
      <c r="T388" s="24"/>
      <c r="U388" s="24"/>
      <c r="V388" s="24"/>
      <c r="W388" s="24" t="s">
        <v>1896</v>
      </c>
      <c r="X388" s="24">
        <v>7541</v>
      </c>
      <c r="Y388" s="24"/>
    </row>
    <row r="389" s="5" customFormat="1" ht="24.95" customHeight="1" spans="1:25">
      <c r="A389" s="20">
        <v>264</v>
      </c>
      <c r="B389" s="21" t="s">
        <v>1956</v>
      </c>
      <c r="C389" s="20"/>
      <c r="D389" s="20"/>
      <c r="E389" s="20"/>
      <c r="F389" s="20"/>
      <c r="G389" s="20"/>
      <c r="H389" s="20"/>
      <c r="I389" s="20"/>
      <c r="J389" s="42"/>
      <c r="K389" s="21"/>
      <c r="L389" s="20"/>
      <c r="M389" s="48"/>
      <c r="N389" s="48"/>
      <c r="O389" s="48"/>
      <c r="P389" s="48"/>
      <c r="Q389" s="20"/>
      <c r="R389" s="20"/>
      <c r="S389" s="57"/>
      <c r="T389" s="57"/>
      <c r="U389" s="57"/>
      <c r="V389" s="57"/>
      <c r="W389" s="20"/>
      <c r="X389" s="20">
        <v>7563</v>
      </c>
      <c r="Y389" s="20"/>
    </row>
    <row r="390" s="5" customFormat="1" ht="24.95" customHeight="1" spans="1:25">
      <c r="A390" s="20">
        <v>265</v>
      </c>
      <c r="B390" s="21" t="s">
        <v>1957</v>
      </c>
      <c r="C390" s="20"/>
      <c r="D390" s="20"/>
      <c r="E390" s="20"/>
      <c r="F390" s="20"/>
      <c r="G390" s="20" t="s">
        <v>125</v>
      </c>
      <c r="H390" s="20" t="s">
        <v>34</v>
      </c>
      <c r="I390" s="20" t="s">
        <v>38</v>
      </c>
      <c r="J390" s="41">
        <f>SUM(J391:J396)</f>
        <v>3498</v>
      </c>
      <c r="K390" s="21" t="s">
        <v>1958</v>
      </c>
      <c r="L390" s="20"/>
      <c r="M390" s="48">
        <f>SUM(M391:M396)</f>
        <v>47.7</v>
      </c>
      <c r="N390" s="48">
        <f>SUM(N391:N396)</f>
        <v>0</v>
      </c>
      <c r="O390" s="48">
        <f>SUM(O391:O396)</f>
        <v>47.7</v>
      </c>
      <c r="P390" s="48">
        <f>SUM(P391:P396)</f>
        <v>0</v>
      </c>
      <c r="Q390" s="20"/>
      <c r="R390" s="20" t="s">
        <v>110</v>
      </c>
      <c r="S390" s="57">
        <f>SUM(S391:S396)</f>
        <v>62</v>
      </c>
      <c r="T390" s="57">
        <f>SUM(T391:T396)</f>
        <v>283</v>
      </c>
      <c r="U390" s="57"/>
      <c r="V390" s="57"/>
      <c r="W390" s="20" t="s">
        <v>34</v>
      </c>
      <c r="X390" s="20">
        <v>7564</v>
      </c>
      <c r="Y390" s="20"/>
    </row>
    <row r="391" s="7" customFormat="1" ht="24.95" customHeight="1" spans="1:25">
      <c r="A391" s="24">
        <v>266</v>
      </c>
      <c r="B391" s="68" t="s">
        <v>2015</v>
      </c>
      <c r="C391" s="61" t="s">
        <v>45</v>
      </c>
      <c r="D391" s="61" t="s">
        <v>164</v>
      </c>
      <c r="E391" s="61" t="s">
        <v>2016</v>
      </c>
      <c r="F391" s="61"/>
      <c r="G391" s="61" t="s">
        <v>363</v>
      </c>
      <c r="H391" s="61">
        <v>2019</v>
      </c>
      <c r="I391" s="61" t="s">
        <v>38</v>
      </c>
      <c r="J391" s="70">
        <v>846</v>
      </c>
      <c r="K391" s="68" t="s">
        <v>1979</v>
      </c>
      <c r="L391" s="47">
        <f t="shared" ref="L391:L396" si="99">M391</f>
        <v>7.3</v>
      </c>
      <c r="M391" s="71">
        <f t="shared" ref="M391:M396" si="100">N391+O391+P391</f>
        <v>7.3</v>
      </c>
      <c r="N391" s="71"/>
      <c r="O391" s="71">
        <v>7.3</v>
      </c>
      <c r="P391" s="71"/>
      <c r="Q391" s="61" t="s">
        <v>49</v>
      </c>
      <c r="R391" s="61" t="s">
        <v>110</v>
      </c>
      <c r="S391" s="61">
        <v>24</v>
      </c>
      <c r="T391" s="61">
        <v>102</v>
      </c>
      <c r="U391" s="61"/>
      <c r="V391" s="26"/>
      <c r="W391" s="61" t="s">
        <v>1964</v>
      </c>
      <c r="X391" s="61">
        <v>7787</v>
      </c>
      <c r="Y391" s="61"/>
    </row>
    <row r="392" s="7" customFormat="1" ht="24.95" customHeight="1" spans="1:25">
      <c r="A392" s="24">
        <v>267</v>
      </c>
      <c r="B392" s="68" t="s">
        <v>2017</v>
      </c>
      <c r="C392" s="61" t="s">
        <v>45</v>
      </c>
      <c r="D392" s="61" t="s">
        <v>164</v>
      </c>
      <c r="E392" s="61" t="s">
        <v>2018</v>
      </c>
      <c r="F392" s="61"/>
      <c r="G392" s="61" t="s">
        <v>363</v>
      </c>
      <c r="H392" s="61">
        <v>2019</v>
      </c>
      <c r="I392" s="61" t="s">
        <v>38</v>
      </c>
      <c r="J392" s="70">
        <v>1306</v>
      </c>
      <c r="K392" s="68" t="s">
        <v>1979</v>
      </c>
      <c r="L392" s="47">
        <f t="shared" si="99"/>
        <v>9.74</v>
      </c>
      <c r="M392" s="71">
        <f t="shared" si="100"/>
        <v>9.74</v>
      </c>
      <c r="N392" s="71"/>
      <c r="O392" s="71">
        <v>9.74</v>
      </c>
      <c r="P392" s="71"/>
      <c r="Q392" s="61" t="s">
        <v>49</v>
      </c>
      <c r="R392" s="61" t="s">
        <v>110</v>
      </c>
      <c r="S392" s="61">
        <v>6</v>
      </c>
      <c r="T392" s="61">
        <v>31</v>
      </c>
      <c r="U392" s="61"/>
      <c r="V392" s="26"/>
      <c r="W392" s="61" t="s">
        <v>1964</v>
      </c>
      <c r="X392" s="61">
        <v>7788</v>
      </c>
      <c r="Y392" s="61"/>
    </row>
    <row r="393" s="7" customFormat="1" ht="24.95" customHeight="1" spans="1:25">
      <c r="A393" s="24">
        <v>268</v>
      </c>
      <c r="B393" s="68" t="s">
        <v>2019</v>
      </c>
      <c r="C393" s="61" t="s">
        <v>45</v>
      </c>
      <c r="D393" s="61" t="s">
        <v>164</v>
      </c>
      <c r="E393" s="61" t="s">
        <v>2020</v>
      </c>
      <c r="F393" s="61"/>
      <c r="G393" s="61" t="s">
        <v>363</v>
      </c>
      <c r="H393" s="61">
        <v>2019</v>
      </c>
      <c r="I393" s="61" t="s">
        <v>38</v>
      </c>
      <c r="J393" s="70">
        <v>285</v>
      </c>
      <c r="K393" s="68" t="s">
        <v>1979</v>
      </c>
      <c r="L393" s="47">
        <f t="shared" si="99"/>
        <v>2.92</v>
      </c>
      <c r="M393" s="71">
        <f t="shared" si="100"/>
        <v>2.92</v>
      </c>
      <c r="N393" s="71"/>
      <c r="O393" s="71">
        <v>2.92</v>
      </c>
      <c r="P393" s="71"/>
      <c r="Q393" s="61" t="s">
        <v>49</v>
      </c>
      <c r="R393" s="61" t="s">
        <v>110</v>
      </c>
      <c r="S393" s="61"/>
      <c r="T393" s="61"/>
      <c r="U393" s="61"/>
      <c r="V393" s="26"/>
      <c r="W393" s="61" t="s">
        <v>1964</v>
      </c>
      <c r="X393" s="61">
        <v>7789</v>
      </c>
      <c r="Y393" s="61"/>
    </row>
    <row r="394" s="7" customFormat="1" ht="24.95" customHeight="1" spans="1:25">
      <c r="A394" s="24">
        <v>269</v>
      </c>
      <c r="B394" s="68" t="s">
        <v>2021</v>
      </c>
      <c r="C394" s="61" t="s">
        <v>45</v>
      </c>
      <c r="D394" s="61" t="s">
        <v>164</v>
      </c>
      <c r="E394" s="61" t="s">
        <v>212</v>
      </c>
      <c r="F394" s="61"/>
      <c r="G394" s="61" t="s">
        <v>363</v>
      </c>
      <c r="H394" s="61">
        <v>2019</v>
      </c>
      <c r="I394" s="61" t="s">
        <v>38</v>
      </c>
      <c r="J394" s="70">
        <v>354</v>
      </c>
      <c r="K394" s="68" t="s">
        <v>1979</v>
      </c>
      <c r="L394" s="47">
        <f t="shared" si="99"/>
        <v>4.87</v>
      </c>
      <c r="M394" s="71">
        <f t="shared" si="100"/>
        <v>4.87</v>
      </c>
      <c r="N394" s="71"/>
      <c r="O394" s="71">
        <v>4.87</v>
      </c>
      <c r="P394" s="71"/>
      <c r="Q394" s="61" t="s">
        <v>49</v>
      </c>
      <c r="R394" s="61" t="s">
        <v>110</v>
      </c>
      <c r="S394" s="61">
        <v>13</v>
      </c>
      <c r="T394" s="61">
        <v>74</v>
      </c>
      <c r="U394" s="61"/>
      <c r="V394" s="26"/>
      <c r="W394" s="61" t="s">
        <v>1964</v>
      </c>
      <c r="X394" s="61">
        <v>7790</v>
      </c>
      <c r="Y394" s="61"/>
    </row>
    <row r="395" s="7" customFormat="1" ht="24.95" customHeight="1" spans="1:25">
      <c r="A395" s="24">
        <v>270</v>
      </c>
      <c r="B395" s="68" t="s">
        <v>2022</v>
      </c>
      <c r="C395" s="61" t="s">
        <v>45</v>
      </c>
      <c r="D395" s="61" t="s">
        <v>164</v>
      </c>
      <c r="E395" s="61" t="s">
        <v>1901</v>
      </c>
      <c r="F395" s="61"/>
      <c r="G395" s="61" t="s">
        <v>363</v>
      </c>
      <c r="H395" s="61">
        <v>2019</v>
      </c>
      <c r="I395" s="61" t="s">
        <v>38</v>
      </c>
      <c r="J395" s="70">
        <v>602</v>
      </c>
      <c r="K395" s="68" t="s">
        <v>2014</v>
      </c>
      <c r="L395" s="47">
        <f t="shared" si="99"/>
        <v>4.87</v>
      </c>
      <c r="M395" s="71">
        <f t="shared" si="100"/>
        <v>4.87</v>
      </c>
      <c r="N395" s="71"/>
      <c r="O395" s="71">
        <v>4.87</v>
      </c>
      <c r="P395" s="71"/>
      <c r="Q395" s="61" t="s">
        <v>49</v>
      </c>
      <c r="R395" s="61" t="s">
        <v>110</v>
      </c>
      <c r="S395" s="61"/>
      <c r="T395" s="61"/>
      <c r="U395" s="61"/>
      <c r="V395" s="26"/>
      <c r="W395" s="61" t="s">
        <v>1964</v>
      </c>
      <c r="X395" s="61">
        <v>7791</v>
      </c>
      <c r="Y395" s="61"/>
    </row>
    <row r="396" s="3" customFormat="1" ht="24.95" customHeight="1" spans="1:25">
      <c r="A396" s="24">
        <v>271</v>
      </c>
      <c r="B396" s="25" t="s">
        <v>2042</v>
      </c>
      <c r="C396" s="26" t="s">
        <v>45</v>
      </c>
      <c r="D396" s="26" t="s">
        <v>164</v>
      </c>
      <c r="E396" s="26" t="s">
        <v>2043</v>
      </c>
      <c r="F396" s="26"/>
      <c r="G396" s="26" t="s">
        <v>363</v>
      </c>
      <c r="H396" s="26">
        <v>2019</v>
      </c>
      <c r="I396" s="26" t="s">
        <v>38</v>
      </c>
      <c r="J396" s="45">
        <v>105</v>
      </c>
      <c r="K396" s="46" t="s">
        <v>2044</v>
      </c>
      <c r="L396" s="47">
        <f t="shared" si="99"/>
        <v>18</v>
      </c>
      <c r="M396" s="71">
        <f t="shared" si="100"/>
        <v>18</v>
      </c>
      <c r="N396" s="47"/>
      <c r="O396" s="47">
        <v>18</v>
      </c>
      <c r="P396" s="47"/>
      <c r="Q396" s="26" t="s">
        <v>2045</v>
      </c>
      <c r="R396" s="26" t="s">
        <v>110</v>
      </c>
      <c r="S396" s="60">
        <v>19</v>
      </c>
      <c r="T396" s="60">
        <v>76</v>
      </c>
      <c r="U396" s="60"/>
      <c r="V396" s="60"/>
      <c r="W396" s="26" t="s">
        <v>1964</v>
      </c>
      <c r="X396" s="26"/>
      <c r="Y396" s="61" t="s">
        <v>2046</v>
      </c>
    </row>
    <row r="397" s="5" customFormat="1" ht="24.95" customHeight="1" spans="1:25">
      <c r="A397" s="20">
        <v>272</v>
      </c>
      <c r="B397" s="21" t="s">
        <v>2047</v>
      </c>
      <c r="C397" s="20"/>
      <c r="D397" s="20"/>
      <c r="E397" s="20"/>
      <c r="F397" s="20"/>
      <c r="G397" s="20" t="s">
        <v>34</v>
      </c>
      <c r="H397" s="20" t="s">
        <v>34</v>
      </c>
      <c r="I397" s="20" t="s">
        <v>34</v>
      </c>
      <c r="J397" s="20" t="s">
        <v>34</v>
      </c>
      <c r="K397" s="21"/>
      <c r="L397" s="72">
        <v>200</v>
      </c>
      <c r="M397" s="48">
        <f t="shared" ref="M397:P397" si="101">SUM(M398,M399,M403,M404)</f>
        <v>0</v>
      </c>
      <c r="N397" s="48">
        <f t="shared" si="101"/>
        <v>0</v>
      </c>
      <c r="O397" s="48">
        <f t="shared" si="101"/>
        <v>0</v>
      </c>
      <c r="P397" s="48">
        <f t="shared" si="101"/>
        <v>0</v>
      </c>
      <c r="Q397" s="20"/>
      <c r="R397" s="20" t="s">
        <v>110</v>
      </c>
      <c r="S397" s="57">
        <f>SUM(S398,S399,S403,S404)</f>
        <v>0</v>
      </c>
      <c r="T397" s="57">
        <f>SUM(T398,T399,T403,T404)</f>
        <v>0</v>
      </c>
      <c r="U397" s="57"/>
      <c r="V397" s="57"/>
      <c r="W397" s="20" t="s">
        <v>34</v>
      </c>
      <c r="X397" s="20">
        <v>7832</v>
      </c>
      <c r="Y397" s="20"/>
    </row>
    <row r="398" s="6" customFormat="1" ht="24.95" customHeight="1" spans="1:25">
      <c r="A398" s="22">
        <v>273</v>
      </c>
      <c r="B398" s="23" t="s">
        <v>2048</v>
      </c>
      <c r="C398" s="22"/>
      <c r="D398" s="22"/>
      <c r="E398" s="22"/>
      <c r="F398" s="22"/>
      <c r="G398" s="22" t="s">
        <v>363</v>
      </c>
      <c r="H398" s="22" t="s">
        <v>34</v>
      </c>
      <c r="I398" s="22" t="s">
        <v>108</v>
      </c>
      <c r="J398" s="43">
        <f>SUM(0)</f>
        <v>0</v>
      </c>
      <c r="K398" s="69" t="s">
        <v>2049</v>
      </c>
      <c r="L398" s="73">
        <v>3000</v>
      </c>
      <c r="M398" s="49">
        <f>SUM(0)</f>
        <v>0</v>
      </c>
      <c r="N398" s="49">
        <f>SUM(0)</f>
        <v>0</v>
      </c>
      <c r="O398" s="49">
        <f>SUM(0)</f>
        <v>0</v>
      </c>
      <c r="P398" s="49">
        <f>SUM(0)</f>
        <v>0</v>
      </c>
      <c r="Q398" s="22"/>
      <c r="R398" s="22" t="s">
        <v>110</v>
      </c>
      <c r="S398" s="58">
        <f>SUM(0)</f>
        <v>0</v>
      </c>
      <c r="T398" s="58">
        <f>SUM(0)</f>
        <v>0</v>
      </c>
      <c r="U398" s="58"/>
      <c r="V398" s="58"/>
      <c r="W398" s="22" t="s">
        <v>34</v>
      </c>
      <c r="X398" s="22">
        <v>7833</v>
      </c>
      <c r="Y398" s="22"/>
    </row>
    <row r="399" s="6" customFormat="1" ht="24.95" customHeight="1" spans="1:25">
      <c r="A399" s="22">
        <v>274</v>
      </c>
      <c r="B399" s="23" t="s">
        <v>2052</v>
      </c>
      <c r="C399" s="22"/>
      <c r="D399" s="22"/>
      <c r="E399" s="22"/>
      <c r="F399" s="22"/>
      <c r="G399" s="22" t="s">
        <v>125</v>
      </c>
      <c r="H399" s="22" t="s">
        <v>34</v>
      </c>
      <c r="I399" s="22" t="s">
        <v>2053</v>
      </c>
      <c r="J399" s="43">
        <f>SUM(J400,J401,J402)</f>
        <v>0</v>
      </c>
      <c r="K399" s="69" t="s">
        <v>2054</v>
      </c>
      <c r="L399" s="73"/>
      <c r="M399" s="49">
        <f t="shared" ref="M399:P399" si="102">SUM(M400,M401,M402)</f>
        <v>0</v>
      </c>
      <c r="N399" s="49">
        <f t="shared" si="102"/>
        <v>0</v>
      </c>
      <c r="O399" s="49">
        <f t="shared" si="102"/>
        <v>0</v>
      </c>
      <c r="P399" s="49">
        <f t="shared" si="102"/>
        <v>0</v>
      </c>
      <c r="Q399" s="22"/>
      <c r="R399" s="22" t="s">
        <v>110</v>
      </c>
      <c r="S399" s="58">
        <f>SUM(S400,S401,S402)</f>
        <v>0</v>
      </c>
      <c r="T399" s="58">
        <f>SUM(T400,T401,T402)</f>
        <v>0</v>
      </c>
      <c r="U399" s="58"/>
      <c r="V399" s="58"/>
      <c r="W399" s="22" t="s">
        <v>34</v>
      </c>
      <c r="X399" s="22">
        <v>7840</v>
      </c>
      <c r="Y399" s="22"/>
    </row>
    <row r="400" s="3" customFormat="1" ht="24.95" customHeight="1" spans="1:25">
      <c r="A400" s="24">
        <v>275</v>
      </c>
      <c r="B400" s="26" t="s">
        <v>2055</v>
      </c>
      <c r="C400" s="24"/>
      <c r="D400" s="24"/>
      <c r="E400" s="24"/>
      <c r="F400" s="24"/>
      <c r="G400" s="24" t="s">
        <v>125</v>
      </c>
      <c r="H400" s="24" t="s">
        <v>34</v>
      </c>
      <c r="I400" s="24" t="s">
        <v>2053</v>
      </c>
      <c r="J400" s="55">
        <f>SUM(0)</f>
        <v>0</v>
      </c>
      <c r="K400" s="51"/>
      <c r="L400" s="24"/>
      <c r="M400" s="52">
        <f>SUM(0)</f>
        <v>0</v>
      </c>
      <c r="N400" s="52">
        <f>SUM(0)</f>
        <v>0</v>
      </c>
      <c r="O400" s="52">
        <f>SUM(0)</f>
        <v>0</v>
      </c>
      <c r="P400" s="52">
        <f>SUM(0)</f>
        <v>0</v>
      </c>
      <c r="Q400" s="24"/>
      <c r="R400" s="24" t="s">
        <v>110</v>
      </c>
      <c r="S400" s="59">
        <f>SUM(0)</f>
        <v>0</v>
      </c>
      <c r="T400" s="59">
        <f>SUM(0)</f>
        <v>0</v>
      </c>
      <c r="U400" s="59"/>
      <c r="V400" s="59"/>
      <c r="W400" s="24" t="s">
        <v>34</v>
      </c>
      <c r="X400" s="24">
        <v>7841</v>
      </c>
      <c r="Y400" s="24"/>
    </row>
    <row r="401" s="3" customFormat="1" ht="24.95" customHeight="1" spans="1:25">
      <c r="A401" s="24">
        <v>276</v>
      </c>
      <c r="B401" s="26" t="s">
        <v>2060</v>
      </c>
      <c r="C401" s="24"/>
      <c r="D401" s="24"/>
      <c r="E401" s="24"/>
      <c r="F401" s="24"/>
      <c r="G401" s="24" t="s">
        <v>125</v>
      </c>
      <c r="H401" s="24" t="s">
        <v>34</v>
      </c>
      <c r="I401" s="24" t="s">
        <v>2053</v>
      </c>
      <c r="J401" s="55">
        <f t="shared" ref="J401:J404" si="103">SUM(0)</f>
        <v>0</v>
      </c>
      <c r="K401" s="51"/>
      <c r="L401" s="24"/>
      <c r="M401" s="52">
        <f t="shared" ref="M401:P401" si="104">SUM(0)</f>
        <v>0</v>
      </c>
      <c r="N401" s="52">
        <f t="shared" si="104"/>
        <v>0</v>
      </c>
      <c r="O401" s="52">
        <f t="shared" si="104"/>
        <v>0</v>
      </c>
      <c r="P401" s="52">
        <f t="shared" si="104"/>
        <v>0</v>
      </c>
      <c r="Q401" s="24"/>
      <c r="R401" s="24" t="s">
        <v>110</v>
      </c>
      <c r="S401" s="59">
        <f t="shared" ref="S401:S404" si="105">SUM(0)</f>
        <v>0</v>
      </c>
      <c r="T401" s="59">
        <f t="shared" ref="T401:T404" si="106">SUM(0)</f>
        <v>0</v>
      </c>
      <c r="U401" s="59"/>
      <c r="V401" s="59"/>
      <c r="W401" s="24" t="s">
        <v>34</v>
      </c>
      <c r="X401" s="24">
        <v>7875</v>
      </c>
      <c r="Y401" s="24"/>
    </row>
    <row r="402" s="3" customFormat="1" ht="24.95" customHeight="1" spans="1:25">
      <c r="A402" s="24">
        <v>277</v>
      </c>
      <c r="B402" s="26" t="s">
        <v>2061</v>
      </c>
      <c r="C402" s="24"/>
      <c r="D402" s="24"/>
      <c r="E402" s="24"/>
      <c r="F402" s="24"/>
      <c r="G402" s="24" t="s">
        <v>37</v>
      </c>
      <c r="H402" s="24" t="s">
        <v>34</v>
      </c>
      <c r="I402" s="24" t="s">
        <v>2053</v>
      </c>
      <c r="J402" s="55">
        <f t="shared" si="103"/>
        <v>0</v>
      </c>
      <c r="K402" s="51"/>
      <c r="L402" s="24"/>
      <c r="M402" s="52">
        <f t="shared" ref="M402:P402" si="107">SUM(0)</f>
        <v>0</v>
      </c>
      <c r="N402" s="52">
        <f t="shared" si="107"/>
        <v>0</v>
      </c>
      <c r="O402" s="52">
        <f t="shared" si="107"/>
        <v>0</v>
      </c>
      <c r="P402" s="52">
        <f t="shared" si="107"/>
        <v>0</v>
      </c>
      <c r="Q402" s="24"/>
      <c r="R402" s="24" t="s">
        <v>110</v>
      </c>
      <c r="S402" s="59"/>
      <c r="T402" s="59"/>
      <c r="U402" s="59"/>
      <c r="V402" s="59"/>
      <c r="W402" s="24" t="s">
        <v>34</v>
      </c>
      <c r="X402" s="24">
        <v>7885</v>
      </c>
      <c r="Y402" s="24"/>
    </row>
    <row r="403" s="6" customFormat="1" ht="24.95" customHeight="1" spans="1:25">
      <c r="A403" s="22">
        <v>278</v>
      </c>
      <c r="B403" s="23" t="s">
        <v>2062</v>
      </c>
      <c r="C403" s="22"/>
      <c r="D403" s="22"/>
      <c r="E403" s="22"/>
      <c r="F403" s="22"/>
      <c r="G403" s="22"/>
      <c r="H403" s="22"/>
      <c r="I403" s="22"/>
      <c r="J403" s="43">
        <f t="shared" si="103"/>
        <v>0</v>
      </c>
      <c r="K403" s="69"/>
      <c r="L403" s="73"/>
      <c r="M403" s="49">
        <f t="shared" ref="M403:P403" si="108">SUM(0)</f>
        <v>0</v>
      </c>
      <c r="N403" s="49">
        <f t="shared" si="108"/>
        <v>0</v>
      </c>
      <c r="O403" s="49">
        <f t="shared" si="108"/>
        <v>0</v>
      </c>
      <c r="P403" s="49">
        <f t="shared" si="108"/>
        <v>0</v>
      </c>
      <c r="Q403" s="22"/>
      <c r="R403" s="22"/>
      <c r="S403" s="58">
        <f t="shared" si="105"/>
        <v>0</v>
      </c>
      <c r="T403" s="58">
        <f t="shared" si="106"/>
        <v>0</v>
      </c>
      <c r="U403" s="58"/>
      <c r="V403" s="58"/>
      <c r="W403" s="22"/>
      <c r="X403" s="22"/>
      <c r="Y403" s="22" t="s">
        <v>2063</v>
      </c>
    </row>
    <row r="404" s="6" customFormat="1" ht="24.95" customHeight="1" spans="1:25">
      <c r="A404" s="22">
        <v>279</v>
      </c>
      <c r="B404" s="23" t="s">
        <v>2064</v>
      </c>
      <c r="C404" s="22"/>
      <c r="D404" s="22"/>
      <c r="E404" s="22"/>
      <c r="F404" s="22"/>
      <c r="G404" s="22"/>
      <c r="H404" s="22"/>
      <c r="I404" s="22"/>
      <c r="J404" s="43">
        <f t="shared" si="103"/>
        <v>0</v>
      </c>
      <c r="K404" s="69"/>
      <c r="L404" s="73"/>
      <c r="M404" s="49">
        <f t="shared" ref="M404:P404" si="109">SUM(0)</f>
        <v>0</v>
      </c>
      <c r="N404" s="49">
        <f t="shared" si="109"/>
        <v>0</v>
      </c>
      <c r="O404" s="49">
        <f t="shared" si="109"/>
        <v>0</v>
      </c>
      <c r="P404" s="49">
        <f t="shared" si="109"/>
        <v>0</v>
      </c>
      <c r="Q404" s="22"/>
      <c r="R404" s="22"/>
      <c r="S404" s="58">
        <f t="shared" si="105"/>
        <v>0</v>
      </c>
      <c r="T404" s="58">
        <f t="shared" si="106"/>
        <v>0</v>
      </c>
      <c r="U404" s="58"/>
      <c r="V404" s="58"/>
      <c r="W404" s="22"/>
      <c r="X404" s="22"/>
      <c r="Y404" s="22" t="s">
        <v>2065</v>
      </c>
    </row>
    <row r="405" s="5" customFormat="1" ht="24.95" customHeight="1" spans="1:25">
      <c r="A405" s="20">
        <v>280</v>
      </c>
      <c r="B405" s="21" t="s">
        <v>2068</v>
      </c>
      <c r="C405" s="20"/>
      <c r="D405" s="20"/>
      <c r="E405" s="20"/>
      <c r="F405" s="20"/>
      <c r="G405" s="20"/>
      <c r="H405" s="20"/>
      <c r="I405" s="20"/>
      <c r="J405" s="42"/>
      <c r="K405" s="21"/>
      <c r="L405" s="20"/>
      <c r="M405" s="48"/>
      <c r="N405" s="48"/>
      <c r="O405" s="48"/>
      <c r="P405" s="48"/>
      <c r="Q405" s="20"/>
      <c r="R405" s="20"/>
      <c r="S405" s="57"/>
      <c r="T405" s="57"/>
      <c r="U405" s="57"/>
      <c r="V405" s="57"/>
      <c r="W405" s="20"/>
      <c r="X405" s="20">
        <v>7888</v>
      </c>
      <c r="Y405" s="20"/>
    </row>
    <row r="406" s="5" customFormat="1" ht="24.95" customHeight="1" spans="1:25">
      <c r="A406" s="20">
        <v>281</v>
      </c>
      <c r="B406" s="21" t="s">
        <v>2069</v>
      </c>
      <c r="C406" s="20"/>
      <c r="D406" s="20"/>
      <c r="E406" s="20"/>
      <c r="F406" s="20"/>
      <c r="G406" s="20" t="s">
        <v>34</v>
      </c>
      <c r="H406" s="20" t="s">
        <v>34</v>
      </c>
      <c r="I406" s="20" t="s">
        <v>34</v>
      </c>
      <c r="J406" s="42" t="s">
        <v>34</v>
      </c>
      <c r="K406" s="21"/>
      <c r="L406" s="20"/>
      <c r="M406" s="48">
        <f t="shared" ref="M406:P406" si="110">M407+M424+M425+M426+M428+M429</f>
        <v>956.312</v>
      </c>
      <c r="N406" s="48">
        <f t="shared" si="110"/>
        <v>337.5</v>
      </c>
      <c r="O406" s="48">
        <f t="shared" si="110"/>
        <v>518.81</v>
      </c>
      <c r="P406" s="48">
        <f t="shared" si="110"/>
        <v>100</v>
      </c>
      <c r="Q406" s="20"/>
      <c r="R406" s="20" t="s">
        <v>110</v>
      </c>
      <c r="S406" s="57">
        <f>S407+S424+S425+S426+S428+S429</f>
        <v>385</v>
      </c>
      <c r="T406" s="57">
        <f>T407+T424+T425+T426+T428+T429</f>
        <v>1445</v>
      </c>
      <c r="U406" s="57"/>
      <c r="V406" s="57"/>
      <c r="W406" s="20" t="s">
        <v>34</v>
      </c>
      <c r="X406" s="20">
        <v>7889</v>
      </c>
      <c r="Y406" s="20"/>
    </row>
    <row r="407" s="6" customFormat="1" ht="24.95" customHeight="1" spans="1:25">
      <c r="A407" s="22">
        <v>282</v>
      </c>
      <c r="B407" s="23" t="s">
        <v>2070</v>
      </c>
      <c r="C407" s="22"/>
      <c r="D407" s="22"/>
      <c r="E407" s="22"/>
      <c r="F407" s="22"/>
      <c r="G407" s="22" t="s">
        <v>37</v>
      </c>
      <c r="H407" s="22" t="s">
        <v>34</v>
      </c>
      <c r="I407" s="22" t="s">
        <v>2053</v>
      </c>
      <c r="J407" s="43">
        <f>SUM(J408:J423)</f>
        <v>16</v>
      </c>
      <c r="K407" s="69" t="s">
        <v>2071</v>
      </c>
      <c r="L407" s="22"/>
      <c r="M407" s="49">
        <f>SUM(M408:M423)</f>
        <v>922.9</v>
      </c>
      <c r="N407" s="49">
        <f>SUM(N408:N423)</f>
        <v>328.9</v>
      </c>
      <c r="O407" s="49">
        <f>SUM(O408:O423)</f>
        <v>494</v>
      </c>
      <c r="P407" s="49">
        <f>SUM(P408:P423)</f>
        <v>100</v>
      </c>
      <c r="Q407" s="22"/>
      <c r="R407" s="22" t="s">
        <v>110</v>
      </c>
      <c r="S407" s="58">
        <f>SUM(S408:S423)</f>
        <v>336</v>
      </c>
      <c r="T407" s="58">
        <f>SUM(T408:T423)</f>
        <v>1278</v>
      </c>
      <c r="U407" s="58"/>
      <c r="V407" s="58"/>
      <c r="W407" s="22" t="s">
        <v>34</v>
      </c>
      <c r="X407" s="22">
        <v>7890</v>
      </c>
      <c r="Y407" s="22"/>
    </row>
    <row r="408" s="146" customFormat="1" ht="24.95" customHeight="1" spans="1:25">
      <c r="A408" s="24">
        <v>283</v>
      </c>
      <c r="B408" s="46" t="s">
        <v>2072</v>
      </c>
      <c r="C408" s="26" t="s">
        <v>45</v>
      </c>
      <c r="D408" s="26" t="s">
        <v>164</v>
      </c>
      <c r="E408" s="26" t="s">
        <v>2073</v>
      </c>
      <c r="F408" s="26"/>
      <c r="G408" s="26" t="s">
        <v>37</v>
      </c>
      <c r="H408" s="26">
        <v>2018</v>
      </c>
      <c r="I408" s="26" t="s">
        <v>2053</v>
      </c>
      <c r="J408" s="45">
        <v>1</v>
      </c>
      <c r="K408" s="46" t="s">
        <v>2074</v>
      </c>
      <c r="L408" s="54">
        <f t="shared" ref="L408:L417" si="111">M408</f>
        <v>107.9</v>
      </c>
      <c r="M408" s="54">
        <f t="shared" ref="M408:M417" si="112">SUM(N408:P408)</f>
        <v>107.9</v>
      </c>
      <c r="N408" s="74">
        <v>107.9</v>
      </c>
      <c r="O408" s="74"/>
      <c r="P408" s="74"/>
      <c r="Q408" s="24" t="s">
        <v>2075</v>
      </c>
      <c r="R408" s="26" t="s">
        <v>110</v>
      </c>
      <c r="S408" s="26">
        <v>38</v>
      </c>
      <c r="T408" s="26">
        <v>152</v>
      </c>
      <c r="U408" s="74"/>
      <c r="V408" s="26"/>
      <c r="W408" s="26" t="s">
        <v>2076</v>
      </c>
      <c r="X408" s="24">
        <v>7909</v>
      </c>
      <c r="Y408" s="24"/>
    </row>
    <row r="409" ht="24.95" customHeight="1" spans="1:25">
      <c r="A409" s="24">
        <v>284</v>
      </c>
      <c r="B409" s="51" t="s">
        <v>2098</v>
      </c>
      <c r="C409" s="24" t="s">
        <v>45</v>
      </c>
      <c r="D409" s="26" t="s">
        <v>164</v>
      </c>
      <c r="E409" s="24" t="s">
        <v>212</v>
      </c>
      <c r="F409" s="24"/>
      <c r="G409" s="24" t="s">
        <v>37</v>
      </c>
      <c r="H409" s="24">
        <v>2018</v>
      </c>
      <c r="I409" s="24" t="s">
        <v>2053</v>
      </c>
      <c r="J409" s="55">
        <v>1</v>
      </c>
      <c r="K409" s="51" t="s">
        <v>2099</v>
      </c>
      <c r="L409" s="50">
        <f t="shared" si="111"/>
        <v>100</v>
      </c>
      <c r="M409" s="50">
        <f t="shared" si="112"/>
        <v>100</v>
      </c>
      <c r="N409" s="74">
        <v>100</v>
      </c>
      <c r="O409" s="74"/>
      <c r="P409" s="74"/>
      <c r="Q409" s="24" t="s">
        <v>135</v>
      </c>
      <c r="R409" s="24" t="s">
        <v>110</v>
      </c>
      <c r="S409" s="24">
        <v>95</v>
      </c>
      <c r="T409" s="24">
        <v>241</v>
      </c>
      <c r="U409" s="74"/>
      <c r="V409" s="24"/>
      <c r="W409" s="24" t="s">
        <v>2100</v>
      </c>
      <c r="X409" s="24">
        <v>7917</v>
      </c>
      <c r="Y409" s="24"/>
    </row>
    <row r="410" ht="24.95" customHeight="1" spans="1:25">
      <c r="A410" s="24">
        <v>285</v>
      </c>
      <c r="B410" s="46" t="s">
        <v>2117</v>
      </c>
      <c r="C410" s="26" t="s">
        <v>45</v>
      </c>
      <c r="D410" s="26" t="s">
        <v>164</v>
      </c>
      <c r="E410" s="26" t="s">
        <v>2118</v>
      </c>
      <c r="F410" s="26"/>
      <c r="G410" s="26" t="s">
        <v>37</v>
      </c>
      <c r="H410" s="26">
        <v>2018</v>
      </c>
      <c r="I410" s="26" t="s">
        <v>2053</v>
      </c>
      <c r="J410" s="45">
        <v>1</v>
      </c>
      <c r="K410" s="46" t="s">
        <v>2119</v>
      </c>
      <c r="L410" s="54">
        <f t="shared" si="111"/>
        <v>22</v>
      </c>
      <c r="M410" s="54">
        <f t="shared" si="112"/>
        <v>22</v>
      </c>
      <c r="N410" s="74">
        <v>22</v>
      </c>
      <c r="O410" s="74"/>
      <c r="P410" s="74"/>
      <c r="Q410" s="24" t="s">
        <v>1240</v>
      </c>
      <c r="R410" s="26" t="s">
        <v>110</v>
      </c>
      <c r="S410" s="65"/>
      <c r="T410" s="65"/>
      <c r="U410" s="74"/>
      <c r="V410" s="65"/>
      <c r="W410" s="26" t="s">
        <v>17</v>
      </c>
      <c r="X410" s="24">
        <v>7925</v>
      </c>
      <c r="Y410" s="24"/>
    </row>
    <row r="411" ht="24.95" customHeight="1" spans="1:25">
      <c r="A411" s="24">
        <v>286</v>
      </c>
      <c r="B411" s="51" t="s">
        <v>2129</v>
      </c>
      <c r="C411" s="24" t="s">
        <v>45</v>
      </c>
      <c r="D411" s="26" t="s">
        <v>164</v>
      </c>
      <c r="E411" s="24" t="s">
        <v>2018</v>
      </c>
      <c r="F411" s="24"/>
      <c r="G411" s="24" t="s">
        <v>37</v>
      </c>
      <c r="H411" s="24">
        <v>2018</v>
      </c>
      <c r="I411" s="24" t="s">
        <v>2053</v>
      </c>
      <c r="J411" s="55">
        <v>1</v>
      </c>
      <c r="K411" s="51" t="s">
        <v>2085</v>
      </c>
      <c r="L411" s="50">
        <f t="shared" si="111"/>
        <v>49.5</v>
      </c>
      <c r="M411" s="50">
        <f t="shared" si="112"/>
        <v>49.5</v>
      </c>
      <c r="N411" s="74">
        <v>49.5</v>
      </c>
      <c r="O411" s="74"/>
      <c r="P411" s="74"/>
      <c r="Q411" s="24" t="s">
        <v>2075</v>
      </c>
      <c r="R411" s="24" t="s">
        <v>110</v>
      </c>
      <c r="S411" s="24">
        <v>42</v>
      </c>
      <c r="T411" s="24">
        <v>201</v>
      </c>
      <c r="U411" s="74"/>
      <c r="V411" s="24"/>
      <c r="W411" s="24" t="s">
        <v>17</v>
      </c>
      <c r="X411" s="24">
        <v>7930</v>
      </c>
      <c r="Y411" s="24"/>
    </row>
    <row r="412" ht="24.95" customHeight="1" spans="1:25">
      <c r="A412" s="24">
        <v>287</v>
      </c>
      <c r="B412" s="51" t="s">
        <v>2130</v>
      </c>
      <c r="C412" s="24" t="s">
        <v>45</v>
      </c>
      <c r="D412" s="26" t="s">
        <v>164</v>
      </c>
      <c r="E412" s="24" t="s">
        <v>2131</v>
      </c>
      <c r="F412" s="24"/>
      <c r="G412" s="24" t="s">
        <v>37</v>
      </c>
      <c r="H412" s="24">
        <v>2018</v>
      </c>
      <c r="I412" s="24" t="s">
        <v>2053</v>
      </c>
      <c r="J412" s="55">
        <v>1</v>
      </c>
      <c r="K412" s="51" t="s">
        <v>2085</v>
      </c>
      <c r="L412" s="50">
        <f t="shared" si="111"/>
        <v>49.5</v>
      </c>
      <c r="M412" s="50">
        <f t="shared" si="112"/>
        <v>49.5</v>
      </c>
      <c r="N412" s="74">
        <v>49.5</v>
      </c>
      <c r="O412" s="74"/>
      <c r="P412" s="74"/>
      <c r="Q412" s="24" t="s">
        <v>2075</v>
      </c>
      <c r="R412" s="24" t="s">
        <v>110</v>
      </c>
      <c r="S412" s="24">
        <v>4</v>
      </c>
      <c r="T412" s="24">
        <v>13</v>
      </c>
      <c r="U412" s="74"/>
      <c r="V412" s="24"/>
      <c r="W412" s="24" t="s">
        <v>17</v>
      </c>
      <c r="X412" s="24">
        <v>7931</v>
      </c>
      <c r="Y412" s="24"/>
    </row>
    <row r="413" ht="24.95" customHeight="1" spans="1:25">
      <c r="A413" s="24">
        <v>288</v>
      </c>
      <c r="B413" s="51" t="s">
        <v>2147</v>
      </c>
      <c r="C413" s="24" t="s">
        <v>45</v>
      </c>
      <c r="D413" s="24" t="s">
        <v>164</v>
      </c>
      <c r="E413" s="24" t="s">
        <v>2148</v>
      </c>
      <c r="F413" s="24"/>
      <c r="G413" s="24" t="s">
        <v>37</v>
      </c>
      <c r="H413" s="24">
        <v>2019</v>
      </c>
      <c r="I413" s="24" t="s">
        <v>2053</v>
      </c>
      <c r="J413" s="55">
        <v>1</v>
      </c>
      <c r="K413" s="51" t="s">
        <v>2149</v>
      </c>
      <c r="L413" s="50">
        <f t="shared" si="111"/>
        <v>103</v>
      </c>
      <c r="M413" s="50">
        <f t="shared" si="112"/>
        <v>103</v>
      </c>
      <c r="N413" s="74"/>
      <c r="O413" s="74">
        <v>103</v>
      </c>
      <c r="P413" s="74"/>
      <c r="Q413" s="24" t="s">
        <v>1240</v>
      </c>
      <c r="R413" s="24" t="s">
        <v>110</v>
      </c>
      <c r="S413" s="24">
        <v>42</v>
      </c>
      <c r="T413" s="24">
        <v>201</v>
      </c>
      <c r="U413" s="74"/>
      <c r="V413" s="24"/>
      <c r="W413" s="24" t="s">
        <v>17</v>
      </c>
      <c r="X413" s="24">
        <v>7989</v>
      </c>
      <c r="Y413" s="24"/>
    </row>
    <row r="414" ht="24.95" customHeight="1" spans="1:25">
      <c r="A414" s="24">
        <v>289</v>
      </c>
      <c r="B414" s="51" t="s">
        <v>2150</v>
      </c>
      <c r="C414" s="24" t="s">
        <v>45</v>
      </c>
      <c r="D414" s="24" t="s">
        <v>164</v>
      </c>
      <c r="E414" s="24" t="s">
        <v>2151</v>
      </c>
      <c r="F414" s="24"/>
      <c r="G414" s="24" t="s">
        <v>37</v>
      </c>
      <c r="H414" s="24">
        <v>2019</v>
      </c>
      <c r="I414" s="24" t="s">
        <v>2053</v>
      </c>
      <c r="J414" s="55">
        <v>1</v>
      </c>
      <c r="K414" s="51" t="s">
        <v>2152</v>
      </c>
      <c r="L414" s="50">
        <f t="shared" si="111"/>
        <v>23</v>
      </c>
      <c r="M414" s="50">
        <f t="shared" si="112"/>
        <v>23</v>
      </c>
      <c r="N414" s="74"/>
      <c r="O414" s="74">
        <v>23</v>
      </c>
      <c r="P414" s="74"/>
      <c r="Q414" s="24" t="s">
        <v>1240</v>
      </c>
      <c r="R414" s="24" t="s">
        <v>110</v>
      </c>
      <c r="S414" s="24">
        <v>9</v>
      </c>
      <c r="T414" s="24">
        <v>34</v>
      </c>
      <c r="U414" s="74"/>
      <c r="V414" s="24"/>
      <c r="W414" s="24" t="s">
        <v>17</v>
      </c>
      <c r="X414" s="24">
        <v>7990</v>
      </c>
      <c r="Y414" s="24"/>
    </row>
    <row r="415" ht="24.95" customHeight="1" spans="1:25">
      <c r="A415" s="24">
        <v>290</v>
      </c>
      <c r="B415" s="51" t="s">
        <v>2153</v>
      </c>
      <c r="C415" s="24" t="s">
        <v>45</v>
      </c>
      <c r="D415" s="24" t="s">
        <v>164</v>
      </c>
      <c r="E415" s="24" t="s">
        <v>1911</v>
      </c>
      <c r="F415" s="24"/>
      <c r="G415" s="24" t="s">
        <v>37</v>
      </c>
      <c r="H415" s="24">
        <v>2019</v>
      </c>
      <c r="I415" s="24" t="s">
        <v>2053</v>
      </c>
      <c r="J415" s="55">
        <v>1</v>
      </c>
      <c r="K415" s="51" t="s">
        <v>2154</v>
      </c>
      <c r="L415" s="50">
        <f t="shared" si="111"/>
        <v>63</v>
      </c>
      <c r="M415" s="50">
        <f t="shared" si="112"/>
        <v>63</v>
      </c>
      <c r="N415" s="74"/>
      <c r="O415" s="74">
        <v>63</v>
      </c>
      <c r="P415" s="74"/>
      <c r="Q415" s="24" t="s">
        <v>1240</v>
      </c>
      <c r="R415" s="24" t="s">
        <v>110</v>
      </c>
      <c r="S415" s="24">
        <v>8</v>
      </c>
      <c r="T415" s="24">
        <v>36</v>
      </c>
      <c r="U415" s="74"/>
      <c r="V415" s="24"/>
      <c r="W415" s="24" t="s">
        <v>17</v>
      </c>
      <c r="X415" s="24">
        <v>7991</v>
      </c>
      <c r="Y415" s="24"/>
    </row>
    <row r="416" ht="24.95" customHeight="1" spans="1:25">
      <c r="A416" s="24">
        <v>291</v>
      </c>
      <c r="B416" s="51" t="s">
        <v>2155</v>
      </c>
      <c r="C416" s="24" t="s">
        <v>45</v>
      </c>
      <c r="D416" s="24" t="s">
        <v>164</v>
      </c>
      <c r="E416" s="24" t="s">
        <v>1901</v>
      </c>
      <c r="F416" s="24"/>
      <c r="G416" s="24" t="s">
        <v>37</v>
      </c>
      <c r="H416" s="24">
        <v>2019</v>
      </c>
      <c r="I416" s="24" t="s">
        <v>2053</v>
      </c>
      <c r="J416" s="55">
        <v>1</v>
      </c>
      <c r="K416" s="51" t="s">
        <v>2156</v>
      </c>
      <c r="L416" s="50">
        <f t="shared" si="111"/>
        <v>19</v>
      </c>
      <c r="M416" s="50">
        <f t="shared" si="112"/>
        <v>19</v>
      </c>
      <c r="N416" s="74"/>
      <c r="O416" s="74">
        <v>19</v>
      </c>
      <c r="P416" s="74"/>
      <c r="Q416" s="24" t="s">
        <v>1240</v>
      </c>
      <c r="R416" s="24" t="s">
        <v>110</v>
      </c>
      <c r="S416" s="24">
        <v>9</v>
      </c>
      <c r="T416" s="24">
        <v>43</v>
      </c>
      <c r="U416" s="74"/>
      <c r="V416" s="24"/>
      <c r="W416" s="24" t="s">
        <v>17</v>
      </c>
      <c r="X416" s="24">
        <v>7992</v>
      </c>
      <c r="Y416" s="24"/>
    </row>
    <row r="417" ht="24.95" customHeight="1" spans="1:25">
      <c r="A417" s="24">
        <v>292</v>
      </c>
      <c r="B417" s="51" t="s">
        <v>2157</v>
      </c>
      <c r="C417" s="24" t="s">
        <v>45</v>
      </c>
      <c r="D417" s="24" t="s">
        <v>164</v>
      </c>
      <c r="E417" s="24" t="s">
        <v>394</v>
      </c>
      <c r="F417" s="24"/>
      <c r="G417" s="24" t="s">
        <v>37</v>
      </c>
      <c r="H417" s="24">
        <v>2019</v>
      </c>
      <c r="I417" s="24" t="s">
        <v>2053</v>
      </c>
      <c r="J417" s="55">
        <v>1</v>
      </c>
      <c r="K417" s="51" t="s">
        <v>2158</v>
      </c>
      <c r="L417" s="50">
        <f t="shared" si="111"/>
        <v>21</v>
      </c>
      <c r="M417" s="50">
        <f t="shared" si="112"/>
        <v>21</v>
      </c>
      <c r="N417" s="74"/>
      <c r="O417" s="74">
        <v>21</v>
      </c>
      <c r="P417" s="74"/>
      <c r="Q417" s="24" t="s">
        <v>1240</v>
      </c>
      <c r="R417" s="24" t="s">
        <v>110</v>
      </c>
      <c r="S417" s="24">
        <v>6</v>
      </c>
      <c r="T417" s="24">
        <v>22</v>
      </c>
      <c r="U417" s="74"/>
      <c r="V417" s="24"/>
      <c r="W417" s="24" t="s">
        <v>17</v>
      </c>
      <c r="X417" s="24">
        <v>7993</v>
      </c>
      <c r="Y417" s="24"/>
    </row>
    <row r="418" s="77" customFormat="1" ht="24.95" customHeight="1" spans="1:25">
      <c r="A418" s="24">
        <v>293</v>
      </c>
      <c r="B418" s="88" t="s">
        <v>2217</v>
      </c>
      <c r="C418" s="89" t="s">
        <v>45</v>
      </c>
      <c r="D418" s="89" t="s">
        <v>164</v>
      </c>
      <c r="E418" s="89" t="s">
        <v>2218</v>
      </c>
      <c r="F418" s="89"/>
      <c r="G418" s="89" t="s">
        <v>37</v>
      </c>
      <c r="H418" s="89">
        <v>2019</v>
      </c>
      <c r="I418" s="89" t="s">
        <v>2053</v>
      </c>
      <c r="J418" s="90">
        <v>1</v>
      </c>
      <c r="K418" s="88" t="s">
        <v>2085</v>
      </c>
      <c r="L418" s="74">
        <v>100</v>
      </c>
      <c r="M418" s="74">
        <v>100</v>
      </c>
      <c r="N418" s="74"/>
      <c r="O418" s="74">
        <v>100</v>
      </c>
      <c r="P418" s="74"/>
      <c r="Q418" s="89" t="s">
        <v>135</v>
      </c>
      <c r="R418" s="89" t="s">
        <v>110</v>
      </c>
      <c r="S418" s="89">
        <v>16</v>
      </c>
      <c r="T418" s="89">
        <v>49</v>
      </c>
      <c r="U418" s="74"/>
      <c r="V418" s="89"/>
      <c r="W418" s="89" t="s">
        <v>2100</v>
      </c>
      <c r="X418" s="89">
        <v>8058</v>
      </c>
      <c r="Y418" s="89"/>
    </row>
    <row r="419" ht="24.95" customHeight="1" spans="1:25">
      <c r="A419" s="24">
        <v>294</v>
      </c>
      <c r="B419" s="97" t="s">
        <v>2331</v>
      </c>
      <c r="C419" s="89" t="s">
        <v>45</v>
      </c>
      <c r="D419" s="89" t="s">
        <v>164</v>
      </c>
      <c r="E419" s="89" t="s">
        <v>2018</v>
      </c>
      <c r="F419" s="89"/>
      <c r="G419" s="89" t="s">
        <v>37</v>
      </c>
      <c r="H419" s="89">
        <v>2020</v>
      </c>
      <c r="I419" s="89" t="s">
        <v>2053</v>
      </c>
      <c r="J419" s="90">
        <v>1</v>
      </c>
      <c r="K419" s="88" t="s">
        <v>2332</v>
      </c>
      <c r="L419" s="74">
        <v>165</v>
      </c>
      <c r="M419" s="74">
        <v>165</v>
      </c>
      <c r="N419" s="74"/>
      <c r="O419" s="74">
        <v>165</v>
      </c>
      <c r="P419" s="74"/>
      <c r="Q419" s="89" t="s">
        <v>135</v>
      </c>
      <c r="R419" s="89" t="s">
        <v>110</v>
      </c>
      <c r="S419" s="98">
        <v>42</v>
      </c>
      <c r="T419" s="98">
        <v>184</v>
      </c>
      <c r="U419" s="74"/>
      <c r="V419" s="98"/>
      <c r="W419" s="89" t="s">
        <v>17</v>
      </c>
      <c r="X419" s="89"/>
      <c r="Y419" s="26" t="s">
        <v>2334</v>
      </c>
    </row>
    <row r="420" ht="24.95" customHeight="1" spans="1:25">
      <c r="A420" s="24">
        <v>295</v>
      </c>
      <c r="B420" s="97" t="s">
        <v>2335</v>
      </c>
      <c r="C420" s="89" t="s">
        <v>45</v>
      </c>
      <c r="D420" s="89" t="s">
        <v>164</v>
      </c>
      <c r="E420" s="89" t="s">
        <v>394</v>
      </c>
      <c r="F420" s="89"/>
      <c r="G420" s="89" t="s">
        <v>37</v>
      </c>
      <c r="H420" s="89">
        <v>2020</v>
      </c>
      <c r="I420" s="89" t="s">
        <v>2053</v>
      </c>
      <c r="J420" s="90">
        <v>1</v>
      </c>
      <c r="K420" s="88" t="s">
        <v>2336</v>
      </c>
      <c r="L420" s="74">
        <v>15</v>
      </c>
      <c r="M420" s="74">
        <v>15</v>
      </c>
      <c r="N420" s="74"/>
      <c r="O420" s="74"/>
      <c r="P420" s="74">
        <v>15</v>
      </c>
      <c r="Q420" s="89" t="s">
        <v>2075</v>
      </c>
      <c r="R420" s="89" t="s">
        <v>110</v>
      </c>
      <c r="S420" s="98">
        <v>6</v>
      </c>
      <c r="T420" s="98">
        <v>21</v>
      </c>
      <c r="U420" s="74"/>
      <c r="V420" s="98"/>
      <c r="W420" s="89" t="s">
        <v>17</v>
      </c>
      <c r="X420" s="89"/>
      <c r="Y420" s="26" t="s">
        <v>2337</v>
      </c>
    </row>
    <row r="421" ht="24.95" customHeight="1" spans="1:25">
      <c r="A421" s="24">
        <v>296</v>
      </c>
      <c r="B421" s="97" t="s">
        <v>2338</v>
      </c>
      <c r="C421" s="89" t="s">
        <v>45</v>
      </c>
      <c r="D421" s="89" t="s">
        <v>164</v>
      </c>
      <c r="E421" s="89" t="s">
        <v>2151</v>
      </c>
      <c r="F421" s="89"/>
      <c r="G421" s="89" t="s">
        <v>37</v>
      </c>
      <c r="H421" s="89">
        <v>2020</v>
      </c>
      <c r="I421" s="89" t="s">
        <v>2053</v>
      </c>
      <c r="J421" s="90">
        <v>1</v>
      </c>
      <c r="K421" s="88" t="s">
        <v>2339</v>
      </c>
      <c r="L421" s="74">
        <v>50</v>
      </c>
      <c r="M421" s="74">
        <v>50</v>
      </c>
      <c r="N421" s="74"/>
      <c r="O421" s="74"/>
      <c r="P421" s="74">
        <v>50</v>
      </c>
      <c r="Q421" s="89" t="s">
        <v>2075</v>
      </c>
      <c r="R421" s="89" t="s">
        <v>110</v>
      </c>
      <c r="S421" s="98">
        <v>8</v>
      </c>
      <c r="T421" s="98">
        <v>33</v>
      </c>
      <c r="U421" s="74"/>
      <c r="V421" s="98"/>
      <c r="W421" s="89" t="s">
        <v>17</v>
      </c>
      <c r="X421" s="89"/>
      <c r="Y421" s="26" t="s">
        <v>2340</v>
      </c>
    </row>
    <row r="422" ht="24.95" customHeight="1" spans="1:25">
      <c r="A422" s="24">
        <v>297</v>
      </c>
      <c r="B422" s="97" t="s">
        <v>2341</v>
      </c>
      <c r="C422" s="89" t="s">
        <v>45</v>
      </c>
      <c r="D422" s="89" t="s">
        <v>164</v>
      </c>
      <c r="E422" s="89" t="s">
        <v>987</v>
      </c>
      <c r="F422" s="89"/>
      <c r="G422" s="89" t="s">
        <v>37</v>
      </c>
      <c r="H422" s="89">
        <v>2020</v>
      </c>
      <c r="I422" s="89" t="s">
        <v>2053</v>
      </c>
      <c r="J422" s="90">
        <v>1</v>
      </c>
      <c r="K422" s="88" t="s">
        <v>2342</v>
      </c>
      <c r="L422" s="74">
        <v>15</v>
      </c>
      <c r="M422" s="74">
        <v>15</v>
      </c>
      <c r="N422" s="74"/>
      <c r="O422" s="74"/>
      <c r="P422" s="74">
        <v>15</v>
      </c>
      <c r="Q422" s="89" t="s">
        <v>2075</v>
      </c>
      <c r="R422" s="89" t="s">
        <v>110</v>
      </c>
      <c r="S422" s="98">
        <v>4</v>
      </c>
      <c r="T422" s="98">
        <v>23</v>
      </c>
      <c r="U422" s="74"/>
      <c r="V422" s="98"/>
      <c r="W422" s="89" t="s">
        <v>17</v>
      </c>
      <c r="X422" s="89"/>
      <c r="Y422" s="26" t="s">
        <v>2343</v>
      </c>
    </row>
    <row r="423" ht="24.95" customHeight="1" spans="1:25">
      <c r="A423" s="24">
        <v>298</v>
      </c>
      <c r="B423" s="25" t="s">
        <v>2344</v>
      </c>
      <c r="C423" s="26" t="s">
        <v>45</v>
      </c>
      <c r="D423" s="26" t="s">
        <v>164</v>
      </c>
      <c r="E423" s="26" t="s">
        <v>1718</v>
      </c>
      <c r="F423" s="26"/>
      <c r="G423" s="26" t="s">
        <v>37</v>
      </c>
      <c r="H423" s="26">
        <v>2020</v>
      </c>
      <c r="I423" s="26" t="s">
        <v>2053</v>
      </c>
      <c r="J423" s="45">
        <v>1</v>
      </c>
      <c r="K423" s="46" t="s">
        <v>2345</v>
      </c>
      <c r="L423" s="54">
        <f>M423</f>
        <v>20</v>
      </c>
      <c r="M423" s="54">
        <f>SUM(N423:P423)</f>
        <v>20</v>
      </c>
      <c r="N423" s="74"/>
      <c r="O423" s="74"/>
      <c r="P423" s="74">
        <v>20</v>
      </c>
      <c r="Q423" s="24" t="s">
        <v>2075</v>
      </c>
      <c r="R423" s="26" t="s">
        <v>110</v>
      </c>
      <c r="S423" s="60">
        <v>7</v>
      </c>
      <c r="T423" s="60">
        <v>25</v>
      </c>
      <c r="U423" s="74"/>
      <c r="V423" s="60"/>
      <c r="W423" s="26" t="s">
        <v>17</v>
      </c>
      <c r="X423" s="26"/>
      <c r="Y423" s="26" t="s">
        <v>2346</v>
      </c>
    </row>
    <row r="424" s="6" customFormat="1" ht="24.95" customHeight="1" spans="1:25">
      <c r="A424" s="22">
        <v>299</v>
      </c>
      <c r="B424" s="23" t="s">
        <v>2382</v>
      </c>
      <c r="C424" s="22"/>
      <c r="D424" s="22"/>
      <c r="E424" s="22"/>
      <c r="F424" s="22"/>
      <c r="G424" s="22" t="s">
        <v>37</v>
      </c>
      <c r="H424" s="22" t="s">
        <v>34</v>
      </c>
      <c r="I424" s="22" t="s">
        <v>2053</v>
      </c>
      <c r="J424" s="43">
        <f>SUM(0)</f>
        <v>0</v>
      </c>
      <c r="K424" s="69" t="s">
        <v>2383</v>
      </c>
      <c r="L424" s="22"/>
      <c r="M424" s="49">
        <f t="shared" ref="M424:P424" si="113">SUM(0)</f>
        <v>0</v>
      </c>
      <c r="N424" s="49">
        <f t="shared" si="113"/>
        <v>0</v>
      </c>
      <c r="O424" s="49">
        <f t="shared" si="113"/>
        <v>0</v>
      </c>
      <c r="P424" s="49">
        <f t="shared" si="113"/>
        <v>0</v>
      </c>
      <c r="Q424" s="22"/>
      <c r="R424" s="22" t="s">
        <v>110</v>
      </c>
      <c r="S424" s="58">
        <f>SUM(0)</f>
        <v>0</v>
      </c>
      <c r="T424" s="58">
        <f>SUM(0)</f>
        <v>0</v>
      </c>
      <c r="U424" s="58"/>
      <c r="V424" s="58"/>
      <c r="W424" s="22" t="s">
        <v>34</v>
      </c>
      <c r="X424" s="22">
        <v>8123</v>
      </c>
      <c r="Y424" s="22"/>
    </row>
    <row r="425" s="6" customFormat="1" ht="24.95" customHeight="1" spans="1:25">
      <c r="A425" s="22">
        <v>300</v>
      </c>
      <c r="B425" s="23" t="s">
        <v>2384</v>
      </c>
      <c r="C425" s="22"/>
      <c r="D425" s="22"/>
      <c r="E425" s="22"/>
      <c r="F425" s="22"/>
      <c r="G425" s="22" t="s">
        <v>37</v>
      </c>
      <c r="H425" s="22" t="s">
        <v>34</v>
      </c>
      <c r="I425" s="22" t="s">
        <v>2053</v>
      </c>
      <c r="J425" s="58">
        <f>SUM(0)</f>
        <v>0</v>
      </c>
      <c r="K425" s="23" t="s">
        <v>2385</v>
      </c>
      <c r="L425" s="22"/>
      <c r="M425" s="49">
        <f t="shared" ref="M425:P425" si="114">SUM(0)</f>
        <v>0</v>
      </c>
      <c r="N425" s="49">
        <f t="shared" si="114"/>
        <v>0</v>
      </c>
      <c r="O425" s="49">
        <f t="shared" si="114"/>
        <v>0</v>
      </c>
      <c r="P425" s="49">
        <f t="shared" si="114"/>
        <v>0</v>
      </c>
      <c r="Q425" s="22"/>
      <c r="R425" s="22" t="s">
        <v>110</v>
      </c>
      <c r="S425" s="58">
        <f>SUM(0)</f>
        <v>0</v>
      </c>
      <c r="T425" s="58">
        <f>SUM(0)</f>
        <v>0</v>
      </c>
      <c r="U425" s="58"/>
      <c r="V425" s="58"/>
      <c r="W425" s="22" t="s">
        <v>34</v>
      </c>
      <c r="X425" s="22">
        <v>8193</v>
      </c>
      <c r="Y425" s="22"/>
    </row>
    <row r="426" s="6" customFormat="1" ht="24.95" customHeight="1" spans="1:25">
      <c r="A426" s="22">
        <v>301</v>
      </c>
      <c r="B426" s="23" t="s">
        <v>2386</v>
      </c>
      <c r="C426" s="22"/>
      <c r="D426" s="22"/>
      <c r="E426" s="22"/>
      <c r="F426" s="22"/>
      <c r="G426" s="22" t="s">
        <v>37</v>
      </c>
      <c r="H426" s="22" t="s">
        <v>34</v>
      </c>
      <c r="I426" s="22" t="s">
        <v>1232</v>
      </c>
      <c r="J426" s="43">
        <f>SUM(J427:J427)</f>
        <v>1</v>
      </c>
      <c r="K426" s="69" t="s">
        <v>2387</v>
      </c>
      <c r="L426" s="22"/>
      <c r="M426" s="49">
        <f>SUM(M427:M427)</f>
        <v>8.6</v>
      </c>
      <c r="N426" s="49">
        <f>SUM(N427:N427)</f>
        <v>8.6</v>
      </c>
      <c r="O426" s="49">
        <f>SUM(O427:O427)</f>
        <v>0</v>
      </c>
      <c r="P426" s="49">
        <f>SUM(P427:P427)</f>
        <v>0</v>
      </c>
      <c r="Q426" s="22"/>
      <c r="R426" s="22" t="s">
        <v>110</v>
      </c>
      <c r="S426" s="58">
        <f>SUM(S427:S427)</f>
        <v>0</v>
      </c>
      <c r="T426" s="58">
        <f>SUM(T427:T427)</f>
        <v>0</v>
      </c>
      <c r="U426" s="58"/>
      <c r="V426" s="58"/>
      <c r="W426" s="22" t="s">
        <v>34</v>
      </c>
      <c r="X426" s="22">
        <v>8255</v>
      </c>
      <c r="Y426" s="22"/>
    </row>
    <row r="427" ht="24.95" customHeight="1" spans="1:25">
      <c r="A427" s="24">
        <v>302</v>
      </c>
      <c r="B427" s="25" t="s">
        <v>2388</v>
      </c>
      <c r="C427" s="26" t="s">
        <v>45</v>
      </c>
      <c r="D427" s="26" t="s">
        <v>164</v>
      </c>
      <c r="E427" s="26" t="s">
        <v>2389</v>
      </c>
      <c r="F427" s="26"/>
      <c r="G427" s="26" t="s">
        <v>37</v>
      </c>
      <c r="H427" s="26">
        <v>2018</v>
      </c>
      <c r="I427" s="26" t="s">
        <v>1232</v>
      </c>
      <c r="J427" s="45">
        <v>1</v>
      </c>
      <c r="K427" s="46" t="s">
        <v>2390</v>
      </c>
      <c r="L427" s="54">
        <v>8.6</v>
      </c>
      <c r="M427" s="54">
        <f>N427+O427+P427</f>
        <v>8.6</v>
      </c>
      <c r="N427" s="54">
        <v>8.6</v>
      </c>
      <c r="O427" s="54"/>
      <c r="P427" s="54"/>
      <c r="Q427" s="26" t="s">
        <v>1240</v>
      </c>
      <c r="R427" s="26" t="s">
        <v>110</v>
      </c>
      <c r="S427" s="65"/>
      <c r="T427" s="65"/>
      <c r="U427" s="65"/>
      <c r="V427" s="65"/>
      <c r="W427" s="26" t="s">
        <v>17</v>
      </c>
      <c r="X427" s="24">
        <v>8258</v>
      </c>
      <c r="Y427" s="24"/>
    </row>
    <row r="428" s="6" customFormat="1" ht="24.95" customHeight="1" spans="1:25">
      <c r="A428" s="22">
        <v>303</v>
      </c>
      <c r="B428" s="23" t="s">
        <v>2398</v>
      </c>
      <c r="C428" s="22"/>
      <c r="D428" s="22"/>
      <c r="E428" s="22"/>
      <c r="F428" s="22"/>
      <c r="G428" s="22" t="s">
        <v>37</v>
      </c>
      <c r="H428" s="22" t="s">
        <v>34</v>
      </c>
      <c r="I428" s="22" t="s">
        <v>2399</v>
      </c>
      <c r="J428" s="43">
        <f>SUM(0)</f>
        <v>0</v>
      </c>
      <c r="K428" s="23" t="s">
        <v>2400</v>
      </c>
      <c r="L428" s="44"/>
      <c r="M428" s="44">
        <f t="shared" ref="M428:P428" si="115">SUM(0)</f>
        <v>0</v>
      </c>
      <c r="N428" s="44">
        <f t="shared" si="115"/>
        <v>0</v>
      </c>
      <c r="O428" s="44">
        <f t="shared" si="115"/>
        <v>0</v>
      </c>
      <c r="P428" s="44">
        <f t="shared" si="115"/>
        <v>0</v>
      </c>
      <c r="Q428" s="22"/>
      <c r="R428" s="22" t="s">
        <v>110</v>
      </c>
      <c r="S428" s="58">
        <f>SUM(0)</f>
        <v>0</v>
      </c>
      <c r="T428" s="58">
        <f>SUM(0)</f>
        <v>0</v>
      </c>
      <c r="U428" s="58"/>
      <c r="V428" s="58"/>
      <c r="W428" s="22" t="s">
        <v>34</v>
      </c>
      <c r="X428" s="22">
        <v>8283</v>
      </c>
      <c r="Y428" s="22"/>
    </row>
    <row r="429" s="6" customFormat="1" ht="24.95" customHeight="1" spans="1:25">
      <c r="A429" s="22">
        <v>304</v>
      </c>
      <c r="B429" s="23" t="s">
        <v>2401</v>
      </c>
      <c r="C429" s="22"/>
      <c r="D429" s="22"/>
      <c r="E429" s="22"/>
      <c r="F429" s="22"/>
      <c r="G429" s="22" t="s">
        <v>125</v>
      </c>
      <c r="H429" s="22" t="s">
        <v>34</v>
      </c>
      <c r="I429" s="22" t="s">
        <v>106</v>
      </c>
      <c r="J429" s="43">
        <f>SUM(J430:J465)</f>
        <v>45</v>
      </c>
      <c r="K429" s="23" t="s">
        <v>1632</v>
      </c>
      <c r="L429" s="22"/>
      <c r="M429" s="49">
        <f>SUM(M430:M465)</f>
        <v>24.812</v>
      </c>
      <c r="N429" s="49">
        <f>SUM(N430:N465)</f>
        <v>0</v>
      </c>
      <c r="O429" s="49">
        <f>SUM(O430:O465)</f>
        <v>24.81</v>
      </c>
      <c r="P429" s="49">
        <f>SUM(P430:P465)</f>
        <v>0</v>
      </c>
      <c r="Q429" s="22"/>
      <c r="R429" s="22" t="s">
        <v>11</v>
      </c>
      <c r="S429" s="58">
        <f>SUM(S430:S465)</f>
        <v>49</v>
      </c>
      <c r="T429" s="58">
        <f>SUM(T430:T465)</f>
        <v>167</v>
      </c>
      <c r="U429" s="58"/>
      <c r="V429" s="58"/>
      <c r="W429" s="22" t="s">
        <v>34</v>
      </c>
      <c r="X429" s="22">
        <v>8294</v>
      </c>
      <c r="Y429" s="22"/>
    </row>
    <row r="430" ht="24.95" customHeight="1" spans="1:25">
      <c r="A430" s="24">
        <v>305</v>
      </c>
      <c r="B430" s="25" t="s">
        <v>2421</v>
      </c>
      <c r="C430" s="26" t="s">
        <v>45</v>
      </c>
      <c r="D430" s="26" t="s">
        <v>164</v>
      </c>
      <c r="E430" s="26" t="s">
        <v>169</v>
      </c>
      <c r="F430" s="26"/>
      <c r="G430" s="26" t="s">
        <v>363</v>
      </c>
      <c r="H430" s="26">
        <v>2019</v>
      </c>
      <c r="I430" s="26" t="s">
        <v>106</v>
      </c>
      <c r="J430" s="45">
        <v>4</v>
      </c>
      <c r="K430" s="46" t="s">
        <v>2403</v>
      </c>
      <c r="L430" s="26" t="s">
        <v>1635</v>
      </c>
      <c r="M430" s="47">
        <f>N430+O430+P430</f>
        <v>1.18</v>
      </c>
      <c r="N430" s="47"/>
      <c r="O430" s="47">
        <v>1.18</v>
      </c>
      <c r="P430" s="47"/>
      <c r="Q430" s="26" t="s">
        <v>2075</v>
      </c>
      <c r="R430" s="26" t="s">
        <v>39</v>
      </c>
      <c r="S430" s="60">
        <v>4</v>
      </c>
      <c r="T430" s="60">
        <v>12</v>
      </c>
      <c r="U430" s="60"/>
      <c r="V430" s="60"/>
      <c r="W430" s="26" t="s">
        <v>17</v>
      </c>
      <c r="X430" s="26"/>
      <c r="Y430" s="26" t="s">
        <v>2422</v>
      </c>
    </row>
    <row r="431" ht="24.95" customHeight="1" spans="1:25">
      <c r="A431" s="24"/>
      <c r="B431" s="25"/>
      <c r="C431" s="118" t="s">
        <v>2727</v>
      </c>
      <c r="D431" s="154" t="s">
        <v>164</v>
      </c>
      <c r="E431" s="154" t="s">
        <v>169</v>
      </c>
      <c r="F431" s="154" t="s">
        <v>2844</v>
      </c>
      <c r="G431" s="26" t="s">
        <v>363</v>
      </c>
      <c r="H431" s="26">
        <v>2019</v>
      </c>
      <c r="I431" s="26" t="s">
        <v>106</v>
      </c>
      <c r="J431" s="45"/>
      <c r="K431" s="46" t="s">
        <v>2403</v>
      </c>
      <c r="L431" s="26" t="s">
        <v>1635</v>
      </c>
      <c r="M431" s="47">
        <v>0.614</v>
      </c>
      <c r="N431" s="47"/>
      <c r="O431" s="47">
        <v>0.614</v>
      </c>
      <c r="P431" s="47"/>
      <c r="Q431" s="26" t="s">
        <v>2075</v>
      </c>
      <c r="R431" s="26" t="s">
        <v>39</v>
      </c>
      <c r="S431" s="60">
        <v>1</v>
      </c>
      <c r="T431" s="119">
        <v>2</v>
      </c>
      <c r="U431" s="60"/>
      <c r="V431" s="60"/>
      <c r="W431" s="26" t="s">
        <v>17</v>
      </c>
      <c r="X431" s="26"/>
      <c r="Y431" s="26"/>
    </row>
    <row r="432" ht="24.95" customHeight="1" spans="1:25">
      <c r="A432" s="24"/>
      <c r="B432" s="25"/>
      <c r="C432" s="118" t="s">
        <v>2727</v>
      </c>
      <c r="D432" s="154" t="s">
        <v>164</v>
      </c>
      <c r="E432" s="154" t="s">
        <v>169</v>
      </c>
      <c r="F432" s="122" t="s">
        <v>2754</v>
      </c>
      <c r="G432" s="26" t="s">
        <v>363</v>
      </c>
      <c r="H432" s="26">
        <v>2019</v>
      </c>
      <c r="I432" s="26" t="s">
        <v>106</v>
      </c>
      <c r="J432" s="45"/>
      <c r="K432" s="46" t="s">
        <v>2403</v>
      </c>
      <c r="L432" s="26" t="s">
        <v>1635</v>
      </c>
      <c r="M432" s="47">
        <v>0.072</v>
      </c>
      <c r="N432" s="47"/>
      <c r="O432" s="47">
        <v>0.072</v>
      </c>
      <c r="P432" s="47"/>
      <c r="Q432" s="26" t="s">
        <v>2075</v>
      </c>
      <c r="R432" s="26" t="s">
        <v>39</v>
      </c>
      <c r="S432" s="60">
        <v>1</v>
      </c>
      <c r="T432" s="119">
        <v>5</v>
      </c>
      <c r="U432" s="60"/>
      <c r="V432" s="60"/>
      <c r="W432" s="26" t="s">
        <v>17</v>
      </c>
      <c r="X432" s="26"/>
      <c r="Y432" s="26"/>
    </row>
    <row r="433" ht="24.95" customHeight="1" spans="1:25">
      <c r="A433" s="24"/>
      <c r="B433" s="25"/>
      <c r="C433" s="118" t="s">
        <v>2727</v>
      </c>
      <c r="D433" s="154" t="s">
        <v>164</v>
      </c>
      <c r="E433" s="154" t="s">
        <v>169</v>
      </c>
      <c r="F433" s="154" t="s">
        <v>2770</v>
      </c>
      <c r="G433" s="26" t="s">
        <v>363</v>
      </c>
      <c r="H433" s="26">
        <v>2019</v>
      </c>
      <c r="I433" s="26" t="s">
        <v>106</v>
      </c>
      <c r="J433" s="45"/>
      <c r="K433" s="46" t="s">
        <v>2403</v>
      </c>
      <c r="L433" s="26" t="s">
        <v>1635</v>
      </c>
      <c r="M433" s="47">
        <v>0.072</v>
      </c>
      <c r="N433" s="47"/>
      <c r="O433" s="47">
        <v>0.072</v>
      </c>
      <c r="P433" s="47"/>
      <c r="Q433" s="26" t="s">
        <v>2075</v>
      </c>
      <c r="R433" s="26" t="s">
        <v>39</v>
      </c>
      <c r="S433" s="60">
        <v>1</v>
      </c>
      <c r="T433" s="119">
        <v>4</v>
      </c>
      <c r="U433" s="60"/>
      <c r="V433" s="60"/>
      <c r="W433" s="26" t="s">
        <v>17</v>
      </c>
      <c r="X433" s="26"/>
      <c r="Y433" s="26"/>
    </row>
    <row r="434" ht="24.95" customHeight="1" spans="1:25">
      <c r="A434" s="24"/>
      <c r="B434" s="25"/>
      <c r="C434" s="118" t="s">
        <v>2727</v>
      </c>
      <c r="D434" s="154" t="s">
        <v>164</v>
      </c>
      <c r="E434" s="154" t="s">
        <v>169</v>
      </c>
      <c r="F434" s="122" t="s">
        <v>2755</v>
      </c>
      <c r="G434" s="26" t="s">
        <v>363</v>
      </c>
      <c r="H434" s="26">
        <v>2019</v>
      </c>
      <c r="I434" s="26" t="s">
        <v>106</v>
      </c>
      <c r="J434" s="45"/>
      <c r="K434" s="46" t="s">
        <v>2403</v>
      </c>
      <c r="L434" s="26" t="s">
        <v>1635</v>
      </c>
      <c r="M434" s="47">
        <v>0.422</v>
      </c>
      <c r="N434" s="47"/>
      <c r="O434" s="47">
        <v>0.422</v>
      </c>
      <c r="P434" s="47"/>
      <c r="Q434" s="26" t="s">
        <v>2075</v>
      </c>
      <c r="R434" s="26" t="s">
        <v>39</v>
      </c>
      <c r="S434" s="60">
        <v>1</v>
      </c>
      <c r="T434" s="119">
        <v>4</v>
      </c>
      <c r="U434" s="60"/>
      <c r="V434" s="60"/>
      <c r="W434" s="26" t="s">
        <v>17</v>
      </c>
      <c r="X434" s="26"/>
      <c r="Y434" s="26"/>
    </row>
    <row r="435" ht="24.95" customHeight="1" spans="1:25">
      <c r="A435" s="24">
        <v>306</v>
      </c>
      <c r="B435" s="25" t="s">
        <v>2423</v>
      </c>
      <c r="C435" s="26" t="s">
        <v>45</v>
      </c>
      <c r="D435" s="26" t="s">
        <v>164</v>
      </c>
      <c r="E435" s="26" t="s">
        <v>167</v>
      </c>
      <c r="F435" s="26"/>
      <c r="G435" s="26" t="s">
        <v>363</v>
      </c>
      <c r="H435" s="26">
        <v>2019</v>
      </c>
      <c r="I435" s="26" t="s">
        <v>106</v>
      </c>
      <c r="J435" s="45">
        <v>2</v>
      </c>
      <c r="K435" s="46" t="s">
        <v>2403</v>
      </c>
      <c r="L435" s="26" t="s">
        <v>1635</v>
      </c>
      <c r="M435" s="47">
        <f t="shared" ref="M435:M439" si="116">N435+O435+P435</f>
        <v>0.872</v>
      </c>
      <c r="N435" s="47"/>
      <c r="O435" s="47">
        <v>0.872</v>
      </c>
      <c r="P435" s="47"/>
      <c r="Q435" s="26" t="s">
        <v>2075</v>
      </c>
      <c r="R435" s="26" t="s">
        <v>39</v>
      </c>
      <c r="S435" s="60">
        <v>2</v>
      </c>
      <c r="T435" s="60">
        <v>6</v>
      </c>
      <c r="U435" s="60"/>
      <c r="V435" s="60"/>
      <c r="W435" s="26" t="s">
        <v>17</v>
      </c>
      <c r="X435" s="26"/>
      <c r="Y435" s="26" t="s">
        <v>2424</v>
      </c>
    </row>
    <row r="436" ht="24.95" customHeight="1" spans="1:25">
      <c r="A436" s="24"/>
      <c r="B436" s="25"/>
      <c r="C436" s="118" t="s">
        <v>2727</v>
      </c>
      <c r="D436" s="154" t="s">
        <v>164</v>
      </c>
      <c r="E436" s="154" t="s">
        <v>167</v>
      </c>
      <c r="F436" s="122" t="s">
        <v>2756</v>
      </c>
      <c r="G436" s="26" t="s">
        <v>363</v>
      </c>
      <c r="H436" s="26">
        <v>2019</v>
      </c>
      <c r="I436" s="26" t="s">
        <v>106</v>
      </c>
      <c r="J436" s="45">
        <v>1</v>
      </c>
      <c r="K436" s="46" t="s">
        <v>2403</v>
      </c>
      <c r="L436" s="26" t="s">
        <v>1635</v>
      </c>
      <c r="M436" s="47">
        <v>0.8</v>
      </c>
      <c r="N436" s="47"/>
      <c r="O436" s="47">
        <v>0.8</v>
      </c>
      <c r="P436" s="47"/>
      <c r="Q436" s="26" t="s">
        <v>2075</v>
      </c>
      <c r="R436" s="26" t="s">
        <v>39</v>
      </c>
      <c r="S436" s="60">
        <v>1</v>
      </c>
      <c r="T436" s="60">
        <v>3</v>
      </c>
      <c r="U436" s="60"/>
      <c r="V436" s="60"/>
      <c r="W436" s="26" t="s">
        <v>17</v>
      </c>
      <c r="X436" s="26"/>
      <c r="Y436" s="26"/>
    </row>
    <row r="437" ht="24.95" customHeight="1" spans="1:25">
      <c r="A437" s="24"/>
      <c r="B437" s="25"/>
      <c r="C437" s="118" t="s">
        <v>2727</v>
      </c>
      <c r="D437" s="154" t="s">
        <v>164</v>
      </c>
      <c r="E437" s="154" t="s">
        <v>167</v>
      </c>
      <c r="F437" s="122" t="s">
        <v>2845</v>
      </c>
      <c r="G437" s="26" t="s">
        <v>363</v>
      </c>
      <c r="H437" s="26">
        <v>2019</v>
      </c>
      <c r="I437" s="26" t="s">
        <v>106</v>
      </c>
      <c r="J437" s="45">
        <v>1</v>
      </c>
      <c r="K437" s="46" t="s">
        <v>2403</v>
      </c>
      <c r="L437" s="26" t="s">
        <v>1635</v>
      </c>
      <c r="M437" s="47">
        <v>0.072</v>
      </c>
      <c r="N437" s="47"/>
      <c r="O437" s="47">
        <v>0.072</v>
      </c>
      <c r="P437" s="47"/>
      <c r="Q437" s="26" t="s">
        <v>2075</v>
      </c>
      <c r="R437" s="26" t="s">
        <v>39</v>
      </c>
      <c r="S437" s="60">
        <v>1</v>
      </c>
      <c r="T437" s="60">
        <v>5</v>
      </c>
      <c r="U437" s="60"/>
      <c r="V437" s="60"/>
      <c r="W437" s="26" t="s">
        <v>17</v>
      </c>
      <c r="X437" s="26"/>
      <c r="Y437" s="26"/>
    </row>
    <row r="438" ht="24.95" customHeight="1" spans="1:25">
      <c r="A438" s="24">
        <v>307</v>
      </c>
      <c r="B438" s="25" t="s">
        <v>2425</v>
      </c>
      <c r="C438" s="26" t="s">
        <v>45</v>
      </c>
      <c r="D438" s="26" t="s">
        <v>164</v>
      </c>
      <c r="E438" s="26" t="s">
        <v>631</v>
      </c>
      <c r="F438" s="26"/>
      <c r="G438" s="26" t="s">
        <v>363</v>
      </c>
      <c r="H438" s="26">
        <v>2019</v>
      </c>
      <c r="I438" s="26" t="s">
        <v>106</v>
      </c>
      <c r="J438" s="45">
        <v>1</v>
      </c>
      <c r="K438" s="46" t="s">
        <v>2403</v>
      </c>
      <c r="L438" s="26" t="s">
        <v>1635</v>
      </c>
      <c r="M438" s="47">
        <f t="shared" si="116"/>
        <v>0.72</v>
      </c>
      <c r="N438" s="47"/>
      <c r="O438" s="47">
        <v>0.72</v>
      </c>
      <c r="P438" s="47"/>
      <c r="Q438" s="26" t="s">
        <v>2075</v>
      </c>
      <c r="R438" s="26" t="s">
        <v>39</v>
      </c>
      <c r="S438" s="60">
        <v>1</v>
      </c>
      <c r="T438" s="60">
        <v>3</v>
      </c>
      <c r="U438" s="60"/>
      <c r="V438" s="60"/>
      <c r="W438" s="26" t="s">
        <v>17</v>
      </c>
      <c r="X438" s="26"/>
      <c r="Y438" s="26" t="s">
        <v>2426</v>
      </c>
    </row>
    <row r="439" ht="24.95" customHeight="1" spans="1:25">
      <c r="A439" s="24"/>
      <c r="B439" s="25"/>
      <c r="C439" s="118" t="s">
        <v>2727</v>
      </c>
      <c r="D439" s="154" t="s">
        <v>164</v>
      </c>
      <c r="E439" s="154" t="s">
        <v>631</v>
      </c>
      <c r="F439" s="154" t="s">
        <v>2846</v>
      </c>
      <c r="G439" s="26" t="s">
        <v>363</v>
      </c>
      <c r="H439" s="26">
        <v>2019</v>
      </c>
      <c r="I439" s="26" t="s">
        <v>106</v>
      </c>
      <c r="J439" s="45">
        <v>1</v>
      </c>
      <c r="K439" s="46" t="s">
        <v>2403</v>
      </c>
      <c r="L439" s="26" t="s">
        <v>1635</v>
      </c>
      <c r="M439" s="47">
        <f t="shared" si="116"/>
        <v>0.72</v>
      </c>
      <c r="N439" s="47"/>
      <c r="O439" s="47">
        <v>0.72</v>
      </c>
      <c r="P439" s="47"/>
      <c r="Q439" s="26" t="s">
        <v>2075</v>
      </c>
      <c r="R439" s="26" t="s">
        <v>39</v>
      </c>
      <c r="S439" s="60">
        <v>1</v>
      </c>
      <c r="T439" s="60">
        <v>3</v>
      </c>
      <c r="U439" s="60"/>
      <c r="V439" s="60"/>
      <c r="W439" s="26" t="s">
        <v>17</v>
      </c>
      <c r="X439" s="26"/>
      <c r="Y439" s="26"/>
    </row>
    <row r="440" ht="24.95" customHeight="1" spans="1:25">
      <c r="A440" s="24">
        <v>308</v>
      </c>
      <c r="B440" s="25" t="s">
        <v>2427</v>
      </c>
      <c r="C440" s="26" t="s">
        <v>45</v>
      </c>
      <c r="D440" s="26" t="s">
        <v>164</v>
      </c>
      <c r="E440" s="26" t="s">
        <v>634</v>
      </c>
      <c r="F440" s="26"/>
      <c r="G440" s="26" t="s">
        <v>363</v>
      </c>
      <c r="H440" s="26">
        <v>2019</v>
      </c>
      <c r="I440" s="26" t="s">
        <v>106</v>
      </c>
      <c r="J440" s="45">
        <v>1</v>
      </c>
      <c r="K440" s="46" t="s">
        <v>2403</v>
      </c>
      <c r="L440" s="26" t="s">
        <v>1635</v>
      </c>
      <c r="M440" s="47">
        <f t="shared" ref="M440:M443" si="117">N440+O440+P440</f>
        <v>0.72</v>
      </c>
      <c r="N440" s="47"/>
      <c r="O440" s="47">
        <v>0.72</v>
      </c>
      <c r="P440" s="47"/>
      <c r="Q440" s="26" t="s">
        <v>2075</v>
      </c>
      <c r="R440" s="26" t="s">
        <v>39</v>
      </c>
      <c r="S440" s="60">
        <v>1</v>
      </c>
      <c r="T440" s="60">
        <v>3</v>
      </c>
      <c r="U440" s="60"/>
      <c r="V440" s="60"/>
      <c r="W440" s="26" t="s">
        <v>17</v>
      </c>
      <c r="X440" s="26"/>
      <c r="Y440" s="26" t="s">
        <v>2428</v>
      </c>
    </row>
    <row r="441" ht="24.95" customHeight="1" spans="1:25">
      <c r="A441" s="24"/>
      <c r="B441" s="25"/>
      <c r="C441" s="118" t="s">
        <v>2727</v>
      </c>
      <c r="D441" s="154" t="s">
        <v>164</v>
      </c>
      <c r="E441" s="154" t="s">
        <v>634</v>
      </c>
      <c r="F441" s="122" t="s">
        <v>2847</v>
      </c>
      <c r="G441" s="26" t="s">
        <v>363</v>
      </c>
      <c r="H441" s="26">
        <v>2019</v>
      </c>
      <c r="I441" s="26" t="s">
        <v>106</v>
      </c>
      <c r="J441" s="45">
        <v>1</v>
      </c>
      <c r="K441" s="46" t="s">
        <v>2403</v>
      </c>
      <c r="L441" s="26" t="s">
        <v>1635</v>
      </c>
      <c r="M441" s="47">
        <f t="shared" si="117"/>
        <v>0.72</v>
      </c>
      <c r="N441" s="47"/>
      <c r="O441" s="47">
        <v>0.72</v>
      </c>
      <c r="P441" s="47"/>
      <c r="Q441" s="26" t="s">
        <v>2075</v>
      </c>
      <c r="R441" s="26" t="s">
        <v>39</v>
      </c>
      <c r="S441" s="60">
        <v>1</v>
      </c>
      <c r="T441" s="60">
        <v>3</v>
      </c>
      <c r="U441" s="60"/>
      <c r="V441" s="60"/>
      <c r="W441" s="26" t="s">
        <v>17</v>
      </c>
      <c r="X441" s="26"/>
      <c r="Y441" s="26"/>
    </row>
    <row r="442" ht="24.95" customHeight="1" spans="1:25">
      <c r="A442" s="24">
        <v>309</v>
      </c>
      <c r="B442" s="25" t="s">
        <v>2429</v>
      </c>
      <c r="C442" s="26" t="s">
        <v>45</v>
      </c>
      <c r="D442" s="26" t="s">
        <v>164</v>
      </c>
      <c r="E442" s="26" t="s">
        <v>553</v>
      </c>
      <c r="F442" s="26"/>
      <c r="G442" s="26" t="s">
        <v>363</v>
      </c>
      <c r="H442" s="26">
        <v>2019</v>
      </c>
      <c r="I442" s="26" t="s">
        <v>106</v>
      </c>
      <c r="J442" s="45">
        <v>1</v>
      </c>
      <c r="K442" s="46" t="s">
        <v>2403</v>
      </c>
      <c r="L442" s="26" t="s">
        <v>1635</v>
      </c>
      <c r="M442" s="47">
        <f t="shared" si="117"/>
        <v>0.24</v>
      </c>
      <c r="N442" s="47"/>
      <c r="O442" s="47">
        <v>0.24</v>
      </c>
      <c r="P442" s="47"/>
      <c r="Q442" s="26" t="s">
        <v>2075</v>
      </c>
      <c r="R442" s="26" t="s">
        <v>39</v>
      </c>
      <c r="S442" s="60">
        <v>1</v>
      </c>
      <c r="T442" s="60">
        <v>3</v>
      </c>
      <c r="U442" s="60"/>
      <c r="V442" s="60"/>
      <c r="W442" s="26" t="s">
        <v>17</v>
      </c>
      <c r="X442" s="26"/>
      <c r="Y442" s="26" t="s">
        <v>2430</v>
      </c>
    </row>
    <row r="443" ht="24.95" customHeight="1" spans="1:25">
      <c r="A443" s="24"/>
      <c r="B443" s="25"/>
      <c r="C443" s="118" t="s">
        <v>2727</v>
      </c>
      <c r="D443" s="154" t="s">
        <v>164</v>
      </c>
      <c r="E443" s="154" t="s">
        <v>553</v>
      </c>
      <c r="F443" s="122" t="s">
        <v>2848</v>
      </c>
      <c r="G443" s="26" t="s">
        <v>363</v>
      </c>
      <c r="H443" s="26">
        <v>2019</v>
      </c>
      <c r="I443" s="26" t="s">
        <v>106</v>
      </c>
      <c r="J443" s="45">
        <v>1</v>
      </c>
      <c r="K443" s="46" t="s">
        <v>2403</v>
      </c>
      <c r="L443" s="26" t="s">
        <v>1635</v>
      </c>
      <c r="M443" s="47">
        <f t="shared" si="117"/>
        <v>0.24</v>
      </c>
      <c r="N443" s="47"/>
      <c r="O443" s="47">
        <v>0.24</v>
      </c>
      <c r="P443" s="47"/>
      <c r="Q443" s="26" t="s">
        <v>2075</v>
      </c>
      <c r="R443" s="26" t="s">
        <v>39</v>
      </c>
      <c r="S443" s="60">
        <v>1</v>
      </c>
      <c r="T443" s="60">
        <v>3</v>
      </c>
      <c r="U443" s="60"/>
      <c r="V443" s="60"/>
      <c r="W443" s="26" t="s">
        <v>17</v>
      </c>
      <c r="X443" s="26"/>
      <c r="Y443" s="26"/>
    </row>
    <row r="444" ht="24.95" customHeight="1" spans="1:25">
      <c r="A444" s="24">
        <v>310</v>
      </c>
      <c r="B444" s="25" t="s">
        <v>2431</v>
      </c>
      <c r="C444" s="26" t="s">
        <v>45</v>
      </c>
      <c r="D444" s="26" t="s">
        <v>164</v>
      </c>
      <c r="E444" s="26" t="s">
        <v>813</v>
      </c>
      <c r="F444" s="26"/>
      <c r="G444" s="26" t="s">
        <v>363</v>
      </c>
      <c r="H444" s="26">
        <v>2019</v>
      </c>
      <c r="I444" s="26" t="s">
        <v>106</v>
      </c>
      <c r="J444" s="45">
        <v>2</v>
      </c>
      <c r="K444" s="46" t="s">
        <v>2403</v>
      </c>
      <c r="L444" s="26" t="s">
        <v>1635</v>
      </c>
      <c r="M444" s="47">
        <f t="shared" ref="M444:M448" si="118">N444+O444+P444</f>
        <v>0.672</v>
      </c>
      <c r="N444" s="47"/>
      <c r="O444" s="47">
        <v>0.672</v>
      </c>
      <c r="P444" s="47"/>
      <c r="Q444" s="26" t="s">
        <v>2075</v>
      </c>
      <c r="R444" s="26" t="s">
        <v>39</v>
      </c>
      <c r="S444" s="60">
        <v>2</v>
      </c>
      <c r="T444" s="60">
        <v>6</v>
      </c>
      <c r="U444" s="60"/>
      <c r="V444" s="60"/>
      <c r="W444" s="26" t="s">
        <v>17</v>
      </c>
      <c r="X444" s="26"/>
      <c r="Y444" s="26" t="s">
        <v>2432</v>
      </c>
    </row>
    <row r="445" ht="24.95" customHeight="1" spans="1:25">
      <c r="A445" s="24"/>
      <c r="B445" s="25"/>
      <c r="C445" s="118" t="s">
        <v>2727</v>
      </c>
      <c r="D445" s="154" t="s">
        <v>164</v>
      </c>
      <c r="E445" s="154" t="s">
        <v>813</v>
      </c>
      <c r="F445" s="154" t="s">
        <v>2849</v>
      </c>
      <c r="G445" s="26" t="s">
        <v>363</v>
      </c>
      <c r="H445" s="26">
        <v>2019</v>
      </c>
      <c r="I445" s="26" t="s">
        <v>106</v>
      </c>
      <c r="J445" s="45">
        <v>1</v>
      </c>
      <c r="K445" s="46" t="s">
        <v>2403</v>
      </c>
      <c r="L445" s="26" t="s">
        <v>1635</v>
      </c>
      <c r="M445" s="47">
        <v>0.6</v>
      </c>
      <c r="N445" s="47"/>
      <c r="O445" s="47">
        <v>0.6</v>
      </c>
      <c r="P445" s="47"/>
      <c r="Q445" s="26" t="s">
        <v>2075</v>
      </c>
      <c r="R445" s="26" t="s">
        <v>39</v>
      </c>
      <c r="S445" s="60">
        <v>1</v>
      </c>
      <c r="T445" s="119">
        <v>8</v>
      </c>
      <c r="U445" s="60"/>
      <c r="V445" s="60"/>
      <c r="W445" s="26" t="s">
        <v>17</v>
      </c>
      <c r="X445" s="26"/>
      <c r="Y445" s="26"/>
    </row>
    <row r="446" ht="24.95" customHeight="1" spans="1:25">
      <c r="A446" s="24"/>
      <c r="B446" s="25"/>
      <c r="C446" s="118" t="s">
        <v>2727</v>
      </c>
      <c r="D446" s="154" t="s">
        <v>164</v>
      </c>
      <c r="E446" s="154" t="s">
        <v>813</v>
      </c>
      <c r="F446" s="122" t="s">
        <v>2850</v>
      </c>
      <c r="G446" s="26" t="s">
        <v>363</v>
      </c>
      <c r="H446" s="26">
        <v>2019</v>
      </c>
      <c r="I446" s="26" t="s">
        <v>106</v>
      </c>
      <c r="J446" s="45">
        <v>1</v>
      </c>
      <c r="K446" s="46" t="s">
        <v>2403</v>
      </c>
      <c r="L446" s="26" t="s">
        <v>1635</v>
      </c>
      <c r="M446" s="47">
        <v>0.072</v>
      </c>
      <c r="N446" s="47"/>
      <c r="O446" s="47">
        <v>0.072</v>
      </c>
      <c r="P446" s="47"/>
      <c r="Q446" s="26" t="s">
        <v>2075</v>
      </c>
      <c r="R446" s="26" t="s">
        <v>39</v>
      </c>
      <c r="S446" s="60">
        <v>1</v>
      </c>
      <c r="T446" s="119">
        <v>3</v>
      </c>
      <c r="U446" s="60"/>
      <c r="V446" s="60"/>
      <c r="W446" s="26" t="s">
        <v>17</v>
      </c>
      <c r="X446" s="26"/>
      <c r="Y446" s="26"/>
    </row>
    <row r="447" ht="24.95" customHeight="1" spans="1:25">
      <c r="A447" s="24">
        <v>311</v>
      </c>
      <c r="B447" s="25" t="s">
        <v>2433</v>
      </c>
      <c r="C447" s="26" t="s">
        <v>45</v>
      </c>
      <c r="D447" s="26" t="s">
        <v>164</v>
      </c>
      <c r="E447" s="26" t="s">
        <v>225</v>
      </c>
      <c r="F447" s="26"/>
      <c r="G447" s="26" t="s">
        <v>363</v>
      </c>
      <c r="H447" s="26">
        <v>2019</v>
      </c>
      <c r="I447" s="26" t="s">
        <v>106</v>
      </c>
      <c r="J447" s="45">
        <v>1</v>
      </c>
      <c r="K447" s="46" t="s">
        <v>2403</v>
      </c>
      <c r="L447" s="26" t="s">
        <v>1635</v>
      </c>
      <c r="M447" s="47">
        <f t="shared" si="118"/>
        <v>0.8</v>
      </c>
      <c r="N447" s="47"/>
      <c r="O447" s="47">
        <v>0.8</v>
      </c>
      <c r="P447" s="47"/>
      <c r="Q447" s="26" t="s">
        <v>2075</v>
      </c>
      <c r="R447" s="26" t="s">
        <v>39</v>
      </c>
      <c r="S447" s="60">
        <v>1</v>
      </c>
      <c r="T447" s="60">
        <v>6</v>
      </c>
      <c r="U447" s="60"/>
      <c r="V447" s="60"/>
      <c r="W447" s="26" t="s">
        <v>17</v>
      </c>
      <c r="X447" s="26"/>
      <c r="Y447" s="26" t="s">
        <v>2434</v>
      </c>
    </row>
    <row r="448" ht="24.95" customHeight="1" spans="1:25">
      <c r="A448" s="24"/>
      <c r="B448" s="25"/>
      <c r="C448" s="118" t="s">
        <v>2727</v>
      </c>
      <c r="D448" s="154" t="s">
        <v>164</v>
      </c>
      <c r="E448" s="154" t="s">
        <v>225</v>
      </c>
      <c r="F448" s="154" t="s">
        <v>2780</v>
      </c>
      <c r="G448" s="26" t="s">
        <v>363</v>
      </c>
      <c r="H448" s="26">
        <v>2019</v>
      </c>
      <c r="I448" s="26" t="s">
        <v>106</v>
      </c>
      <c r="J448" s="45">
        <v>1</v>
      </c>
      <c r="K448" s="46" t="s">
        <v>2403</v>
      </c>
      <c r="L448" s="26" t="s">
        <v>1635</v>
      </c>
      <c r="M448" s="47">
        <f t="shared" si="118"/>
        <v>0.8</v>
      </c>
      <c r="N448" s="47"/>
      <c r="O448" s="47">
        <v>0.8</v>
      </c>
      <c r="P448" s="47"/>
      <c r="Q448" s="26" t="s">
        <v>2075</v>
      </c>
      <c r="R448" s="26" t="s">
        <v>39</v>
      </c>
      <c r="S448" s="60">
        <v>1</v>
      </c>
      <c r="T448" s="60">
        <v>6</v>
      </c>
      <c r="U448" s="60"/>
      <c r="V448" s="60"/>
      <c r="W448" s="26" t="s">
        <v>17</v>
      </c>
      <c r="X448" s="26"/>
      <c r="Y448" s="26"/>
    </row>
    <row r="449" ht="24.95" customHeight="1" spans="1:25">
      <c r="A449" s="24">
        <v>312</v>
      </c>
      <c r="B449" s="25" t="s">
        <v>2435</v>
      </c>
      <c r="C449" s="26" t="s">
        <v>45</v>
      </c>
      <c r="D449" s="26" t="s">
        <v>164</v>
      </c>
      <c r="E449" s="26" t="s">
        <v>549</v>
      </c>
      <c r="F449" s="26"/>
      <c r="G449" s="26" t="s">
        <v>363</v>
      </c>
      <c r="H449" s="26">
        <v>2019</v>
      </c>
      <c r="I449" s="26" t="s">
        <v>106</v>
      </c>
      <c r="J449" s="45">
        <v>2</v>
      </c>
      <c r="K449" s="46" t="s">
        <v>2403</v>
      </c>
      <c r="L449" s="26" t="s">
        <v>1635</v>
      </c>
      <c r="M449" s="47">
        <f t="shared" ref="M449:M454" si="119">N449+O449+P449</f>
        <v>1.08</v>
      </c>
      <c r="N449" s="47"/>
      <c r="O449" s="47">
        <v>1.08</v>
      </c>
      <c r="P449" s="47"/>
      <c r="Q449" s="26" t="s">
        <v>2075</v>
      </c>
      <c r="R449" s="26" t="s">
        <v>39</v>
      </c>
      <c r="S449" s="60">
        <v>2</v>
      </c>
      <c r="T449" s="60">
        <v>6</v>
      </c>
      <c r="U449" s="60"/>
      <c r="V449" s="60"/>
      <c r="W449" s="26" t="s">
        <v>17</v>
      </c>
      <c r="X449" s="26"/>
      <c r="Y449" s="26" t="s">
        <v>2436</v>
      </c>
    </row>
    <row r="450" ht="24.95" customHeight="1" spans="1:25">
      <c r="A450" s="24"/>
      <c r="B450" s="25"/>
      <c r="C450" s="118" t="s">
        <v>2727</v>
      </c>
      <c r="D450" s="154" t="s">
        <v>164</v>
      </c>
      <c r="E450" s="154" t="s">
        <v>549</v>
      </c>
      <c r="F450" s="154" t="s">
        <v>2818</v>
      </c>
      <c r="G450" s="26" t="s">
        <v>363</v>
      </c>
      <c r="H450" s="26">
        <v>2019</v>
      </c>
      <c r="I450" s="26" t="s">
        <v>106</v>
      </c>
      <c r="J450" s="45">
        <v>1</v>
      </c>
      <c r="K450" s="46" t="s">
        <v>2403</v>
      </c>
      <c r="L450" s="26" t="s">
        <v>1635</v>
      </c>
      <c r="M450" s="47">
        <v>0.6</v>
      </c>
      <c r="N450" s="47"/>
      <c r="O450" s="47">
        <v>0.6</v>
      </c>
      <c r="P450" s="47"/>
      <c r="Q450" s="26" t="s">
        <v>2075</v>
      </c>
      <c r="R450" s="26" t="s">
        <v>39</v>
      </c>
      <c r="S450" s="60">
        <v>1</v>
      </c>
      <c r="T450" s="60">
        <v>3</v>
      </c>
      <c r="U450" s="60"/>
      <c r="V450" s="60"/>
      <c r="W450" s="26" t="s">
        <v>17</v>
      </c>
      <c r="X450" s="26"/>
      <c r="Y450" s="26"/>
    </row>
    <row r="451" ht="24.95" customHeight="1" spans="1:25">
      <c r="A451" s="24"/>
      <c r="B451" s="25"/>
      <c r="C451" s="118" t="s">
        <v>2727</v>
      </c>
      <c r="D451" s="154" t="s">
        <v>164</v>
      </c>
      <c r="E451" s="154" t="s">
        <v>549</v>
      </c>
      <c r="F451" s="154" t="s">
        <v>2817</v>
      </c>
      <c r="G451" s="26" t="s">
        <v>363</v>
      </c>
      <c r="H451" s="26">
        <v>2019</v>
      </c>
      <c r="I451" s="26" t="s">
        <v>106</v>
      </c>
      <c r="J451" s="45">
        <v>1</v>
      </c>
      <c r="K451" s="46" t="s">
        <v>2403</v>
      </c>
      <c r="L451" s="26" t="s">
        <v>1635</v>
      </c>
      <c r="M451" s="47">
        <v>0.48</v>
      </c>
      <c r="N451" s="47"/>
      <c r="O451" s="47">
        <v>0.48</v>
      </c>
      <c r="P451" s="47"/>
      <c r="Q451" s="26" t="s">
        <v>2075</v>
      </c>
      <c r="R451" s="26" t="s">
        <v>39</v>
      </c>
      <c r="S451" s="60">
        <v>1</v>
      </c>
      <c r="T451" s="60">
        <v>5</v>
      </c>
      <c r="U451" s="60"/>
      <c r="V451" s="60"/>
      <c r="W451" s="26" t="s">
        <v>17</v>
      </c>
      <c r="X451" s="26"/>
      <c r="Y451" s="26"/>
    </row>
    <row r="452" ht="24.95" customHeight="1" spans="1:25">
      <c r="A452" s="24">
        <v>313</v>
      </c>
      <c r="B452" s="25" t="s">
        <v>2437</v>
      </c>
      <c r="C452" s="26" t="s">
        <v>45</v>
      </c>
      <c r="D452" s="26" t="s">
        <v>164</v>
      </c>
      <c r="E452" s="26" t="s">
        <v>394</v>
      </c>
      <c r="F452" s="26"/>
      <c r="G452" s="26" t="s">
        <v>363</v>
      </c>
      <c r="H452" s="26">
        <v>2019</v>
      </c>
      <c r="I452" s="26" t="s">
        <v>106</v>
      </c>
      <c r="J452" s="45">
        <v>1</v>
      </c>
      <c r="K452" s="46" t="s">
        <v>2403</v>
      </c>
      <c r="L452" s="26" t="s">
        <v>1635</v>
      </c>
      <c r="M452" s="47">
        <f t="shared" si="119"/>
        <v>0.664</v>
      </c>
      <c r="N452" s="47"/>
      <c r="O452" s="47">
        <v>0.664</v>
      </c>
      <c r="P452" s="47"/>
      <c r="Q452" s="26" t="s">
        <v>2075</v>
      </c>
      <c r="R452" s="26" t="s">
        <v>39</v>
      </c>
      <c r="S452" s="60">
        <v>1</v>
      </c>
      <c r="T452" s="60">
        <v>2</v>
      </c>
      <c r="U452" s="60"/>
      <c r="V452" s="60"/>
      <c r="W452" s="26" t="s">
        <v>17</v>
      </c>
      <c r="X452" s="26"/>
      <c r="Y452" s="26" t="s">
        <v>2438</v>
      </c>
    </row>
    <row r="453" ht="24.95" customHeight="1" spans="1:25">
      <c r="A453" s="24"/>
      <c r="B453" s="25"/>
      <c r="C453" s="118" t="s">
        <v>2727</v>
      </c>
      <c r="D453" s="122" t="s">
        <v>164</v>
      </c>
      <c r="E453" s="122" t="s">
        <v>394</v>
      </c>
      <c r="F453" s="122" t="s">
        <v>2851</v>
      </c>
      <c r="G453" s="26" t="s">
        <v>363</v>
      </c>
      <c r="H453" s="26">
        <v>2019</v>
      </c>
      <c r="I453" s="26" t="s">
        <v>106</v>
      </c>
      <c r="J453" s="45">
        <v>1</v>
      </c>
      <c r="K453" s="46" t="s">
        <v>2403</v>
      </c>
      <c r="L453" s="26" t="s">
        <v>1635</v>
      </c>
      <c r="M453" s="47">
        <f t="shared" si="119"/>
        <v>0.664</v>
      </c>
      <c r="N453" s="47"/>
      <c r="O453" s="47">
        <v>0.664</v>
      </c>
      <c r="P453" s="47"/>
      <c r="Q453" s="26" t="s">
        <v>2075</v>
      </c>
      <c r="R453" s="26" t="s">
        <v>39</v>
      </c>
      <c r="S453" s="60">
        <v>1</v>
      </c>
      <c r="T453" s="60">
        <v>2</v>
      </c>
      <c r="U453" s="60"/>
      <c r="V453" s="60"/>
      <c r="W453" s="26" t="s">
        <v>17</v>
      </c>
      <c r="X453" s="26"/>
      <c r="Y453" s="26"/>
    </row>
    <row r="454" ht="24.95" customHeight="1" spans="1:25">
      <c r="A454" s="24">
        <v>314</v>
      </c>
      <c r="B454" s="25" t="s">
        <v>2439</v>
      </c>
      <c r="C454" s="26" t="s">
        <v>45</v>
      </c>
      <c r="D454" s="26" t="s">
        <v>164</v>
      </c>
      <c r="E454" s="26" t="s">
        <v>1931</v>
      </c>
      <c r="F454" s="26"/>
      <c r="G454" s="26" t="s">
        <v>363</v>
      </c>
      <c r="H454" s="26">
        <v>2019</v>
      </c>
      <c r="I454" s="26" t="s">
        <v>106</v>
      </c>
      <c r="J454" s="45">
        <v>2</v>
      </c>
      <c r="K454" s="46" t="s">
        <v>2403</v>
      </c>
      <c r="L454" s="26" t="s">
        <v>1635</v>
      </c>
      <c r="M454" s="47">
        <f t="shared" si="119"/>
        <v>1.12</v>
      </c>
      <c r="N454" s="47"/>
      <c r="O454" s="47">
        <v>1.12</v>
      </c>
      <c r="P454" s="47"/>
      <c r="Q454" s="26" t="s">
        <v>2075</v>
      </c>
      <c r="R454" s="26" t="s">
        <v>39</v>
      </c>
      <c r="S454" s="60">
        <v>2</v>
      </c>
      <c r="T454" s="60">
        <v>6</v>
      </c>
      <c r="U454" s="60"/>
      <c r="V454" s="60"/>
      <c r="W454" s="26" t="s">
        <v>17</v>
      </c>
      <c r="X454" s="26"/>
      <c r="Y454" s="26" t="s">
        <v>2440</v>
      </c>
    </row>
    <row r="455" ht="24.95" customHeight="1" spans="1:25">
      <c r="A455" s="24"/>
      <c r="B455" s="25"/>
      <c r="C455" s="118" t="s">
        <v>2727</v>
      </c>
      <c r="D455" s="122" t="s">
        <v>164</v>
      </c>
      <c r="E455" s="122" t="s">
        <v>1931</v>
      </c>
      <c r="F455" s="122" t="s">
        <v>2852</v>
      </c>
      <c r="G455" s="26" t="s">
        <v>363</v>
      </c>
      <c r="H455" s="26">
        <v>2019</v>
      </c>
      <c r="I455" s="26" t="s">
        <v>106</v>
      </c>
      <c r="J455" s="45">
        <v>1</v>
      </c>
      <c r="K455" s="46" t="s">
        <v>2403</v>
      </c>
      <c r="L455" s="26" t="s">
        <v>1635</v>
      </c>
      <c r="M455" s="47">
        <v>0.48</v>
      </c>
      <c r="N455" s="47"/>
      <c r="O455" s="47">
        <v>0.48</v>
      </c>
      <c r="P455" s="47"/>
      <c r="Q455" s="26" t="s">
        <v>2075</v>
      </c>
      <c r="R455" s="26" t="s">
        <v>39</v>
      </c>
      <c r="S455" s="60">
        <v>1</v>
      </c>
      <c r="T455" s="60">
        <v>3</v>
      </c>
      <c r="U455" s="60"/>
      <c r="V455" s="60"/>
      <c r="W455" s="26" t="s">
        <v>17</v>
      </c>
      <c r="X455" s="26"/>
      <c r="Y455" s="26"/>
    </row>
    <row r="456" ht="24.95" customHeight="1" spans="1:25">
      <c r="A456" s="24"/>
      <c r="B456" s="25"/>
      <c r="C456" s="118" t="s">
        <v>2727</v>
      </c>
      <c r="D456" s="122" t="s">
        <v>164</v>
      </c>
      <c r="E456" s="122" t="s">
        <v>1931</v>
      </c>
      <c r="F456" s="122" t="s">
        <v>2853</v>
      </c>
      <c r="G456" s="26" t="s">
        <v>363</v>
      </c>
      <c r="H456" s="26">
        <v>2019</v>
      </c>
      <c r="I456" s="26" t="s">
        <v>106</v>
      </c>
      <c r="J456" s="45">
        <v>1</v>
      </c>
      <c r="K456" s="46" t="s">
        <v>2403</v>
      </c>
      <c r="L456" s="26" t="s">
        <v>1635</v>
      </c>
      <c r="M456" s="47">
        <v>0.64</v>
      </c>
      <c r="N456" s="47"/>
      <c r="O456" s="47">
        <v>0.64</v>
      </c>
      <c r="P456" s="47"/>
      <c r="Q456" s="26" t="s">
        <v>2075</v>
      </c>
      <c r="R456" s="26" t="s">
        <v>39</v>
      </c>
      <c r="S456" s="60">
        <v>1</v>
      </c>
      <c r="T456" s="60">
        <v>3</v>
      </c>
      <c r="U456" s="60"/>
      <c r="V456" s="60"/>
      <c r="W456" s="26" t="s">
        <v>17</v>
      </c>
      <c r="X456" s="26"/>
      <c r="Y456" s="26"/>
    </row>
    <row r="457" ht="24.95" customHeight="1" spans="1:25">
      <c r="A457" s="24">
        <v>315</v>
      </c>
      <c r="B457" s="25" t="s">
        <v>2441</v>
      </c>
      <c r="C457" s="26" t="s">
        <v>45</v>
      </c>
      <c r="D457" s="26" t="s">
        <v>164</v>
      </c>
      <c r="E457" s="26" t="s">
        <v>557</v>
      </c>
      <c r="F457" s="26"/>
      <c r="G457" s="26" t="s">
        <v>363</v>
      </c>
      <c r="H457" s="26">
        <v>2019</v>
      </c>
      <c r="I457" s="26" t="s">
        <v>106</v>
      </c>
      <c r="J457" s="45">
        <v>3</v>
      </c>
      <c r="K457" s="46" t="s">
        <v>2403</v>
      </c>
      <c r="L457" s="26" t="s">
        <v>1635</v>
      </c>
      <c r="M457" s="47">
        <f>N457+O457+P457</f>
        <v>1.742</v>
      </c>
      <c r="N457" s="47"/>
      <c r="O457" s="47">
        <v>1.742</v>
      </c>
      <c r="P457" s="47"/>
      <c r="Q457" s="26" t="s">
        <v>2075</v>
      </c>
      <c r="R457" s="26" t="s">
        <v>39</v>
      </c>
      <c r="S457" s="60">
        <v>3</v>
      </c>
      <c r="T457" s="60">
        <v>9</v>
      </c>
      <c r="U457" s="60"/>
      <c r="V457" s="60"/>
      <c r="W457" s="26" t="s">
        <v>17</v>
      </c>
      <c r="X457" s="26"/>
      <c r="Y457" s="26" t="s">
        <v>2442</v>
      </c>
    </row>
    <row r="458" ht="24.95" customHeight="1" spans="1:25">
      <c r="A458" s="24"/>
      <c r="B458" s="25"/>
      <c r="C458" s="118" t="s">
        <v>2727</v>
      </c>
      <c r="D458" s="154" t="s">
        <v>164</v>
      </c>
      <c r="E458" s="154" t="s">
        <v>557</v>
      </c>
      <c r="F458" s="154" t="s">
        <v>2832</v>
      </c>
      <c r="G458" s="26" t="s">
        <v>363</v>
      </c>
      <c r="H458" s="26">
        <v>2019</v>
      </c>
      <c r="I458" s="26" t="s">
        <v>106</v>
      </c>
      <c r="J458" s="45">
        <v>1</v>
      </c>
      <c r="K458" s="46" t="s">
        <v>2403</v>
      </c>
      <c r="L458" s="26" t="s">
        <v>1635</v>
      </c>
      <c r="M458" s="47">
        <v>0.672</v>
      </c>
      <c r="N458" s="47"/>
      <c r="O458" s="47">
        <v>0.672</v>
      </c>
      <c r="P458" s="47"/>
      <c r="Q458" s="26" t="s">
        <v>2075</v>
      </c>
      <c r="R458" s="26" t="s">
        <v>39</v>
      </c>
      <c r="S458" s="60">
        <v>1</v>
      </c>
      <c r="T458" s="119">
        <v>3</v>
      </c>
      <c r="U458" s="60"/>
      <c r="V458" s="60"/>
      <c r="W458" s="26" t="s">
        <v>17</v>
      </c>
      <c r="X458" s="26"/>
      <c r="Y458" s="26"/>
    </row>
    <row r="459" ht="24.95" customHeight="1" spans="1:25">
      <c r="A459" s="24"/>
      <c r="B459" s="25"/>
      <c r="C459" s="118" t="s">
        <v>2727</v>
      </c>
      <c r="D459" s="154" t="s">
        <v>164</v>
      </c>
      <c r="E459" s="154" t="s">
        <v>557</v>
      </c>
      <c r="F459" s="154" t="s">
        <v>2831</v>
      </c>
      <c r="G459" s="26" t="s">
        <v>363</v>
      </c>
      <c r="H459" s="26">
        <v>2019</v>
      </c>
      <c r="I459" s="26" t="s">
        <v>106</v>
      </c>
      <c r="J459" s="45">
        <v>1</v>
      </c>
      <c r="K459" s="46" t="s">
        <v>2403</v>
      </c>
      <c r="L459" s="26" t="s">
        <v>1635</v>
      </c>
      <c r="M459" s="47">
        <v>0.72</v>
      </c>
      <c r="N459" s="47"/>
      <c r="O459" s="47">
        <v>0.72</v>
      </c>
      <c r="P459" s="47"/>
      <c r="Q459" s="26" t="s">
        <v>2075</v>
      </c>
      <c r="R459" s="26" t="s">
        <v>39</v>
      </c>
      <c r="S459" s="60">
        <v>1</v>
      </c>
      <c r="T459" s="119">
        <v>2</v>
      </c>
      <c r="U459" s="60"/>
      <c r="V459" s="60"/>
      <c r="W459" s="26" t="s">
        <v>17</v>
      </c>
      <c r="X459" s="26"/>
      <c r="Y459" s="26"/>
    </row>
    <row r="460" ht="24.95" customHeight="1" spans="1:25">
      <c r="A460" s="24"/>
      <c r="B460" s="25"/>
      <c r="C460" s="118" t="s">
        <v>2727</v>
      </c>
      <c r="D460" s="154" t="s">
        <v>164</v>
      </c>
      <c r="E460" s="154" t="s">
        <v>557</v>
      </c>
      <c r="F460" s="154" t="s">
        <v>2854</v>
      </c>
      <c r="G460" s="26" t="s">
        <v>363</v>
      </c>
      <c r="H460" s="26">
        <v>2019</v>
      </c>
      <c r="I460" s="26" t="s">
        <v>106</v>
      </c>
      <c r="J460" s="45">
        <v>1</v>
      </c>
      <c r="K460" s="46" t="s">
        <v>2403</v>
      </c>
      <c r="L460" s="26" t="s">
        <v>1635</v>
      </c>
      <c r="M460" s="47">
        <v>0.35</v>
      </c>
      <c r="N460" s="47"/>
      <c r="O460" s="47">
        <v>0.35</v>
      </c>
      <c r="P460" s="47"/>
      <c r="Q460" s="26" t="s">
        <v>2075</v>
      </c>
      <c r="R460" s="26" t="s">
        <v>39</v>
      </c>
      <c r="S460" s="60">
        <v>1</v>
      </c>
      <c r="T460" s="119">
        <v>4</v>
      </c>
      <c r="U460" s="60"/>
      <c r="V460" s="60"/>
      <c r="W460" s="26" t="s">
        <v>17</v>
      </c>
      <c r="X460" s="26"/>
      <c r="Y460" s="26"/>
    </row>
    <row r="461" ht="24.95" customHeight="1" spans="1:25">
      <c r="A461" s="24">
        <v>316</v>
      </c>
      <c r="B461" s="25" t="s">
        <v>2443</v>
      </c>
      <c r="C461" s="26" t="s">
        <v>45</v>
      </c>
      <c r="D461" s="26" t="s">
        <v>164</v>
      </c>
      <c r="E461" s="26" t="s">
        <v>228</v>
      </c>
      <c r="F461" s="26"/>
      <c r="G461" s="26" t="s">
        <v>363</v>
      </c>
      <c r="H461" s="26">
        <v>2019</v>
      </c>
      <c r="I461" s="26" t="s">
        <v>106</v>
      </c>
      <c r="J461" s="45">
        <v>3</v>
      </c>
      <c r="K461" s="46" t="s">
        <v>2403</v>
      </c>
      <c r="L461" s="26" t="s">
        <v>1635</v>
      </c>
      <c r="M461" s="47">
        <f>N461+O461+P461</f>
        <v>2.08</v>
      </c>
      <c r="N461" s="47"/>
      <c r="O461" s="47">
        <v>2.08</v>
      </c>
      <c r="P461" s="47"/>
      <c r="Q461" s="26" t="s">
        <v>2075</v>
      </c>
      <c r="R461" s="26" t="s">
        <v>39</v>
      </c>
      <c r="S461" s="60">
        <v>3</v>
      </c>
      <c r="T461" s="60">
        <v>9</v>
      </c>
      <c r="U461" s="60"/>
      <c r="V461" s="60"/>
      <c r="W461" s="26" t="s">
        <v>17</v>
      </c>
      <c r="X461" s="26"/>
      <c r="Y461" s="26" t="s">
        <v>2444</v>
      </c>
    </row>
    <row r="462" ht="24.95" customHeight="1" spans="1:25">
      <c r="A462" s="24"/>
      <c r="B462" s="25"/>
      <c r="C462" s="118" t="s">
        <v>2727</v>
      </c>
      <c r="D462" s="122" t="s">
        <v>164</v>
      </c>
      <c r="E462" s="122" t="s">
        <v>228</v>
      </c>
      <c r="F462" s="122" t="s">
        <v>2834</v>
      </c>
      <c r="G462" s="26" t="s">
        <v>363</v>
      </c>
      <c r="H462" s="26">
        <v>2019</v>
      </c>
      <c r="I462" s="26" t="s">
        <v>106</v>
      </c>
      <c r="J462" s="45">
        <v>1</v>
      </c>
      <c r="K462" s="46" t="s">
        <v>2403</v>
      </c>
      <c r="L462" s="26" t="s">
        <v>1635</v>
      </c>
      <c r="M462" s="47">
        <v>0.48</v>
      </c>
      <c r="N462" s="47"/>
      <c r="O462" s="47">
        <v>0.48</v>
      </c>
      <c r="P462" s="47"/>
      <c r="Q462" s="26" t="s">
        <v>2075</v>
      </c>
      <c r="R462" s="26" t="s">
        <v>39</v>
      </c>
      <c r="S462" s="60">
        <v>1</v>
      </c>
      <c r="T462" s="119">
        <v>4</v>
      </c>
      <c r="U462" s="60"/>
      <c r="V462" s="60"/>
      <c r="W462" s="26" t="s">
        <v>17</v>
      </c>
      <c r="X462" s="26"/>
      <c r="Y462" s="26"/>
    </row>
    <row r="463" ht="24.95" customHeight="1" spans="1:25">
      <c r="A463" s="24"/>
      <c r="B463" s="25"/>
      <c r="C463" s="118" t="s">
        <v>2727</v>
      </c>
      <c r="D463" s="154" t="s">
        <v>164</v>
      </c>
      <c r="E463" s="154" t="s">
        <v>228</v>
      </c>
      <c r="F463" s="154" t="s">
        <v>2828</v>
      </c>
      <c r="G463" s="26" t="s">
        <v>363</v>
      </c>
      <c r="H463" s="26">
        <v>2019</v>
      </c>
      <c r="I463" s="26" t="s">
        <v>106</v>
      </c>
      <c r="J463" s="45">
        <v>1</v>
      </c>
      <c r="K463" s="46" t="s">
        <v>2403</v>
      </c>
      <c r="L463" s="26" t="s">
        <v>1635</v>
      </c>
      <c r="M463" s="47">
        <v>0.8</v>
      </c>
      <c r="N463" s="47"/>
      <c r="O463" s="47">
        <v>0.8</v>
      </c>
      <c r="P463" s="47"/>
      <c r="Q463" s="26" t="s">
        <v>2075</v>
      </c>
      <c r="R463" s="26" t="s">
        <v>39</v>
      </c>
      <c r="S463" s="60">
        <v>1</v>
      </c>
      <c r="T463" s="119">
        <v>5</v>
      </c>
      <c r="U463" s="60"/>
      <c r="V463" s="60"/>
      <c r="W463" s="26" t="s">
        <v>17</v>
      </c>
      <c r="X463" s="26"/>
      <c r="Y463" s="26"/>
    </row>
    <row r="464" ht="24.95" customHeight="1" spans="1:25">
      <c r="A464" s="24"/>
      <c r="B464" s="25"/>
      <c r="C464" s="118" t="s">
        <v>2727</v>
      </c>
      <c r="D464" s="154" t="s">
        <v>164</v>
      </c>
      <c r="E464" s="154" t="s">
        <v>228</v>
      </c>
      <c r="F464" s="154" t="s">
        <v>2838</v>
      </c>
      <c r="G464" s="26" t="s">
        <v>363</v>
      </c>
      <c r="H464" s="26">
        <v>2019</v>
      </c>
      <c r="I464" s="26" t="s">
        <v>106</v>
      </c>
      <c r="J464" s="45">
        <v>1</v>
      </c>
      <c r="K464" s="46" t="s">
        <v>2403</v>
      </c>
      <c r="L464" s="26" t="s">
        <v>1635</v>
      </c>
      <c r="M464" s="47">
        <v>0.8</v>
      </c>
      <c r="N464" s="47"/>
      <c r="O464" s="47">
        <v>0.8</v>
      </c>
      <c r="P464" s="47"/>
      <c r="Q464" s="26" t="s">
        <v>2075</v>
      </c>
      <c r="R464" s="26" t="s">
        <v>39</v>
      </c>
      <c r="S464" s="60">
        <v>1</v>
      </c>
      <c r="T464" s="119">
        <v>4</v>
      </c>
      <c r="U464" s="60"/>
      <c r="V464" s="60"/>
      <c r="W464" s="26" t="s">
        <v>17</v>
      </c>
      <c r="X464" s="26"/>
      <c r="Y464" s="26"/>
    </row>
    <row r="465" ht="24.95" customHeight="1" spans="1:25">
      <c r="A465" s="24">
        <v>317</v>
      </c>
      <c r="B465" s="25" t="s">
        <v>2445</v>
      </c>
      <c r="C465" s="26" t="s">
        <v>45</v>
      </c>
      <c r="D465" s="26" t="s">
        <v>164</v>
      </c>
      <c r="E465" s="26" t="s">
        <v>212</v>
      </c>
      <c r="F465" s="26"/>
      <c r="G465" s="26" t="s">
        <v>363</v>
      </c>
      <c r="H465" s="26">
        <v>2019</v>
      </c>
      <c r="I465" s="26" t="s">
        <v>106</v>
      </c>
      <c r="J465" s="45">
        <v>3</v>
      </c>
      <c r="K465" s="46" t="s">
        <v>2403</v>
      </c>
      <c r="L465" s="26" t="s">
        <v>1635</v>
      </c>
      <c r="M465" s="47">
        <v>1.032</v>
      </c>
      <c r="N465" s="47"/>
      <c r="O465" s="47">
        <v>1.03</v>
      </c>
      <c r="P465" s="47"/>
      <c r="Q465" s="26" t="s">
        <v>2075</v>
      </c>
      <c r="R465" s="26" t="s">
        <v>39</v>
      </c>
      <c r="S465" s="60">
        <v>3</v>
      </c>
      <c r="T465" s="60">
        <v>9</v>
      </c>
      <c r="U465" s="60"/>
      <c r="V465" s="60"/>
      <c r="W465" s="26" t="s">
        <v>17</v>
      </c>
      <c r="X465" s="26"/>
      <c r="Y465" s="26" t="s">
        <v>2446</v>
      </c>
    </row>
    <row r="466" customFormat="1" ht="24.95" customHeight="1" spans="1:25">
      <c r="A466" s="24"/>
      <c r="B466" s="25"/>
      <c r="C466" s="118" t="s">
        <v>2727</v>
      </c>
      <c r="D466" s="154" t="s">
        <v>164</v>
      </c>
      <c r="E466" s="154" t="s">
        <v>212</v>
      </c>
      <c r="F466" s="122" t="s">
        <v>2855</v>
      </c>
      <c r="G466" s="26" t="s">
        <v>363</v>
      </c>
      <c r="H466" s="26">
        <v>2019</v>
      </c>
      <c r="I466" s="26" t="s">
        <v>106</v>
      </c>
      <c r="J466" s="45">
        <v>1</v>
      </c>
      <c r="K466" s="46" t="s">
        <v>2403</v>
      </c>
      <c r="L466" s="26" t="s">
        <v>1635</v>
      </c>
      <c r="M466">
        <v>0.5525</v>
      </c>
      <c r="O466">
        <v>0.5525</v>
      </c>
      <c r="P466" s="47"/>
      <c r="Q466" s="26" t="s">
        <v>2075</v>
      </c>
      <c r="R466" s="26" t="s">
        <v>39</v>
      </c>
      <c r="S466" s="60">
        <v>1</v>
      </c>
      <c r="T466" s="119">
        <v>3</v>
      </c>
      <c r="U466" s="60"/>
      <c r="V466" s="60"/>
      <c r="W466" s="26" t="s">
        <v>17</v>
      </c>
      <c r="X466" s="26"/>
      <c r="Y466" s="26"/>
    </row>
    <row r="467" customFormat="1" ht="24.95" customHeight="1" spans="1:25">
      <c r="A467" s="24"/>
      <c r="B467" s="25"/>
      <c r="C467" s="118" t="s">
        <v>2727</v>
      </c>
      <c r="D467" s="119" t="s">
        <v>164</v>
      </c>
      <c r="E467" s="119" t="s">
        <v>212</v>
      </c>
      <c r="F467" s="119" t="s">
        <v>2751</v>
      </c>
      <c r="G467" s="26" t="s">
        <v>363</v>
      </c>
      <c r="H467" s="26">
        <v>2019</v>
      </c>
      <c r="I467" s="26" t="s">
        <v>106</v>
      </c>
      <c r="J467" s="45">
        <v>1</v>
      </c>
      <c r="K467" s="46" t="s">
        <v>2403</v>
      </c>
      <c r="L467" s="26" t="s">
        <v>1635</v>
      </c>
      <c r="M467" s="47">
        <v>0.24</v>
      </c>
      <c r="N467" s="47"/>
      <c r="O467" s="47">
        <v>0.24</v>
      </c>
      <c r="P467" s="47"/>
      <c r="Q467" s="26" t="s">
        <v>2075</v>
      </c>
      <c r="R467" s="26" t="s">
        <v>39</v>
      </c>
      <c r="S467" s="60">
        <v>1</v>
      </c>
      <c r="T467" s="119">
        <v>5</v>
      </c>
      <c r="U467" s="60"/>
      <c r="V467" s="60"/>
      <c r="W467" s="26" t="s">
        <v>17</v>
      </c>
      <c r="X467" s="26"/>
      <c r="Y467" s="26"/>
    </row>
    <row r="468" customFormat="1" ht="24.95" customHeight="1" spans="1:25">
      <c r="A468" s="24"/>
      <c r="B468" s="25"/>
      <c r="C468" s="118" t="s">
        <v>2727</v>
      </c>
      <c r="D468" s="119" t="s">
        <v>164</v>
      </c>
      <c r="E468" s="119" t="s">
        <v>212</v>
      </c>
      <c r="F468" s="119" t="s">
        <v>2856</v>
      </c>
      <c r="G468" s="26" t="s">
        <v>363</v>
      </c>
      <c r="H468" s="26">
        <v>2019</v>
      </c>
      <c r="I468" s="26" t="s">
        <v>106</v>
      </c>
      <c r="J468" s="45">
        <v>1</v>
      </c>
      <c r="K468" s="46" t="s">
        <v>2403</v>
      </c>
      <c r="L468" s="26" t="s">
        <v>1635</v>
      </c>
      <c r="M468" s="47">
        <v>0.24</v>
      </c>
      <c r="N468" s="47"/>
      <c r="O468" s="47">
        <v>0.24</v>
      </c>
      <c r="P468" s="47"/>
      <c r="Q468" s="26" t="s">
        <v>2075</v>
      </c>
      <c r="R468" s="26" t="s">
        <v>39</v>
      </c>
      <c r="S468" s="60">
        <v>1</v>
      </c>
      <c r="T468" s="119">
        <v>2</v>
      </c>
      <c r="U468" s="60"/>
      <c r="V468" s="60"/>
      <c r="W468" s="26" t="s">
        <v>17</v>
      </c>
      <c r="X468" s="26"/>
      <c r="Y468" s="26"/>
    </row>
    <row r="469" s="5" customFormat="1" ht="24.95" customHeight="1" spans="1:25">
      <c r="A469" s="20">
        <v>318</v>
      </c>
      <c r="B469" s="21" t="s">
        <v>2609</v>
      </c>
      <c r="C469" s="20"/>
      <c r="D469" s="20"/>
      <c r="E469" s="20"/>
      <c r="F469" s="20"/>
      <c r="G469" s="20" t="s">
        <v>37</v>
      </c>
      <c r="H469" s="20" t="s">
        <v>34</v>
      </c>
      <c r="I469" s="20" t="s">
        <v>108</v>
      </c>
      <c r="J469" s="41">
        <f>SUM(0)</f>
        <v>0</v>
      </c>
      <c r="K469" s="21"/>
      <c r="L469" s="20"/>
      <c r="M469" s="48"/>
      <c r="N469" s="48"/>
      <c r="O469" s="48"/>
      <c r="P469" s="48"/>
      <c r="Q469" s="20"/>
      <c r="R469" s="20"/>
      <c r="S469" s="57">
        <f>SUM(0)</f>
        <v>0</v>
      </c>
      <c r="T469" s="57">
        <f>SUM(0)</f>
        <v>0</v>
      </c>
      <c r="U469" s="57"/>
      <c r="V469" s="57"/>
      <c r="W469" s="20"/>
      <c r="X469" s="20">
        <v>9799</v>
      </c>
      <c r="Y469" s="20"/>
    </row>
    <row r="470" s="5" customFormat="1" ht="24.95" customHeight="1" spans="1:25">
      <c r="A470" s="20">
        <v>319</v>
      </c>
      <c r="B470" s="21" t="s">
        <v>2610</v>
      </c>
      <c r="C470" s="20"/>
      <c r="D470" s="20"/>
      <c r="E470" s="20"/>
      <c r="F470" s="20"/>
      <c r="G470" s="20" t="s">
        <v>37</v>
      </c>
      <c r="H470" s="20" t="s">
        <v>34</v>
      </c>
      <c r="I470" s="20" t="s">
        <v>1232</v>
      </c>
      <c r="J470" s="57">
        <f>SUM(0)</f>
        <v>0</v>
      </c>
      <c r="K470" s="21"/>
      <c r="L470" s="20"/>
      <c r="M470" s="48">
        <f>SUM(0)</f>
        <v>0</v>
      </c>
      <c r="N470" s="48">
        <f>SUM(0)</f>
        <v>0</v>
      </c>
      <c r="O470" s="48">
        <f>SUM(0)</f>
        <v>0</v>
      </c>
      <c r="P470" s="48">
        <f>SUM(0)</f>
        <v>0</v>
      </c>
      <c r="Q470" s="20"/>
      <c r="R470" s="20" t="s">
        <v>110</v>
      </c>
      <c r="S470" s="57">
        <f>SUM(0)</f>
        <v>0</v>
      </c>
      <c r="T470" s="57">
        <f>SUM(0)</f>
        <v>0</v>
      </c>
      <c r="U470" s="57"/>
      <c r="V470" s="57"/>
      <c r="W470" s="20" t="s">
        <v>34</v>
      </c>
      <c r="X470" s="20">
        <v>9800</v>
      </c>
      <c r="Y470" s="20"/>
    </row>
    <row r="471" s="5" customFormat="1" ht="24.95" customHeight="1" spans="1:25">
      <c r="A471" s="20">
        <v>320</v>
      </c>
      <c r="B471" s="21" t="s">
        <v>2620</v>
      </c>
      <c r="C471" s="20"/>
      <c r="D471" s="20"/>
      <c r="E471" s="20"/>
      <c r="F471" s="20"/>
      <c r="G471" s="20" t="s">
        <v>37</v>
      </c>
      <c r="H471" s="20" t="s">
        <v>34</v>
      </c>
      <c r="I471" s="20" t="s">
        <v>34</v>
      </c>
      <c r="J471" s="42" t="s">
        <v>34</v>
      </c>
      <c r="K471" s="21"/>
      <c r="L471" s="20"/>
      <c r="M471" s="48">
        <f t="shared" ref="M471:P471" si="120">M472+M473+M474+M475</f>
        <v>0</v>
      </c>
      <c r="N471" s="48">
        <f t="shared" si="120"/>
        <v>0</v>
      </c>
      <c r="O471" s="48">
        <f t="shared" si="120"/>
        <v>0</v>
      </c>
      <c r="P471" s="48">
        <f t="shared" si="120"/>
        <v>0</v>
      </c>
      <c r="Q471" s="20"/>
      <c r="R471" s="20" t="s">
        <v>110</v>
      </c>
      <c r="S471" s="57">
        <f>S472+S473+S474+S475</f>
        <v>0</v>
      </c>
      <c r="T471" s="57">
        <f>T472+T473+T474+T475</f>
        <v>0</v>
      </c>
      <c r="U471" s="57"/>
      <c r="V471" s="57"/>
      <c r="W471" s="20" t="s">
        <v>34</v>
      </c>
      <c r="X471" s="20">
        <v>9839</v>
      </c>
      <c r="Y471" s="20"/>
    </row>
    <row r="472" s="6" customFormat="1" ht="24.95" customHeight="1" spans="1:25">
      <c r="A472" s="22">
        <v>321</v>
      </c>
      <c r="B472" s="23" t="s">
        <v>2621</v>
      </c>
      <c r="C472" s="22"/>
      <c r="D472" s="22"/>
      <c r="E472" s="22"/>
      <c r="F472" s="22"/>
      <c r="G472" s="22" t="s">
        <v>37</v>
      </c>
      <c r="H472" s="22" t="s">
        <v>34</v>
      </c>
      <c r="I472" s="22" t="s">
        <v>2053</v>
      </c>
      <c r="J472" s="43"/>
      <c r="K472" s="69"/>
      <c r="L472" s="22"/>
      <c r="M472" s="49"/>
      <c r="N472" s="49"/>
      <c r="O472" s="49"/>
      <c r="P472" s="49"/>
      <c r="Q472" s="22"/>
      <c r="R472" s="22"/>
      <c r="S472" s="58"/>
      <c r="T472" s="58"/>
      <c r="U472" s="58"/>
      <c r="V472" s="58"/>
      <c r="W472" s="22" t="s">
        <v>34</v>
      </c>
      <c r="X472" s="22">
        <v>9840</v>
      </c>
      <c r="Y472" s="22"/>
    </row>
    <row r="473" s="6" customFormat="1" ht="24.95" customHeight="1" spans="1:25">
      <c r="A473" s="22">
        <v>322</v>
      </c>
      <c r="B473" s="23" t="s">
        <v>2622</v>
      </c>
      <c r="C473" s="22"/>
      <c r="D473" s="22"/>
      <c r="E473" s="22"/>
      <c r="F473" s="22"/>
      <c r="G473" s="22" t="s">
        <v>2623</v>
      </c>
      <c r="H473" s="22" t="s">
        <v>34</v>
      </c>
      <c r="I473" s="22" t="s">
        <v>1232</v>
      </c>
      <c r="J473" s="43">
        <f t="shared" ref="J473:J475" si="121">SUM(0)</f>
        <v>0</v>
      </c>
      <c r="K473" s="69"/>
      <c r="L473" s="22"/>
      <c r="M473" s="49"/>
      <c r="N473" s="49"/>
      <c r="O473" s="49"/>
      <c r="P473" s="49"/>
      <c r="Q473" s="22"/>
      <c r="R473" s="22"/>
      <c r="S473" s="58">
        <f t="shared" ref="S473:S475" si="122">SUM(0)</f>
        <v>0</v>
      </c>
      <c r="T473" s="58">
        <f t="shared" ref="T473:T475" si="123">SUM(0)</f>
        <v>0</v>
      </c>
      <c r="U473" s="58"/>
      <c r="V473" s="58"/>
      <c r="W473" s="22" t="s">
        <v>34</v>
      </c>
      <c r="X473" s="22">
        <v>9874</v>
      </c>
      <c r="Y473" s="22"/>
    </row>
    <row r="474" s="6" customFormat="1" ht="24.95" customHeight="1" spans="1:25">
      <c r="A474" s="22">
        <v>323</v>
      </c>
      <c r="B474" s="23" t="s">
        <v>2624</v>
      </c>
      <c r="C474" s="22"/>
      <c r="D474" s="22"/>
      <c r="E474" s="22"/>
      <c r="F474" s="22"/>
      <c r="G474" s="22" t="s">
        <v>37</v>
      </c>
      <c r="H474" s="22" t="s">
        <v>34</v>
      </c>
      <c r="I474" s="22" t="s">
        <v>108</v>
      </c>
      <c r="J474" s="43">
        <f t="shared" si="121"/>
        <v>0</v>
      </c>
      <c r="K474" s="69" t="s">
        <v>2625</v>
      </c>
      <c r="L474" s="22"/>
      <c r="M474" s="49">
        <f t="shared" ref="M474:P474" si="124">SUM(0)</f>
        <v>0</v>
      </c>
      <c r="N474" s="49">
        <f t="shared" si="124"/>
        <v>0</v>
      </c>
      <c r="O474" s="49">
        <f t="shared" si="124"/>
        <v>0</v>
      </c>
      <c r="P474" s="49">
        <f t="shared" si="124"/>
        <v>0</v>
      </c>
      <c r="Q474" s="22"/>
      <c r="R474" s="22" t="s">
        <v>110</v>
      </c>
      <c r="S474" s="58">
        <f t="shared" si="122"/>
        <v>0</v>
      </c>
      <c r="T474" s="58">
        <f t="shared" si="123"/>
        <v>0</v>
      </c>
      <c r="U474" s="58"/>
      <c r="V474" s="58"/>
      <c r="W474" s="22" t="s">
        <v>34</v>
      </c>
      <c r="X474" s="22">
        <v>9887</v>
      </c>
      <c r="Y474" s="22"/>
    </row>
    <row r="475" s="6" customFormat="1" ht="24.95" customHeight="1" spans="1:25">
      <c r="A475" s="22">
        <v>324</v>
      </c>
      <c r="B475" s="23" t="s">
        <v>2626</v>
      </c>
      <c r="C475" s="22"/>
      <c r="D475" s="22"/>
      <c r="E475" s="22"/>
      <c r="F475" s="22"/>
      <c r="G475" s="22" t="s">
        <v>37</v>
      </c>
      <c r="H475" s="22" t="s">
        <v>34</v>
      </c>
      <c r="I475" s="22" t="s">
        <v>34</v>
      </c>
      <c r="J475" s="58">
        <f t="shared" si="121"/>
        <v>0</v>
      </c>
      <c r="K475" s="69" t="s">
        <v>2627</v>
      </c>
      <c r="L475" s="22"/>
      <c r="M475" s="49">
        <f t="shared" ref="M475:P475" si="125">SUM(0)</f>
        <v>0</v>
      </c>
      <c r="N475" s="49">
        <f t="shared" si="125"/>
        <v>0</v>
      </c>
      <c r="O475" s="49">
        <f t="shared" si="125"/>
        <v>0</v>
      </c>
      <c r="P475" s="49">
        <f t="shared" si="125"/>
        <v>0</v>
      </c>
      <c r="Q475" s="22"/>
      <c r="R475" s="22" t="s">
        <v>110</v>
      </c>
      <c r="S475" s="58">
        <f t="shared" si="122"/>
        <v>0</v>
      </c>
      <c r="T475" s="58">
        <f t="shared" si="123"/>
        <v>0</v>
      </c>
      <c r="U475" s="58"/>
      <c r="V475" s="58"/>
      <c r="W475" s="22" t="s">
        <v>34</v>
      </c>
      <c r="X475" s="22">
        <v>9943</v>
      </c>
      <c r="Y475" s="22"/>
    </row>
    <row r="476" s="4" customFormat="1" ht="24.95" customHeight="1" spans="1:25">
      <c r="A476" s="18">
        <v>325</v>
      </c>
      <c r="B476" s="19" t="s">
        <v>2628</v>
      </c>
      <c r="C476" s="18"/>
      <c r="D476" s="18"/>
      <c r="E476" s="18"/>
      <c r="F476" s="18"/>
      <c r="G476" s="18" t="s">
        <v>34</v>
      </c>
      <c r="H476" s="18" t="s">
        <v>34</v>
      </c>
      <c r="I476" s="18" t="s">
        <v>34</v>
      </c>
      <c r="J476" s="39"/>
      <c r="K476" s="19"/>
      <c r="L476" s="18"/>
      <c r="M476" s="40"/>
      <c r="N476" s="40"/>
      <c r="O476" s="40"/>
      <c r="P476" s="40"/>
      <c r="Q476" s="18"/>
      <c r="R476" s="18"/>
      <c r="S476" s="56"/>
      <c r="T476" s="56"/>
      <c r="U476" s="56"/>
      <c r="V476" s="56"/>
      <c r="W476" s="18"/>
      <c r="X476" s="18">
        <v>9950</v>
      </c>
      <c r="Y476" s="18"/>
    </row>
    <row r="477" s="5" customFormat="1" ht="24.95" customHeight="1" spans="1:25">
      <c r="A477" s="20">
        <v>326</v>
      </c>
      <c r="B477" s="21" t="s">
        <v>2629</v>
      </c>
      <c r="C477" s="20"/>
      <c r="D477" s="20"/>
      <c r="E477" s="20"/>
      <c r="F477" s="20"/>
      <c r="G477" s="20"/>
      <c r="H477" s="20"/>
      <c r="I477" s="20"/>
      <c r="J477" s="41"/>
      <c r="K477" s="21"/>
      <c r="L477" s="20"/>
      <c r="M477" s="48"/>
      <c r="N477" s="48"/>
      <c r="O477" s="48"/>
      <c r="P477" s="48"/>
      <c r="Q477" s="20"/>
      <c r="R477" s="20"/>
      <c r="S477" s="57"/>
      <c r="T477" s="57"/>
      <c r="U477" s="57"/>
      <c r="V477" s="57"/>
      <c r="W477" s="20"/>
      <c r="X477" s="20">
        <v>9951</v>
      </c>
      <c r="Y477" s="20"/>
    </row>
    <row r="478" s="5" customFormat="1" ht="24.95" customHeight="1" spans="1:25">
      <c r="A478" s="20">
        <v>327</v>
      </c>
      <c r="B478" s="21" t="s">
        <v>2630</v>
      </c>
      <c r="C478" s="20"/>
      <c r="D478" s="20"/>
      <c r="E478" s="20"/>
      <c r="F478" s="20"/>
      <c r="G478" s="20"/>
      <c r="H478" s="20"/>
      <c r="I478" s="20"/>
      <c r="J478" s="41"/>
      <c r="K478" s="21"/>
      <c r="L478" s="20"/>
      <c r="M478" s="48"/>
      <c r="N478" s="48"/>
      <c r="O478" s="48"/>
      <c r="P478" s="48"/>
      <c r="Q478" s="20"/>
      <c r="R478" s="20"/>
      <c r="S478" s="57"/>
      <c r="T478" s="57"/>
      <c r="U478" s="57"/>
      <c r="V478" s="57"/>
      <c r="W478" s="20"/>
      <c r="X478" s="20">
        <v>9952</v>
      </c>
      <c r="Y478" s="20"/>
    </row>
    <row r="479" s="5" customFormat="1" ht="24.95" customHeight="1" spans="1:25">
      <c r="A479" s="20">
        <v>328</v>
      </c>
      <c r="B479" s="21" t="s">
        <v>2631</v>
      </c>
      <c r="C479" s="20"/>
      <c r="D479" s="20"/>
      <c r="E479" s="20"/>
      <c r="F479" s="20"/>
      <c r="G479" s="20"/>
      <c r="H479" s="20"/>
      <c r="I479" s="20"/>
      <c r="J479" s="41"/>
      <c r="K479" s="21"/>
      <c r="L479" s="20"/>
      <c r="M479" s="48"/>
      <c r="N479" s="48"/>
      <c r="O479" s="48"/>
      <c r="P479" s="48"/>
      <c r="Q479" s="20"/>
      <c r="R479" s="20"/>
      <c r="S479" s="57"/>
      <c r="T479" s="57"/>
      <c r="U479" s="57"/>
      <c r="V479" s="57"/>
      <c r="W479" s="20"/>
      <c r="X479" s="20">
        <v>9953</v>
      </c>
      <c r="Y479" s="20"/>
    </row>
    <row r="480" s="5" customFormat="1" ht="24.95" customHeight="1" spans="1:25">
      <c r="A480" s="20">
        <v>329</v>
      </c>
      <c r="B480" s="21" t="s">
        <v>2632</v>
      </c>
      <c r="C480" s="20"/>
      <c r="D480" s="20"/>
      <c r="E480" s="20"/>
      <c r="F480" s="20"/>
      <c r="G480" s="20"/>
      <c r="H480" s="20"/>
      <c r="I480" s="20"/>
      <c r="J480" s="41"/>
      <c r="K480" s="21"/>
      <c r="L480" s="20"/>
      <c r="M480" s="48"/>
      <c r="N480" s="48"/>
      <c r="O480" s="48"/>
      <c r="P480" s="48"/>
      <c r="Q480" s="20"/>
      <c r="R480" s="20"/>
      <c r="S480" s="57"/>
      <c r="T480" s="57"/>
      <c r="U480" s="57"/>
      <c r="V480" s="57"/>
      <c r="W480" s="20"/>
      <c r="X480" s="20">
        <v>9954</v>
      </c>
      <c r="Y480" s="20"/>
    </row>
    <row r="481" s="4" customFormat="1" ht="24.95" customHeight="1" spans="1:25">
      <c r="A481" s="18">
        <v>330</v>
      </c>
      <c r="B481" s="19" t="s">
        <v>2633</v>
      </c>
      <c r="C481" s="18"/>
      <c r="D481" s="18"/>
      <c r="E481" s="18"/>
      <c r="F481" s="18"/>
      <c r="G481" s="18" t="s">
        <v>34</v>
      </c>
      <c r="H481" s="18" t="s">
        <v>34</v>
      </c>
      <c r="I481" s="18" t="s">
        <v>34</v>
      </c>
      <c r="J481" s="39" t="s">
        <v>34</v>
      </c>
      <c r="K481" s="19"/>
      <c r="L481" s="18"/>
      <c r="M481" s="40">
        <f t="shared" ref="M481:P481" si="126">M482+M483+M484</f>
        <v>0</v>
      </c>
      <c r="N481" s="40">
        <f t="shared" si="126"/>
        <v>0</v>
      </c>
      <c r="O481" s="40">
        <f t="shared" si="126"/>
        <v>0</v>
      </c>
      <c r="P481" s="40">
        <f t="shared" si="126"/>
        <v>0</v>
      </c>
      <c r="Q481" s="18"/>
      <c r="R481" s="18" t="s">
        <v>34</v>
      </c>
      <c r="S481" s="56">
        <f>S482+S483+S484</f>
        <v>0</v>
      </c>
      <c r="T481" s="56">
        <f>T482+T483+T484</f>
        <v>0</v>
      </c>
      <c r="U481" s="56" t="s">
        <v>2634</v>
      </c>
      <c r="V481" s="56" t="s">
        <v>2635</v>
      </c>
      <c r="W481" s="18" t="s">
        <v>34</v>
      </c>
      <c r="X481" s="18">
        <v>9955</v>
      </c>
      <c r="Y481" s="18"/>
    </row>
    <row r="482" s="5" customFormat="1" ht="24.95" customHeight="1" spans="1:25">
      <c r="A482" s="20">
        <v>331</v>
      </c>
      <c r="B482" s="21" t="s">
        <v>2636</v>
      </c>
      <c r="C482" s="20"/>
      <c r="D482" s="20"/>
      <c r="E482" s="20"/>
      <c r="F482" s="20"/>
      <c r="G482" s="20" t="s">
        <v>37</v>
      </c>
      <c r="H482" s="20" t="s">
        <v>34</v>
      </c>
      <c r="I482" s="20" t="s">
        <v>108</v>
      </c>
      <c r="J482" s="41">
        <f>SUM(0)</f>
        <v>0</v>
      </c>
      <c r="K482" s="21" t="s">
        <v>2637</v>
      </c>
      <c r="L482" s="20"/>
      <c r="M482" s="48">
        <f>SUM(0)</f>
        <v>0</v>
      </c>
      <c r="N482" s="48">
        <f>SUM(0)</f>
        <v>0</v>
      </c>
      <c r="O482" s="48">
        <f>SUM(0)</f>
        <v>0</v>
      </c>
      <c r="P482" s="48">
        <f>SUM(0)</f>
        <v>0</v>
      </c>
      <c r="Q482" s="20"/>
      <c r="R482" s="20" t="s">
        <v>110</v>
      </c>
      <c r="S482" s="57">
        <f>SUM(0)</f>
        <v>0</v>
      </c>
      <c r="T482" s="57">
        <f>SUM(0)</f>
        <v>0</v>
      </c>
      <c r="U482" s="57"/>
      <c r="V482" s="57"/>
      <c r="W482" s="20" t="s">
        <v>34</v>
      </c>
      <c r="X482" s="20">
        <v>9956</v>
      </c>
      <c r="Y482" s="20"/>
    </row>
    <row r="483" s="5" customFormat="1" ht="24.95" customHeight="1" spans="1:25">
      <c r="A483" s="20">
        <v>332</v>
      </c>
      <c r="B483" s="21" t="s">
        <v>2641</v>
      </c>
      <c r="C483" s="20"/>
      <c r="D483" s="20"/>
      <c r="E483" s="20"/>
      <c r="F483" s="20"/>
      <c r="G483" s="20"/>
      <c r="H483" s="20"/>
      <c r="I483" s="20"/>
      <c r="J483" s="42"/>
      <c r="K483" s="21"/>
      <c r="L483" s="20"/>
      <c r="M483" s="48"/>
      <c r="N483" s="48"/>
      <c r="O483" s="48"/>
      <c r="P483" s="48"/>
      <c r="Q483" s="20"/>
      <c r="R483" s="20"/>
      <c r="S483" s="57"/>
      <c r="T483" s="57"/>
      <c r="U483" s="57"/>
      <c r="V483" s="57"/>
      <c r="W483" s="20"/>
      <c r="X483" s="20">
        <v>9958</v>
      </c>
      <c r="Y483" s="20"/>
    </row>
    <row r="484" s="5" customFormat="1" ht="24.95" customHeight="1" spans="1:25">
      <c r="A484" s="20">
        <v>333</v>
      </c>
      <c r="B484" s="21" t="s">
        <v>2642</v>
      </c>
      <c r="C484" s="20"/>
      <c r="D484" s="20"/>
      <c r="E484" s="20"/>
      <c r="F484" s="20"/>
      <c r="G484" s="20" t="s">
        <v>37</v>
      </c>
      <c r="H484" s="20" t="s">
        <v>34</v>
      </c>
      <c r="I484" s="20" t="s">
        <v>38</v>
      </c>
      <c r="J484" s="41"/>
      <c r="K484" s="21"/>
      <c r="L484" s="20"/>
      <c r="M484" s="48"/>
      <c r="N484" s="48"/>
      <c r="O484" s="48"/>
      <c r="P484" s="48"/>
      <c r="Q484" s="20"/>
      <c r="R484" s="20"/>
      <c r="S484" s="57"/>
      <c r="T484" s="57"/>
      <c r="U484" s="57"/>
      <c r="V484" s="57"/>
      <c r="W484" s="20"/>
      <c r="X484" s="20">
        <v>9959</v>
      </c>
      <c r="Y484" s="20"/>
    </row>
    <row r="485" s="6" customFormat="1" ht="24.95" customHeight="1" spans="1:25">
      <c r="A485" s="22">
        <v>334</v>
      </c>
      <c r="B485" s="23" t="s">
        <v>2643</v>
      </c>
      <c r="C485" s="22"/>
      <c r="D485" s="22"/>
      <c r="E485" s="22"/>
      <c r="F485" s="22"/>
      <c r="G485" s="22" t="s">
        <v>37</v>
      </c>
      <c r="H485" s="22" t="s">
        <v>34</v>
      </c>
      <c r="I485" s="22" t="s">
        <v>38</v>
      </c>
      <c r="J485" s="43"/>
      <c r="K485" s="23"/>
      <c r="L485" s="22"/>
      <c r="M485" s="49"/>
      <c r="N485" s="49"/>
      <c r="O485" s="49"/>
      <c r="P485" s="49"/>
      <c r="Q485" s="22"/>
      <c r="R485" s="22"/>
      <c r="S485" s="58"/>
      <c r="T485" s="58"/>
      <c r="U485" s="58"/>
      <c r="V485" s="58"/>
      <c r="W485" s="22"/>
      <c r="X485" s="22">
        <v>9960</v>
      </c>
      <c r="Y485" s="22"/>
    </row>
    <row r="486" s="6" customFormat="1" ht="24.95" customHeight="1" spans="1:25">
      <c r="A486" s="22">
        <v>335</v>
      </c>
      <c r="B486" s="23" t="s">
        <v>2644</v>
      </c>
      <c r="C486" s="22"/>
      <c r="D486" s="22"/>
      <c r="E486" s="22"/>
      <c r="F486" s="22"/>
      <c r="G486" s="22" t="s">
        <v>37</v>
      </c>
      <c r="H486" s="22" t="s">
        <v>34</v>
      </c>
      <c r="I486" s="22" t="s">
        <v>38</v>
      </c>
      <c r="J486" s="43"/>
      <c r="K486" s="23"/>
      <c r="L486" s="22"/>
      <c r="M486" s="49"/>
      <c r="N486" s="49"/>
      <c r="O486" s="49"/>
      <c r="P486" s="49"/>
      <c r="Q486" s="22"/>
      <c r="R486" s="22"/>
      <c r="S486" s="58"/>
      <c r="T486" s="58"/>
      <c r="U486" s="58"/>
      <c r="V486" s="58"/>
      <c r="W486" s="22"/>
      <c r="X486" s="22">
        <v>10320</v>
      </c>
      <c r="Y486" s="22"/>
    </row>
    <row r="487" s="6" customFormat="1" ht="24.95" customHeight="1" spans="1:25">
      <c r="A487" s="22">
        <v>336</v>
      </c>
      <c r="B487" s="23" t="s">
        <v>2645</v>
      </c>
      <c r="C487" s="22"/>
      <c r="D487" s="22"/>
      <c r="E487" s="22"/>
      <c r="F487" s="22"/>
      <c r="G487" s="22" t="s">
        <v>37</v>
      </c>
      <c r="H487" s="22" t="s">
        <v>34</v>
      </c>
      <c r="I487" s="22" t="s">
        <v>38</v>
      </c>
      <c r="J487" s="43"/>
      <c r="K487" s="23"/>
      <c r="L487" s="22"/>
      <c r="M487" s="49"/>
      <c r="N487" s="49"/>
      <c r="O487" s="49"/>
      <c r="P487" s="49"/>
      <c r="Q487" s="22"/>
      <c r="R487" s="22"/>
      <c r="S487" s="58"/>
      <c r="T487" s="58"/>
      <c r="U487" s="58"/>
      <c r="V487" s="58"/>
      <c r="W487" s="22"/>
      <c r="X487" s="22">
        <v>10917</v>
      </c>
      <c r="Y487" s="22"/>
    </row>
    <row r="488" s="4" customFormat="1" ht="24.95" customHeight="1" spans="1:25">
      <c r="A488" s="18">
        <v>337</v>
      </c>
      <c r="B488" s="19" t="s">
        <v>2646</v>
      </c>
      <c r="C488" s="18"/>
      <c r="D488" s="18"/>
      <c r="E488" s="18"/>
      <c r="F488" s="18"/>
      <c r="G488" s="18" t="s">
        <v>37</v>
      </c>
      <c r="H488" s="18" t="s">
        <v>34</v>
      </c>
      <c r="I488" s="18" t="s">
        <v>108</v>
      </c>
      <c r="J488" s="62">
        <f>J489+J490+J491+J492+J493</f>
        <v>0</v>
      </c>
      <c r="K488" s="19"/>
      <c r="L488" s="18"/>
      <c r="M488" s="40">
        <f t="shared" ref="M488:P488" si="127">M489+M490+M491+M492+M493</f>
        <v>0</v>
      </c>
      <c r="N488" s="40">
        <f t="shared" si="127"/>
        <v>0</v>
      </c>
      <c r="O488" s="40">
        <f t="shared" si="127"/>
        <v>0</v>
      </c>
      <c r="P488" s="40">
        <f t="shared" si="127"/>
        <v>0</v>
      </c>
      <c r="Q488" s="18"/>
      <c r="R488" s="18" t="s">
        <v>39</v>
      </c>
      <c r="S488" s="56">
        <f>S489+S490+S491+S492+S493</f>
        <v>0</v>
      </c>
      <c r="T488" s="56">
        <f>T489+T490+T491+T492+T493</f>
        <v>0</v>
      </c>
      <c r="U488" s="56" t="s">
        <v>2647</v>
      </c>
      <c r="V488" s="56" t="s">
        <v>2648</v>
      </c>
      <c r="W488" s="18" t="s">
        <v>34</v>
      </c>
      <c r="X488" s="18">
        <v>11424</v>
      </c>
      <c r="Y488" s="18"/>
    </row>
    <row r="489" s="5" customFormat="1" ht="24.95" customHeight="1" spans="1:25">
      <c r="A489" s="20">
        <v>338</v>
      </c>
      <c r="B489" s="21" t="s">
        <v>2649</v>
      </c>
      <c r="C489" s="20"/>
      <c r="D489" s="20"/>
      <c r="E489" s="20"/>
      <c r="F489" s="20"/>
      <c r="G489" s="20" t="s">
        <v>37</v>
      </c>
      <c r="H489" s="20" t="s">
        <v>34</v>
      </c>
      <c r="I489" s="20" t="s">
        <v>108</v>
      </c>
      <c r="J489" s="41">
        <f>SUM(0)</f>
        <v>0</v>
      </c>
      <c r="K489" s="21" t="s">
        <v>2650</v>
      </c>
      <c r="L489" s="20"/>
      <c r="M489" s="48">
        <f t="shared" ref="M489:P489" si="128">SUM(0)</f>
        <v>0</v>
      </c>
      <c r="N489" s="48">
        <f t="shared" si="128"/>
        <v>0</v>
      </c>
      <c r="O489" s="48">
        <f t="shared" si="128"/>
        <v>0</v>
      </c>
      <c r="P489" s="48">
        <f t="shared" si="128"/>
        <v>0</v>
      </c>
      <c r="Q489" s="20"/>
      <c r="R489" s="20" t="s">
        <v>39</v>
      </c>
      <c r="S489" s="57">
        <f>SUM(0)</f>
        <v>0</v>
      </c>
      <c r="T489" s="57">
        <f>SUM(0)</f>
        <v>0</v>
      </c>
      <c r="U489" s="57"/>
      <c r="V489" s="57"/>
      <c r="W489" s="20" t="s">
        <v>34</v>
      </c>
      <c r="X489" s="20">
        <v>11425</v>
      </c>
      <c r="Y489" s="20"/>
    </row>
    <row r="490" s="8" customFormat="1" ht="24.95" customHeight="1" spans="1:25">
      <c r="A490" s="20">
        <v>339</v>
      </c>
      <c r="B490" s="75" t="s">
        <v>2651</v>
      </c>
      <c r="C490" s="20"/>
      <c r="D490" s="20"/>
      <c r="E490" s="20"/>
      <c r="F490" s="20"/>
      <c r="G490" s="20" t="s">
        <v>37</v>
      </c>
      <c r="H490" s="20">
        <v>2020</v>
      </c>
      <c r="I490" s="20" t="s">
        <v>108</v>
      </c>
      <c r="J490" s="20">
        <f>SUM(0)</f>
        <v>0</v>
      </c>
      <c r="K490" s="20" t="s">
        <v>2652</v>
      </c>
      <c r="L490" s="20"/>
      <c r="M490" s="20">
        <f t="shared" ref="M490:P490" si="129">SUM(0)</f>
        <v>0</v>
      </c>
      <c r="N490" s="20">
        <f t="shared" si="129"/>
        <v>0</v>
      </c>
      <c r="O490" s="20">
        <f t="shared" si="129"/>
        <v>0</v>
      </c>
      <c r="P490" s="20">
        <f t="shared" si="129"/>
        <v>0</v>
      </c>
      <c r="Q490" s="20"/>
      <c r="R490" s="20"/>
      <c r="S490" s="20"/>
      <c r="T490" s="20"/>
      <c r="U490" s="20"/>
      <c r="V490" s="20"/>
      <c r="W490" s="20"/>
      <c r="X490" s="20">
        <v>11429</v>
      </c>
      <c r="Y490" s="20"/>
    </row>
    <row r="491" s="5" customFormat="1" ht="24.95" customHeight="1" spans="1:25">
      <c r="A491" s="20">
        <v>340</v>
      </c>
      <c r="B491" s="21" t="s">
        <v>2653</v>
      </c>
      <c r="C491" s="20"/>
      <c r="D491" s="20"/>
      <c r="E491" s="20"/>
      <c r="F491" s="20"/>
      <c r="G491" s="20"/>
      <c r="H491" s="20"/>
      <c r="I491" s="20"/>
      <c r="J491" s="42"/>
      <c r="K491" s="21"/>
      <c r="L491" s="20"/>
      <c r="M491" s="48"/>
      <c r="N491" s="48"/>
      <c r="O491" s="48"/>
      <c r="P491" s="48"/>
      <c r="Q491" s="20"/>
      <c r="R491" s="20"/>
      <c r="S491" s="57"/>
      <c r="T491" s="57"/>
      <c r="U491" s="57"/>
      <c r="V491" s="57"/>
      <c r="W491" s="20"/>
      <c r="X491" s="20">
        <v>11430</v>
      </c>
      <c r="Y491" s="20"/>
    </row>
    <row r="492" s="5" customFormat="1" ht="24.95" customHeight="1" spans="1:25">
      <c r="A492" s="20">
        <v>341</v>
      </c>
      <c r="B492" s="21" t="s">
        <v>2654</v>
      </c>
      <c r="C492" s="20"/>
      <c r="D492" s="20"/>
      <c r="E492" s="20"/>
      <c r="F492" s="20"/>
      <c r="G492" s="20"/>
      <c r="H492" s="20"/>
      <c r="I492" s="20"/>
      <c r="J492" s="42"/>
      <c r="K492" s="21"/>
      <c r="L492" s="20"/>
      <c r="M492" s="48"/>
      <c r="N492" s="48"/>
      <c r="O492" s="48"/>
      <c r="P492" s="48"/>
      <c r="Q492" s="20"/>
      <c r="R492" s="20"/>
      <c r="S492" s="57"/>
      <c r="T492" s="57"/>
      <c r="U492" s="57"/>
      <c r="V492" s="57"/>
      <c r="W492" s="20"/>
      <c r="X492" s="20">
        <v>11431</v>
      </c>
      <c r="Y492" s="20"/>
    </row>
    <row r="493" s="5" customFormat="1" ht="24.95" customHeight="1" spans="1:25">
      <c r="A493" s="20">
        <v>342</v>
      </c>
      <c r="B493" s="21" t="s">
        <v>2655</v>
      </c>
      <c r="C493" s="20"/>
      <c r="D493" s="20"/>
      <c r="E493" s="20"/>
      <c r="F493" s="20"/>
      <c r="G493" s="20"/>
      <c r="H493" s="20"/>
      <c r="I493" s="20"/>
      <c r="J493" s="42"/>
      <c r="K493" s="21"/>
      <c r="L493" s="20"/>
      <c r="M493" s="48"/>
      <c r="N493" s="48"/>
      <c r="O493" s="48"/>
      <c r="P493" s="48"/>
      <c r="Q493" s="20"/>
      <c r="R493" s="20"/>
      <c r="S493" s="57"/>
      <c r="T493" s="57"/>
      <c r="U493" s="57"/>
      <c r="V493" s="57"/>
      <c r="W493" s="20"/>
      <c r="X493" s="20">
        <v>11432</v>
      </c>
      <c r="Y493" s="20"/>
    </row>
    <row r="494" s="4" customFormat="1" ht="24.95" customHeight="1" spans="1:25">
      <c r="A494" s="18">
        <v>343</v>
      </c>
      <c r="B494" s="19" t="s">
        <v>2656</v>
      </c>
      <c r="C494" s="18"/>
      <c r="D494" s="18"/>
      <c r="E494" s="18"/>
      <c r="F494" s="18"/>
      <c r="G494" s="18"/>
      <c r="H494" s="18"/>
      <c r="I494" s="18"/>
      <c r="J494" s="39"/>
      <c r="K494" s="19"/>
      <c r="L494" s="18"/>
      <c r="M494" s="40"/>
      <c r="N494" s="40"/>
      <c r="O494" s="40"/>
      <c r="P494" s="40"/>
      <c r="Q494" s="18"/>
      <c r="R494" s="18"/>
      <c r="S494" s="56"/>
      <c r="T494" s="56"/>
      <c r="U494" s="56"/>
      <c r="V494" s="56"/>
      <c r="W494" s="18"/>
      <c r="X494" s="18">
        <v>11433</v>
      </c>
      <c r="Y494" s="18"/>
    </row>
    <row r="495" s="5" customFormat="1" ht="24.95" customHeight="1" spans="1:25">
      <c r="A495" s="20">
        <v>344</v>
      </c>
      <c r="B495" s="21" t="s">
        <v>2657</v>
      </c>
      <c r="C495" s="20"/>
      <c r="D495" s="20"/>
      <c r="E495" s="20"/>
      <c r="F495" s="20"/>
      <c r="G495" s="20"/>
      <c r="H495" s="20"/>
      <c r="I495" s="20"/>
      <c r="J495" s="41"/>
      <c r="K495" s="21"/>
      <c r="L495" s="20"/>
      <c r="M495" s="48"/>
      <c r="N495" s="48"/>
      <c r="O495" s="48"/>
      <c r="P495" s="48"/>
      <c r="Q495" s="20"/>
      <c r="R495" s="20"/>
      <c r="S495" s="57"/>
      <c r="T495" s="57"/>
      <c r="U495" s="57"/>
      <c r="V495" s="57"/>
      <c r="W495" s="20"/>
      <c r="X495" s="20">
        <v>11434</v>
      </c>
      <c r="Y495" s="20"/>
    </row>
    <row r="496" s="5" customFormat="1" ht="24.95" customHeight="1" spans="1:25">
      <c r="A496" s="20">
        <v>345</v>
      </c>
      <c r="B496" s="21" t="s">
        <v>2658</v>
      </c>
      <c r="C496" s="20"/>
      <c r="D496" s="20"/>
      <c r="E496" s="20"/>
      <c r="F496" s="20"/>
      <c r="G496" s="20"/>
      <c r="H496" s="20"/>
      <c r="I496" s="20"/>
      <c r="J496" s="42"/>
      <c r="K496" s="21"/>
      <c r="L496" s="20"/>
      <c r="M496" s="48"/>
      <c r="N496" s="48"/>
      <c r="O496" s="48"/>
      <c r="P496" s="48"/>
      <c r="Q496" s="20"/>
      <c r="R496" s="20"/>
      <c r="S496" s="57"/>
      <c r="T496" s="57"/>
      <c r="U496" s="57"/>
      <c r="V496" s="57"/>
      <c r="W496" s="20"/>
      <c r="X496" s="20">
        <v>11435</v>
      </c>
      <c r="Y496" s="20"/>
    </row>
    <row r="497" s="5" customFormat="1" ht="24.95" customHeight="1" spans="1:25">
      <c r="A497" s="20">
        <v>346</v>
      </c>
      <c r="B497" s="21" t="s">
        <v>2659</v>
      </c>
      <c r="C497" s="20"/>
      <c r="D497" s="20"/>
      <c r="E497" s="20"/>
      <c r="F497" s="20"/>
      <c r="G497" s="20"/>
      <c r="H497" s="20"/>
      <c r="I497" s="20"/>
      <c r="J497" s="42"/>
      <c r="K497" s="21"/>
      <c r="L497" s="20"/>
      <c r="M497" s="48"/>
      <c r="N497" s="48"/>
      <c r="O497" s="48"/>
      <c r="P497" s="48"/>
      <c r="Q497" s="20"/>
      <c r="R497" s="20"/>
      <c r="S497" s="57"/>
      <c r="T497" s="57"/>
      <c r="U497" s="57"/>
      <c r="V497" s="57"/>
      <c r="W497" s="20"/>
      <c r="X497" s="20">
        <v>11436</v>
      </c>
      <c r="Y497" s="20"/>
    </row>
    <row r="498" s="5" customFormat="1" ht="24.95" customHeight="1" spans="1:25">
      <c r="A498" s="20">
        <v>347</v>
      </c>
      <c r="B498" s="21" t="s">
        <v>2660</v>
      </c>
      <c r="C498" s="20"/>
      <c r="D498" s="20"/>
      <c r="E498" s="20"/>
      <c r="F498" s="20"/>
      <c r="G498" s="20"/>
      <c r="H498" s="20"/>
      <c r="I498" s="20"/>
      <c r="J498" s="42"/>
      <c r="K498" s="21"/>
      <c r="L498" s="20"/>
      <c r="M498" s="48"/>
      <c r="N498" s="48"/>
      <c r="O498" s="48"/>
      <c r="P498" s="48"/>
      <c r="Q498" s="20"/>
      <c r="R498" s="20"/>
      <c r="S498" s="57"/>
      <c r="T498" s="57"/>
      <c r="U498" s="57"/>
      <c r="V498" s="57"/>
      <c r="W498" s="20"/>
      <c r="X498" s="20">
        <v>11437</v>
      </c>
      <c r="Y498" s="20"/>
    </row>
  </sheetData>
  <autoFilter xmlns:etc="http://www.wps.cn/officeDocument/2017/etCustomData" ref="A4:XFD498"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printOptions horizontalCentered="1"/>
  <pageMargins left="0" right="0" top="0.432638888888889" bottom="0.354166666666667" header="0.313888888888889" footer="0.196527777777778"/>
  <pageSetup paperSize="9" scale="62" fitToHeight="0" orientation="landscape"/>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510"/>
  <sheetViews>
    <sheetView showZeros="0" view="pageBreakPreview" zoomScale="90" zoomScaleNormal="90" topLeftCell="A469" workbookViewId="0">
      <selection activeCell="T478" sqref="T478:T480"/>
    </sheetView>
  </sheetViews>
  <sheetFormatPr defaultColWidth="9" defaultRowHeight="12"/>
  <cols>
    <col min="1" max="1" width="6.12962962962963" style="9" customWidth="1"/>
    <col min="2" max="2" width="22" style="10" customWidth="1"/>
    <col min="3" max="3" width="6.87962962962963" style="9" customWidth="1"/>
    <col min="4" max="4" width="9" style="9" customWidth="1"/>
    <col min="5" max="5" width="11.7962962962963" style="9" customWidth="1"/>
    <col min="6" max="6" width="20.2777777777778"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2857</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f t="shared" ref="M7:P7" si="0">M8+M15+M252+M295+M310+M321+M354+M361+M488+M493+M500+M506</f>
        <v>4784.57936</v>
      </c>
      <c r="N7" s="38">
        <f t="shared" si="0"/>
        <v>2642.64</v>
      </c>
      <c r="O7" s="38">
        <f t="shared" si="0"/>
        <v>483.95436</v>
      </c>
      <c r="P7" s="38">
        <f t="shared" si="0"/>
        <v>1658</v>
      </c>
      <c r="Q7" s="17"/>
      <c r="R7" s="17" t="s">
        <v>34</v>
      </c>
      <c r="S7" s="17" t="s">
        <v>34</v>
      </c>
      <c r="T7" s="17" t="s">
        <v>34</v>
      </c>
      <c r="U7" s="17"/>
      <c r="V7" s="17"/>
      <c r="W7" s="17" t="s">
        <v>34</v>
      </c>
      <c r="X7" s="17">
        <v>1</v>
      </c>
      <c r="Y7" s="17"/>
    </row>
    <row r="8" s="4" customFormat="1" ht="24.95" customHeight="1" spans="1:25">
      <c r="A8" s="18">
        <v>1</v>
      </c>
      <c r="B8" s="19" t="s">
        <v>35</v>
      </c>
      <c r="C8" s="18"/>
      <c r="D8" s="18"/>
      <c r="E8" s="18"/>
      <c r="F8" s="18"/>
      <c r="G8" s="18" t="s">
        <v>34</v>
      </c>
      <c r="H8" s="18" t="s">
        <v>34</v>
      </c>
      <c r="I8" s="18" t="s">
        <v>34</v>
      </c>
      <c r="J8" s="39" t="s">
        <v>34</v>
      </c>
      <c r="K8" s="19"/>
      <c r="L8" s="18"/>
      <c r="M8" s="40">
        <f t="shared" ref="M8:P8" si="1">M9+M12+M13</f>
        <v>1267.73</v>
      </c>
      <c r="N8" s="40">
        <f t="shared" si="1"/>
        <v>1267.73</v>
      </c>
      <c r="O8" s="40">
        <f t="shared" si="1"/>
        <v>0</v>
      </c>
      <c r="P8" s="40">
        <f t="shared" si="1"/>
        <v>0</v>
      </c>
      <c r="Q8" s="18"/>
      <c r="R8" s="18" t="s">
        <v>34</v>
      </c>
      <c r="S8" s="56">
        <f>S9+S12+S13</f>
        <v>48</v>
      </c>
      <c r="T8" s="56">
        <f>T9+T12+T13</f>
        <v>183</v>
      </c>
      <c r="U8" s="56"/>
      <c r="V8" s="56"/>
      <c r="W8" s="18" t="s">
        <v>34</v>
      </c>
      <c r="X8" s="18">
        <v>2</v>
      </c>
      <c r="Y8" s="18"/>
    </row>
    <row r="9" s="5" customFormat="1" ht="24.95" customHeight="1" spans="1:25">
      <c r="A9" s="20">
        <v>2</v>
      </c>
      <c r="B9" s="21" t="s">
        <v>36</v>
      </c>
      <c r="C9" s="20"/>
      <c r="D9" s="20"/>
      <c r="E9" s="20"/>
      <c r="F9" s="20"/>
      <c r="G9" s="20" t="s">
        <v>37</v>
      </c>
      <c r="H9" s="20" t="s">
        <v>34</v>
      </c>
      <c r="I9" s="20" t="s">
        <v>38</v>
      </c>
      <c r="J9" s="41">
        <f>J10+J11</f>
        <v>0</v>
      </c>
      <c r="K9" s="21"/>
      <c r="L9" s="20"/>
      <c r="M9" s="42">
        <f t="shared" ref="M9:O9" si="2">M10+M11</f>
        <v>0</v>
      </c>
      <c r="N9" s="42">
        <f t="shared" si="2"/>
        <v>0</v>
      </c>
      <c r="O9" s="42">
        <f t="shared" si="2"/>
        <v>0</v>
      </c>
      <c r="P9" s="41">
        <f>SUBTOTAL(9,P10,P11)</f>
        <v>0</v>
      </c>
      <c r="Q9" s="20"/>
      <c r="R9" s="20" t="s">
        <v>39</v>
      </c>
      <c r="S9" s="41">
        <f>S10+S11</f>
        <v>0</v>
      </c>
      <c r="T9" s="41">
        <f>T10+T11</f>
        <v>0</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SUM(0)</f>
        <v>0</v>
      </c>
      <c r="K10" s="23" t="s">
        <v>43</v>
      </c>
      <c r="L10" s="22"/>
      <c r="M10" s="44">
        <f>SUM(0)</f>
        <v>0</v>
      </c>
      <c r="N10" s="44">
        <f>SUM(0)</f>
        <v>0</v>
      </c>
      <c r="O10" s="44">
        <f>SUM(0)</f>
        <v>0</v>
      </c>
      <c r="P10" s="44">
        <f>SUM(0)</f>
        <v>0</v>
      </c>
      <c r="Q10" s="22"/>
      <c r="R10" s="22" t="s">
        <v>39</v>
      </c>
      <c r="S10" s="43">
        <f>SUM(0)</f>
        <v>0</v>
      </c>
      <c r="T10" s="43">
        <f>SUM(0)</f>
        <v>0</v>
      </c>
      <c r="U10" s="58"/>
      <c r="V10" s="58"/>
      <c r="W10" s="22" t="s">
        <v>34</v>
      </c>
      <c r="X10" s="22">
        <v>4</v>
      </c>
      <c r="Y10" s="22"/>
    </row>
    <row r="11" s="6" customFormat="1" ht="24.95" customHeight="1" spans="1:25">
      <c r="A11" s="22">
        <v>4</v>
      </c>
      <c r="B11" s="23" t="s">
        <v>76</v>
      </c>
      <c r="C11" s="22"/>
      <c r="D11" s="22"/>
      <c r="E11" s="22"/>
      <c r="F11" s="22"/>
      <c r="G11" s="22" t="s">
        <v>37</v>
      </c>
      <c r="H11" s="22" t="s">
        <v>34</v>
      </c>
      <c r="I11" s="22" t="s">
        <v>38</v>
      </c>
      <c r="J11" s="43">
        <f>SUM(0)</f>
        <v>0</v>
      </c>
      <c r="K11" s="23" t="s">
        <v>77</v>
      </c>
      <c r="L11" s="22"/>
      <c r="M11" s="44">
        <f>SUM(0)</f>
        <v>0</v>
      </c>
      <c r="N11" s="44">
        <f>SUM(0)</f>
        <v>0</v>
      </c>
      <c r="O11" s="44">
        <f>SUM(0)</f>
        <v>0</v>
      </c>
      <c r="P11" s="44">
        <f>SUM(0)</f>
        <v>0</v>
      </c>
      <c r="Q11" s="22"/>
      <c r="R11" s="22" t="s">
        <v>39</v>
      </c>
      <c r="S11" s="43">
        <f>SUM(0)</f>
        <v>0</v>
      </c>
      <c r="T11" s="43">
        <f>SUM(0)</f>
        <v>0</v>
      </c>
      <c r="U11" s="58"/>
      <c r="V11" s="58"/>
      <c r="W11" s="22" t="s">
        <v>34</v>
      </c>
      <c r="X11" s="22">
        <v>58</v>
      </c>
      <c r="Y11" s="22"/>
    </row>
    <row r="12" s="5" customFormat="1" ht="24.95" customHeight="1" spans="1:25">
      <c r="A12" s="20">
        <v>5</v>
      </c>
      <c r="B12" s="21" t="s">
        <v>105</v>
      </c>
      <c r="C12" s="20"/>
      <c r="D12" s="20"/>
      <c r="E12" s="20"/>
      <c r="F12" s="20"/>
      <c r="G12" s="20" t="s">
        <v>37</v>
      </c>
      <c r="H12" s="20" t="s">
        <v>34</v>
      </c>
      <c r="I12" s="20" t="s">
        <v>106</v>
      </c>
      <c r="J12" s="41"/>
      <c r="K12" s="21"/>
      <c r="L12" s="20"/>
      <c r="M12" s="48"/>
      <c r="N12" s="48"/>
      <c r="O12" s="48"/>
      <c r="P12" s="48"/>
      <c r="Q12" s="20"/>
      <c r="R12" s="20"/>
      <c r="S12" s="57"/>
      <c r="T12" s="57"/>
      <c r="U12" s="57"/>
      <c r="V12" s="57"/>
      <c r="W12" s="20" t="s">
        <v>34</v>
      </c>
      <c r="X12" s="20">
        <v>162</v>
      </c>
      <c r="Y12" s="20"/>
    </row>
    <row r="13" s="5" customFormat="1" ht="24.95" customHeight="1" spans="1:25">
      <c r="A13" s="20">
        <v>6</v>
      </c>
      <c r="B13" s="21" t="s">
        <v>107</v>
      </c>
      <c r="C13" s="20"/>
      <c r="D13" s="20"/>
      <c r="E13" s="20"/>
      <c r="F13" s="20"/>
      <c r="G13" s="20" t="s">
        <v>37</v>
      </c>
      <c r="H13" s="20" t="s">
        <v>34</v>
      </c>
      <c r="I13" s="20" t="s">
        <v>108</v>
      </c>
      <c r="J13" s="41">
        <f>SUM(J14:J14)</f>
        <v>1</v>
      </c>
      <c r="K13" s="21" t="s">
        <v>109</v>
      </c>
      <c r="L13" s="20"/>
      <c r="M13" s="48">
        <f>SUM(M14:M14)</f>
        <v>1267.73</v>
      </c>
      <c r="N13" s="48">
        <f>SUM(N14:N14)</f>
        <v>1267.73</v>
      </c>
      <c r="O13" s="48">
        <f>SUM(O14:O14)</f>
        <v>0</v>
      </c>
      <c r="P13" s="48">
        <f>SUM(P14:P14)</f>
        <v>0</v>
      </c>
      <c r="Q13" s="20"/>
      <c r="R13" s="20" t="s">
        <v>110</v>
      </c>
      <c r="S13" s="57">
        <f>SUM(S14:S14)</f>
        <v>48</v>
      </c>
      <c r="T13" s="57">
        <f>SUM(T14:T14)</f>
        <v>183</v>
      </c>
      <c r="U13" s="57" t="s">
        <v>40</v>
      </c>
      <c r="V13" s="57" t="s">
        <v>41</v>
      </c>
      <c r="W13" s="20" t="s">
        <v>34</v>
      </c>
      <c r="X13" s="20">
        <v>163</v>
      </c>
      <c r="Y13" s="20"/>
    </row>
    <row r="14" s="3" customFormat="1" ht="24.95" customHeight="1" spans="1:25">
      <c r="A14" s="24">
        <v>7</v>
      </c>
      <c r="B14" s="25" t="s">
        <v>116</v>
      </c>
      <c r="C14" s="26" t="s">
        <v>45</v>
      </c>
      <c r="D14" s="26" t="s">
        <v>117</v>
      </c>
      <c r="E14" s="26" t="s">
        <v>118</v>
      </c>
      <c r="F14" s="26"/>
      <c r="G14" s="26" t="s">
        <v>37</v>
      </c>
      <c r="H14" s="26">
        <v>2018</v>
      </c>
      <c r="I14" s="26" t="s">
        <v>108</v>
      </c>
      <c r="J14" s="45">
        <v>1</v>
      </c>
      <c r="K14" s="46" t="s">
        <v>114</v>
      </c>
      <c r="L14" s="26" t="s">
        <v>115</v>
      </c>
      <c r="M14" s="47">
        <f>N14+O14+P14</f>
        <v>1267.73</v>
      </c>
      <c r="N14" s="47">
        <v>1267.73</v>
      </c>
      <c r="O14" s="47"/>
      <c r="P14" s="47"/>
      <c r="Q14" s="26" t="s">
        <v>49</v>
      </c>
      <c r="R14" s="26" t="s">
        <v>110</v>
      </c>
      <c r="S14" s="45">
        <v>48</v>
      </c>
      <c r="T14" s="45">
        <v>183</v>
      </c>
      <c r="U14" s="45"/>
      <c r="V14" s="45"/>
      <c r="W14" s="26" t="s">
        <v>50</v>
      </c>
      <c r="X14" s="24">
        <v>176</v>
      </c>
      <c r="Y14" s="24"/>
    </row>
    <row r="15" s="4" customFormat="1" ht="24.95" customHeight="1" spans="1:25">
      <c r="A15" s="18">
        <v>8</v>
      </c>
      <c r="B15" s="19" t="s">
        <v>123</v>
      </c>
      <c r="C15" s="18"/>
      <c r="D15" s="18"/>
      <c r="E15" s="18"/>
      <c r="F15" s="18"/>
      <c r="G15" s="18" t="s">
        <v>34</v>
      </c>
      <c r="H15" s="18" t="s">
        <v>34</v>
      </c>
      <c r="I15" s="18" t="s">
        <v>34</v>
      </c>
      <c r="J15" s="39" t="s">
        <v>34</v>
      </c>
      <c r="K15" s="19"/>
      <c r="L15" s="18"/>
      <c r="M15" s="40">
        <f t="shared" ref="M15:P15" si="3">M16+M191+M226+M237+M242+M247</f>
        <v>503.042</v>
      </c>
      <c r="N15" s="40">
        <f t="shared" si="3"/>
        <v>394.76</v>
      </c>
      <c r="O15" s="40">
        <f t="shared" si="3"/>
        <v>108.297</v>
      </c>
      <c r="P15" s="40">
        <f t="shared" si="3"/>
        <v>0</v>
      </c>
      <c r="Q15" s="18"/>
      <c r="R15" s="18" t="s">
        <v>34</v>
      </c>
      <c r="S15" s="56">
        <f>S16+S191+S226+S237+S242+S247</f>
        <v>297</v>
      </c>
      <c r="T15" s="56">
        <f>T16+T191+T226+T237+T242+T247</f>
        <v>1433</v>
      </c>
      <c r="U15" s="56"/>
      <c r="V15" s="56"/>
      <c r="W15" s="18" t="s">
        <v>34</v>
      </c>
      <c r="X15" s="18">
        <v>182</v>
      </c>
      <c r="Y15" s="18"/>
    </row>
    <row r="16" s="5" customFormat="1" ht="24.95" customHeight="1" spans="1:25">
      <c r="A16" s="20">
        <v>9</v>
      </c>
      <c r="B16" s="21" t="s">
        <v>124</v>
      </c>
      <c r="C16" s="20"/>
      <c r="D16" s="20"/>
      <c r="E16" s="20"/>
      <c r="F16" s="20"/>
      <c r="G16" s="20" t="s">
        <v>125</v>
      </c>
      <c r="H16" s="20" t="s">
        <v>34</v>
      </c>
      <c r="I16" s="20" t="s">
        <v>126</v>
      </c>
      <c r="J16" s="42" t="s">
        <v>34</v>
      </c>
      <c r="K16" s="21"/>
      <c r="L16" s="20"/>
      <c r="M16" s="48">
        <f t="shared" ref="M16:P16" si="4">M17+M172+M179+M180</f>
        <v>141.352</v>
      </c>
      <c r="N16" s="48">
        <f t="shared" si="4"/>
        <v>85.06</v>
      </c>
      <c r="O16" s="48">
        <f t="shared" si="4"/>
        <v>56.307</v>
      </c>
      <c r="P16" s="48">
        <f t="shared" si="4"/>
        <v>0</v>
      </c>
      <c r="Q16" s="20"/>
      <c r="R16" s="20" t="s">
        <v>39</v>
      </c>
      <c r="S16" s="57">
        <f>S17+S172+S179+S180</f>
        <v>261</v>
      </c>
      <c r="T16" s="57">
        <f>T17+T172+T179+T180</f>
        <v>1272</v>
      </c>
      <c r="U16" s="57" t="s">
        <v>127</v>
      </c>
      <c r="V16" s="57" t="s">
        <v>128</v>
      </c>
      <c r="W16" s="20" t="s">
        <v>34</v>
      </c>
      <c r="X16" s="20">
        <v>183</v>
      </c>
      <c r="Y16" s="20"/>
    </row>
    <row r="17" s="6" customFormat="1" ht="24.95" customHeight="1" spans="1:25">
      <c r="A17" s="22">
        <v>10</v>
      </c>
      <c r="B17" s="23" t="s">
        <v>129</v>
      </c>
      <c r="C17" s="22"/>
      <c r="D17" s="22"/>
      <c r="E17" s="22"/>
      <c r="F17" s="22" t="s">
        <v>2663</v>
      </c>
      <c r="G17" s="22" t="s">
        <v>125</v>
      </c>
      <c r="H17" s="22" t="s">
        <v>34</v>
      </c>
      <c r="I17" s="22" t="s">
        <v>126</v>
      </c>
      <c r="J17" s="44">
        <f>J18+J19+J72</f>
        <v>6624</v>
      </c>
      <c r="K17" s="23" t="s">
        <v>130</v>
      </c>
      <c r="L17" s="22"/>
      <c r="M17" s="49">
        <f t="shared" ref="M17:P17" si="5">M18+M19+M72</f>
        <v>138.852</v>
      </c>
      <c r="N17" s="49">
        <f t="shared" si="5"/>
        <v>85.06</v>
      </c>
      <c r="O17" s="49">
        <f t="shared" si="5"/>
        <v>53.807</v>
      </c>
      <c r="P17" s="49">
        <f t="shared" si="5"/>
        <v>0</v>
      </c>
      <c r="Q17" s="22"/>
      <c r="R17" s="22" t="s">
        <v>39</v>
      </c>
      <c r="S17" s="58">
        <f>S18+S19+S72</f>
        <v>257</v>
      </c>
      <c r="T17" s="58">
        <f>T18+T19+T72</f>
        <v>1254</v>
      </c>
      <c r="U17" s="58"/>
      <c r="V17" s="58"/>
      <c r="W17" s="22" t="s">
        <v>34</v>
      </c>
      <c r="X17" s="22">
        <v>184</v>
      </c>
      <c r="Y17" s="22"/>
    </row>
    <row r="18" ht="24.95" customHeight="1" spans="1:25">
      <c r="A18" s="24">
        <v>11</v>
      </c>
      <c r="B18" s="26" t="s">
        <v>131</v>
      </c>
      <c r="C18" s="24"/>
      <c r="D18" s="24"/>
      <c r="E18" s="24"/>
      <c r="F18" s="24"/>
      <c r="G18" s="24" t="s">
        <v>37</v>
      </c>
      <c r="H18" s="24" t="s">
        <v>34</v>
      </c>
      <c r="I18" s="24" t="s">
        <v>126</v>
      </c>
      <c r="J18" s="50">
        <f>SUM(0)</f>
        <v>0</v>
      </c>
      <c r="K18" s="51"/>
      <c r="L18" s="24"/>
      <c r="M18" s="52">
        <f t="shared" ref="M18:P18" si="6">SUM(0)</f>
        <v>0</v>
      </c>
      <c r="N18" s="52">
        <f t="shared" si="6"/>
        <v>0</v>
      </c>
      <c r="O18" s="52">
        <f t="shared" si="6"/>
        <v>0</v>
      </c>
      <c r="P18" s="52">
        <f t="shared" si="6"/>
        <v>0</v>
      </c>
      <c r="Q18" s="24"/>
      <c r="R18" s="24" t="s">
        <v>39</v>
      </c>
      <c r="S18" s="59">
        <f>SUM(0)</f>
        <v>0</v>
      </c>
      <c r="T18" s="59">
        <f>SUM(0)</f>
        <v>0</v>
      </c>
      <c r="U18" s="59"/>
      <c r="V18" s="59"/>
      <c r="W18" s="24" t="s">
        <v>34</v>
      </c>
      <c r="X18" s="24">
        <v>185</v>
      </c>
      <c r="Y18" s="24"/>
    </row>
    <row r="19" ht="24.95" customHeight="1" spans="1:25">
      <c r="A19" s="24">
        <v>12</v>
      </c>
      <c r="B19" s="26" t="s">
        <v>132</v>
      </c>
      <c r="C19" s="24"/>
      <c r="D19" s="24"/>
      <c r="E19" s="24"/>
      <c r="F19" s="24"/>
      <c r="G19" s="24" t="s">
        <v>125</v>
      </c>
      <c r="H19" s="24" t="s">
        <v>34</v>
      </c>
      <c r="I19" s="24" t="s">
        <v>126</v>
      </c>
      <c r="J19" s="50">
        <f>SUM(J20:J70)</f>
        <v>5740.2</v>
      </c>
      <c r="K19" s="51"/>
      <c r="L19" s="24"/>
      <c r="M19" s="52">
        <f>SUM(M20:M70)</f>
        <v>94.662</v>
      </c>
      <c r="N19" s="52">
        <f>SUM(N20:N70)</f>
        <v>83.31</v>
      </c>
      <c r="O19" s="52">
        <f>SUM(O20:O70)</f>
        <v>11.362</v>
      </c>
      <c r="P19" s="52">
        <f>SUM(P20:P70)</f>
        <v>0</v>
      </c>
      <c r="Q19" s="24"/>
      <c r="R19" s="24" t="s">
        <v>39</v>
      </c>
      <c r="S19" s="59">
        <f>SUM(S20:S70)</f>
        <v>101</v>
      </c>
      <c r="T19" s="59">
        <f>SUM(T20:T70)</f>
        <v>467</v>
      </c>
      <c r="U19" s="59"/>
      <c r="V19" s="59"/>
      <c r="W19" s="24" t="s">
        <v>34</v>
      </c>
      <c r="X19" s="24">
        <v>202</v>
      </c>
      <c r="Y19" s="24"/>
    </row>
    <row r="20" s="3" customFormat="1" ht="24.95" customHeight="1" spans="1:25">
      <c r="A20" s="24">
        <v>13</v>
      </c>
      <c r="B20" s="25" t="s">
        <v>133</v>
      </c>
      <c r="C20" s="26" t="s">
        <v>45</v>
      </c>
      <c r="D20" s="26"/>
      <c r="E20" s="26"/>
      <c r="F20" s="26"/>
      <c r="G20" s="26" t="s">
        <v>37</v>
      </c>
      <c r="H20" s="26">
        <v>2018</v>
      </c>
      <c r="I20" s="26" t="s">
        <v>126</v>
      </c>
      <c r="J20" s="54">
        <v>5000</v>
      </c>
      <c r="K20" s="46" t="s">
        <v>134</v>
      </c>
      <c r="L20" s="26">
        <v>53.21</v>
      </c>
      <c r="M20" s="47">
        <v>53.21</v>
      </c>
      <c r="N20" s="47">
        <v>53.21</v>
      </c>
      <c r="O20" s="47"/>
      <c r="P20" s="47"/>
      <c r="Q20" s="26" t="s">
        <v>135</v>
      </c>
      <c r="R20" s="24" t="s">
        <v>136</v>
      </c>
      <c r="S20" s="45"/>
      <c r="T20" s="45"/>
      <c r="U20" s="45"/>
      <c r="V20" s="45"/>
      <c r="W20" s="26" t="s">
        <v>137</v>
      </c>
      <c r="X20" s="24">
        <v>203</v>
      </c>
      <c r="Y20" s="24"/>
    </row>
    <row r="21" s="3" customFormat="1" ht="24.95" customHeight="1" spans="1:25">
      <c r="A21" s="24">
        <v>14</v>
      </c>
      <c r="B21" s="25" t="s">
        <v>138</v>
      </c>
      <c r="C21" s="26" t="s">
        <v>45</v>
      </c>
      <c r="D21" s="26" t="s">
        <v>117</v>
      </c>
      <c r="E21" s="26"/>
      <c r="F21" s="26"/>
      <c r="G21" s="26" t="s">
        <v>37</v>
      </c>
      <c r="H21" s="26">
        <v>2018</v>
      </c>
      <c r="I21" s="26" t="s">
        <v>126</v>
      </c>
      <c r="J21" s="54">
        <v>500</v>
      </c>
      <c r="K21" s="46" t="s">
        <v>139</v>
      </c>
      <c r="L21" s="25" t="s">
        <v>140</v>
      </c>
      <c r="M21" s="47">
        <f>N21+O21+P21</f>
        <v>30</v>
      </c>
      <c r="N21" s="47">
        <v>30</v>
      </c>
      <c r="O21" s="47"/>
      <c r="P21" s="47"/>
      <c r="Q21" s="26" t="s">
        <v>135</v>
      </c>
      <c r="R21" s="24" t="s">
        <v>39</v>
      </c>
      <c r="S21" s="45">
        <v>35</v>
      </c>
      <c r="T21" s="45">
        <v>149</v>
      </c>
      <c r="U21" s="45"/>
      <c r="V21" s="45"/>
      <c r="W21" s="26" t="s">
        <v>137</v>
      </c>
      <c r="X21" s="24">
        <v>204</v>
      </c>
      <c r="Y21" s="24"/>
    </row>
    <row r="22" s="3" customFormat="1" ht="24.95" customHeight="1" spans="1:25">
      <c r="A22" s="24">
        <v>15</v>
      </c>
      <c r="B22" s="25" t="s">
        <v>170</v>
      </c>
      <c r="C22" s="33" t="s">
        <v>45</v>
      </c>
      <c r="D22" s="33" t="s">
        <v>117</v>
      </c>
      <c r="E22" s="33" t="s">
        <v>171</v>
      </c>
      <c r="F22" s="33"/>
      <c r="G22" s="33" t="s">
        <v>37</v>
      </c>
      <c r="H22" s="33">
        <v>2018</v>
      </c>
      <c r="I22" s="33" t="s">
        <v>126</v>
      </c>
      <c r="J22" s="79">
        <v>2</v>
      </c>
      <c r="K22" s="53" t="s">
        <v>144</v>
      </c>
      <c r="L22" s="80">
        <v>0.05</v>
      </c>
      <c r="M22" s="80">
        <f>N22+O22+P22</f>
        <v>0.1</v>
      </c>
      <c r="N22" s="80">
        <v>0.1</v>
      </c>
      <c r="O22" s="80"/>
      <c r="P22" s="80"/>
      <c r="Q22" s="33" t="s">
        <v>135</v>
      </c>
      <c r="R22" s="33" t="s">
        <v>39</v>
      </c>
      <c r="S22" s="81">
        <v>1</v>
      </c>
      <c r="T22" s="81">
        <v>3</v>
      </c>
      <c r="U22" s="81"/>
      <c r="V22" s="45"/>
      <c r="W22" s="26" t="s">
        <v>17</v>
      </c>
      <c r="X22" s="24">
        <v>259</v>
      </c>
      <c r="Y22" s="24"/>
    </row>
    <row r="23" ht="24.95" customHeight="1" spans="1:25">
      <c r="A23" s="24">
        <v>16</v>
      </c>
      <c r="B23" s="25" t="s">
        <v>230</v>
      </c>
      <c r="C23" s="33" t="s">
        <v>45</v>
      </c>
      <c r="D23" s="33" t="s">
        <v>117</v>
      </c>
      <c r="E23" s="33" t="s">
        <v>231</v>
      </c>
      <c r="F23" s="33"/>
      <c r="G23" s="33" t="s">
        <v>37</v>
      </c>
      <c r="H23" s="33">
        <v>2019</v>
      </c>
      <c r="I23" s="33" t="s">
        <v>126</v>
      </c>
      <c r="J23" s="79">
        <v>4</v>
      </c>
      <c r="K23" s="53" t="s">
        <v>179</v>
      </c>
      <c r="L23" s="33">
        <v>0.05</v>
      </c>
      <c r="M23" s="80">
        <f>N23+O23+P23</f>
        <v>0.2</v>
      </c>
      <c r="N23" s="80"/>
      <c r="O23" s="80">
        <v>0.2</v>
      </c>
      <c r="P23" s="80"/>
      <c r="Q23" s="33" t="s">
        <v>135</v>
      </c>
      <c r="R23" s="33" t="s">
        <v>39</v>
      </c>
      <c r="S23" s="82">
        <v>2</v>
      </c>
      <c r="T23" s="82">
        <v>10</v>
      </c>
      <c r="U23" s="82"/>
      <c r="V23" s="60"/>
      <c r="W23" s="26" t="s">
        <v>17</v>
      </c>
      <c r="X23" s="26"/>
      <c r="Y23" s="61" t="s">
        <v>232</v>
      </c>
    </row>
    <row r="24" ht="24.95" customHeight="1" spans="1:25">
      <c r="A24" s="24"/>
      <c r="B24" s="25"/>
      <c r="C24" s="30" t="s">
        <v>45</v>
      </c>
      <c r="D24" s="31" t="s">
        <v>117</v>
      </c>
      <c r="E24" s="105" t="s">
        <v>231</v>
      </c>
      <c r="F24" s="105" t="s">
        <v>2858</v>
      </c>
      <c r="G24" s="33" t="s">
        <v>37</v>
      </c>
      <c r="H24" s="33">
        <v>2019</v>
      </c>
      <c r="I24" s="33" t="s">
        <v>126</v>
      </c>
      <c r="J24" s="105">
        <v>1.2</v>
      </c>
      <c r="K24" s="53" t="s">
        <v>179</v>
      </c>
      <c r="L24" s="33">
        <v>0.05</v>
      </c>
      <c r="M24" s="80">
        <f>L24*J24</f>
        <v>0.06</v>
      </c>
      <c r="N24" s="80"/>
      <c r="O24" s="80">
        <f>L24*J24</f>
        <v>0.06</v>
      </c>
      <c r="P24" s="80"/>
      <c r="Q24" s="33" t="s">
        <v>135</v>
      </c>
      <c r="R24" s="33" t="s">
        <v>39</v>
      </c>
      <c r="S24" s="81">
        <v>1</v>
      </c>
      <c r="T24" s="82">
        <v>5</v>
      </c>
      <c r="U24" s="82"/>
      <c r="V24" s="60"/>
      <c r="W24" s="26" t="s">
        <v>17</v>
      </c>
      <c r="X24" s="26"/>
      <c r="Y24" s="61"/>
    </row>
    <row r="25" ht="24.95" customHeight="1" spans="1:25">
      <c r="A25" s="24"/>
      <c r="B25" s="25"/>
      <c r="C25" s="30" t="s">
        <v>45</v>
      </c>
      <c r="D25" s="31" t="s">
        <v>117</v>
      </c>
      <c r="E25" s="105" t="s">
        <v>231</v>
      </c>
      <c r="F25" s="105" t="s">
        <v>2859</v>
      </c>
      <c r="G25" s="33" t="s">
        <v>37</v>
      </c>
      <c r="H25" s="33">
        <v>2019</v>
      </c>
      <c r="I25" s="33" t="s">
        <v>126</v>
      </c>
      <c r="J25" s="105">
        <v>2.8</v>
      </c>
      <c r="K25" s="53" t="s">
        <v>179</v>
      </c>
      <c r="L25" s="33">
        <v>0.05</v>
      </c>
      <c r="M25" s="80">
        <f>L25*J25</f>
        <v>0.14</v>
      </c>
      <c r="N25" s="80"/>
      <c r="O25" s="80">
        <f>L25*J25</f>
        <v>0.14</v>
      </c>
      <c r="P25" s="80"/>
      <c r="Q25" s="33" t="s">
        <v>135</v>
      </c>
      <c r="R25" s="33" t="s">
        <v>39</v>
      </c>
      <c r="S25" s="81">
        <v>1</v>
      </c>
      <c r="T25" s="82">
        <v>5</v>
      </c>
      <c r="U25" s="82"/>
      <c r="V25" s="60"/>
      <c r="W25" s="26" t="s">
        <v>17</v>
      </c>
      <c r="X25" s="26"/>
      <c r="Y25" s="61"/>
    </row>
    <row r="26" ht="24.95" customHeight="1" spans="1:25">
      <c r="A26" s="24">
        <v>17</v>
      </c>
      <c r="B26" s="25" t="s">
        <v>233</v>
      </c>
      <c r="C26" s="33" t="s">
        <v>45</v>
      </c>
      <c r="D26" s="33" t="s">
        <v>117</v>
      </c>
      <c r="E26" s="33" t="s">
        <v>234</v>
      </c>
      <c r="F26" s="33"/>
      <c r="G26" s="33" t="s">
        <v>37</v>
      </c>
      <c r="H26" s="33">
        <v>2019</v>
      </c>
      <c r="I26" s="33" t="s">
        <v>126</v>
      </c>
      <c r="J26" s="79">
        <v>27.5</v>
      </c>
      <c r="K26" s="53" t="s">
        <v>179</v>
      </c>
      <c r="L26" s="33">
        <v>0.05</v>
      </c>
      <c r="M26" s="80">
        <f>N26+O26+P26</f>
        <v>1.375</v>
      </c>
      <c r="N26" s="80"/>
      <c r="O26" s="80">
        <v>1.375</v>
      </c>
      <c r="P26" s="80"/>
      <c r="Q26" s="33" t="s">
        <v>135</v>
      </c>
      <c r="R26" s="33" t="s">
        <v>39</v>
      </c>
      <c r="S26" s="82">
        <v>9</v>
      </c>
      <c r="T26" s="82">
        <v>47</v>
      </c>
      <c r="U26" s="82"/>
      <c r="V26" s="60"/>
      <c r="W26" s="26" t="s">
        <v>17</v>
      </c>
      <c r="X26" s="26"/>
      <c r="Y26" s="61" t="s">
        <v>235</v>
      </c>
    </row>
    <row r="27" ht="24.95" customHeight="1" spans="1:25">
      <c r="A27" s="24"/>
      <c r="B27" s="25"/>
      <c r="C27" s="30" t="s">
        <v>45</v>
      </c>
      <c r="D27" s="31" t="s">
        <v>117</v>
      </c>
      <c r="E27" s="105" t="s">
        <v>234</v>
      </c>
      <c r="F27" s="105" t="s">
        <v>2860</v>
      </c>
      <c r="G27" s="33" t="s">
        <v>37</v>
      </c>
      <c r="H27" s="33">
        <v>2019</v>
      </c>
      <c r="I27" s="33" t="s">
        <v>126</v>
      </c>
      <c r="J27" s="105">
        <v>6.3</v>
      </c>
      <c r="K27" s="53" t="s">
        <v>179</v>
      </c>
      <c r="L27" s="33">
        <v>0.05</v>
      </c>
      <c r="M27" s="80">
        <f>L27*J27</f>
        <v>0.315</v>
      </c>
      <c r="N27" s="80"/>
      <c r="O27" s="80">
        <f>L27*J27</f>
        <v>0.315</v>
      </c>
      <c r="P27" s="80"/>
      <c r="Q27" s="33" t="s">
        <v>135</v>
      </c>
      <c r="R27" s="33" t="s">
        <v>39</v>
      </c>
      <c r="S27" s="81">
        <v>1</v>
      </c>
      <c r="T27" s="83">
        <v>6</v>
      </c>
      <c r="U27" s="82"/>
      <c r="V27" s="60"/>
      <c r="W27" s="26" t="s">
        <v>17</v>
      </c>
      <c r="X27" s="26"/>
      <c r="Y27" s="61"/>
    </row>
    <row r="28" ht="24.95" customHeight="1" spans="1:25">
      <c r="A28" s="24"/>
      <c r="B28" s="25"/>
      <c r="C28" s="30" t="s">
        <v>45</v>
      </c>
      <c r="D28" s="31" t="s">
        <v>117</v>
      </c>
      <c r="E28" s="105" t="s">
        <v>234</v>
      </c>
      <c r="F28" s="105" t="s">
        <v>2861</v>
      </c>
      <c r="G28" s="33" t="s">
        <v>37</v>
      </c>
      <c r="H28" s="33">
        <v>2019</v>
      </c>
      <c r="I28" s="33" t="s">
        <v>126</v>
      </c>
      <c r="J28" s="105">
        <v>0.4</v>
      </c>
      <c r="K28" s="53" t="s">
        <v>179</v>
      </c>
      <c r="L28" s="33">
        <v>0.05</v>
      </c>
      <c r="M28" s="80">
        <f t="shared" ref="M28:M35" si="7">L28*J28</f>
        <v>0.02</v>
      </c>
      <c r="N28" s="80"/>
      <c r="O28" s="80">
        <f t="shared" ref="O28:O35" si="8">L28*J28</f>
        <v>0.02</v>
      </c>
      <c r="P28" s="80"/>
      <c r="Q28" s="33" t="s">
        <v>135</v>
      </c>
      <c r="R28" s="33" t="s">
        <v>39</v>
      </c>
      <c r="S28" s="81">
        <v>1</v>
      </c>
      <c r="T28" s="83">
        <v>4</v>
      </c>
      <c r="U28" s="82"/>
      <c r="V28" s="60"/>
      <c r="W28" s="26" t="s">
        <v>17</v>
      </c>
      <c r="X28" s="26"/>
      <c r="Y28" s="61"/>
    </row>
    <row r="29" ht="24.95" customHeight="1" spans="1:25">
      <c r="A29" s="24"/>
      <c r="B29" s="25"/>
      <c r="C29" s="30" t="s">
        <v>45</v>
      </c>
      <c r="D29" s="31" t="s">
        <v>117</v>
      </c>
      <c r="E29" s="105" t="s">
        <v>234</v>
      </c>
      <c r="F29" s="105" t="s">
        <v>2862</v>
      </c>
      <c r="G29" s="33" t="s">
        <v>37</v>
      </c>
      <c r="H29" s="33">
        <v>2019</v>
      </c>
      <c r="I29" s="33" t="s">
        <v>126</v>
      </c>
      <c r="J29" s="105">
        <v>2.5</v>
      </c>
      <c r="K29" s="53" t="s">
        <v>179</v>
      </c>
      <c r="L29" s="33">
        <v>0.05</v>
      </c>
      <c r="M29" s="80">
        <f t="shared" si="7"/>
        <v>0.125</v>
      </c>
      <c r="N29" s="80"/>
      <c r="O29" s="80">
        <f t="shared" si="8"/>
        <v>0.125</v>
      </c>
      <c r="P29" s="80"/>
      <c r="Q29" s="33" t="s">
        <v>135</v>
      </c>
      <c r="R29" s="33" t="s">
        <v>39</v>
      </c>
      <c r="S29" s="81">
        <v>1</v>
      </c>
      <c r="T29" s="83">
        <v>4</v>
      </c>
      <c r="U29" s="82"/>
      <c r="V29" s="60"/>
      <c r="W29" s="26" t="s">
        <v>17</v>
      </c>
      <c r="X29" s="26"/>
      <c r="Y29" s="61"/>
    </row>
    <row r="30" ht="24.95" customHeight="1" spans="1:25">
      <c r="A30" s="24"/>
      <c r="B30" s="25"/>
      <c r="C30" s="30" t="s">
        <v>45</v>
      </c>
      <c r="D30" s="31" t="s">
        <v>117</v>
      </c>
      <c r="E30" s="105" t="s">
        <v>234</v>
      </c>
      <c r="F30" s="105" t="s">
        <v>2863</v>
      </c>
      <c r="G30" s="33" t="s">
        <v>37</v>
      </c>
      <c r="H30" s="33">
        <v>2019</v>
      </c>
      <c r="I30" s="33" t="s">
        <v>126</v>
      </c>
      <c r="J30" s="105">
        <v>5.1</v>
      </c>
      <c r="K30" s="53" t="s">
        <v>179</v>
      </c>
      <c r="L30" s="33">
        <v>0.05</v>
      </c>
      <c r="M30" s="80">
        <f t="shared" si="7"/>
        <v>0.255</v>
      </c>
      <c r="N30" s="80"/>
      <c r="O30" s="80">
        <f t="shared" si="8"/>
        <v>0.255</v>
      </c>
      <c r="P30" s="80"/>
      <c r="Q30" s="33" t="s">
        <v>135</v>
      </c>
      <c r="R30" s="33" t="s">
        <v>39</v>
      </c>
      <c r="S30" s="81">
        <v>1</v>
      </c>
      <c r="T30" s="83">
        <v>6</v>
      </c>
      <c r="U30" s="82"/>
      <c r="V30" s="60"/>
      <c r="W30" s="26" t="s">
        <v>17</v>
      </c>
      <c r="X30" s="26"/>
      <c r="Y30" s="61"/>
    </row>
    <row r="31" ht="24.95" customHeight="1" spans="1:25">
      <c r="A31" s="24"/>
      <c r="B31" s="78"/>
      <c r="C31" s="30" t="s">
        <v>45</v>
      </c>
      <c r="D31" s="31" t="s">
        <v>117</v>
      </c>
      <c r="E31" s="105" t="s">
        <v>234</v>
      </c>
      <c r="F31" s="105" t="s">
        <v>2864</v>
      </c>
      <c r="G31" s="33" t="s">
        <v>37</v>
      </c>
      <c r="H31" s="33">
        <v>2019</v>
      </c>
      <c r="I31" s="33" t="s">
        <v>126</v>
      </c>
      <c r="J31" s="105">
        <v>4</v>
      </c>
      <c r="K31" s="53" t="s">
        <v>179</v>
      </c>
      <c r="L31" s="33">
        <v>0.05</v>
      </c>
      <c r="M31" s="80">
        <f t="shared" si="7"/>
        <v>0.2</v>
      </c>
      <c r="N31" s="80"/>
      <c r="O31" s="80">
        <f t="shared" si="8"/>
        <v>0.2</v>
      </c>
      <c r="P31" s="80"/>
      <c r="Q31" s="33" t="s">
        <v>135</v>
      </c>
      <c r="R31" s="33" t="s">
        <v>39</v>
      </c>
      <c r="S31" s="81">
        <v>1</v>
      </c>
      <c r="T31" s="83">
        <v>6</v>
      </c>
      <c r="U31" s="82"/>
      <c r="V31" s="60"/>
      <c r="W31" s="26" t="s">
        <v>17</v>
      </c>
      <c r="X31" s="26"/>
      <c r="Y31" s="61"/>
    </row>
    <row r="32" ht="24.95" customHeight="1" spans="1:25">
      <c r="A32" s="24"/>
      <c r="B32" s="78"/>
      <c r="C32" s="30" t="s">
        <v>45</v>
      </c>
      <c r="D32" s="31" t="s">
        <v>117</v>
      </c>
      <c r="E32" s="105" t="s">
        <v>234</v>
      </c>
      <c r="F32" s="105" t="s">
        <v>2865</v>
      </c>
      <c r="G32" s="33" t="s">
        <v>37</v>
      </c>
      <c r="H32" s="33">
        <v>2019</v>
      </c>
      <c r="I32" s="33" t="s">
        <v>126</v>
      </c>
      <c r="J32" s="105">
        <v>1.8</v>
      </c>
      <c r="K32" s="53" t="s">
        <v>179</v>
      </c>
      <c r="L32" s="33">
        <v>0.05</v>
      </c>
      <c r="M32" s="80">
        <f t="shared" si="7"/>
        <v>0.09</v>
      </c>
      <c r="N32" s="80"/>
      <c r="O32" s="80">
        <f t="shared" si="8"/>
        <v>0.09</v>
      </c>
      <c r="P32" s="80"/>
      <c r="Q32" s="33" t="s">
        <v>135</v>
      </c>
      <c r="R32" s="33" t="s">
        <v>39</v>
      </c>
      <c r="S32" s="81">
        <v>1</v>
      </c>
      <c r="T32" s="83">
        <v>8</v>
      </c>
      <c r="U32" s="82"/>
      <c r="V32" s="60"/>
      <c r="W32" s="26" t="s">
        <v>17</v>
      </c>
      <c r="X32" s="26"/>
      <c r="Y32" s="61"/>
    </row>
    <row r="33" ht="24.95" customHeight="1" spans="1:25">
      <c r="A33" s="24"/>
      <c r="B33" s="78"/>
      <c r="C33" s="30" t="s">
        <v>45</v>
      </c>
      <c r="D33" s="31" t="s">
        <v>117</v>
      </c>
      <c r="E33" s="105" t="s">
        <v>234</v>
      </c>
      <c r="F33" s="105" t="s">
        <v>2866</v>
      </c>
      <c r="G33" s="33" t="s">
        <v>37</v>
      </c>
      <c r="H33" s="33">
        <v>2019</v>
      </c>
      <c r="I33" s="33" t="s">
        <v>126</v>
      </c>
      <c r="J33" s="105">
        <v>4.3</v>
      </c>
      <c r="K33" s="53" t="s">
        <v>179</v>
      </c>
      <c r="L33" s="33">
        <v>0.05</v>
      </c>
      <c r="M33" s="80">
        <f t="shared" si="7"/>
        <v>0.215</v>
      </c>
      <c r="N33" s="80"/>
      <c r="O33" s="80">
        <f t="shared" si="8"/>
        <v>0.215</v>
      </c>
      <c r="P33" s="80"/>
      <c r="Q33" s="33" t="s">
        <v>135</v>
      </c>
      <c r="R33" s="33" t="s">
        <v>39</v>
      </c>
      <c r="S33" s="81">
        <v>1</v>
      </c>
      <c r="T33" s="83">
        <v>2</v>
      </c>
      <c r="U33" s="82"/>
      <c r="V33" s="60"/>
      <c r="W33" s="26" t="s">
        <v>17</v>
      </c>
      <c r="X33" s="26"/>
      <c r="Y33" s="61"/>
    </row>
    <row r="34" ht="24.95" customHeight="1" spans="1:25">
      <c r="A34" s="24"/>
      <c r="B34" s="78"/>
      <c r="C34" s="30" t="s">
        <v>45</v>
      </c>
      <c r="D34" s="31" t="s">
        <v>117</v>
      </c>
      <c r="E34" s="105" t="s">
        <v>234</v>
      </c>
      <c r="F34" s="105" t="s">
        <v>2867</v>
      </c>
      <c r="G34" s="33" t="s">
        <v>37</v>
      </c>
      <c r="H34" s="33">
        <v>2019</v>
      </c>
      <c r="I34" s="33" t="s">
        <v>126</v>
      </c>
      <c r="J34" s="105">
        <v>0.7</v>
      </c>
      <c r="K34" s="53" t="s">
        <v>179</v>
      </c>
      <c r="L34" s="33">
        <v>0.05</v>
      </c>
      <c r="M34" s="80">
        <f t="shared" si="7"/>
        <v>0.035</v>
      </c>
      <c r="N34" s="80"/>
      <c r="O34" s="80">
        <f t="shared" si="8"/>
        <v>0.035</v>
      </c>
      <c r="P34" s="80"/>
      <c r="Q34" s="33" t="s">
        <v>135</v>
      </c>
      <c r="R34" s="33" t="s">
        <v>39</v>
      </c>
      <c r="S34" s="81">
        <v>1</v>
      </c>
      <c r="T34" s="83">
        <v>6</v>
      </c>
      <c r="U34" s="82"/>
      <c r="V34" s="60"/>
      <c r="W34" s="26" t="s">
        <v>17</v>
      </c>
      <c r="X34" s="26"/>
      <c r="Y34" s="61"/>
    </row>
    <row r="35" ht="24.95" customHeight="1" spans="1:25">
      <c r="A35" s="24"/>
      <c r="B35" s="78"/>
      <c r="C35" s="30" t="s">
        <v>45</v>
      </c>
      <c r="D35" s="31" t="s">
        <v>117</v>
      </c>
      <c r="E35" s="105" t="s">
        <v>234</v>
      </c>
      <c r="F35" s="105" t="s">
        <v>2868</v>
      </c>
      <c r="G35" s="33" t="s">
        <v>37</v>
      </c>
      <c r="H35" s="33">
        <v>2019</v>
      </c>
      <c r="I35" s="33" t="s">
        <v>126</v>
      </c>
      <c r="J35" s="105">
        <v>2.4</v>
      </c>
      <c r="K35" s="53" t="s">
        <v>179</v>
      </c>
      <c r="L35" s="33">
        <v>0.05</v>
      </c>
      <c r="M35" s="80">
        <f t="shared" si="7"/>
        <v>0.12</v>
      </c>
      <c r="N35" s="80"/>
      <c r="O35" s="80">
        <f t="shared" si="8"/>
        <v>0.12</v>
      </c>
      <c r="P35" s="80"/>
      <c r="Q35" s="33" t="s">
        <v>135</v>
      </c>
      <c r="R35" s="33" t="s">
        <v>39</v>
      </c>
      <c r="S35" s="81">
        <v>1</v>
      </c>
      <c r="T35" s="83">
        <v>5</v>
      </c>
      <c r="U35" s="82"/>
      <c r="V35" s="60"/>
      <c r="W35" s="26" t="s">
        <v>17</v>
      </c>
      <c r="X35" s="26"/>
      <c r="Y35" s="61"/>
    </row>
    <row r="36" ht="24.95" customHeight="1" spans="1:25">
      <c r="A36" s="24">
        <v>18</v>
      </c>
      <c r="B36" s="78" t="s">
        <v>236</v>
      </c>
      <c r="C36" s="33" t="s">
        <v>45</v>
      </c>
      <c r="D36" s="33" t="s">
        <v>117</v>
      </c>
      <c r="E36" s="33" t="s">
        <v>237</v>
      </c>
      <c r="F36" s="33"/>
      <c r="G36" s="33" t="s">
        <v>37</v>
      </c>
      <c r="H36" s="33">
        <v>2019</v>
      </c>
      <c r="I36" s="33" t="s">
        <v>126</v>
      </c>
      <c r="J36" s="79">
        <v>8</v>
      </c>
      <c r="K36" s="53" t="s">
        <v>179</v>
      </c>
      <c r="L36" s="33">
        <v>0.05</v>
      </c>
      <c r="M36" s="80">
        <f t="shared" ref="M36:M39" si="9">N36+O36+P36</f>
        <v>0.4</v>
      </c>
      <c r="N36" s="80"/>
      <c r="O36" s="80">
        <v>0.4</v>
      </c>
      <c r="P36" s="80"/>
      <c r="Q36" s="33" t="s">
        <v>135</v>
      </c>
      <c r="R36" s="33" t="s">
        <v>39</v>
      </c>
      <c r="S36" s="82">
        <v>1</v>
      </c>
      <c r="T36" s="82">
        <v>3</v>
      </c>
      <c r="U36" s="82"/>
      <c r="V36" s="60"/>
      <c r="W36" s="26" t="s">
        <v>17</v>
      </c>
      <c r="X36" s="26"/>
      <c r="Y36" s="61" t="s">
        <v>238</v>
      </c>
    </row>
    <row r="37" ht="24.95" customHeight="1" spans="1:25">
      <c r="A37" s="24"/>
      <c r="B37" s="78"/>
      <c r="C37" s="30" t="s">
        <v>45</v>
      </c>
      <c r="D37" s="31" t="s">
        <v>117</v>
      </c>
      <c r="E37" s="105" t="s">
        <v>237</v>
      </c>
      <c r="F37" s="105" t="s">
        <v>2869</v>
      </c>
      <c r="G37" s="33" t="s">
        <v>37</v>
      </c>
      <c r="H37" s="33">
        <v>2019</v>
      </c>
      <c r="I37" s="33" t="s">
        <v>126</v>
      </c>
      <c r="J37" s="79">
        <v>8</v>
      </c>
      <c r="K37" s="53" t="s">
        <v>179</v>
      </c>
      <c r="L37" s="33">
        <v>0.05</v>
      </c>
      <c r="M37" s="80">
        <f t="shared" si="9"/>
        <v>0.4</v>
      </c>
      <c r="N37" s="80"/>
      <c r="O37" s="80">
        <v>0.4</v>
      </c>
      <c r="P37" s="80"/>
      <c r="Q37" s="33" t="s">
        <v>135</v>
      </c>
      <c r="R37" s="33" t="s">
        <v>39</v>
      </c>
      <c r="S37" s="82">
        <v>1</v>
      </c>
      <c r="T37" s="82">
        <v>3</v>
      </c>
      <c r="U37" s="82"/>
      <c r="V37" s="60"/>
      <c r="W37" s="26" t="s">
        <v>17</v>
      </c>
      <c r="X37" s="26"/>
      <c r="Y37" s="61"/>
    </row>
    <row r="38" ht="24.95" customHeight="1" spans="1:25">
      <c r="A38" s="24">
        <v>19</v>
      </c>
      <c r="B38" s="78" t="s">
        <v>239</v>
      </c>
      <c r="C38" s="33" t="s">
        <v>45</v>
      </c>
      <c r="D38" s="33" t="s">
        <v>117</v>
      </c>
      <c r="E38" s="33" t="s">
        <v>240</v>
      </c>
      <c r="F38" s="33"/>
      <c r="G38" s="33" t="s">
        <v>37</v>
      </c>
      <c r="H38" s="33">
        <v>2019</v>
      </c>
      <c r="I38" s="33" t="s">
        <v>126</v>
      </c>
      <c r="J38" s="79">
        <v>1.5</v>
      </c>
      <c r="K38" s="53" t="s">
        <v>179</v>
      </c>
      <c r="L38" s="33">
        <v>0.05</v>
      </c>
      <c r="M38" s="80">
        <f t="shared" si="9"/>
        <v>0.075</v>
      </c>
      <c r="N38" s="80"/>
      <c r="O38" s="80">
        <v>0.075</v>
      </c>
      <c r="P38" s="80"/>
      <c r="Q38" s="33" t="s">
        <v>135</v>
      </c>
      <c r="R38" s="33" t="s">
        <v>39</v>
      </c>
      <c r="S38" s="82">
        <v>1</v>
      </c>
      <c r="T38" s="82">
        <v>7</v>
      </c>
      <c r="U38" s="82"/>
      <c r="V38" s="60"/>
      <c r="W38" s="26" t="s">
        <v>17</v>
      </c>
      <c r="X38" s="26"/>
      <c r="Y38" s="61" t="s">
        <v>241</v>
      </c>
    </row>
    <row r="39" ht="24.95" customHeight="1" spans="1:25">
      <c r="A39" s="24"/>
      <c r="B39" s="78"/>
      <c r="C39" s="30" t="s">
        <v>45</v>
      </c>
      <c r="D39" s="31" t="s">
        <v>117</v>
      </c>
      <c r="E39" s="105" t="s">
        <v>240</v>
      </c>
      <c r="F39" s="105" t="s">
        <v>2870</v>
      </c>
      <c r="G39" s="33" t="s">
        <v>37</v>
      </c>
      <c r="H39" s="33">
        <v>2019</v>
      </c>
      <c r="I39" s="33" t="s">
        <v>126</v>
      </c>
      <c r="J39" s="79">
        <v>1.5</v>
      </c>
      <c r="K39" s="53" t="s">
        <v>179</v>
      </c>
      <c r="L39" s="33">
        <v>0.05</v>
      </c>
      <c r="M39" s="80">
        <f t="shared" si="9"/>
        <v>0.075</v>
      </c>
      <c r="N39" s="80"/>
      <c r="O39" s="80">
        <v>0.075</v>
      </c>
      <c r="P39" s="80"/>
      <c r="Q39" s="33" t="s">
        <v>135</v>
      </c>
      <c r="R39" s="33" t="s">
        <v>39</v>
      </c>
      <c r="S39" s="82">
        <v>1</v>
      </c>
      <c r="T39" s="82">
        <v>7</v>
      </c>
      <c r="U39" s="82"/>
      <c r="V39" s="60"/>
      <c r="W39" s="26" t="s">
        <v>17</v>
      </c>
      <c r="X39" s="26"/>
      <c r="Y39" s="61"/>
    </row>
    <row r="40" ht="24.95" customHeight="1" spans="1:25">
      <c r="A40" s="24">
        <v>20</v>
      </c>
      <c r="B40" s="78" t="s">
        <v>242</v>
      </c>
      <c r="C40" s="33" t="s">
        <v>45</v>
      </c>
      <c r="D40" s="33" t="s">
        <v>117</v>
      </c>
      <c r="E40" s="33" t="s">
        <v>243</v>
      </c>
      <c r="F40" s="33"/>
      <c r="G40" s="33" t="s">
        <v>37</v>
      </c>
      <c r="H40" s="33">
        <v>2019</v>
      </c>
      <c r="I40" s="33" t="s">
        <v>126</v>
      </c>
      <c r="J40" s="79">
        <v>10</v>
      </c>
      <c r="K40" s="53" t="s">
        <v>179</v>
      </c>
      <c r="L40" s="33">
        <v>0.05</v>
      </c>
      <c r="M40" s="80">
        <f t="shared" ref="M40:M46" si="10">N40+O40+P40</f>
        <v>0.5</v>
      </c>
      <c r="N40" s="80"/>
      <c r="O40" s="80">
        <v>0.5</v>
      </c>
      <c r="P40" s="80"/>
      <c r="Q40" s="33" t="s">
        <v>135</v>
      </c>
      <c r="R40" s="33" t="s">
        <v>39</v>
      </c>
      <c r="S40" s="82">
        <v>3</v>
      </c>
      <c r="T40" s="82">
        <v>13</v>
      </c>
      <c r="U40" s="82"/>
      <c r="V40" s="60"/>
      <c r="W40" s="26" t="s">
        <v>17</v>
      </c>
      <c r="X40" s="26"/>
      <c r="Y40" s="61" t="s">
        <v>244</v>
      </c>
    </row>
    <row r="41" ht="24.95" customHeight="1" spans="1:25">
      <c r="A41" s="24"/>
      <c r="B41" s="78"/>
      <c r="C41" s="30" t="s">
        <v>45</v>
      </c>
      <c r="D41" s="31" t="s">
        <v>117</v>
      </c>
      <c r="E41" s="105" t="s">
        <v>243</v>
      </c>
      <c r="F41" s="105" t="s">
        <v>2871</v>
      </c>
      <c r="G41" s="33" t="s">
        <v>37</v>
      </c>
      <c r="H41" s="33">
        <v>2019</v>
      </c>
      <c r="I41" s="33" t="s">
        <v>126</v>
      </c>
      <c r="J41" s="105">
        <v>2</v>
      </c>
      <c r="K41" s="53" t="s">
        <v>179</v>
      </c>
      <c r="L41" s="33">
        <v>0.05</v>
      </c>
      <c r="M41" s="80">
        <f>L41*J41</f>
        <v>0.1</v>
      </c>
      <c r="N41" s="80"/>
      <c r="O41" s="80">
        <f>L41*J41</f>
        <v>0.1</v>
      </c>
      <c r="P41" s="80"/>
      <c r="Q41" s="33" t="s">
        <v>135</v>
      </c>
      <c r="R41" s="33" t="s">
        <v>39</v>
      </c>
      <c r="S41" s="82">
        <v>1</v>
      </c>
      <c r="T41" s="83">
        <v>4</v>
      </c>
      <c r="U41" s="82"/>
      <c r="V41" s="60"/>
      <c r="W41" s="26" t="s">
        <v>17</v>
      </c>
      <c r="X41" s="26"/>
      <c r="Y41" s="61"/>
    </row>
    <row r="42" ht="24.95" customHeight="1" spans="1:25">
      <c r="A42" s="24"/>
      <c r="B42" s="78"/>
      <c r="C42" s="30" t="s">
        <v>45</v>
      </c>
      <c r="D42" s="31" t="s">
        <v>117</v>
      </c>
      <c r="E42" s="105" t="s">
        <v>243</v>
      </c>
      <c r="F42" s="105" t="s">
        <v>2872</v>
      </c>
      <c r="G42" s="33" t="s">
        <v>37</v>
      </c>
      <c r="H42" s="33">
        <v>2019</v>
      </c>
      <c r="I42" s="33" t="s">
        <v>126</v>
      </c>
      <c r="J42" s="105">
        <v>2</v>
      </c>
      <c r="K42" s="53" t="s">
        <v>179</v>
      </c>
      <c r="L42" s="33">
        <v>0.05</v>
      </c>
      <c r="M42" s="80">
        <f>L42*J42</f>
        <v>0.1</v>
      </c>
      <c r="N42" s="80"/>
      <c r="O42" s="80">
        <f>L42*J42</f>
        <v>0.1</v>
      </c>
      <c r="P42" s="80"/>
      <c r="Q42" s="33" t="s">
        <v>135</v>
      </c>
      <c r="R42" s="33" t="s">
        <v>39</v>
      </c>
      <c r="S42" s="82">
        <v>1</v>
      </c>
      <c r="T42" s="83">
        <v>3</v>
      </c>
      <c r="U42" s="82"/>
      <c r="V42" s="60"/>
      <c r="W42" s="26" t="s">
        <v>17</v>
      </c>
      <c r="X42" s="26"/>
      <c r="Y42" s="61"/>
    </row>
    <row r="43" ht="24.95" customHeight="1" spans="1:25">
      <c r="A43" s="24"/>
      <c r="B43" s="78"/>
      <c r="C43" s="30" t="s">
        <v>45</v>
      </c>
      <c r="D43" s="31" t="s">
        <v>117</v>
      </c>
      <c r="E43" s="105" t="s">
        <v>243</v>
      </c>
      <c r="F43" s="105" t="s">
        <v>2873</v>
      </c>
      <c r="G43" s="33" t="s">
        <v>37</v>
      </c>
      <c r="H43" s="33">
        <v>2019</v>
      </c>
      <c r="I43" s="33" t="s">
        <v>126</v>
      </c>
      <c r="J43" s="105">
        <v>6</v>
      </c>
      <c r="K43" s="53" t="s">
        <v>179</v>
      </c>
      <c r="L43" s="33">
        <v>0.05</v>
      </c>
      <c r="M43" s="80">
        <f>L43*J43</f>
        <v>0.3</v>
      </c>
      <c r="N43" s="80"/>
      <c r="O43" s="80">
        <f>L43*J43</f>
        <v>0.3</v>
      </c>
      <c r="P43" s="80"/>
      <c r="Q43" s="33" t="s">
        <v>135</v>
      </c>
      <c r="R43" s="33" t="s">
        <v>39</v>
      </c>
      <c r="S43" s="82">
        <v>1</v>
      </c>
      <c r="T43" s="83">
        <v>6</v>
      </c>
      <c r="U43" s="82"/>
      <c r="V43" s="60"/>
      <c r="W43" s="26" t="s">
        <v>17</v>
      </c>
      <c r="X43" s="26"/>
      <c r="Y43" s="61"/>
    </row>
    <row r="44" ht="24.95" customHeight="1" spans="1:25">
      <c r="A44" s="24">
        <v>21</v>
      </c>
      <c r="B44" s="78" t="s">
        <v>245</v>
      </c>
      <c r="C44" s="33" t="s">
        <v>45</v>
      </c>
      <c r="D44" s="33" t="s">
        <v>117</v>
      </c>
      <c r="E44" s="33" t="s">
        <v>246</v>
      </c>
      <c r="F44" s="33"/>
      <c r="G44" s="33" t="s">
        <v>37</v>
      </c>
      <c r="H44" s="33">
        <v>2019</v>
      </c>
      <c r="I44" s="33" t="s">
        <v>126</v>
      </c>
      <c r="J44" s="79">
        <v>3</v>
      </c>
      <c r="K44" s="53" t="s">
        <v>179</v>
      </c>
      <c r="L44" s="33">
        <v>0.05</v>
      </c>
      <c r="M44" s="80">
        <f t="shared" si="10"/>
        <v>0.15</v>
      </c>
      <c r="N44" s="80"/>
      <c r="O44" s="80">
        <v>0.15</v>
      </c>
      <c r="P44" s="80"/>
      <c r="Q44" s="33" t="s">
        <v>135</v>
      </c>
      <c r="R44" s="33" t="s">
        <v>39</v>
      </c>
      <c r="S44" s="82">
        <v>1</v>
      </c>
      <c r="T44" s="82">
        <v>7</v>
      </c>
      <c r="U44" s="82"/>
      <c r="V44" s="60"/>
      <c r="W44" s="26" t="s">
        <v>17</v>
      </c>
      <c r="X44" s="26"/>
      <c r="Y44" s="61" t="s">
        <v>247</v>
      </c>
    </row>
    <row r="45" ht="24.95" customHeight="1" spans="1:25">
      <c r="A45" s="24"/>
      <c r="B45" s="78"/>
      <c r="C45" s="30" t="s">
        <v>45</v>
      </c>
      <c r="D45" s="31" t="s">
        <v>117</v>
      </c>
      <c r="E45" s="105" t="s">
        <v>246</v>
      </c>
      <c r="F45" s="105" t="s">
        <v>2874</v>
      </c>
      <c r="G45" s="33" t="s">
        <v>37</v>
      </c>
      <c r="H45" s="33">
        <v>2019</v>
      </c>
      <c r="I45" s="33" t="s">
        <v>126</v>
      </c>
      <c r="J45" s="79">
        <v>3</v>
      </c>
      <c r="K45" s="53" t="s">
        <v>179</v>
      </c>
      <c r="L45" s="33">
        <v>0.05</v>
      </c>
      <c r="M45" s="80">
        <f t="shared" si="10"/>
        <v>0.15</v>
      </c>
      <c r="N45" s="80"/>
      <c r="O45" s="80">
        <v>0.15</v>
      </c>
      <c r="P45" s="80"/>
      <c r="Q45" s="33" t="s">
        <v>135</v>
      </c>
      <c r="R45" s="33" t="s">
        <v>39</v>
      </c>
      <c r="S45" s="82">
        <v>1</v>
      </c>
      <c r="T45" s="82">
        <v>7</v>
      </c>
      <c r="U45" s="82"/>
      <c r="V45" s="60"/>
      <c r="W45" s="26" t="s">
        <v>17</v>
      </c>
      <c r="X45" s="26"/>
      <c r="Y45" s="61"/>
    </row>
    <row r="46" ht="24.95" customHeight="1" spans="1:25">
      <c r="A46" s="24">
        <v>22</v>
      </c>
      <c r="B46" s="78" t="s">
        <v>248</v>
      </c>
      <c r="C46" s="33" t="s">
        <v>45</v>
      </c>
      <c r="D46" s="33" t="s">
        <v>117</v>
      </c>
      <c r="E46" s="33" t="s">
        <v>249</v>
      </c>
      <c r="F46" s="33"/>
      <c r="G46" s="33" t="s">
        <v>37</v>
      </c>
      <c r="H46" s="33">
        <v>2019</v>
      </c>
      <c r="I46" s="33" t="s">
        <v>126</v>
      </c>
      <c r="J46" s="79">
        <v>23.7</v>
      </c>
      <c r="K46" s="53" t="s">
        <v>179</v>
      </c>
      <c r="L46" s="33">
        <v>0.05</v>
      </c>
      <c r="M46" s="80">
        <f t="shared" si="10"/>
        <v>1.185</v>
      </c>
      <c r="N46" s="80"/>
      <c r="O46" s="80">
        <v>1.185</v>
      </c>
      <c r="P46" s="80"/>
      <c r="Q46" s="33" t="s">
        <v>135</v>
      </c>
      <c r="R46" s="33" t="s">
        <v>39</v>
      </c>
      <c r="S46" s="82">
        <v>3</v>
      </c>
      <c r="T46" s="82">
        <v>15</v>
      </c>
      <c r="U46" s="82"/>
      <c r="V46" s="60"/>
      <c r="W46" s="26" t="s">
        <v>17</v>
      </c>
      <c r="X46" s="26"/>
      <c r="Y46" s="61" t="s">
        <v>250</v>
      </c>
    </row>
    <row r="47" ht="24.95" customHeight="1" spans="1:25">
      <c r="A47" s="24"/>
      <c r="B47" s="78"/>
      <c r="C47" s="30" t="s">
        <v>45</v>
      </c>
      <c r="D47" s="31" t="s">
        <v>117</v>
      </c>
      <c r="E47" s="105" t="s">
        <v>249</v>
      </c>
      <c r="F47" s="105" t="s">
        <v>2875</v>
      </c>
      <c r="G47" s="33" t="s">
        <v>37</v>
      </c>
      <c r="H47" s="33">
        <v>2019</v>
      </c>
      <c r="I47" s="33" t="s">
        <v>126</v>
      </c>
      <c r="J47" s="105">
        <v>20</v>
      </c>
      <c r="K47" s="53" t="s">
        <v>179</v>
      </c>
      <c r="L47" s="33">
        <v>0.05</v>
      </c>
      <c r="M47" s="80">
        <f>L47*J47</f>
        <v>1</v>
      </c>
      <c r="N47" s="80"/>
      <c r="O47" s="80">
        <f>L47*J47</f>
        <v>1</v>
      </c>
      <c r="P47" s="80"/>
      <c r="Q47" s="33" t="s">
        <v>135</v>
      </c>
      <c r="R47" s="33" t="s">
        <v>39</v>
      </c>
      <c r="S47" s="82">
        <v>1</v>
      </c>
      <c r="T47" s="83">
        <v>5</v>
      </c>
      <c r="U47" s="82"/>
      <c r="V47" s="60"/>
      <c r="W47" s="26" t="s">
        <v>17</v>
      </c>
      <c r="X47" s="26"/>
      <c r="Y47" s="61"/>
    </row>
    <row r="48" ht="24.95" customHeight="1" spans="1:25">
      <c r="A48" s="24"/>
      <c r="B48" s="78"/>
      <c r="C48" s="30" t="s">
        <v>45</v>
      </c>
      <c r="D48" s="31" t="s">
        <v>117</v>
      </c>
      <c r="E48" s="105" t="s">
        <v>249</v>
      </c>
      <c r="F48" s="105" t="s">
        <v>2876</v>
      </c>
      <c r="G48" s="33" t="s">
        <v>37</v>
      </c>
      <c r="H48" s="33">
        <v>2019</v>
      </c>
      <c r="I48" s="33" t="s">
        <v>126</v>
      </c>
      <c r="J48" s="105">
        <v>2</v>
      </c>
      <c r="K48" s="53" t="s">
        <v>179</v>
      </c>
      <c r="L48" s="33">
        <v>0.05</v>
      </c>
      <c r="M48" s="80">
        <f>L48*J48</f>
        <v>0.1</v>
      </c>
      <c r="N48" s="80"/>
      <c r="O48" s="80">
        <f>L48*J48</f>
        <v>0.1</v>
      </c>
      <c r="P48" s="80"/>
      <c r="Q48" s="33" t="s">
        <v>135</v>
      </c>
      <c r="R48" s="33" t="s">
        <v>39</v>
      </c>
      <c r="S48" s="82">
        <v>1</v>
      </c>
      <c r="T48" s="83">
        <v>5</v>
      </c>
      <c r="U48" s="82"/>
      <c r="V48" s="60"/>
      <c r="W48" s="26" t="s">
        <v>17</v>
      </c>
      <c r="X48" s="26"/>
      <c r="Y48" s="61"/>
    </row>
    <row r="49" ht="24.95" customHeight="1" spans="1:25">
      <c r="A49" s="24"/>
      <c r="B49" s="78"/>
      <c r="C49" s="30" t="s">
        <v>45</v>
      </c>
      <c r="D49" s="31" t="s">
        <v>117</v>
      </c>
      <c r="E49" s="105" t="s">
        <v>249</v>
      </c>
      <c r="F49" s="105" t="s">
        <v>2877</v>
      </c>
      <c r="G49" s="33" t="s">
        <v>37</v>
      </c>
      <c r="H49" s="33">
        <v>2019</v>
      </c>
      <c r="I49" s="33" t="s">
        <v>126</v>
      </c>
      <c r="J49" s="105">
        <v>1.7</v>
      </c>
      <c r="K49" s="53" t="s">
        <v>179</v>
      </c>
      <c r="L49" s="33">
        <v>0.05</v>
      </c>
      <c r="M49" s="80">
        <f>L49*J49</f>
        <v>0.085</v>
      </c>
      <c r="N49" s="80"/>
      <c r="O49" s="80">
        <f>L49*J49</f>
        <v>0.085</v>
      </c>
      <c r="P49" s="80"/>
      <c r="Q49" s="33" t="s">
        <v>135</v>
      </c>
      <c r="R49" s="33" t="s">
        <v>39</v>
      </c>
      <c r="S49" s="82">
        <v>1</v>
      </c>
      <c r="T49" s="83">
        <v>5</v>
      </c>
      <c r="U49" s="82"/>
      <c r="V49" s="60"/>
      <c r="W49" s="26" t="s">
        <v>17</v>
      </c>
      <c r="X49" s="26"/>
      <c r="Y49" s="61"/>
    </row>
    <row r="50" ht="24.95" customHeight="1" spans="1:25">
      <c r="A50" s="24">
        <v>23</v>
      </c>
      <c r="B50" s="78" t="s">
        <v>251</v>
      </c>
      <c r="C50" s="33" t="s">
        <v>45</v>
      </c>
      <c r="D50" s="33" t="s">
        <v>117</v>
      </c>
      <c r="E50" s="33" t="s">
        <v>252</v>
      </c>
      <c r="F50" s="33"/>
      <c r="G50" s="33" t="s">
        <v>37</v>
      </c>
      <c r="H50" s="33">
        <v>2019</v>
      </c>
      <c r="I50" s="33" t="s">
        <v>126</v>
      </c>
      <c r="J50" s="79">
        <v>3.9</v>
      </c>
      <c r="K50" s="53" t="s">
        <v>179</v>
      </c>
      <c r="L50" s="33">
        <v>0.05</v>
      </c>
      <c r="M50" s="80">
        <f t="shared" ref="M50:M55" si="11">N50+O50+P50</f>
        <v>0.195</v>
      </c>
      <c r="N50" s="80"/>
      <c r="O50" s="80">
        <v>0.195</v>
      </c>
      <c r="P50" s="80"/>
      <c r="Q50" s="33" t="s">
        <v>135</v>
      </c>
      <c r="R50" s="33" t="s">
        <v>39</v>
      </c>
      <c r="S50" s="82">
        <v>2</v>
      </c>
      <c r="T50" s="82">
        <v>9</v>
      </c>
      <c r="U50" s="82"/>
      <c r="V50" s="60"/>
      <c r="W50" s="26" t="s">
        <v>17</v>
      </c>
      <c r="X50" s="26"/>
      <c r="Y50" s="61" t="s">
        <v>253</v>
      </c>
    </row>
    <row r="51" ht="24.95" customHeight="1" spans="1:25">
      <c r="A51" s="24"/>
      <c r="B51" s="78"/>
      <c r="C51" s="30" t="s">
        <v>45</v>
      </c>
      <c r="D51" s="31" t="s">
        <v>117</v>
      </c>
      <c r="E51" s="105" t="s">
        <v>252</v>
      </c>
      <c r="F51" s="105" t="s">
        <v>2878</v>
      </c>
      <c r="G51" s="33" t="s">
        <v>37</v>
      </c>
      <c r="H51" s="33">
        <v>2019</v>
      </c>
      <c r="I51" s="33" t="s">
        <v>126</v>
      </c>
      <c r="J51" s="105">
        <v>2.4</v>
      </c>
      <c r="K51" s="53" t="s">
        <v>179</v>
      </c>
      <c r="L51" s="33">
        <v>0.05</v>
      </c>
      <c r="M51" s="80">
        <f>L51*J51</f>
        <v>0.12</v>
      </c>
      <c r="N51" s="80"/>
      <c r="O51" s="80">
        <f>L51*J51</f>
        <v>0.12</v>
      </c>
      <c r="P51" s="80"/>
      <c r="Q51" s="33" t="s">
        <v>135</v>
      </c>
      <c r="R51" s="33" t="s">
        <v>39</v>
      </c>
      <c r="S51" s="82">
        <v>1</v>
      </c>
      <c r="T51" s="83">
        <v>4</v>
      </c>
      <c r="U51" s="82"/>
      <c r="V51" s="60"/>
      <c r="W51" s="26" t="s">
        <v>17</v>
      </c>
      <c r="X51" s="26"/>
      <c r="Y51" s="61"/>
    </row>
    <row r="52" ht="24.95" customHeight="1" spans="1:25">
      <c r="A52" s="24"/>
      <c r="B52" s="78"/>
      <c r="C52" s="30" t="s">
        <v>45</v>
      </c>
      <c r="D52" s="31" t="s">
        <v>117</v>
      </c>
      <c r="E52" s="105" t="s">
        <v>252</v>
      </c>
      <c r="F52" s="105" t="s">
        <v>2879</v>
      </c>
      <c r="G52" s="33" t="s">
        <v>37</v>
      </c>
      <c r="H52" s="33">
        <v>2019</v>
      </c>
      <c r="I52" s="33" t="s">
        <v>126</v>
      </c>
      <c r="J52" s="105">
        <v>1.5</v>
      </c>
      <c r="K52" s="53" t="s">
        <v>179</v>
      </c>
      <c r="L52" s="33">
        <v>0.05</v>
      </c>
      <c r="M52" s="80">
        <f>L52*J52</f>
        <v>0.075</v>
      </c>
      <c r="N52" s="80"/>
      <c r="O52" s="80">
        <f>L52*J52</f>
        <v>0.075</v>
      </c>
      <c r="P52" s="80"/>
      <c r="Q52" s="33" t="s">
        <v>135</v>
      </c>
      <c r="R52" s="33" t="s">
        <v>39</v>
      </c>
      <c r="S52" s="82">
        <v>1</v>
      </c>
      <c r="T52" s="83">
        <v>5</v>
      </c>
      <c r="U52" s="82"/>
      <c r="V52" s="60"/>
      <c r="W52" s="26" t="s">
        <v>17</v>
      </c>
      <c r="X52" s="26"/>
      <c r="Y52" s="61"/>
    </row>
    <row r="53" ht="24.95" customHeight="1" spans="1:25">
      <c r="A53" s="24">
        <v>24</v>
      </c>
      <c r="B53" s="78" t="s">
        <v>254</v>
      </c>
      <c r="C53" s="33" t="s">
        <v>45</v>
      </c>
      <c r="D53" s="33" t="s">
        <v>117</v>
      </c>
      <c r="E53" s="33" t="s">
        <v>255</v>
      </c>
      <c r="F53" s="33"/>
      <c r="G53" s="33" t="s">
        <v>37</v>
      </c>
      <c r="H53" s="33">
        <v>2019</v>
      </c>
      <c r="I53" s="33" t="s">
        <v>126</v>
      </c>
      <c r="J53" s="79">
        <v>3.8</v>
      </c>
      <c r="K53" s="53" t="s">
        <v>179</v>
      </c>
      <c r="L53" s="33">
        <v>0.05</v>
      </c>
      <c r="M53" s="80">
        <f t="shared" si="11"/>
        <v>0.19</v>
      </c>
      <c r="N53" s="80"/>
      <c r="O53" s="80">
        <v>0.19</v>
      </c>
      <c r="P53" s="80"/>
      <c r="Q53" s="33" t="s">
        <v>135</v>
      </c>
      <c r="R53" s="33" t="s">
        <v>39</v>
      </c>
      <c r="S53" s="82">
        <v>1</v>
      </c>
      <c r="T53" s="82">
        <v>6</v>
      </c>
      <c r="U53" s="82"/>
      <c r="V53" s="60"/>
      <c r="W53" s="26" t="s">
        <v>17</v>
      </c>
      <c r="X53" s="26"/>
      <c r="Y53" s="61" t="s">
        <v>256</v>
      </c>
    </row>
    <row r="54" ht="24.95" customHeight="1" spans="1:25">
      <c r="A54" s="24"/>
      <c r="B54" s="78"/>
      <c r="C54" s="30" t="s">
        <v>45</v>
      </c>
      <c r="D54" s="31" t="s">
        <v>117</v>
      </c>
      <c r="E54" s="105" t="s">
        <v>255</v>
      </c>
      <c r="F54" s="105" t="s">
        <v>2880</v>
      </c>
      <c r="G54" s="33" t="s">
        <v>37</v>
      </c>
      <c r="H54" s="33">
        <v>2019</v>
      </c>
      <c r="I54" s="33" t="s">
        <v>126</v>
      </c>
      <c r="J54" s="79">
        <v>3.8</v>
      </c>
      <c r="K54" s="53" t="s">
        <v>179</v>
      </c>
      <c r="L54" s="33">
        <v>0.05</v>
      </c>
      <c r="M54" s="80">
        <f t="shared" si="11"/>
        <v>0.19</v>
      </c>
      <c r="N54" s="80"/>
      <c r="O54" s="80">
        <v>0.19</v>
      </c>
      <c r="P54" s="80"/>
      <c r="Q54" s="33" t="s">
        <v>135</v>
      </c>
      <c r="R54" s="33" t="s">
        <v>39</v>
      </c>
      <c r="S54" s="82">
        <v>1</v>
      </c>
      <c r="T54" s="82">
        <v>6</v>
      </c>
      <c r="U54" s="82"/>
      <c r="V54" s="60"/>
      <c r="W54" s="26" t="s">
        <v>17</v>
      </c>
      <c r="X54" s="26"/>
      <c r="Y54" s="61"/>
    </row>
    <row r="55" ht="24.95" customHeight="1" spans="1:25">
      <c r="A55" s="24">
        <v>25</v>
      </c>
      <c r="B55" s="78" t="s">
        <v>257</v>
      </c>
      <c r="C55" s="33" t="s">
        <v>45</v>
      </c>
      <c r="D55" s="33" t="s">
        <v>117</v>
      </c>
      <c r="E55" s="33" t="s">
        <v>258</v>
      </c>
      <c r="F55" s="33"/>
      <c r="G55" s="33" t="s">
        <v>37</v>
      </c>
      <c r="H55" s="33">
        <v>2019</v>
      </c>
      <c r="I55" s="33" t="s">
        <v>126</v>
      </c>
      <c r="J55" s="79">
        <v>15.1</v>
      </c>
      <c r="K55" s="53" t="s">
        <v>179</v>
      </c>
      <c r="L55" s="33">
        <v>0.05</v>
      </c>
      <c r="M55" s="80">
        <f t="shared" si="11"/>
        <v>0.755</v>
      </c>
      <c r="N55" s="80"/>
      <c r="O55" s="80">
        <v>0.755</v>
      </c>
      <c r="P55" s="80"/>
      <c r="Q55" s="33" t="s">
        <v>135</v>
      </c>
      <c r="R55" s="33" t="s">
        <v>39</v>
      </c>
      <c r="S55" s="82">
        <v>2</v>
      </c>
      <c r="T55" s="82">
        <v>7</v>
      </c>
      <c r="U55" s="82"/>
      <c r="V55" s="60"/>
      <c r="W55" s="26" t="s">
        <v>17</v>
      </c>
      <c r="X55" s="26"/>
      <c r="Y55" s="61" t="s">
        <v>259</v>
      </c>
    </row>
    <row r="56" ht="24.95" customHeight="1" spans="1:25">
      <c r="A56" s="24"/>
      <c r="B56" s="78"/>
      <c r="C56" s="30" t="s">
        <v>45</v>
      </c>
      <c r="D56" s="31" t="s">
        <v>117</v>
      </c>
      <c r="E56" s="105" t="s">
        <v>258</v>
      </c>
      <c r="F56" s="105" t="s">
        <v>2881</v>
      </c>
      <c r="G56" s="33" t="s">
        <v>37</v>
      </c>
      <c r="H56" s="33">
        <v>2019</v>
      </c>
      <c r="I56" s="33" t="s">
        <v>126</v>
      </c>
      <c r="J56" s="105">
        <v>4.2</v>
      </c>
      <c r="K56" s="53" t="s">
        <v>179</v>
      </c>
      <c r="L56" s="33">
        <v>0.05</v>
      </c>
      <c r="M56" s="80">
        <f>L56*J56</f>
        <v>0.21</v>
      </c>
      <c r="N56" s="80"/>
      <c r="O56" s="80">
        <v>0.21</v>
      </c>
      <c r="P56" s="80"/>
      <c r="Q56" s="33" t="s">
        <v>135</v>
      </c>
      <c r="R56" s="33" t="s">
        <v>39</v>
      </c>
      <c r="S56" s="82">
        <v>1</v>
      </c>
      <c r="T56" s="83">
        <v>2</v>
      </c>
      <c r="U56" s="82"/>
      <c r="V56" s="60"/>
      <c r="W56" s="26" t="s">
        <v>17</v>
      </c>
      <c r="X56" s="26"/>
      <c r="Y56" s="61"/>
    </row>
    <row r="57" ht="24.95" customHeight="1" spans="1:25">
      <c r="A57" s="24"/>
      <c r="B57" s="78"/>
      <c r="C57" s="30" t="s">
        <v>45</v>
      </c>
      <c r="D57" s="31" t="s">
        <v>117</v>
      </c>
      <c r="E57" s="105" t="s">
        <v>258</v>
      </c>
      <c r="F57" s="105" t="s">
        <v>2882</v>
      </c>
      <c r="G57" s="33" t="s">
        <v>37</v>
      </c>
      <c r="H57" s="33">
        <v>2019</v>
      </c>
      <c r="I57" s="33" t="s">
        <v>126</v>
      </c>
      <c r="J57" s="105">
        <v>10.9</v>
      </c>
      <c r="K57" s="53" t="s">
        <v>179</v>
      </c>
      <c r="L57" s="33">
        <v>0.05</v>
      </c>
      <c r="M57" s="80">
        <f>L57*J57</f>
        <v>0.545</v>
      </c>
      <c r="N57" s="80"/>
      <c r="O57" s="80">
        <v>0.55</v>
      </c>
      <c r="P57" s="80"/>
      <c r="Q57" s="33" t="s">
        <v>135</v>
      </c>
      <c r="R57" s="33" t="s">
        <v>39</v>
      </c>
      <c r="S57" s="82">
        <v>1</v>
      </c>
      <c r="T57" s="83">
        <v>5</v>
      </c>
      <c r="U57" s="82"/>
      <c r="V57" s="60"/>
      <c r="W57" s="26" t="s">
        <v>17</v>
      </c>
      <c r="X57" s="26"/>
      <c r="Y57" s="61"/>
    </row>
    <row r="58" ht="24.95" customHeight="1" spans="1:25">
      <c r="A58" s="24">
        <v>26</v>
      </c>
      <c r="B58" s="78" t="s">
        <v>260</v>
      </c>
      <c r="C58" s="33" t="s">
        <v>45</v>
      </c>
      <c r="D58" s="33" t="s">
        <v>117</v>
      </c>
      <c r="E58" s="33" t="s">
        <v>261</v>
      </c>
      <c r="F58" s="33"/>
      <c r="G58" s="33" t="s">
        <v>37</v>
      </c>
      <c r="H58" s="33">
        <v>2019</v>
      </c>
      <c r="I58" s="33" t="s">
        <v>126</v>
      </c>
      <c r="J58" s="79">
        <v>9.3</v>
      </c>
      <c r="K58" s="53" t="s">
        <v>179</v>
      </c>
      <c r="L58" s="33">
        <v>0.05</v>
      </c>
      <c r="M58" s="80">
        <f t="shared" ref="M58:M63" si="12">N58+O58+P58</f>
        <v>0.465</v>
      </c>
      <c r="N58" s="80"/>
      <c r="O58" s="80">
        <v>0.465</v>
      </c>
      <c r="P58" s="80"/>
      <c r="Q58" s="33" t="s">
        <v>135</v>
      </c>
      <c r="R58" s="33" t="s">
        <v>39</v>
      </c>
      <c r="S58" s="82">
        <v>3</v>
      </c>
      <c r="T58" s="82">
        <v>17</v>
      </c>
      <c r="U58" s="82"/>
      <c r="V58" s="60"/>
      <c r="W58" s="26" t="s">
        <v>17</v>
      </c>
      <c r="X58" s="26"/>
      <c r="Y58" s="61" t="s">
        <v>262</v>
      </c>
    </row>
    <row r="59" ht="24.95" customHeight="1" spans="1:25">
      <c r="A59" s="24"/>
      <c r="B59" s="78"/>
      <c r="C59" s="30" t="s">
        <v>45</v>
      </c>
      <c r="D59" s="31" t="s">
        <v>117</v>
      </c>
      <c r="E59" s="105" t="s">
        <v>261</v>
      </c>
      <c r="F59" s="105" t="s">
        <v>2883</v>
      </c>
      <c r="G59" s="33" t="s">
        <v>37</v>
      </c>
      <c r="H59" s="33">
        <v>2019</v>
      </c>
      <c r="I59" s="33" t="s">
        <v>126</v>
      </c>
      <c r="J59" s="105">
        <v>6</v>
      </c>
      <c r="K59" s="53" t="s">
        <v>179</v>
      </c>
      <c r="L59" s="33">
        <v>0.05</v>
      </c>
      <c r="M59" s="80">
        <f>L59*J59</f>
        <v>0.3</v>
      </c>
      <c r="N59" s="80"/>
      <c r="O59" s="80">
        <v>0.3</v>
      </c>
      <c r="P59" s="80"/>
      <c r="Q59" s="33" t="s">
        <v>135</v>
      </c>
      <c r="R59" s="33" t="s">
        <v>39</v>
      </c>
      <c r="S59" s="82">
        <v>1</v>
      </c>
      <c r="T59" s="83">
        <v>9</v>
      </c>
      <c r="U59" s="82"/>
      <c r="V59" s="60"/>
      <c r="W59" s="26" t="s">
        <v>17</v>
      </c>
      <c r="X59" s="26"/>
      <c r="Y59" s="61"/>
    </row>
    <row r="60" ht="24.95" customHeight="1" spans="1:25">
      <c r="A60" s="24"/>
      <c r="B60" s="78"/>
      <c r="C60" s="30" t="s">
        <v>45</v>
      </c>
      <c r="D60" s="31" t="s">
        <v>117</v>
      </c>
      <c r="E60" s="105" t="s">
        <v>261</v>
      </c>
      <c r="F60" s="105" t="s">
        <v>2884</v>
      </c>
      <c r="G60" s="33" t="s">
        <v>37</v>
      </c>
      <c r="H60" s="33">
        <v>2019</v>
      </c>
      <c r="I60" s="33" t="s">
        <v>126</v>
      </c>
      <c r="J60" s="105">
        <v>1.9</v>
      </c>
      <c r="K60" s="53" t="s">
        <v>179</v>
      </c>
      <c r="L60" s="33">
        <v>0.05</v>
      </c>
      <c r="M60" s="80">
        <f>L60*J60</f>
        <v>0.095</v>
      </c>
      <c r="N60" s="80"/>
      <c r="O60" s="80">
        <v>0.1</v>
      </c>
      <c r="P60" s="80"/>
      <c r="Q60" s="33" t="s">
        <v>135</v>
      </c>
      <c r="R60" s="33" t="s">
        <v>39</v>
      </c>
      <c r="S60" s="82">
        <v>1</v>
      </c>
      <c r="T60" s="83">
        <v>3</v>
      </c>
      <c r="U60" s="82"/>
      <c r="V60" s="60"/>
      <c r="W60" s="26" t="s">
        <v>17</v>
      </c>
      <c r="X60" s="26"/>
      <c r="Y60" s="61"/>
    </row>
    <row r="61" ht="24.95" customHeight="1" spans="1:25">
      <c r="A61" s="24"/>
      <c r="B61" s="78"/>
      <c r="C61" s="30" t="s">
        <v>45</v>
      </c>
      <c r="D61" s="31" t="s">
        <v>117</v>
      </c>
      <c r="E61" s="105" t="s">
        <v>261</v>
      </c>
      <c r="F61" s="105" t="s">
        <v>2885</v>
      </c>
      <c r="G61" s="33" t="s">
        <v>37</v>
      </c>
      <c r="H61" s="33">
        <v>2019</v>
      </c>
      <c r="I61" s="33" t="s">
        <v>126</v>
      </c>
      <c r="J61" s="105">
        <v>1.4</v>
      </c>
      <c r="K61" s="53" t="s">
        <v>179</v>
      </c>
      <c r="L61" s="33">
        <v>0.05</v>
      </c>
      <c r="M61" s="80">
        <f>L61*J61</f>
        <v>0.07</v>
      </c>
      <c r="N61" s="80"/>
      <c r="O61" s="80">
        <v>0.07</v>
      </c>
      <c r="P61" s="80"/>
      <c r="Q61" s="33" t="s">
        <v>135</v>
      </c>
      <c r="R61" s="33" t="s">
        <v>39</v>
      </c>
      <c r="S61" s="82">
        <v>1</v>
      </c>
      <c r="T61" s="83">
        <v>5</v>
      </c>
      <c r="U61" s="82"/>
      <c r="V61" s="60"/>
      <c r="W61" s="26" t="s">
        <v>17</v>
      </c>
      <c r="X61" s="26"/>
      <c r="Y61" s="61"/>
    </row>
    <row r="62" ht="24.95" customHeight="1" spans="1:25">
      <c r="A62" s="24">
        <v>27</v>
      </c>
      <c r="B62" s="78" t="s">
        <v>396</v>
      </c>
      <c r="C62" s="33" t="s">
        <v>45</v>
      </c>
      <c r="D62" s="33" t="s">
        <v>117</v>
      </c>
      <c r="E62" s="33" t="s">
        <v>397</v>
      </c>
      <c r="F62" s="33"/>
      <c r="G62" s="33" t="s">
        <v>363</v>
      </c>
      <c r="H62" s="33">
        <v>2019</v>
      </c>
      <c r="I62" s="33" t="s">
        <v>126</v>
      </c>
      <c r="J62" s="79">
        <v>0.8</v>
      </c>
      <c r="K62" s="53" t="s">
        <v>364</v>
      </c>
      <c r="L62" s="33">
        <v>0.02</v>
      </c>
      <c r="M62" s="80">
        <f t="shared" si="12"/>
        <v>0.016</v>
      </c>
      <c r="N62" s="80"/>
      <c r="O62" s="80">
        <v>0.016</v>
      </c>
      <c r="P62" s="80"/>
      <c r="Q62" s="33" t="s">
        <v>135</v>
      </c>
      <c r="R62" s="33" t="s">
        <v>39</v>
      </c>
      <c r="S62" s="82">
        <v>1</v>
      </c>
      <c r="T62" s="82">
        <v>2</v>
      </c>
      <c r="U62" s="82"/>
      <c r="V62" s="60"/>
      <c r="W62" s="26" t="s">
        <v>17</v>
      </c>
      <c r="X62" s="26"/>
      <c r="Y62" s="61" t="s">
        <v>398</v>
      </c>
    </row>
    <row r="63" ht="24.95" customHeight="1" spans="1:25">
      <c r="A63" s="24"/>
      <c r="B63" s="78"/>
      <c r="C63" s="30" t="s">
        <v>45</v>
      </c>
      <c r="D63" s="31" t="s">
        <v>117</v>
      </c>
      <c r="E63" s="105" t="s">
        <v>397</v>
      </c>
      <c r="F63" s="105" t="s">
        <v>2886</v>
      </c>
      <c r="G63" s="33" t="s">
        <v>363</v>
      </c>
      <c r="H63" s="33">
        <v>2019</v>
      </c>
      <c r="I63" s="33" t="s">
        <v>126</v>
      </c>
      <c r="J63" s="79">
        <v>0.8</v>
      </c>
      <c r="K63" s="53" t="s">
        <v>364</v>
      </c>
      <c r="L63" s="33">
        <v>0.02</v>
      </c>
      <c r="M63" s="80">
        <f t="shared" si="12"/>
        <v>0.016</v>
      </c>
      <c r="N63" s="80"/>
      <c r="O63" s="80">
        <v>0.016</v>
      </c>
      <c r="P63" s="80"/>
      <c r="Q63" s="33" t="s">
        <v>135</v>
      </c>
      <c r="R63" s="33" t="s">
        <v>39</v>
      </c>
      <c r="S63" s="82">
        <v>1</v>
      </c>
      <c r="T63" s="82">
        <v>2</v>
      </c>
      <c r="U63" s="82"/>
      <c r="V63" s="60"/>
      <c r="W63" s="26"/>
      <c r="X63" s="26"/>
      <c r="Y63" s="61"/>
    </row>
    <row r="64" ht="24.95" customHeight="1" spans="1:25">
      <c r="A64" s="24">
        <v>28</v>
      </c>
      <c r="B64" s="78" t="s">
        <v>399</v>
      </c>
      <c r="C64" s="33" t="s">
        <v>45</v>
      </c>
      <c r="D64" s="33" t="s">
        <v>117</v>
      </c>
      <c r="E64" s="33" t="s">
        <v>400</v>
      </c>
      <c r="F64" s="33"/>
      <c r="G64" s="33" t="s">
        <v>363</v>
      </c>
      <c r="H64" s="33">
        <v>2019</v>
      </c>
      <c r="I64" s="33" t="s">
        <v>126</v>
      </c>
      <c r="J64" s="79">
        <v>5</v>
      </c>
      <c r="K64" s="53" t="s">
        <v>364</v>
      </c>
      <c r="L64" s="33">
        <v>0.02</v>
      </c>
      <c r="M64" s="80">
        <f t="shared" ref="M64:M67" si="13">N64+O64+P64</f>
        <v>0.1</v>
      </c>
      <c r="N64" s="80"/>
      <c r="O64" s="80">
        <v>0.1</v>
      </c>
      <c r="P64" s="80"/>
      <c r="Q64" s="33" t="s">
        <v>135</v>
      </c>
      <c r="R64" s="33" t="s">
        <v>39</v>
      </c>
      <c r="S64" s="82">
        <v>1</v>
      </c>
      <c r="T64" s="82">
        <v>4</v>
      </c>
      <c r="U64" s="82"/>
      <c r="V64" s="60"/>
      <c r="W64" s="26" t="s">
        <v>17</v>
      </c>
      <c r="X64" s="26"/>
      <c r="Y64" s="61" t="s">
        <v>401</v>
      </c>
    </row>
    <row r="65" ht="24.95" customHeight="1" spans="1:25">
      <c r="A65" s="24"/>
      <c r="B65" s="78"/>
      <c r="C65" s="30" t="s">
        <v>45</v>
      </c>
      <c r="D65" s="31" t="s">
        <v>117</v>
      </c>
      <c r="E65" s="105" t="s">
        <v>400</v>
      </c>
      <c r="F65" s="105" t="s">
        <v>2887</v>
      </c>
      <c r="G65" s="33" t="s">
        <v>363</v>
      </c>
      <c r="H65" s="33">
        <v>2019</v>
      </c>
      <c r="I65" s="33" t="s">
        <v>126</v>
      </c>
      <c r="J65" s="79">
        <v>5</v>
      </c>
      <c r="K65" s="53" t="s">
        <v>364</v>
      </c>
      <c r="L65" s="33">
        <v>0.02</v>
      </c>
      <c r="M65" s="80">
        <f t="shared" si="13"/>
        <v>0.1</v>
      </c>
      <c r="N65" s="80"/>
      <c r="O65" s="80">
        <v>0.1</v>
      </c>
      <c r="P65" s="80"/>
      <c r="Q65" s="33" t="s">
        <v>135</v>
      </c>
      <c r="R65" s="33" t="s">
        <v>39</v>
      </c>
      <c r="S65" s="82">
        <v>1</v>
      </c>
      <c r="T65" s="82">
        <v>4</v>
      </c>
      <c r="U65" s="82"/>
      <c r="V65" s="60"/>
      <c r="W65" s="26"/>
      <c r="X65" s="26"/>
      <c r="Y65" s="61"/>
    </row>
    <row r="66" ht="24.95" customHeight="1" spans="1:25">
      <c r="A66" s="24">
        <v>29</v>
      </c>
      <c r="B66" s="78" t="s">
        <v>402</v>
      </c>
      <c r="C66" s="33" t="s">
        <v>45</v>
      </c>
      <c r="D66" s="33" t="s">
        <v>117</v>
      </c>
      <c r="E66" s="33" t="s">
        <v>240</v>
      </c>
      <c r="F66" s="33"/>
      <c r="G66" s="33" t="s">
        <v>363</v>
      </c>
      <c r="H66" s="33">
        <v>2019</v>
      </c>
      <c r="I66" s="33" t="s">
        <v>126</v>
      </c>
      <c r="J66" s="79">
        <v>1.5</v>
      </c>
      <c r="K66" s="53" t="s">
        <v>364</v>
      </c>
      <c r="L66" s="33">
        <v>0.02</v>
      </c>
      <c r="M66" s="80">
        <f t="shared" si="13"/>
        <v>0.03</v>
      </c>
      <c r="N66" s="80"/>
      <c r="O66" s="80">
        <v>0.03</v>
      </c>
      <c r="P66" s="80"/>
      <c r="Q66" s="33" t="s">
        <v>135</v>
      </c>
      <c r="R66" s="33" t="s">
        <v>39</v>
      </c>
      <c r="S66" s="82">
        <v>1</v>
      </c>
      <c r="T66" s="82">
        <v>3</v>
      </c>
      <c r="U66" s="82"/>
      <c r="V66" s="60"/>
      <c r="W66" s="26" t="s">
        <v>17</v>
      </c>
      <c r="X66" s="26"/>
      <c r="Y66" s="61" t="s">
        <v>403</v>
      </c>
    </row>
    <row r="67" ht="24.95" customHeight="1" spans="1:25">
      <c r="A67" s="24"/>
      <c r="B67" s="78"/>
      <c r="C67" s="30" t="s">
        <v>45</v>
      </c>
      <c r="D67" s="31" t="s">
        <v>117</v>
      </c>
      <c r="E67" s="105" t="s">
        <v>240</v>
      </c>
      <c r="F67" s="105" t="s">
        <v>2888</v>
      </c>
      <c r="G67" s="33" t="s">
        <v>363</v>
      </c>
      <c r="H67" s="33">
        <v>2019</v>
      </c>
      <c r="I67" s="33" t="s">
        <v>126</v>
      </c>
      <c r="J67" s="79">
        <v>1.5</v>
      </c>
      <c r="K67" s="53" t="s">
        <v>364</v>
      </c>
      <c r="L67" s="33">
        <v>0.02</v>
      </c>
      <c r="M67" s="80">
        <f t="shared" si="13"/>
        <v>0.03</v>
      </c>
      <c r="N67" s="80"/>
      <c r="O67" s="80">
        <v>0.03</v>
      </c>
      <c r="P67" s="80"/>
      <c r="Q67" s="33" t="s">
        <v>135</v>
      </c>
      <c r="R67" s="33" t="s">
        <v>39</v>
      </c>
      <c r="S67" s="82">
        <v>1</v>
      </c>
      <c r="T67" s="82">
        <v>3</v>
      </c>
      <c r="U67" s="82"/>
      <c r="V67" s="60"/>
      <c r="W67" s="26"/>
      <c r="X67" s="26"/>
      <c r="Y67" s="61"/>
    </row>
    <row r="68" ht="24.95" customHeight="1" spans="1:25">
      <c r="A68" s="24">
        <v>30</v>
      </c>
      <c r="B68" s="78" t="s">
        <v>404</v>
      </c>
      <c r="C68" s="33" t="s">
        <v>45</v>
      </c>
      <c r="D68" s="33" t="s">
        <v>117</v>
      </c>
      <c r="E68" s="33" t="s">
        <v>405</v>
      </c>
      <c r="F68" s="33"/>
      <c r="G68" s="33" t="s">
        <v>363</v>
      </c>
      <c r="H68" s="33">
        <v>2019</v>
      </c>
      <c r="I68" s="33" t="s">
        <v>126</v>
      </c>
      <c r="J68" s="79">
        <v>1</v>
      </c>
      <c r="K68" s="53" t="s">
        <v>364</v>
      </c>
      <c r="L68" s="33">
        <v>0.02</v>
      </c>
      <c r="M68" s="80">
        <f t="shared" ref="M68:M71" si="14">N68+O68+P68</f>
        <v>0.02</v>
      </c>
      <c r="N68" s="80"/>
      <c r="O68" s="80">
        <v>0.02</v>
      </c>
      <c r="P68" s="80"/>
      <c r="Q68" s="33" t="s">
        <v>135</v>
      </c>
      <c r="R68" s="33" t="s">
        <v>39</v>
      </c>
      <c r="S68" s="82">
        <v>1</v>
      </c>
      <c r="T68" s="82">
        <v>4</v>
      </c>
      <c r="U68" s="82"/>
      <c r="V68" s="60"/>
      <c r="W68" s="26" t="s">
        <v>17</v>
      </c>
      <c r="X68" s="26"/>
      <c r="Y68" s="61" t="s">
        <v>406</v>
      </c>
    </row>
    <row r="69" ht="24.95" customHeight="1" spans="1:25">
      <c r="A69" s="24"/>
      <c r="B69" s="78"/>
      <c r="C69" s="30" t="s">
        <v>45</v>
      </c>
      <c r="D69" s="31" t="s">
        <v>117</v>
      </c>
      <c r="E69" s="105" t="s">
        <v>405</v>
      </c>
      <c r="F69" s="105" t="s">
        <v>2889</v>
      </c>
      <c r="G69" s="33" t="s">
        <v>363</v>
      </c>
      <c r="H69" s="33">
        <v>2019</v>
      </c>
      <c r="I69" s="33" t="s">
        <v>126</v>
      </c>
      <c r="J69" s="79">
        <v>1</v>
      </c>
      <c r="K69" s="53" t="s">
        <v>364</v>
      </c>
      <c r="L69" s="33">
        <v>0.02</v>
      </c>
      <c r="M69" s="80">
        <f t="shared" si="14"/>
        <v>0.02</v>
      </c>
      <c r="N69" s="80"/>
      <c r="O69" s="80">
        <v>0.02</v>
      </c>
      <c r="P69" s="80"/>
      <c r="Q69" s="33" t="s">
        <v>135</v>
      </c>
      <c r="R69" s="33" t="s">
        <v>39</v>
      </c>
      <c r="S69" s="82">
        <v>1</v>
      </c>
      <c r="T69" s="82">
        <v>4</v>
      </c>
      <c r="U69" s="82"/>
      <c r="V69" s="60"/>
      <c r="W69" s="26"/>
      <c r="X69" s="26"/>
      <c r="Y69" s="61"/>
    </row>
    <row r="70" ht="24.95" customHeight="1" spans="1:25">
      <c r="A70" s="24">
        <v>31</v>
      </c>
      <c r="B70" s="78" t="s">
        <v>407</v>
      </c>
      <c r="C70" s="33" t="s">
        <v>45</v>
      </c>
      <c r="D70" s="33" t="s">
        <v>117</v>
      </c>
      <c r="E70" s="33" t="s">
        <v>255</v>
      </c>
      <c r="F70" s="33"/>
      <c r="G70" s="33" t="s">
        <v>363</v>
      </c>
      <c r="H70" s="33">
        <v>2019</v>
      </c>
      <c r="I70" s="33" t="s">
        <v>126</v>
      </c>
      <c r="J70" s="79">
        <v>2</v>
      </c>
      <c r="K70" s="53" t="s">
        <v>364</v>
      </c>
      <c r="L70" s="33">
        <v>0.02</v>
      </c>
      <c r="M70" s="80">
        <f t="shared" si="14"/>
        <v>0.04</v>
      </c>
      <c r="N70" s="80"/>
      <c r="O70" s="80">
        <v>0.04</v>
      </c>
      <c r="P70" s="80"/>
      <c r="Q70" s="33" t="s">
        <v>135</v>
      </c>
      <c r="R70" s="33" t="s">
        <v>39</v>
      </c>
      <c r="S70" s="82">
        <v>1</v>
      </c>
      <c r="T70" s="82">
        <v>7</v>
      </c>
      <c r="U70" s="82"/>
      <c r="V70" s="60"/>
      <c r="W70" s="26" t="s">
        <v>17</v>
      </c>
      <c r="X70" s="26"/>
      <c r="Y70" s="61" t="s">
        <v>408</v>
      </c>
    </row>
    <row r="71" ht="24.95" customHeight="1" spans="1:25">
      <c r="A71" s="24"/>
      <c r="B71" s="78"/>
      <c r="C71" s="30" t="s">
        <v>45</v>
      </c>
      <c r="D71" s="31" t="s">
        <v>117</v>
      </c>
      <c r="E71" s="105" t="s">
        <v>255</v>
      </c>
      <c r="F71" s="105" t="s">
        <v>2890</v>
      </c>
      <c r="G71" s="33" t="s">
        <v>363</v>
      </c>
      <c r="H71" s="33">
        <v>2019</v>
      </c>
      <c r="I71" s="33" t="s">
        <v>126</v>
      </c>
      <c r="J71" s="79">
        <v>2</v>
      </c>
      <c r="K71" s="53" t="s">
        <v>364</v>
      </c>
      <c r="L71" s="33">
        <v>0.02</v>
      </c>
      <c r="M71" s="80">
        <f t="shared" si="14"/>
        <v>0.04</v>
      </c>
      <c r="N71" s="80"/>
      <c r="O71" s="80">
        <v>0.04</v>
      </c>
      <c r="P71" s="80"/>
      <c r="Q71" s="33" t="s">
        <v>135</v>
      </c>
      <c r="R71" s="33" t="s">
        <v>39</v>
      </c>
      <c r="S71" s="82">
        <v>1</v>
      </c>
      <c r="T71" s="82">
        <v>7</v>
      </c>
      <c r="U71" s="82"/>
      <c r="V71" s="60"/>
      <c r="W71" s="26"/>
      <c r="X71" s="26"/>
      <c r="Y71" s="61"/>
    </row>
    <row r="72" ht="24.95" customHeight="1" spans="1:25">
      <c r="A72" s="24">
        <v>32</v>
      </c>
      <c r="B72" s="33" t="s">
        <v>526</v>
      </c>
      <c r="C72" s="33"/>
      <c r="D72" s="33"/>
      <c r="E72" s="33"/>
      <c r="F72" s="33"/>
      <c r="G72" s="33" t="s">
        <v>37</v>
      </c>
      <c r="H72" s="33" t="s">
        <v>34</v>
      </c>
      <c r="I72" s="33" t="s">
        <v>126</v>
      </c>
      <c r="J72" s="79">
        <f>SUM(J73:J166)</f>
        <v>883.8</v>
      </c>
      <c r="K72" s="53"/>
      <c r="L72" s="33"/>
      <c r="M72" s="80">
        <f>SUM(M73:M166)</f>
        <v>44.19</v>
      </c>
      <c r="N72" s="80">
        <f>SUM(N73:N166)</f>
        <v>1.75</v>
      </c>
      <c r="O72" s="80">
        <f>SUM(O73:O166)</f>
        <v>42.445</v>
      </c>
      <c r="P72" s="80">
        <f>SUM(P73:P166)</f>
        <v>0</v>
      </c>
      <c r="Q72" s="33"/>
      <c r="R72" s="33" t="s">
        <v>39</v>
      </c>
      <c r="S72" s="82">
        <f>SUM(S73:S166)</f>
        <v>156</v>
      </c>
      <c r="T72" s="82">
        <f>SUM(T73:T166)</f>
        <v>787</v>
      </c>
      <c r="U72" s="82"/>
      <c r="V72" s="59"/>
      <c r="W72" s="24" t="s">
        <v>34</v>
      </c>
      <c r="X72" s="24">
        <v>587</v>
      </c>
      <c r="Y72" s="24"/>
    </row>
    <row r="73" ht="24.95" customHeight="1" spans="1:25">
      <c r="A73" s="24">
        <v>33</v>
      </c>
      <c r="B73" s="53" t="s">
        <v>559</v>
      </c>
      <c r="C73" s="33" t="s">
        <v>45</v>
      </c>
      <c r="D73" s="33" t="s">
        <v>117</v>
      </c>
      <c r="E73" s="33" t="s">
        <v>560</v>
      </c>
      <c r="F73" s="33"/>
      <c r="G73" s="33" t="s">
        <v>37</v>
      </c>
      <c r="H73" s="33">
        <v>2018</v>
      </c>
      <c r="I73" s="33" t="s">
        <v>126</v>
      </c>
      <c r="J73" s="79">
        <v>2</v>
      </c>
      <c r="K73" s="53" t="s">
        <v>529</v>
      </c>
      <c r="L73" s="80">
        <v>0.05</v>
      </c>
      <c r="M73" s="80">
        <f t="shared" ref="M73:M82" si="15">N73+O73+P73</f>
        <v>0.1</v>
      </c>
      <c r="N73" s="80">
        <v>0.1</v>
      </c>
      <c r="O73" s="80"/>
      <c r="P73" s="80"/>
      <c r="Q73" s="33" t="s">
        <v>135</v>
      </c>
      <c r="R73" s="33" t="s">
        <v>39</v>
      </c>
      <c r="S73" s="33">
        <v>1</v>
      </c>
      <c r="T73" s="33">
        <v>9</v>
      </c>
      <c r="U73" s="33"/>
      <c r="V73" s="24"/>
      <c r="W73" s="24" t="s">
        <v>17</v>
      </c>
      <c r="X73" s="24">
        <v>643</v>
      </c>
      <c r="Y73" s="24"/>
    </row>
    <row r="74" ht="24.95" customHeight="1" spans="1:25">
      <c r="A74" s="24">
        <v>34</v>
      </c>
      <c r="B74" s="53" t="s">
        <v>561</v>
      </c>
      <c r="C74" s="33" t="s">
        <v>45</v>
      </c>
      <c r="D74" s="33" t="s">
        <v>117</v>
      </c>
      <c r="E74" s="33" t="s">
        <v>231</v>
      </c>
      <c r="F74" s="33"/>
      <c r="G74" s="33" t="s">
        <v>37</v>
      </c>
      <c r="H74" s="33">
        <v>2018</v>
      </c>
      <c r="I74" s="33" t="s">
        <v>126</v>
      </c>
      <c r="J74" s="79">
        <v>9</v>
      </c>
      <c r="K74" s="53" t="s">
        <v>529</v>
      </c>
      <c r="L74" s="80">
        <v>0.05</v>
      </c>
      <c r="M74" s="80">
        <f t="shared" si="15"/>
        <v>0.45</v>
      </c>
      <c r="N74" s="80">
        <v>0.45</v>
      </c>
      <c r="O74" s="80"/>
      <c r="P74" s="80"/>
      <c r="Q74" s="33" t="s">
        <v>135</v>
      </c>
      <c r="R74" s="33" t="s">
        <v>39</v>
      </c>
      <c r="S74" s="33">
        <v>2</v>
      </c>
      <c r="T74" s="33">
        <v>11</v>
      </c>
      <c r="U74" s="33"/>
      <c r="V74" s="24"/>
      <c r="W74" s="24" t="s">
        <v>17</v>
      </c>
      <c r="X74" s="24">
        <v>644</v>
      </c>
      <c r="Y74" s="24"/>
    </row>
    <row r="75" ht="24.95" customHeight="1" spans="1:25">
      <c r="A75" s="24">
        <v>35</v>
      </c>
      <c r="B75" s="53" t="s">
        <v>562</v>
      </c>
      <c r="C75" s="33" t="s">
        <v>45</v>
      </c>
      <c r="D75" s="33" t="s">
        <v>117</v>
      </c>
      <c r="E75" s="33" t="s">
        <v>234</v>
      </c>
      <c r="F75" s="33"/>
      <c r="G75" s="33" t="s">
        <v>37</v>
      </c>
      <c r="H75" s="33">
        <v>2018</v>
      </c>
      <c r="I75" s="33" t="s">
        <v>126</v>
      </c>
      <c r="J75" s="79">
        <v>2</v>
      </c>
      <c r="K75" s="53" t="s">
        <v>529</v>
      </c>
      <c r="L75" s="80">
        <v>0.05</v>
      </c>
      <c r="M75" s="80">
        <f t="shared" si="15"/>
        <v>0.1</v>
      </c>
      <c r="N75" s="80">
        <v>0.1</v>
      </c>
      <c r="O75" s="80"/>
      <c r="P75" s="80"/>
      <c r="Q75" s="33" t="s">
        <v>135</v>
      </c>
      <c r="R75" s="33" t="s">
        <v>39</v>
      </c>
      <c r="S75" s="33">
        <v>1</v>
      </c>
      <c r="T75" s="33">
        <v>5</v>
      </c>
      <c r="U75" s="33"/>
      <c r="V75" s="24"/>
      <c r="W75" s="24" t="s">
        <v>17</v>
      </c>
      <c r="X75" s="24">
        <v>645</v>
      </c>
      <c r="Y75" s="24"/>
    </row>
    <row r="76" ht="24.95" customHeight="1" spans="1:25">
      <c r="A76" s="24">
        <v>36</v>
      </c>
      <c r="B76" s="53" t="s">
        <v>563</v>
      </c>
      <c r="C76" s="33" t="s">
        <v>45</v>
      </c>
      <c r="D76" s="33" t="s">
        <v>117</v>
      </c>
      <c r="E76" s="33" t="s">
        <v>240</v>
      </c>
      <c r="F76" s="33"/>
      <c r="G76" s="33" t="s">
        <v>37</v>
      </c>
      <c r="H76" s="33">
        <v>2018</v>
      </c>
      <c r="I76" s="33" t="s">
        <v>126</v>
      </c>
      <c r="J76" s="79">
        <v>2</v>
      </c>
      <c r="K76" s="53" t="s">
        <v>529</v>
      </c>
      <c r="L76" s="80">
        <v>0.05</v>
      </c>
      <c r="M76" s="80">
        <f t="shared" si="15"/>
        <v>0.1</v>
      </c>
      <c r="N76" s="80">
        <v>0.1</v>
      </c>
      <c r="O76" s="80"/>
      <c r="P76" s="80"/>
      <c r="Q76" s="33" t="s">
        <v>135</v>
      </c>
      <c r="R76" s="33" t="s">
        <v>39</v>
      </c>
      <c r="S76" s="33">
        <v>1</v>
      </c>
      <c r="T76" s="33">
        <v>6</v>
      </c>
      <c r="U76" s="33"/>
      <c r="V76" s="24"/>
      <c r="W76" s="24" t="s">
        <v>17</v>
      </c>
      <c r="X76" s="24">
        <v>646</v>
      </c>
      <c r="Y76" s="24"/>
    </row>
    <row r="77" ht="24.95" customHeight="1" spans="1:25">
      <c r="A77" s="24">
        <v>37</v>
      </c>
      <c r="B77" s="53" t="s">
        <v>564</v>
      </c>
      <c r="C77" s="33" t="s">
        <v>45</v>
      </c>
      <c r="D77" s="33" t="s">
        <v>117</v>
      </c>
      <c r="E77" s="33" t="s">
        <v>405</v>
      </c>
      <c r="F77" s="33"/>
      <c r="G77" s="33" t="s">
        <v>37</v>
      </c>
      <c r="H77" s="33">
        <v>2018</v>
      </c>
      <c r="I77" s="33" t="s">
        <v>126</v>
      </c>
      <c r="J77" s="79">
        <v>6</v>
      </c>
      <c r="K77" s="53" t="s">
        <v>529</v>
      </c>
      <c r="L77" s="80">
        <v>0.05</v>
      </c>
      <c r="M77" s="80">
        <f t="shared" si="15"/>
        <v>0.3</v>
      </c>
      <c r="N77" s="80">
        <v>0.3</v>
      </c>
      <c r="O77" s="80"/>
      <c r="P77" s="80"/>
      <c r="Q77" s="33" t="s">
        <v>135</v>
      </c>
      <c r="R77" s="33" t="s">
        <v>39</v>
      </c>
      <c r="S77" s="33">
        <v>1</v>
      </c>
      <c r="T77" s="33">
        <v>3</v>
      </c>
      <c r="U77" s="33"/>
      <c r="V77" s="24"/>
      <c r="W77" s="24" t="s">
        <v>17</v>
      </c>
      <c r="X77" s="24">
        <v>647</v>
      </c>
      <c r="Y77" s="24"/>
    </row>
    <row r="78" ht="24.95" customHeight="1" spans="1:25">
      <c r="A78" s="24">
        <v>38</v>
      </c>
      <c r="B78" s="53" t="s">
        <v>565</v>
      </c>
      <c r="C78" s="33" t="s">
        <v>45</v>
      </c>
      <c r="D78" s="33" t="s">
        <v>117</v>
      </c>
      <c r="E78" s="33" t="s">
        <v>246</v>
      </c>
      <c r="F78" s="33"/>
      <c r="G78" s="33" t="s">
        <v>37</v>
      </c>
      <c r="H78" s="33">
        <v>2018</v>
      </c>
      <c r="I78" s="33" t="s">
        <v>126</v>
      </c>
      <c r="J78" s="79">
        <v>4</v>
      </c>
      <c r="K78" s="53" t="s">
        <v>529</v>
      </c>
      <c r="L78" s="80">
        <v>0.05</v>
      </c>
      <c r="M78" s="80">
        <f t="shared" si="15"/>
        <v>0.2</v>
      </c>
      <c r="N78" s="80">
        <v>0.2</v>
      </c>
      <c r="O78" s="80"/>
      <c r="P78" s="80"/>
      <c r="Q78" s="33" t="s">
        <v>135</v>
      </c>
      <c r="R78" s="33" t="s">
        <v>39</v>
      </c>
      <c r="S78" s="33">
        <v>1</v>
      </c>
      <c r="T78" s="33">
        <v>5</v>
      </c>
      <c r="U78" s="33"/>
      <c r="V78" s="24"/>
      <c r="W78" s="24" t="s">
        <v>17</v>
      </c>
      <c r="X78" s="24">
        <v>648</v>
      </c>
      <c r="Y78" s="24"/>
    </row>
    <row r="79" ht="24.95" customHeight="1" spans="1:25">
      <c r="A79" s="24">
        <v>39</v>
      </c>
      <c r="B79" s="53" t="s">
        <v>566</v>
      </c>
      <c r="C79" s="33" t="s">
        <v>45</v>
      </c>
      <c r="D79" s="33" t="s">
        <v>117</v>
      </c>
      <c r="E79" s="33" t="s">
        <v>249</v>
      </c>
      <c r="F79" s="33"/>
      <c r="G79" s="33" t="s">
        <v>37</v>
      </c>
      <c r="H79" s="33">
        <v>2018</v>
      </c>
      <c r="I79" s="33" t="s">
        <v>126</v>
      </c>
      <c r="J79" s="79">
        <v>1</v>
      </c>
      <c r="K79" s="53" t="s">
        <v>529</v>
      </c>
      <c r="L79" s="80">
        <v>0.05</v>
      </c>
      <c r="M79" s="80">
        <f t="shared" si="15"/>
        <v>0.05</v>
      </c>
      <c r="N79" s="80">
        <v>0.05</v>
      </c>
      <c r="O79" s="80"/>
      <c r="P79" s="80"/>
      <c r="Q79" s="33" t="s">
        <v>135</v>
      </c>
      <c r="R79" s="33" t="s">
        <v>39</v>
      </c>
      <c r="S79" s="33">
        <v>1</v>
      </c>
      <c r="T79" s="33">
        <v>4</v>
      </c>
      <c r="U79" s="33"/>
      <c r="V79" s="24"/>
      <c r="W79" s="24" t="s">
        <v>17</v>
      </c>
      <c r="X79" s="24">
        <v>649</v>
      </c>
      <c r="Y79" s="24"/>
    </row>
    <row r="80" ht="24.95" customHeight="1" spans="1:25">
      <c r="A80" s="24">
        <v>40</v>
      </c>
      <c r="B80" s="53" t="s">
        <v>567</v>
      </c>
      <c r="C80" s="33" t="s">
        <v>45</v>
      </c>
      <c r="D80" s="33" t="s">
        <v>117</v>
      </c>
      <c r="E80" s="33" t="s">
        <v>255</v>
      </c>
      <c r="F80" s="33"/>
      <c r="G80" s="33" t="s">
        <v>37</v>
      </c>
      <c r="H80" s="33">
        <v>2018</v>
      </c>
      <c r="I80" s="33" t="s">
        <v>126</v>
      </c>
      <c r="J80" s="79">
        <v>5</v>
      </c>
      <c r="K80" s="53" t="s">
        <v>529</v>
      </c>
      <c r="L80" s="80">
        <v>0.05</v>
      </c>
      <c r="M80" s="80">
        <f t="shared" si="15"/>
        <v>0.25</v>
      </c>
      <c r="N80" s="80">
        <v>0.25</v>
      </c>
      <c r="O80" s="80"/>
      <c r="P80" s="80"/>
      <c r="Q80" s="33" t="s">
        <v>135</v>
      </c>
      <c r="R80" s="33" t="s">
        <v>39</v>
      </c>
      <c r="S80" s="33">
        <v>2</v>
      </c>
      <c r="T80" s="33">
        <v>10</v>
      </c>
      <c r="U80" s="33"/>
      <c r="V80" s="24"/>
      <c r="W80" s="24" t="s">
        <v>17</v>
      </c>
      <c r="X80" s="24">
        <v>650</v>
      </c>
      <c r="Y80" s="24"/>
    </row>
    <row r="81" ht="24.95" customHeight="1" spans="1:25">
      <c r="A81" s="24">
        <v>41</v>
      </c>
      <c r="B81" s="53" t="s">
        <v>568</v>
      </c>
      <c r="C81" s="33" t="s">
        <v>45</v>
      </c>
      <c r="D81" s="33" t="s">
        <v>117</v>
      </c>
      <c r="E81" s="33" t="s">
        <v>258</v>
      </c>
      <c r="F81" s="33"/>
      <c r="G81" s="33" t="s">
        <v>37</v>
      </c>
      <c r="H81" s="33">
        <v>2018</v>
      </c>
      <c r="I81" s="33" t="s">
        <v>126</v>
      </c>
      <c r="J81" s="79">
        <v>4</v>
      </c>
      <c r="K81" s="53" t="s">
        <v>529</v>
      </c>
      <c r="L81" s="80">
        <v>0.05</v>
      </c>
      <c r="M81" s="80">
        <f t="shared" si="15"/>
        <v>0.2</v>
      </c>
      <c r="N81" s="80">
        <v>0.2</v>
      </c>
      <c r="O81" s="80"/>
      <c r="P81" s="80"/>
      <c r="Q81" s="33" t="s">
        <v>135</v>
      </c>
      <c r="R81" s="33" t="s">
        <v>39</v>
      </c>
      <c r="S81" s="33">
        <v>1</v>
      </c>
      <c r="T81" s="33">
        <v>2</v>
      </c>
      <c r="U81" s="33"/>
      <c r="V81" s="24"/>
      <c r="W81" s="24" t="s">
        <v>17</v>
      </c>
      <c r="X81" s="24">
        <v>651</v>
      </c>
      <c r="Y81" s="24"/>
    </row>
    <row r="82" ht="24.95" customHeight="1" spans="1:25">
      <c r="A82" s="24">
        <v>42</v>
      </c>
      <c r="B82" s="78" t="s">
        <v>651</v>
      </c>
      <c r="C82" s="33" t="s">
        <v>45</v>
      </c>
      <c r="D82" s="33" t="s">
        <v>117</v>
      </c>
      <c r="E82" s="33" t="s">
        <v>397</v>
      </c>
      <c r="F82" s="33"/>
      <c r="G82" s="33" t="s">
        <v>37</v>
      </c>
      <c r="H82" s="33">
        <v>2019</v>
      </c>
      <c r="I82" s="33" t="s">
        <v>126</v>
      </c>
      <c r="J82" s="79">
        <v>28</v>
      </c>
      <c r="K82" s="53" t="s">
        <v>529</v>
      </c>
      <c r="L82" s="33">
        <v>0.05</v>
      </c>
      <c r="M82" s="80">
        <f t="shared" si="15"/>
        <v>1.4</v>
      </c>
      <c r="N82" s="80"/>
      <c r="O82" s="80">
        <v>1.4</v>
      </c>
      <c r="P82" s="80"/>
      <c r="Q82" s="33" t="s">
        <v>135</v>
      </c>
      <c r="R82" s="33" t="s">
        <v>39</v>
      </c>
      <c r="S82" s="82">
        <v>4</v>
      </c>
      <c r="T82" s="82">
        <v>16</v>
      </c>
      <c r="U82" s="82"/>
      <c r="V82" s="60"/>
      <c r="W82" s="26" t="s">
        <v>17</v>
      </c>
      <c r="X82" s="26"/>
      <c r="Y82" s="26" t="s">
        <v>652</v>
      </c>
    </row>
    <row r="83" ht="24.95" customHeight="1" spans="1:25">
      <c r="A83" s="24"/>
      <c r="B83" s="78"/>
      <c r="C83" s="30" t="s">
        <v>45</v>
      </c>
      <c r="D83" s="31" t="s">
        <v>117</v>
      </c>
      <c r="E83" s="105" t="s">
        <v>397</v>
      </c>
      <c r="F83" s="105" t="s">
        <v>2891</v>
      </c>
      <c r="G83" s="33" t="s">
        <v>37</v>
      </c>
      <c r="H83" s="33">
        <v>2019</v>
      </c>
      <c r="I83" s="33" t="s">
        <v>126</v>
      </c>
      <c r="J83" s="105">
        <v>10</v>
      </c>
      <c r="K83" s="53" t="s">
        <v>529</v>
      </c>
      <c r="L83" s="33">
        <v>0.05</v>
      </c>
      <c r="M83" s="80">
        <f>L83*J83</f>
        <v>0.5</v>
      </c>
      <c r="N83" s="80"/>
      <c r="O83" s="80">
        <f>L83*J83</f>
        <v>0.5</v>
      </c>
      <c r="P83" s="80"/>
      <c r="Q83" s="33" t="s">
        <v>135</v>
      </c>
      <c r="R83" s="33" t="s">
        <v>39</v>
      </c>
      <c r="S83" s="33">
        <v>1</v>
      </c>
      <c r="T83" s="83">
        <v>6</v>
      </c>
      <c r="U83" s="82"/>
      <c r="V83" s="60"/>
      <c r="W83" s="26" t="s">
        <v>17</v>
      </c>
      <c r="X83" s="26"/>
      <c r="Y83" s="26"/>
    </row>
    <row r="84" ht="24.95" customHeight="1" spans="1:25">
      <c r="A84" s="24"/>
      <c r="B84" s="78"/>
      <c r="C84" s="30" t="s">
        <v>45</v>
      </c>
      <c r="D84" s="31" t="s">
        <v>117</v>
      </c>
      <c r="E84" s="105" t="s">
        <v>397</v>
      </c>
      <c r="F84" s="105" t="s">
        <v>2892</v>
      </c>
      <c r="G84" s="33" t="s">
        <v>37</v>
      </c>
      <c r="H84" s="33">
        <v>2019</v>
      </c>
      <c r="I84" s="33" t="s">
        <v>126</v>
      </c>
      <c r="J84" s="105">
        <v>13</v>
      </c>
      <c r="K84" s="53" t="s">
        <v>529</v>
      </c>
      <c r="L84" s="33">
        <v>0.05</v>
      </c>
      <c r="M84" s="80">
        <f>L84*J84</f>
        <v>0.65</v>
      </c>
      <c r="N84" s="80"/>
      <c r="O84" s="80">
        <f>L84*J84</f>
        <v>0.65</v>
      </c>
      <c r="P84" s="80"/>
      <c r="Q84" s="33" t="s">
        <v>135</v>
      </c>
      <c r="R84" s="33" t="s">
        <v>39</v>
      </c>
      <c r="S84" s="33">
        <v>1</v>
      </c>
      <c r="T84" s="83">
        <v>4</v>
      </c>
      <c r="U84" s="82"/>
      <c r="V84" s="60"/>
      <c r="W84" s="26" t="s">
        <v>17</v>
      </c>
      <c r="X84" s="26"/>
      <c r="Y84" s="26"/>
    </row>
    <row r="85" ht="24.95" customHeight="1" spans="1:25">
      <c r="A85" s="24"/>
      <c r="B85" s="78"/>
      <c r="C85" s="30" t="s">
        <v>45</v>
      </c>
      <c r="D85" s="31" t="s">
        <v>117</v>
      </c>
      <c r="E85" s="105" t="s">
        <v>397</v>
      </c>
      <c r="F85" s="105" t="s">
        <v>2893</v>
      </c>
      <c r="G85" s="33" t="s">
        <v>37</v>
      </c>
      <c r="H85" s="33">
        <v>2019</v>
      </c>
      <c r="I85" s="33" t="s">
        <v>126</v>
      </c>
      <c r="J85" s="105">
        <v>3</v>
      </c>
      <c r="K85" s="53" t="s">
        <v>529</v>
      </c>
      <c r="L85" s="33">
        <v>0.05</v>
      </c>
      <c r="M85" s="80">
        <f>L85*J85</f>
        <v>0.15</v>
      </c>
      <c r="N85" s="80"/>
      <c r="O85" s="80">
        <f>L85*J85</f>
        <v>0.15</v>
      </c>
      <c r="P85" s="80"/>
      <c r="Q85" s="33" t="s">
        <v>135</v>
      </c>
      <c r="R85" s="33" t="s">
        <v>39</v>
      </c>
      <c r="S85" s="33">
        <v>1</v>
      </c>
      <c r="T85" s="83">
        <v>4</v>
      </c>
      <c r="U85" s="82"/>
      <c r="V85" s="60"/>
      <c r="W85" s="26" t="s">
        <v>17</v>
      </c>
      <c r="X85" s="26"/>
      <c r="Y85" s="26"/>
    </row>
    <row r="86" ht="24.95" customHeight="1" spans="1:25">
      <c r="A86" s="24"/>
      <c r="B86" s="78"/>
      <c r="C86" s="30" t="s">
        <v>45</v>
      </c>
      <c r="D86" s="31" t="s">
        <v>117</v>
      </c>
      <c r="E86" s="105" t="s">
        <v>397</v>
      </c>
      <c r="F86" s="105" t="s">
        <v>2894</v>
      </c>
      <c r="G86" s="33" t="s">
        <v>37</v>
      </c>
      <c r="H86" s="33">
        <v>2019</v>
      </c>
      <c r="I86" s="33" t="s">
        <v>126</v>
      </c>
      <c r="J86" s="105">
        <v>2</v>
      </c>
      <c r="K86" s="53" t="s">
        <v>529</v>
      </c>
      <c r="L86" s="33">
        <v>0.05</v>
      </c>
      <c r="M86" s="80">
        <f>L86*J86</f>
        <v>0.1</v>
      </c>
      <c r="N86" s="80"/>
      <c r="O86" s="80">
        <f>L86*J86</f>
        <v>0.1</v>
      </c>
      <c r="P86" s="80"/>
      <c r="Q86" s="33" t="s">
        <v>135</v>
      </c>
      <c r="R86" s="33" t="s">
        <v>39</v>
      </c>
      <c r="S86" s="33">
        <v>1</v>
      </c>
      <c r="T86" s="83">
        <v>2</v>
      </c>
      <c r="U86" s="82"/>
      <c r="V86" s="60"/>
      <c r="W86" s="26" t="s">
        <v>17</v>
      </c>
      <c r="X86" s="26"/>
      <c r="Y86" s="26"/>
    </row>
    <row r="87" ht="24.95" customHeight="1" spans="1:25">
      <c r="A87" s="24">
        <v>43</v>
      </c>
      <c r="B87" s="78" t="s">
        <v>561</v>
      </c>
      <c r="C87" s="33" t="s">
        <v>45</v>
      </c>
      <c r="D87" s="33" t="s">
        <v>117</v>
      </c>
      <c r="E87" s="33" t="s">
        <v>231</v>
      </c>
      <c r="F87" s="33"/>
      <c r="G87" s="33" t="s">
        <v>37</v>
      </c>
      <c r="H87" s="33">
        <v>2019</v>
      </c>
      <c r="I87" s="33" t="s">
        <v>126</v>
      </c>
      <c r="J87" s="79">
        <v>45</v>
      </c>
      <c r="K87" s="53" t="s">
        <v>529</v>
      </c>
      <c r="L87" s="33">
        <v>0.05</v>
      </c>
      <c r="M87" s="80">
        <f>N87+O87+P87</f>
        <v>2.25</v>
      </c>
      <c r="N87" s="80"/>
      <c r="O87" s="80">
        <v>2.25</v>
      </c>
      <c r="P87" s="80"/>
      <c r="Q87" s="33" t="s">
        <v>135</v>
      </c>
      <c r="R87" s="33" t="s">
        <v>39</v>
      </c>
      <c r="S87" s="82">
        <v>9</v>
      </c>
      <c r="T87" s="82">
        <v>51</v>
      </c>
      <c r="U87" s="82"/>
      <c r="V87" s="60"/>
      <c r="W87" s="26" t="s">
        <v>17</v>
      </c>
      <c r="X87" s="26"/>
      <c r="Y87" s="26" t="s">
        <v>653</v>
      </c>
    </row>
    <row r="88" ht="24.95" customHeight="1" spans="1:25">
      <c r="A88" s="24"/>
      <c r="B88" s="25"/>
      <c r="C88" s="27" t="s">
        <v>45</v>
      </c>
      <c r="D88" s="28" t="s">
        <v>117</v>
      </c>
      <c r="E88" s="103" t="s">
        <v>231</v>
      </c>
      <c r="F88" s="103" t="s">
        <v>2895</v>
      </c>
      <c r="G88" s="26" t="s">
        <v>37</v>
      </c>
      <c r="H88" s="26">
        <v>2019</v>
      </c>
      <c r="I88" s="26" t="s">
        <v>126</v>
      </c>
      <c r="J88" s="103">
        <v>4</v>
      </c>
      <c r="K88" s="46" t="s">
        <v>529</v>
      </c>
      <c r="L88" s="26">
        <v>0.05</v>
      </c>
      <c r="M88" s="47">
        <f>L88*J88</f>
        <v>0.2</v>
      </c>
      <c r="N88" s="47"/>
      <c r="O88" s="47">
        <f>L88*J88</f>
        <v>0.2</v>
      </c>
      <c r="P88" s="47"/>
      <c r="Q88" s="26" t="s">
        <v>135</v>
      </c>
      <c r="R88" s="26" t="s">
        <v>39</v>
      </c>
      <c r="S88" s="24">
        <v>1</v>
      </c>
      <c r="T88" s="86">
        <v>6</v>
      </c>
      <c r="U88" s="60"/>
      <c r="V88" s="60"/>
      <c r="W88" s="26" t="s">
        <v>17</v>
      </c>
      <c r="X88" s="26"/>
      <c r="Y88" s="26"/>
    </row>
    <row r="89" ht="24.95" customHeight="1" spans="1:25">
      <c r="A89" s="24"/>
      <c r="B89" s="25"/>
      <c r="C89" s="27" t="s">
        <v>45</v>
      </c>
      <c r="D89" s="28" t="s">
        <v>117</v>
      </c>
      <c r="E89" s="103" t="s">
        <v>231</v>
      </c>
      <c r="F89" s="103" t="s">
        <v>2896</v>
      </c>
      <c r="G89" s="26" t="s">
        <v>37</v>
      </c>
      <c r="H89" s="26">
        <v>2019</v>
      </c>
      <c r="I89" s="26" t="s">
        <v>126</v>
      </c>
      <c r="J89" s="103">
        <v>20</v>
      </c>
      <c r="K89" s="46" t="s">
        <v>529</v>
      </c>
      <c r="L89" s="26">
        <v>0.05</v>
      </c>
      <c r="M89" s="47">
        <f t="shared" ref="M89:M96" si="16">L89*J89</f>
        <v>1</v>
      </c>
      <c r="N89" s="47"/>
      <c r="O89" s="47">
        <f t="shared" ref="O89:O96" si="17">L89*J89</f>
        <v>1</v>
      </c>
      <c r="P89" s="47"/>
      <c r="Q89" s="26" t="s">
        <v>135</v>
      </c>
      <c r="R89" s="26" t="s">
        <v>39</v>
      </c>
      <c r="S89" s="24">
        <v>1</v>
      </c>
      <c r="T89" s="86">
        <v>6</v>
      </c>
      <c r="U89" s="60"/>
      <c r="V89" s="60"/>
      <c r="W89" s="26" t="s">
        <v>17</v>
      </c>
      <c r="X89" s="26"/>
      <c r="Y89" s="26"/>
    </row>
    <row r="90" ht="24.95" customHeight="1" spans="1:25">
      <c r="A90" s="24"/>
      <c r="B90" s="25"/>
      <c r="C90" s="27" t="s">
        <v>45</v>
      </c>
      <c r="D90" s="28" t="s">
        <v>117</v>
      </c>
      <c r="E90" s="103" t="s">
        <v>231</v>
      </c>
      <c r="F90" s="103" t="s">
        <v>2897</v>
      </c>
      <c r="G90" s="26" t="s">
        <v>37</v>
      </c>
      <c r="H90" s="26">
        <v>2019</v>
      </c>
      <c r="I90" s="26" t="s">
        <v>126</v>
      </c>
      <c r="J90" s="103">
        <v>5</v>
      </c>
      <c r="K90" s="46" t="s">
        <v>529</v>
      </c>
      <c r="L90" s="26">
        <v>0.05</v>
      </c>
      <c r="M90" s="47">
        <f t="shared" si="16"/>
        <v>0.25</v>
      </c>
      <c r="N90" s="47"/>
      <c r="O90" s="47">
        <f t="shared" si="17"/>
        <v>0.25</v>
      </c>
      <c r="P90" s="47"/>
      <c r="Q90" s="26" t="s">
        <v>135</v>
      </c>
      <c r="R90" s="26" t="s">
        <v>39</v>
      </c>
      <c r="S90" s="24">
        <v>1</v>
      </c>
      <c r="T90" s="86">
        <v>4</v>
      </c>
      <c r="U90" s="60"/>
      <c r="V90" s="60"/>
      <c r="W90" s="26" t="s">
        <v>17</v>
      </c>
      <c r="X90" s="26"/>
      <c r="Y90" s="26"/>
    </row>
    <row r="91" ht="24.95" customHeight="1" spans="1:25">
      <c r="A91" s="24"/>
      <c r="B91" s="25"/>
      <c r="C91" s="27" t="s">
        <v>45</v>
      </c>
      <c r="D91" s="28" t="s">
        <v>117</v>
      </c>
      <c r="E91" s="103" t="s">
        <v>231</v>
      </c>
      <c r="F91" s="103" t="s">
        <v>2898</v>
      </c>
      <c r="G91" s="26" t="s">
        <v>37</v>
      </c>
      <c r="H91" s="26">
        <v>2019</v>
      </c>
      <c r="I91" s="26" t="s">
        <v>126</v>
      </c>
      <c r="J91" s="103">
        <v>3</v>
      </c>
      <c r="K91" s="46" t="s">
        <v>529</v>
      </c>
      <c r="L91" s="26">
        <v>0.05</v>
      </c>
      <c r="M91" s="47">
        <f t="shared" si="16"/>
        <v>0.15</v>
      </c>
      <c r="N91" s="47"/>
      <c r="O91" s="47">
        <f t="shared" si="17"/>
        <v>0.15</v>
      </c>
      <c r="P91" s="47"/>
      <c r="Q91" s="26" t="s">
        <v>135</v>
      </c>
      <c r="R91" s="26" t="s">
        <v>39</v>
      </c>
      <c r="S91" s="24">
        <v>1</v>
      </c>
      <c r="T91" s="86">
        <v>7</v>
      </c>
      <c r="U91" s="60"/>
      <c r="V91" s="60"/>
      <c r="W91" s="26" t="s">
        <v>17</v>
      </c>
      <c r="X91" s="26"/>
      <c r="Y91" s="26"/>
    </row>
    <row r="92" ht="24.95" customHeight="1" spans="1:25">
      <c r="A92" s="24"/>
      <c r="B92" s="25"/>
      <c r="C92" s="27" t="s">
        <v>45</v>
      </c>
      <c r="D92" s="28" t="s">
        <v>117</v>
      </c>
      <c r="E92" s="103" t="s">
        <v>231</v>
      </c>
      <c r="F92" s="103" t="s">
        <v>2899</v>
      </c>
      <c r="G92" s="26" t="s">
        <v>37</v>
      </c>
      <c r="H92" s="26">
        <v>2019</v>
      </c>
      <c r="I92" s="26" t="s">
        <v>126</v>
      </c>
      <c r="J92" s="103">
        <v>1</v>
      </c>
      <c r="K92" s="46" t="s">
        <v>529</v>
      </c>
      <c r="L92" s="26">
        <v>0.05</v>
      </c>
      <c r="M92" s="47">
        <f t="shared" si="16"/>
        <v>0.05</v>
      </c>
      <c r="N92" s="47"/>
      <c r="O92" s="47">
        <f t="shared" si="17"/>
        <v>0.05</v>
      </c>
      <c r="P92" s="47"/>
      <c r="Q92" s="26" t="s">
        <v>135</v>
      </c>
      <c r="R92" s="26" t="s">
        <v>39</v>
      </c>
      <c r="S92" s="24">
        <v>1</v>
      </c>
      <c r="T92" s="86">
        <v>5</v>
      </c>
      <c r="U92" s="60"/>
      <c r="V92" s="60"/>
      <c r="W92" s="26" t="s">
        <v>17</v>
      </c>
      <c r="X92" s="26"/>
      <c r="Y92" s="26"/>
    </row>
    <row r="93" ht="24.95" customHeight="1" spans="1:25">
      <c r="A93" s="24"/>
      <c r="B93" s="25"/>
      <c r="C93" s="27" t="s">
        <v>45</v>
      </c>
      <c r="D93" s="28" t="s">
        <v>117</v>
      </c>
      <c r="E93" s="103" t="s">
        <v>231</v>
      </c>
      <c r="F93" s="103" t="s">
        <v>2900</v>
      </c>
      <c r="G93" s="26" t="s">
        <v>37</v>
      </c>
      <c r="H93" s="26">
        <v>2019</v>
      </c>
      <c r="I93" s="26" t="s">
        <v>126</v>
      </c>
      <c r="J93" s="103">
        <v>3</v>
      </c>
      <c r="K93" s="46" t="s">
        <v>529</v>
      </c>
      <c r="L93" s="26">
        <v>0.05</v>
      </c>
      <c r="M93" s="47">
        <f t="shared" si="16"/>
        <v>0.15</v>
      </c>
      <c r="N93" s="47"/>
      <c r="O93" s="47">
        <f t="shared" si="17"/>
        <v>0.15</v>
      </c>
      <c r="P93" s="47"/>
      <c r="Q93" s="26" t="s">
        <v>135</v>
      </c>
      <c r="R93" s="26" t="s">
        <v>39</v>
      </c>
      <c r="S93" s="24">
        <v>1</v>
      </c>
      <c r="T93" s="86">
        <v>7</v>
      </c>
      <c r="U93" s="60"/>
      <c r="V93" s="60"/>
      <c r="W93" s="26" t="s">
        <v>17</v>
      </c>
      <c r="X93" s="26"/>
      <c r="Y93" s="26"/>
    </row>
    <row r="94" ht="24.95" customHeight="1" spans="1:25">
      <c r="A94" s="24"/>
      <c r="B94" s="25"/>
      <c r="C94" s="27" t="s">
        <v>45</v>
      </c>
      <c r="D94" s="28" t="s">
        <v>117</v>
      </c>
      <c r="E94" s="103" t="s">
        <v>231</v>
      </c>
      <c r="F94" s="103" t="s">
        <v>2901</v>
      </c>
      <c r="G94" s="26" t="s">
        <v>37</v>
      </c>
      <c r="H94" s="26">
        <v>2019</v>
      </c>
      <c r="I94" s="26" t="s">
        <v>126</v>
      </c>
      <c r="J94" s="103">
        <v>4</v>
      </c>
      <c r="K94" s="46" t="s">
        <v>529</v>
      </c>
      <c r="L94" s="26">
        <v>0.05</v>
      </c>
      <c r="M94" s="47">
        <f t="shared" si="16"/>
        <v>0.2</v>
      </c>
      <c r="N94" s="47"/>
      <c r="O94" s="47">
        <f t="shared" si="17"/>
        <v>0.2</v>
      </c>
      <c r="P94" s="47"/>
      <c r="Q94" s="26" t="s">
        <v>135</v>
      </c>
      <c r="R94" s="26" t="s">
        <v>39</v>
      </c>
      <c r="S94" s="24">
        <v>1</v>
      </c>
      <c r="T94" s="86">
        <v>6</v>
      </c>
      <c r="U94" s="60"/>
      <c r="V94" s="60"/>
      <c r="W94" s="26" t="s">
        <v>17</v>
      </c>
      <c r="X94" s="26"/>
      <c r="Y94" s="26"/>
    </row>
    <row r="95" ht="24.95" customHeight="1" spans="1:25">
      <c r="A95" s="24"/>
      <c r="B95" s="25"/>
      <c r="C95" s="27" t="s">
        <v>45</v>
      </c>
      <c r="D95" s="28" t="s">
        <v>117</v>
      </c>
      <c r="E95" s="103" t="s">
        <v>231</v>
      </c>
      <c r="F95" s="103" t="s">
        <v>2902</v>
      </c>
      <c r="G95" s="26" t="s">
        <v>37</v>
      </c>
      <c r="H95" s="26">
        <v>2019</v>
      </c>
      <c r="I95" s="26" t="s">
        <v>126</v>
      </c>
      <c r="J95" s="103">
        <v>3</v>
      </c>
      <c r="K95" s="46" t="s">
        <v>529</v>
      </c>
      <c r="L95" s="26">
        <v>0.05</v>
      </c>
      <c r="M95" s="47">
        <f t="shared" si="16"/>
        <v>0.15</v>
      </c>
      <c r="N95" s="47"/>
      <c r="O95" s="47">
        <f t="shared" si="17"/>
        <v>0.15</v>
      </c>
      <c r="P95" s="47"/>
      <c r="Q95" s="26" t="s">
        <v>135</v>
      </c>
      <c r="R95" s="26" t="s">
        <v>39</v>
      </c>
      <c r="S95" s="24">
        <v>1</v>
      </c>
      <c r="T95" s="86">
        <v>6</v>
      </c>
      <c r="U95" s="60"/>
      <c r="V95" s="60"/>
      <c r="W95" s="26" t="s">
        <v>17</v>
      </c>
      <c r="X95" s="26"/>
      <c r="Y95" s="26"/>
    </row>
    <row r="96" ht="24.95" customHeight="1" spans="1:25">
      <c r="A96" s="24"/>
      <c r="B96" s="78"/>
      <c r="C96" s="30" t="s">
        <v>45</v>
      </c>
      <c r="D96" s="31" t="s">
        <v>117</v>
      </c>
      <c r="E96" s="105" t="s">
        <v>231</v>
      </c>
      <c r="F96" s="105" t="s">
        <v>2903</v>
      </c>
      <c r="G96" s="33" t="s">
        <v>37</v>
      </c>
      <c r="H96" s="33">
        <v>2019</v>
      </c>
      <c r="I96" s="33" t="s">
        <v>126</v>
      </c>
      <c r="J96" s="105">
        <v>2</v>
      </c>
      <c r="K96" s="53" t="s">
        <v>529</v>
      </c>
      <c r="L96" s="33">
        <v>0.05</v>
      </c>
      <c r="M96" s="80">
        <f t="shared" si="16"/>
        <v>0.1</v>
      </c>
      <c r="N96" s="80"/>
      <c r="O96" s="80">
        <f t="shared" si="17"/>
        <v>0.1</v>
      </c>
      <c r="P96" s="80"/>
      <c r="Q96" s="33" t="s">
        <v>135</v>
      </c>
      <c r="R96" s="33" t="s">
        <v>39</v>
      </c>
      <c r="S96" s="33">
        <v>1</v>
      </c>
      <c r="T96" s="83">
        <v>4</v>
      </c>
      <c r="U96" s="82"/>
      <c r="V96" s="60"/>
      <c r="W96" s="26" t="s">
        <v>17</v>
      </c>
      <c r="X96" s="26"/>
      <c r="Y96" s="26"/>
    </row>
    <row r="97" ht="24.95" customHeight="1" spans="1:25">
      <c r="A97" s="24">
        <v>44</v>
      </c>
      <c r="B97" s="78" t="s">
        <v>562</v>
      </c>
      <c r="C97" s="33" t="s">
        <v>45</v>
      </c>
      <c r="D97" s="33" t="s">
        <v>117</v>
      </c>
      <c r="E97" s="33" t="s">
        <v>234</v>
      </c>
      <c r="F97" s="33"/>
      <c r="G97" s="33" t="s">
        <v>37</v>
      </c>
      <c r="H97" s="33">
        <v>2019</v>
      </c>
      <c r="I97" s="33" t="s">
        <v>126</v>
      </c>
      <c r="J97" s="79">
        <v>67</v>
      </c>
      <c r="K97" s="53" t="s">
        <v>529</v>
      </c>
      <c r="L97" s="33">
        <v>0.05</v>
      </c>
      <c r="M97" s="80">
        <f>N97+O97+P97</f>
        <v>3.35</v>
      </c>
      <c r="N97" s="80"/>
      <c r="O97" s="80">
        <v>3.35</v>
      </c>
      <c r="P97" s="80"/>
      <c r="Q97" s="33" t="s">
        <v>135</v>
      </c>
      <c r="R97" s="33" t="s">
        <v>39</v>
      </c>
      <c r="S97" s="82">
        <v>13</v>
      </c>
      <c r="T97" s="82">
        <v>70</v>
      </c>
      <c r="U97" s="82"/>
      <c r="V97" s="60"/>
      <c r="W97" s="26" t="s">
        <v>17</v>
      </c>
      <c r="X97" s="26"/>
      <c r="Y97" s="26" t="s">
        <v>654</v>
      </c>
    </row>
    <row r="98" ht="24.95" customHeight="1" spans="1:25">
      <c r="A98" s="24"/>
      <c r="B98" s="78"/>
      <c r="C98" s="30" t="s">
        <v>45</v>
      </c>
      <c r="D98" s="31" t="s">
        <v>117</v>
      </c>
      <c r="E98" s="105" t="s">
        <v>234</v>
      </c>
      <c r="F98" s="105" t="s">
        <v>2904</v>
      </c>
      <c r="G98" s="33" t="s">
        <v>37</v>
      </c>
      <c r="H98" s="33">
        <v>2019</v>
      </c>
      <c r="I98" s="33" t="s">
        <v>126</v>
      </c>
      <c r="J98" s="105">
        <v>3</v>
      </c>
      <c r="K98" s="53" t="s">
        <v>529</v>
      </c>
      <c r="L98" s="33">
        <v>0.05</v>
      </c>
      <c r="M98" s="80">
        <f>J98*L98</f>
        <v>0.15</v>
      </c>
      <c r="N98" s="80"/>
      <c r="O98" s="80">
        <f>L98*J98</f>
        <v>0.15</v>
      </c>
      <c r="P98" s="80"/>
      <c r="Q98" s="33" t="s">
        <v>135</v>
      </c>
      <c r="R98" s="33" t="s">
        <v>39</v>
      </c>
      <c r="S98" s="33">
        <v>1</v>
      </c>
      <c r="T98" s="83">
        <v>6</v>
      </c>
      <c r="U98" s="82"/>
      <c r="V98" s="60"/>
      <c r="W98" s="26" t="s">
        <v>17</v>
      </c>
      <c r="X98" s="26"/>
      <c r="Y98" s="26"/>
    </row>
    <row r="99" ht="24.95" customHeight="1" spans="1:25">
      <c r="A99" s="24"/>
      <c r="B99" s="78"/>
      <c r="C99" s="30" t="s">
        <v>45</v>
      </c>
      <c r="D99" s="31" t="s">
        <v>117</v>
      </c>
      <c r="E99" s="105" t="s">
        <v>234</v>
      </c>
      <c r="F99" s="105" t="s">
        <v>2905</v>
      </c>
      <c r="G99" s="33" t="s">
        <v>37</v>
      </c>
      <c r="H99" s="33">
        <v>2019</v>
      </c>
      <c r="I99" s="33" t="s">
        <v>126</v>
      </c>
      <c r="J99" s="105">
        <v>5</v>
      </c>
      <c r="K99" s="53" t="s">
        <v>529</v>
      </c>
      <c r="L99" s="33">
        <v>0.05</v>
      </c>
      <c r="M99" s="80">
        <f t="shared" ref="M99:M110" si="18">J99*L99</f>
        <v>0.25</v>
      </c>
      <c r="N99" s="80"/>
      <c r="O99" s="80">
        <f t="shared" ref="O99:O110" si="19">L99*J99</f>
        <v>0.25</v>
      </c>
      <c r="P99" s="80"/>
      <c r="Q99" s="33" t="s">
        <v>135</v>
      </c>
      <c r="R99" s="33" t="s">
        <v>39</v>
      </c>
      <c r="S99" s="33">
        <v>1</v>
      </c>
      <c r="T99" s="83">
        <v>6</v>
      </c>
      <c r="U99" s="82"/>
      <c r="V99" s="60"/>
      <c r="W99" s="26" t="s">
        <v>17</v>
      </c>
      <c r="X99" s="26"/>
      <c r="Y99" s="26"/>
    </row>
    <row r="100" ht="24.95" customHeight="1" spans="1:25">
      <c r="A100" s="24"/>
      <c r="B100" s="78"/>
      <c r="C100" s="30" t="s">
        <v>45</v>
      </c>
      <c r="D100" s="31" t="s">
        <v>117</v>
      </c>
      <c r="E100" s="105" t="s">
        <v>234</v>
      </c>
      <c r="F100" s="105" t="s">
        <v>2906</v>
      </c>
      <c r="G100" s="33" t="s">
        <v>37</v>
      </c>
      <c r="H100" s="33">
        <v>2019</v>
      </c>
      <c r="I100" s="33" t="s">
        <v>126</v>
      </c>
      <c r="J100" s="105">
        <v>5</v>
      </c>
      <c r="K100" s="53" t="s">
        <v>529</v>
      </c>
      <c r="L100" s="33">
        <v>0.05</v>
      </c>
      <c r="M100" s="80">
        <f t="shared" si="18"/>
        <v>0.25</v>
      </c>
      <c r="N100" s="80"/>
      <c r="O100" s="80">
        <f t="shared" si="19"/>
        <v>0.25</v>
      </c>
      <c r="P100" s="80"/>
      <c r="Q100" s="33" t="s">
        <v>135</v>
      </c>
      <c r="R100" s="33" t="s">
        <v>39</v>
      </c>
      <c r="S100" s="33">
        <v>1</v>
      </c>
      <c r="T100" s="83">
        <v>6</v>
      </c>
      <c r="U100" s="82"/>
      <c r="V100" s="60"/>
      <c r="W100" s="26" t="s">
        <v>17</v>
      </c>
      <c r="X100" s="26"/>
      <c r="Y100" s="26"/>
    </row>
    <row r="101" ht="24.95" customHeight="1" spans="1:25">
      <c r="A101" s="24"/>
      <c r="B101" s="78"/>
      <c r="C101" s="30" t="s">
        <v>45</v>
      </c>
      <c r="D101" s="31" t="s">
        <v>117</v>
      </c>
      <c r="E101" s="105" t="s">
        <v>234</v>
      </c>
      <c r="F101" s="105" t="s">
        <v>2907</v>
      </c>
      <c r="G101" s="33" t="s">
        <v>37</v>
      </c>
      <c r="H101" s="33">
        <v>2019</v>
      </c>
      <c r="I101" s="33" t="s">
        <v>126</v>
      </c>
      <c r="J101" s="105">
        <v>15</v>
      </c>
      <c r="K101" s="53" t="s">
        <v>529</v>
      </c>
      <c r="L101" s="33">
        <v>0.05</v>
      </c>
      <c r="M101" s="80">
        <f t="shared" si="18"/>
        <v>0.75</v>
      </c>
      <c r="N101" s="80"/>
      <c r="O101" s="80">
        <f t="shared" si="19"/>
        <v>0.75</v>
      </c>
      <c r="P101" s="80"/>
      <c r="Q101" s="33" t="s">
        <v>135</v>
      </c>
      <c r="R101" s="33" t="s">
        <v>39</v>
      </c>
      <c r="S101" s="33">
        <v>1</v>
      </c>
      <c r="T101" s="83">
        <v>4</v>
      </c>
      <c r="U101" s="82"/>
      <c r="V101" s="60"/>
      <c r="W101" s="26" t="s">
        <v>17</v>
      </c>
      <c r="X101" s="26"/>
      <c r="Y101" s="26"/>
    </row>
    <row r="102" ht="24.95" customHeight="1" spans="1:25">
      <c r="A102" s="24"/>
      <c r="B102" s="78"/>
      <c r="C102" s="30" t="s">
        <v>45</v>
      </c>
      <c r="D102" s="31" t="s">
        <v>117</v>
      </c>
      <c r="E102" s="105" t="s">
        <v>234</v>
      </c>
      <c r="F102" s="105" t="s">
        <v>2861</v>
      </c>
      <c r="G102" s="33" t="s">
        <v>37</v>
      </c>
      <c r="H102" s="33">
        <v>2019</v>
      </c>
      <c r="I102" s="33" t="s">
        <v>126</v>
      </c>
      <c r="J102" s="105">
        <v>5</v>
      </c>
      <c r="K102" s="53" t="s">
        <v>529</v>
      </c>
      <c r="L102" s="33">
        <v>0.05</v>
      </c>
      <c r="M102" s="80">
        <f t="shared" si="18"/>
        <v>0.25</v>
      </c>
      <c r="N102" s="80"/>
      <c r="O102" s="80">
        <f t="shared" si="19"/>
        <v>0.25</v>
      </c>
      <c r="P102" s="80"/>
      <c r="Q102" s="33" t="s">
        <v>135</v>
      </c>
      <c r="R102" s="33" t="s">
        <v>39</v>
      </c>
      <c r="S102" s="33">
        <v>1</v>
      </c>
      <c r="T102" s="83">
        <v>4</v>
      </c>
      <c r="U102" s="82"/>
      <c r="V102" s="60"/>
      <c r="W102" s="26" t="s">
        <v>17</v>
      </c>
      <c r="X102" s="26"/>
      <c r="Y102" s="26"/>
    </row>
    <row r="103" ht="24.95" customHeight="1" spans="1:25">
      <c r="A103" s="24"/>
      <c r="B103" s="78"/>
      <c r="C103" s="30" t="s">
        <v>45</v>
      </c>
      <c r="D103" s="31" t="s">
        <v>117</v>
      </c>
      <c r="E103" s="105" t="s">
        <v>234</v>
      </c>
      <c r="F103" s="105" t="s">
        <v>2908</v>
      </c>
      <c r="G103" s="33" t="s">
        <v>37</v>
      </c>
      <c r="H103" s="33">
        <v>2019</v>
      </c>
      <c r="I103" s="33" t="s">
        <v>126</v>
      </c>
      <c r="J103" s="105">
        <v>3</v>
      </c>
      <c r="K103" s="53" t="s">
        <v>529</v>
      </c>
      <c r="L103" s="33">
        <v>0.05</v>
      </c>
      <c r="M103" s="80">
        <f t="shared" si="18"/>
        <v>0.15</v>
      </c>
      <c r="N103" s="80"/>
      <c r="O103" s="80">
        <f t="shared" si="19"/>
        <v>0.15</v>
      </c>
      <c r="P103" s="80"/>
      <c r="Q103" s="33" t="s">
        <v>135</v>
      </c>
      <c r="R103" s="33" t="s">
        <v>39</v>
      </c>
      <c r="S103" s="33">
        <v>1</v>
      </c>
      <c r="T103" s="83">
        <v>6</v>
      </c>
      <c r="U103" s="82"/>
      <c r="V103" s="60"/>
      <c r="W103" s="26" t="s">
        <v>17</v>
      </c>
      <c r="X103" s="26"/>
      <c r="Y103" s="26"/>
    </row>
    <row r="104" ht="24.95" customHeight="1" spans="1:25">
      <c r="A104" s="24"/>
      <c r="B104" s="78"/>
      <c r="C104" s="30" t="s">
        <v>45</v>
      </c>
      <c r="D104" s="31" t="s">
        <v>117</v>
      </c>
      <c r="E104" s="105" t="s">
        <v>234</v>
      </c>
      <c r="F104" s="105" t="s">
        <v>2863</v>
      </c>
      <c r="G104" s="33" t="s">
        <v>37</v>
      </c>
      <c r="H104" s="33">
        <v>2019</v>
      </c>
      <c r="I104" s="33" t="s">
        <v>126</v>
      </c>
      <c r="J104" s="105">
        <v>3</v>
      </c>
      <c r="K104" s="53" t="s">
        <v>529</v>
      </c>
      <c r="L104" s="33">
        <v>0.05</v>
      </c>
      <c r="M104" s="80">
        <f t="shared" si="18"/>
        <v>0.15</v>
      </c>
      <c r="N104" s="80"/>
      <c r="O104" s="80">
        <f t="shared" si="19"/>
        <v>0.15</v>
      </c>
      <c r="P104" s="80"/>
      <c r="Q104" s="33" t="s">
        <v>135</v>
      </c>
      <c r="R104" s="33" t="s">
        <v>39</v>
      </c>
      <c r="S104" s="33">
        <v>1</v>
      </c>
      <c r="T104" s="83">
        <v>6</v>
      </c>
      <c r="U104" s="82"/>
      <c r="V104" s="60"/>
      <c r="W104" s="26" t="s">
        <v>17</v>
      </c>
      <c r="X104" s="26"/>
      <c r="Y104" s="26"/>
    </row>
    <row r="105" ht="24.95" customHeight="1" spans="1:25">
      <c r="A105" s="24"/>
      <c r="B105" s="78"/>
      <c r="C105" s="30" t="s">
        <v>45</v>
      </c>
      <c r="D105" s="31" t="s">
        <v>117</v>
      </c>
      <c r="E105" s="105" t="s">
        <v>234</v>
      </c>
      <c r="F105" s="105" t="s">
        <v>2909</v>
      </c>
      <c r="G105" s="33" t="s">
        <v>37</v>
      </c>
      <c r="H105" s="33">
        <v>2019</v>
      </c>
      <c r="I105" s="33" t="s">
        <v>126</v>
      </c>
      <c r="J105" s="105">
        <v>5</v>
      </c>
      <c r="K105" s="53" t="s">
        <v>529</v>
      </c>
      <c r="L105" s="33">
        <v>0.05</v>
      </c>
      <c r="M105" s="80">
        <f t="shared" si="18"/>
        <v>0.25</v>
      </c>
      <c r="N105" s="80"/>
      <c r="O105" s="80">
        <f t="shared" si="19"/>
        <v>0.25</v>
      </c>
      <c r="P105" s="80"/>
      <c r="Q105" s="33" t="s">
        <v>135</v>
      </c>
      <c r="R105" s="33" t="s">
        <v>39</v>
      </c>
      <c r="S105" s="33">
        <v>1</v>
      </c>
      <c r="T105" s="83">
        <v>7</v>
      </c>
      <c r="U105" s="82"/>
      <c r="V105" s="60"/>
      <c r="W105" s="26" t="s">
        <v>17</v>
      </c>
      <c r="X105" s="26"/>
      <c r="Y105" s="26"/>
    </row>
    <row r="106" ht="24.95" customHeight="1" spans="1:25">
      <c r="A106" s="24"/>
      <c r="B106" s="78"/>
      <c r="C106" s="30" t="s">
        <v>45</v>
      </c>
      <c r="D106" s="31" t="s">
        <v>117</v>
      </c>
      <c r="E106" s="105" t="s">
        <v>234</v>
      </c>
      <c r="F106" s="105" t="s">
        <v>2865</v>
      </c>
      <c r="G106" s="33" t="s">
        <v>37</v>
      </c>
      <c r="H106" s="33">
        <v>2019</v>
      </c>
      <c r="I106" s="33" t="s">
        <v>126</v>
      </c>
      <c r="J106" s="105">
        <v>5</v>
      </c>
      <c r="K106" s="53" t="s">
        <v>529</v>
      </c>
      <c r="L106" s="33">
        <v>0.05</v>
      </c>
      <c r="M106" s="80">
        <f t="shared" si="18"/>
        <v>0.25</v>
      </c>
      <c r="N106" s="80"/>
      <c r="O106" s="80">
        <f t="shared" si="19"/>
        <v>0.25</v>
      </c>
      <c r="P106" s="80"/>
      <c r="Q106" s="33" t="s">
        <v>135</v>
      </c>
      <c r="R106" s="33" t="s">
        <v>39</v>
      </c>
      <c r="S106" s="33">
        <v>1</v>
      </c>
      <c r="T106" s="83">
        <v>8</v>
      </c>
      <c r="U106" s="82"/>
      <c r="V106" s="60"/>
      <c r="W106" s="26" t="s">
        <v>17</v>
      </c>
      <c r="X106" s="26"/>
      <c r="Y106" s="26"/>
    </row>
    <row r="107" ht="24.95" customHeight="1" spans="1:25">
      <c r="A107" s="24"/>
      <c r="B107" s="78"/>
      <c r="C107" s="30" t="s">
        <v>45</v>
      </c>
      <c r="D107" s="31" t="s">
        <v>117</v>
      </c>
      <c r="E107" s="105" t="s">
        <v>234</v>
      </c>
      <c r="F107" s="105" t="s">
        <v>2910</v>
      </c>
      <c r="G107" s="33" t="s">
        <v>37</v>
      </c>
      <c r="H107" s="33">
        <v>2019</v>
      </c>
      <c r="I107" s="33" t="s">
        <v>126</v>
      </c>
      <c r="J107" s="105">
        <v>5</v>
      </c>
      <c r="K107" s="53" t="s">
        <v>529</v>
      </c>
      <c r="L107" s="33">
        <v>0.05</v>
      </c>
      <c r="M107" s="80">
        <f t="shared" si="18"/>
        <v>0.25</v>
      </c>
      <c r="N107" s="80"/>
      <c r="O107" s="80">
        <f t="shared" si="19"/>
        <v>0.25</v>
      </c>
      <c r="P107" s="80"/>
      <c r="Q107" s="33" t="s">
        <v>135</v>
      </c>
      <c r="R107" s="33" t="s">
        <v>39</v>
      </c>
      <c r="S107" s="33">
        <v>1</v>
      </c>
      <c r="T107" s="83">
        <v>5</v>
      </c>
      <c r="U107" s="82"/>
      <c r="V107" s="60"/>
      <c r="W107" s="26" t="s">
        <v>17</v>
      </c>
      <c r="X107" s="26"/>
      <c r="Y107" s="26"/>
    </row>
    <row r="108" ht="24.95" customHeight="1" spans="1:25">
      <c r="A108" s="24"/>
      <c r="B108" s="78"/>
      <c r="C108" s="30" t="s">
        <v>45</v>
      </c>
      <c r="D108" s="31" t="s">
        <v>117</v>
      </c>
      <c r="E108" s="105" t="s">
        <v>234</v>
      </c>
      <c r="F108" s="105" t="s">
        <v>2867</v>
      </c>
      <c r="G108" s="33" t="s">
        <v>37</v>
      </c>
      <c r="H108" s="33">
        <v>2019</v>
      </c>
      <c r="I108" s="33" t="s">
        <v>126</v>
      </c>
      <c r="J108" s="105">
        <v>8</v>
      </c>
      <c r="K108" s="53" t="s">
        <v>529</v>
      </c>
      <c r="L108" s="33">
        <v>0.05</v>
      </c>
      <c r="M108" s="80">
        <f t="shared" si="18"/>
        <v>0.4</v>
      </c>
      <c r="N108" s="80"/>
      <c r="O108" s="80">
        <f t="shared" si="19"/>
        <v>0.4</v>
      </c>
      <c r="P108" s="80"/>
      <c r="Q108" s="33" t="s">
        <v>135</v>
      </c>
      <c r="R108" s="33" t="s">
        <v>39</v>
      </c>
      <c r="S108" s="33">
        <v>1</v>
      </c>
      <c r="T108" s="83">
        <v>6</v>
      </c>
      <c r="U108" s="82"/>
      <c r="V108" s="60"/>
      <c r="W108" s="26" t="s">
        <v>17</v>
      </c>
      <c r="X108" s="26"/>
      <c r="Y108" s="26"/>
    </row>
    <row r="109" ht="24.95" customHeight="1" spans="1:25">
      <c r="A109" s="24"/>
      <c r="B109" s="78"/>
      <c r="C109" s="30" t="s">
        <v>45</v>
      </c>
      <c r="D109" s="31" t="s">
        <v>117</v>
      </c>
      <c r="E109" s="105" t="s">
        <v>234</v>
      </c>
      <c r="F109" s="105" t="s">
        <v>2868</v>
      </c>
      <c r="G109" s="33" t="s">
        <v>37</v>
      </c>
      <c r="H109" s="33">
        <v>2019</v>
      </c>
      <c r="I109" s="33" t="s">
        <v>126</v>
      </c>
      <c r="J109" s="105">
        <v>2</v>
      </c>
      <c r="K109" s="53" t="s">
        <v>529</v>
      </c>
      <c r="L109" s="33">
        <v>0.05</v>
      </c>
      <c r="M109" s="80">
        <f t="shared" si="18"/>
        <v>0.1</v>
      </c>
      <c r="N109" s="80"/>
      <c r="O109" s="80">
        <f t="shared" si="19"/>
        <v>0.1</v>
      </c>
      <c r="P109" s="80"/>
      <c r="Q109" s="33" t="s">
        <v>135</v>
      </c>
      <c r="R109" s="33" t="s">
        <v>39</v>
      </c>
      <c r="S109" s="33">
        <v>1</v>
      </c>
      <c r="T109" s="83">
        <v>5</v>
      </c>
      <c r="U109" s="82"/>
      <c r="V109" s="60"/>
      <c r="W109" s="26" t="s">
        <v>17</v>
      </c>
      <c r="X109" s="26"/>
      <c r="Y109" s="26"/>
    </row>
    <row r="110" ht="24.95" customHeight="1" spans="1:25">
      <c r="A110" s="24"/>
      <c r="B110" s="78"/>
      <c r="C110" s="30" t="s">
        <v>45</v>
      </c>
      <c r="D110" s="31" t="s">
        <v>117</v>
      </c>
      <c r="E110" s="105" t="s">
        <v>234</v>
      </c>
      <c r="F110" s="105" t="s">
        <v>2911</v>
      </c>
      <c r="G110" s="33" t="s">
        <v>37</v>
      </c>
      <c r="H110" s="33">
        <v>2019</v>
      </c>
      <c r="I110" s="33" t="s">
        <v>126</v>
      </c>
      <c r="J110" s="105">
        <v>3</v>
      </c>
      <c r="K110" s="53" t="s">
        <v>529</v>
      </c>
      <c r="L110" s="33">
        <v>0.05</v>
      </c>
      <c r="M110" s="80">
        <f t="shared" si="18"/>
        <v>0.15</v>
      </c>
      <c r="N110" s="80"/>
      <c r="O110" s="80">
        <f t="shared" si="19"/>
        <v>0.15</v>
      </c>
      <c r="P110" s="80"/>
      <c r="Q110" s="33" t="s">
        <v>135</v>
      </c>
      <c r="R110" s="33" t="s">
        <v>39</v>
      </c>
      <c r="S110" s="33">
        <v>1</v>
      </c>
      <c r="T110" s="83">
        <v>1</v>
      </c>
      <c r="U110" s="82"/>
      <c r="V110" s="60"/>
      <c r="W110" s="26" t="s">
        <v>17</v>
      </c>
      <c r="X110" s="26"/>
      <c r="Y110" s="26"/>
    </row>
    <row r="111" ht="24.95" customHeight="1" spans="1:25">
      <c r="A111" s="24">
        <v>46</v>
      </c>
      <c r="B111" s="78" t="s">
        <v>655</v>
      </c>
      <c r="C111" s="33" t="s">
        <v>45</v>
      </c>
      <c r="D111" s="33" t="s">
        <v>117</v>
      </c>
      <c r="E111" s="33" t="s">
        <v>656</v>
      </c>
      <c r="F111" s="33"/>
      <c r="G111" s="33" t="s">
        <v>37</v>
      </c>
      <c r="H111" s="33">
        <v>2019</v>
      </c>
      <c r="I111" s="33" t="s">
        <v>126</v>
      </c>
      <c r="J111" s="79">
        <v>35</v>
      </c>
      <c r="K111" s="53" t="s">
        <v>529</v>
      </c>
      <c r="L111" s="33">
        <v>0.05</v>
      </c>
      <c r="M111" s="80">
        <f>N111+O111+P111</f>
        <v>1.75</v>
      </c>
      <c r="N111" s="80"/>
      <c r="O111" s="80">
        <v>1.75</v>
      </c>
      <c r="P111" s="80"/>
      <c r="Q111" s="33" t="s">
        <v>135</v>
      </c>
      <c r="R111" s="33" t="s">
        <v>39</v>
      </c>
      <c r="S111" s="82">
        <v>7</v>
      </c>
      <c r="T111" s="82">
        <v>38</v>
      </c>
      <c r="U111" s="82"/>
      <c r="V111" s="60"/>
      <c r="W111" s="26" t="s">
        <v>17</v>
      </c>
      <c r="X111" s="26"/>
      <c r="Y111" s="26" t="s">
        <v>658</v>
      </c>
    </row>
    <row r="112" ht="24.95" customHeight="1" spans="1:25">
      <c r="A112" s="24"/>
      <c r="B112" s="25"/>
      <c r="C112" s="27" t="s">
        <v>45</v>
      </c>
      <c r="D112" s="28" t="s">
        <v>117</v>
      </c>
      <c r="E112" s="103" t="s">
        <v>656</v>
      </c>
      <c r="F112" s="103" t="s">
        <v>2912</v>
      </c>
      <c r="G112" s="26" t="s">
        <v>37</v>
      </c>
      <c r="H112" s="26">
        <v>2019</v>
      </c>
      <c r="I112" s="26" t="s">
        <v>126</v>
      </c>
      <c r="J112" s="103">
        <v>2</v>
      </c>
      <c r="K112" s="46" t="s">
        <v>529</v>
      </c>
      <c r="L112" s="26">
        <v>0.05</v>
      </c>
      <c r="M112" s="47">
        <f>L112*J112</f>
        <v>0.1</v>
      </c>
      <c r="N112" s="47"/>
      <c r="O112" s="47">
        <f>L112*J112</f>
        <v>0.1</v>
      </c>
      <c r="P112" s="47"/>
      <c r="Q112" s="26" t="s">
        <v>135</v>
      </c>
      <c r="R112" s="26" t="s">
        <v>39</v>
      </c>
      <c r="S112" s="24">
        <v>1</v>
      </c>
      <c r="T112" s="86">
        <v>7</v>
      </c>
      <c r="U112" s="60"/>
      <c r="V112" s="60"/>
      <c r="W112" s="26" t="s">
        <v>17</v>
      </c>
      <c r="X112" s="26"/>
      <c r="Y112" s="26"/>
    </row>
    <row r="113" ht="24.95" customHeight="1" spans="1:25">
      <c r="A113" s="24"/>
      <c r="B113" s="25"/>
      <c r="C113" s="27" t="s">
        <v>45</v>
      </c>
      <c r="D113" s="28" t="s">
        <v>117</v>
      </c>
      <c r="E113" s="103" t="s">
        <v>656</v>
      </c>
      <c r="F113" s="103" t="s">
        <v>2913</v>
      </c>
      <c r="G113" s="26" t="s">
        <v>37</v>
      </c>
      <c r="H113" s="26">
        <v>2019</v>
      </c>
      <c r="I113" s="26" t="s">
        <v>126</v>
      </c>
      <c r="J113" s="103">
        <v>2</v>
      </c>
      <c r="K113" s="46" t="s">
        <v>529</v>
      </c>
      <c r="L113" s="26">
        <v>0.05</v>
      </c>
      <c r="M113" s="47">
        <f t="shared" ref="M113:M118" si="20">L113*J113</f>
        <v>0.1</v>
      </c>
      <c r="N113" s="47"/>
      <c r="O113" s="47">
        <f t="shared" ref="O113:O118" si="21">L113*J113</f>
        <v>0.1</v>
      </c>
      <c r="P113" s="47"/>
      <c r="Q113" s="26" t="s">
        <v>135</v>
      </c>
      <c r="R113" s="26" t="s">
        <v>39</v>
      </c>
      <c r="S113" s="24">
        <v>1</v>
      </c>
      <c r="T113" s="86">
        <v>6</v>
      </c>
      <c r="U113" s="60"/>
      <c r="V113" s="60"/>
      <c r="W113" s="26" t="s">
        <v>17</v>
      </c>
      <c r="X113" s="26"/>
      <c r="Y113" s="26"/>
    </row>
    <row r="114" ht="24.95" customHeight="1" spans="1:25">
      <c r="A114" s="24"/>
      <c r="B114" s="25"/>
      <c r="C114" s="27" t="s">
        <v>45</v>
      </c>
      <c r="D114" s="28" t="s">
        <v>117</v>
      </c>
      <c r="E114" s="103" t="s">
        <v>656</v>
      </c>
      <c r="F114" s="103" t="s">
        <v>2914</v>
      </c>
      <c r="G114" s="26" t="s">
        <v>37</v>
      </c>
      <c r="H114" s="26">
        <v>2019</v>
      </c>
      <c r="I114" s="26" t="s">
        <v>126</v>
      </c>
      <c r="J114" s="103">
        <v>6</v>
      </c>
      <c r="K114" s="46" t="s">
        <v>529</v>
      </c>
      <c r="L114" s="26">
        <v>0.05</v>
      </c>
      <c r="M114" s="47">
        <f t="shared" si="20"/>
        <v>0.3</v>
      </c>
      <c r="N114" s="47"/>
      <c r="O114" s="47">
        <f t="shared" si="21"/>
        <v>0.3</v>
      </c>
      <c r="P114" s="47"/>
      <c r="Q114" s="26" t="s">
        <v>135</v>
      </c>
      <c r="R114" s="26" t="s">
        <v>39</v>
      </c>
      <c r="S114" s="24">
        <v>1</v>
      </c>
      <c r="T114" s="86">
        <v>4</v>
      </c>
      <c r="U114" s="60"/>
      <c r="V114" s="60"/>
      <c r="W114" s="26" t="s">
        <v>17</v>
      </c>
      <c r="X114" s="26"/>
      <c r="Y114" s="26"/>
    </row>
    <row r="115" ht="24.95" customHeight="1" spans="1:25">
      <c r="A115" s="24"/>
      <c r="B115" s="25"/>
      <c r="C115" s="27" t="s">
        <v>45</v>
      </c>
      <c r="D115" s="28" t="s">
        <v>117</v>
      </c>
      <c r="E115" s="103" t="s">
        <v>656</v>
      </c>
      <c r="F115" s="103" t="s">
        <v>2915</v>
      </c>
      <c r="G115" s="26" t="s">
        <v>37</v>
      </c>
      <c r="H115" s="26">
        <v>2019</v>
      </c>
      <c r="I115" s="26" t="s">
        <v>126</v>
      </c>
      <c r="J115" s="103">
        <v>12</v>
      </c>
      <c r="K115" s="46" t="s">
        <v>529</v>
      </c>
      <c r="L115" s="26">
        <v>0.05</v>
      </c>
      <c r="M115" s="47">
        <f t="shared" si="20"/>
        <v>0.6</v>
      </c>
      <c r="N115" s="47"/>
      <c r="O115" s="47">
        <f t="shared" si="21"/>
        <v>0.6</v>
      </c>
      <c r="P115" s="47"/>
      <c r="Q115" s="26" t="s">
        <v>135</v>
      </c>
      <c r="R115" s="26" t="s">
        <v>39</v>
      </c>
      <c r="S115" s="24">
        <v>1</v>
      </c>
      <c r="T115" s="86">
        <v>6</v>
      </c>
      <c r="U115" s="60"/>
      <c r="V115" s="60"/>
      <c r="W115" s="26" t="s">
        <v>17</v>
      </c>
      <c r="X115" s="26"/>
      <c r="Y115" s="26"/>
    </row>
    <row r="116" ht="24.95" customHeight="1" spans="1:25">
      <c r="A116" s="24"/>
      <c r="B116" s="25"/>
      <c r="C116" s="27" t="s">
        <v>45</v>
      </c>
      <c r="D116" s="28" t="s">
        <v>117</v>
      </c>
      <c r="E116" s="103" t="s">
        <v>656</v>
      </c>
      <c r="F116" s="103" t="s">
        <v>2916</v>
      </c>
      <c r="G116" s="26" t="s">
        <v>37</v>
      </c>
      <c r="H116" s="26">
        <v>2019</v>
      </c>
      <c r="I116" s="26" t="s">
        <v>126</v>
      </c>
      <c r="J116" s="103">
        <v>7</v>
      </c>
      <c r="K116" s="46" t="s">
        <v>529</v>
      </c>
      <c r="L116" s="26">
        <v>0.05</v>
      </c>
      <c r="M116" s="47">
        <f t="shared" si="20"/>
        <v>0.35</v>
      </c>
      <c r="N116" s="47"/>
      <c r="O116" s="47">
        <f t="shared" si="21"/>
        <v>0.35</v>
      </c>
      <c r="P116" s="47"/>
      <c r="Q116" s="26" t="s">
        <v>135</v>
      </c>
      <c r="R116" s="26" t="s">
        <v>39</v>
      </c>
      <c r="S116" s="24">
        <v>1</v>
      </c>
      <c r="T116" s="86">
        <v>6</v>
      </c>
      <c r="U116" s="60"/>
      <c r="V116" s="60"/>
      <c r="W116" s="26" t="s">
        <v>17</v>
      </c>
      <c r="X116" s="26"/>
      <c r="Y116" s="26"/>
    </row>
    <row r="117" ht="24.95" customHeight="1" spans="1:25">
      <c r="A117" s="24"/>
      <c r="B117" s="25"/>
      <c r="C117" s="27" t="s">
        <v>45</v>
      </c>
      <c r="D117" s="28" t="s">
        <v>117</v>
      </c>
      <c r="E117" s="103" t="s">
        <v>656</v>
      </c>
      <c r="F117" s="103" t="s">
        <v>2917</v>
      </c>
      <c r="G117" s="26" t="s">
        <v>37</v>
      </c>
      <c r="H117" s="26">
        <v>2019</v>
      </c>
      <c r="I117" s="26" t="s">
        <v>126</v>
      </c>
      <c r="J117" s="103">
        <v>3</v>
      </c>
      <c r="K117" s="46" t="s">
        <v>529</v>
      </c>
      <c r="L117" s="26">
        <v>0.05</v>
      </c>
      <c r="M117" s="47">
        <f t="shared" si="20"/>
        <v>0.15</v>
      </c>
      <c r="N117" s="47"/>
      <c r="O117" s="47">
        <f t="shared" si="21"/>
        <v>0.15</v>
      </c>
      <c r="P117" s="47"/>
      <c r="Q117" s="26" t="s">
        <v>135</v>
      </c>
      <c r="R117" s="26" t="s">
        <v>39</v>
      </c>
      <c r="S117" s="24">
        <v>1</v>
      </c>
      <c r="T117" s="133">
        <v>4</v>
      </c>
      <c r="U117" s="60"/>
      <c r="V117" s="60"/>
      <c r="W117" s="26" t="s">
        <v>17</v>
      </c>
      <c r="X117" s="26"/>
      <c r="Y117" s="26"/>
    </row>
    <row r="118" ht="24.95" customHeight="1" spans="1:25">
      <c r="A118" s="24"/>
      <c r="B118" s="25"/>
      <c r="C118" s="27" t="s">
        <v>45</v>
      </c>
      <c r="D118" s="28" t="s">
        <v>117</v>
      </c>
      <c r="E118" s="103" t="s">
        <v>656</v>
      </c>
      <c r="F118" s="103" t="s">
        <v>2918</v>
      </c>
      <c r="G118" s="26" t="s">
        <v>37</v>
      </c>
      <c r="H118" s="26">
        <v>2019</v>
      </c>
      <c r="I118" s="26" t="s">
        <v>126</v>
      </c>
      <c r="J118" s="103">
        <v>3</v>
      </c>
      <c r="K118" s="46" t="s">
        <v>529</v>
      </c>
      <c r="L118" s="26">
        <v>0.05</v>
      </c>
      <c r="M118" s="47">
        <f t="shared" si="20"/>
        <v>0.15</v>
      </c>
      <c r="N118" s="47"/>
      <c r="O118" s="47">
        <f t="shared" si="21"/>
        <v>0.15</v>
      </c>
      <c r="P118" s="47"/>
      <c r="Q118" s="26" t="s">
        <v>135</v>
      </c>
      <c r="R118" s="26" t="s">
        <v>39</v>
      </c>
      <c r="S118" s="24">
        <v>1</v>
      </c>
      <c r="T118" s="86">
        <v>5</v>
      </c>
      <c r="U118" s="60"/>
      <c r="V118" s="60"/>
      <c r="W118" s="26" t="s">
        <v>17</v>
      </c>
      <c r="X118" s="26"/>
      <c r="Y118" s="26"/>
    </row>
    <row r="119" ht="24.95" customHeight="1" spans="1:25">
      <c r="A119" s="24">
        <v>47</v>
      </c>
      <c r="B119" s="78" t="s">
        <v>659</v>
      </c>
      <c r="C119" s="33" t="s">
        <v>45</v>
      </c>
      <c r="D119" s="33" t="s">
        <v>117</v>
      </c>
      <c r="E119" s="33" t="s">
        <v>237</v>
      </c>
      <c r="F119" s="33"/>
      <c r="G119" s="33" t="s">
        <v>37</v>
      </c>
      <c r="H119" s="33">
        <v>2019</v>
      </c>
      <c r="I119" s="33" t="s">
        <v>126</v>
      </c>
      <c r="J119" s="79">
        <v>12</v>
      </c>
      <c r="K119" s="53" t="s">
        <v>529</v>
      </c>
      <c r="L119" s="33">
        <v>0.05</v>
      </c>
      <c r="M119" s="80">
        <f>N119+O119+P119</f>
        <v>0.6</v>
      </c>
      <c r="N119" s="80"/>
      <c r="O119" s="80">
        <v>0.6</v>
      </c>
      <c r="P119" s="80"/>
      <c r="Q119" s="33" t="s">
        <v>135</v>
      </c>
      <c r="R119" s="33" t="s">
        <v>39</v>
      </c>
      <c r="S119" s="82">
        <v>1</v>
      </c>
      <c r="T119" s="82">
        <v>3</v>
      </c>
      <c r="U119" s="82"/>
      <c r="V119" s="60"/>
      <c r="W119" s="26" t="s">
        <v>17</v>
      </c>
      <c r="X119" s="26"/>
      <c r="Y119" s="26" t="s">
        <v>660</v>
      </c>
    </row>
    <row r="120" ht="24.95" customHeight="1" spans="1:25">
      <c r="A120" s="24"/>
      <c r="B120" s="78"/>
      <c r="C120" s="30" t="s">
        <v>45</v>
      </c>
      <c r="D120" s="31" t="s">
        <v>117</v>
      </c>
      <c r="E120" s="105" t="s">
        <v>237</v>
      </c>
      <c r="F120" s="105" t="s">
        <v>2869</v>
      </c>
      <c r="G120" s="33" t="s">
        <v>37</v>
      </c>
      <c r="H120" s="33">
        <v>2019</v>
      </c>
      <c r="I120" s="33" t="s">
        <v>126</v>
      </c>
      <c r="J120" s="79">
        <v>12</v>
      </c>
      <c r="K120" s="53" t="s">
        <v>529</v>
      </c>
      <c r="L120" s="33">
        <v>0.05</v>
      </c>
      <c r="M120" s="80">
        <f>N120+O120+P120</f>
        <v>0.6</v>
      </c>
      <c r="N120" s="80"/>
      <c r="O120" s="80">
        <v>0.6</v>
      </c>
      <c r="P120" s="80"/>
      <c r="Q120" s="33" t="s">
        <v>135</v>
      </c>
      <c r="R120" s="33" t="s">
        <v>39</v>
      </c>
      <c r="S120" s="82">
        <v>1</v>
      </c>
      <c r="T120" s="82">
        <v>3</v>
      </c>
      <c r="U120" s="82"/>
      <c r="V120" s="60"/>
      <c r="W120" s="26" t="s">
        <v>17</v>
      </c>
      <c r="X120" s="26"/>
      <c r="Y120" s="26"/>
    </row>
    <row r="121" ht="24.95" customHeight="1" spans="1:25">
      <c r="A121" s="24">
        <v>48</v>
      </c>
      <c r="B121" s="78" t="s">
        <v>661</v>
      </c>
      <c r="C121" s="33" t="s">
        <v>45</v>
      </c>
      <c r="D121" s="33" t="s">
        <v>117</v>
      </c>
      <c r="E121" s="33" t="s">
        <v>400</v>
      </c>
      <c r="F121" s="33"/>
      <c r="G121" s="33" t="s">
        <v>37</v>
      </c>
      <c r="H121" s="33">
        <v>2019</v>
      </c>
      <c r="I121" s="33" t="s">
        <v>126</v>
      </c>
      <c r="J121" s="79">
        <v>30.4</v>
      </c>
      <c r="K121" s="53" t="s">
        <v>529</v>
      </c>
      <c r="L121" s="33">
        <v>0.05</v>
      </c>
      <c r="M121" s="80">
        <f>N121+O121+P121</f>
        <v>1.52</v>
      </c>
      <c r="N121" s="80"/>
      <c r="O121" s="80">
        <v>1.52</v>
      </c>
      <c r="P121" s="80"/>
      <c r="Q121" s="33" t="s">
        <v>135</v>
      </c>
      <c r="R121" s="33" t="s">
        <v>39</v>
      </c>
      <c r="S121" s="82">
        <v>3</v>
      </c>
      <c r="T121" s="82">
        <v>16</v>
      </c>
      <c r="U121" s="82"/>
      <c r="V121" s="60"/>
      <c r="W121" s="26" t="s">
        <v>17</v>
      </c>
      <c r="X121" s="26"/>
      <c r="Y121" s="26" t="s">
        <v>662</v>
      </c>
    </row>
    <row r="122" ht="24.95" customHeight="1" spans="1:25">
      <c r="A122" s="24"/>
      <c r="B122" s="78"/>
      <c r="C122" s="30" t="s">
        <v>45</v>
      </c>
      <c r="D122" s="31" t="s">
        <v>117</v>
      </c>
      <c r="E122" s="105" t="s">
        <v>400</v>
      </c>
      <c r="F122" s="105" t="s">
        <v>2919</v>
      </c>
      <c r="G122" s="33" t="s">
        <v>37</v>
      </c>
      <c r="H122" s="33">
        <v>2019</v>
      </c>
      <c r="I122" s="33" t="s">
        <v>126</v>
      </c>
      <c r="J122" s="105">
        <v>4.4</v>
      </c>
      <c r="K122" s="53" t="s">
        <v>529</v>
      </c>
      <c r="L122" s="33">
        <v>0.05</v>
      </c>
      <c r="M122" s="80">
        <f>L122*J122</f>
        <v>0.22</v>
      </c>
      <c r="N122" s="80"/>
      <c r="O122" s="80">
        <f>L122*J122</f>
        <v>0.22</v>
      </c>
      <c r="P122" s="80"/>
      <c r="Q122" s="33" t="s">
        <v>135</v>
      </c>
      <c r="R122" s="33" t="s">
        <v>39</v>
      </c>
      <c r="S122" s="82">
        <v>1</v>
      </c>
      <c r="T122" s="83">
        <v>4</v>
      </c>
      <c r="U122" s="82"/>
      <c r="V122" s="60"/>
      <c r="W122" s="26" t="s">
        <v>17</v>
      </c>
      <c r="X122" s="26"/>
      <c r="Y122" s="26"/>
    </row>
    <row r="123" ht="24.95" customHeight="1" spans="1:25">
      <c r="A123" s="24"/>
      <c r="B123" s="78"/>
      <c r="C123" s="30" t="s">
        <v>45</v>
      </c>
      <c r="D123" s="31" t="s">
        <v>117</v>
      </c>
      <c r="E123" s="105" t="s">
        <v>400</v>
      </c>
      <c r="F123" s="105" t="s">
        <v>2920</v>
      </c>
      <c r="G123" s="33" t="s">
        <v>37</v>
      </c>
      <c r="H123" s="33">
        <v>2019</v>
      </c>
      <c r="I123" s="33" t="s">
        <v>126</v>
      </c>
      <c r="J123" s="105">
        <v>8</v>
      </c>
      <c r="K123" s="53" t="s">
        <v>529</v>
      </c>
      <c r="L123" s="33">
        <v>0.05</v>
      </c>
      <c r="M123" s="80">
        <f>L123*J123</f>
        <v>0.4</v>
      </c>
      <c r="N123" s="80"/>
      <c r="O123" s="80">
        <f>L123*J123</f>
        <v>0.4</v>
      </c>
      <c r="P123" s="80"/>
      <c r="Q123" s="33" t="s">
        <v>135</v>
      </c>
      <c r="R123" s="33" t="s">
        <v>39</v>
      </c>
      <c r="S123" s="82">
        <v>1</v>
      </c>
      <c r="T123" s="83">
        <v>9</v>
      </c>
      <c r="U123" s="82"/>
      <c r="V123" s="60"/>
      <c r="W123" s="26" t="s">
        <v>17</v>
      </c>
      <c r="X123" s="26"/>
      <c r="Y123" s="26"/>
    </row>
    <row r="124" ht="24.95" customHeight="1" spans="1:25">
      <c r="A124" s="24"/>
      <c r="B124" s="78"/>
      <c r="C124" s="30" t="s">
        <v>45</v>
      </c>
      <c r="D124" s="31" t="s">
        <v>117</v>
      </c>
      <c r="E124" s="105" t="s">
        <v>400</v>
      </c>
      <c r="F124" s="105" t="s">
        <v>2921</v>
      </c>
      <c r="G124" s="33" t="s">
        <v>37</v>
      </c>
      <c r="H124" s="33">
        <v>2019</v>
      </c>
      <c r="I124" s="33" t="s">
        <v>126</v>
      </c>
      <c r="J124" s="105">
        <v>18</v>
      </c>
      <c r="K124" s="53" t="s">
        <v>529</v>
      </c>
      <c r="L124" s="33">
        <v>0.05</v>
      </c>
      <c r="M124" s="80">
        <f>L124*J124</f>
        <v>0.9</v>
      </c>
      <c r="N124" s="80"/>
      <c r="O124" s="80">
        <f>L124*J124</f>
        <v>0.9</v>
      </c>
      <c r="P124" s="80"/>
      <c r="Q124" s="33" t="s">
        <v>135</v>
      </c>
      <c r="R124" s="33" t="s">
        <v>39</v>
      </c>
      <c r="S124" s="82">
        <v>1</v>
      </c>
      <c r="T124" s="83">
        <v>3</v>
      </c>
      <c r="U124" s="82"/>
      <c r="V124" s="60"/>
      <c r="W124" s="26" t="s">
        <v>17</v>
      </c>
      <c r="X124" s="26"/>
      <c r="Y124" s="26"/>
    </row>
    <row r="125" ht="24.95" customHeight="1" spans="1:25">
      <c r="A125" s="24">
        <v>49</v>
      </c>
      <c r="B125" s="78" t="s">
        <v>564</v>
      </c>
      <c r="C125" s="33" t="s">
        <v>45</v>
      </c>
      <c r="D125" s="33" t="s">
        <v>117</v>
      </c>
      <c r="E125" s="33" t="s">
        <v>405</v>
      </c>
      <c r="F125" s="33"/>
      <c r="G125" s="33" t="s">
        <v>37</v>
      </c>
      <c r="H125" s="33">
        <v>2019</v>
      </c>
      <c r="I125" s="33" t="s">
        <v>126</v>
      </c>
      <c r="J125" s="79">
        <v>14</v>
      </c>
      <c r="K125" s="53" t="s">
        <v>529</v>
      </c>
      <c r="L125" s="33">
        <v>0.05</v>
      </c>
      <c r="M125" s="80">
        <f>N125+O125+P125</f>
        <v>0.7</v>
      </c>
      <c r="N125" s="80"/>
      <c r="O125" s="80">
        <v>0.7</v>
      </c>
      <c r="P125" s="80"/>
      <c r="Q125" s="33" t="s">
        <v>135</v>
      </c>
      <c r="R125" s="33" t="s">
        <v>39</v>
      </c>
      <c r="S125" s="82">
        <v>2</v>
      </c>
      <c r="T125" s="82">
        <v>7</v>
      </c>
      <c r="U125" s="82"/>
      <c r="V125" s="60"/>
      <c r="W125" s="26" t="s">
        <v>17</v>
      </c>
      <c r="X125" s="26"/>
      <c r="Y125" s="26" t="s">
        <v>663</v>
      </c>
    </row>
    <row r="126" ht="24.95" customHeight="1" spans="1:25">
      <c r="A126" s="24"/>
      <c r="B126" s="78"/>
      <c r="C126" s="30" t="s">
        <v>45</v>
      </c>
      <c r="D126" s="31" t="s">
        <v>117</v>
      </c>
      <c r="E126" s="105" t="s">
        <v>405</v>
      </c>
      <c r="F126" s="105" t="s">
        <v>2922</v>
      </c>
      <c r="G126" s="33" t="s">
        <v>37</v>
      </c>
      <c r="H126" s="33">
        <v>2019</v>
      </c>
      <c r="I126" s="33" t="s">
        <v>126</v>
      </c>
      <c r="J126" s="105">
        <v>6</v>
      </c>
      <c r="K126" s="53" t="s">
        <v>529</v>
      </c>
      <c r="L126" s="33">
        <v>0.05</v>
      </c>
      <c r="M126" s="80">
        <f>L126*J126</f>
        <v>0.3</v>
      </c>
      <c r="N126" s="80"/>
      <c r="O126" s="80">
        <v>0.3</v>
      </c>
      <c r="P126" s="80"/>
      <c r="Q126" s="33" t="s">
        <v>135</v>
      </c>
      <c r="R126" s="33" t="s">
        <v>39</v>
      </c>
      <c r="S126" s="82">
        <v>1</v>
      </c>
      <c r="T126" s="83">
        <v>3</v>
      </c>
      <c r="U126" s="82"/>
      <c r="V126" s="60"/>
      <c r="W126" s="26" t="s">
        <v>17</v>
      </c>
      <c r="X126" s="26"/>
      <c r="Y126" s="26"/>
    </row>
    <row r="127" ht="24.95" customHeight="1" spans="1:25">
      <c r="A127" s="24"/>
      <c r="B127" s="78"/>
      <c r="C127" s="30" t="s">
        <v>45</v>
      </c>
      <c r="D127" s="31" t="s">
        <v>117</v>
      </c>
      <c r="E127" s="105" t="s">
        <v>405</v>
      </c>
      <c r="F127" s="105" t="s">
        <v>2923</v>
      </c>
      <c r="G127" s="33" t="s">
        <v>37</v>
      </c>
      <c r="H127" s="33">
        <v>2019</v>
      </c>
      <c r="I127" s="33" t="s">
        <v>126</v>
      </c>
      <c r="J127" s="105">
        <v>8</v>
      </c>
      <c r="K127" s="53" t="s">
        <v>529</v>
      </c>
      <c r="L127" s="33">
        <v>0.05</v>
      </c>
      <c r="M127" s="80">
        <f>L127*J127</f>
        <v>0.4</v>
      </c>
      <c r="N127" s="80"/>
      <c r="O127" s="80">
        <v>0.4</v>
      </c>
      <c r="P127" s="80"/>
      <c r="Q127" s="33" t="s">
        <v>135</v>
      </c>
      <c r="R127" s="33" t="s">
        <v>39</v>
      </c>
      <c r="S127" s="82">
        <v>1</v>
      </c>
      <c r="T127" s="83">
        <v>4</v>
      </c>
      <c r="U127" s="82"/>
      <c r="V127" s="60"/>
      <c r="W127" s="26" t="s">
        <v>17</v>
      </c>
      <c r="X127" s="26"/>
      <c r="Y127" s="26"/>
    </row>
    <row r="128" ht="24.95" customHeight="1" spans="1:25">
      <c r="A128" s="24">
        <v>50</v>
      </c>
      <c r="B128" s="78" t="s">
        <v>664</v>
      </c>
      <c r="C128" s="33" t="s">
        <v>45</v>
      </c>
      <c r="D128" s="33" t="s">
        <v>117</v>
      </c>
      <c r="E128" s="33" t="s">
        <v>243</v>
      </c>
      <c r="F128" s="33"/>
      <c r="G128" s="33" t="s">
        <v>37</v>
      </c>
      <c r="H128" s="33">
        <v>2019</v>
      </c>
      <c r="I128" s="33" t="s">
        <v>126</v>
      </c>
      <c r="J128" s="79">
        <v>32</v>
      </c>
      <c r="K128" s="53" t="s">
        <v>529</v>
      </c>
      <c r="L128" s="33">
        <v>0.05</v>
      </c>
      <c r="M128" s="80">
        <f>N128+O128+P128</f>
        <v>1.6</v>
      </c>
      <c r="N128" s="80"/>
      <c r="O128" s="80">
        <v>1.6</v>
      </c>
      <c r="P128" s="80"/>
      <c r="Q128" s="33" t="s">
        <v>135</v>
      </c>
      <c r="R128" s="33" t="s">
        <v>39</v>
      </c>
      <c r="S128" s="82">
        <v>2</v>
      </c>
      <c r="T128" s="82">
        <v>10</v>
      </c>
      <c r="U128" s="82"/>
      <c r="V128" s="60"/>
      <c r="W128" s="26" t="s">
        <v>17</v>
      </c>
      <c r="X128" s="26"/>
      <c r="Y128" s="26" t="s">
        <v>665</v>
      </c>
    </row>
    <row r="129" ht="24.95" customHeight="1" spans="1:25">
      <c r="A129" s="24"/>
      <c r="B129" s="78"/>
      <c r="C129" s="30" t="s">
        <v>45</v>
      </c>
      <c r="D129" s="31" t="s">
        <v>117</v>
      </c>
      <c r="E129" s="105" t="s">
        <v>243</v>
      </c>
      <c r="F129" s="105" t="s">
        <v>2871</v>
      </c>
      <c r="G129" s="33" t="s">
        <v>37</v>
      </c>
      <c r="H129" s="33">
        <v>2019</v>
      </c>
      <c r="I129" s="33" t="s">
        <v>126</v>
      </c>
      <c r="J129" s="105">
        <v>18</v>
      </c>
      <c r="K129" s="53" t="s">
        <v>529</v>
      </c>
      <c r="L129" s="33">
        <v>0.05</v>
      </c>
      <c r="M129" s="80">
        <f>L129*J129</f>
        <v>0.9</v>
      </c>
      <c r="N129" s="80"/>
      <c r="O129" s="80">
        <v>0.9</v>
      </c>
      <c r="P129" s="80"/>
      <c r="Q129" s="33" t="s">
        <v>135</v>
      </c>
      <c r="R129" s="33" t="s">
        <v>39</v>
      </c>
      <c r="S129" s="82">
        <v>1</v>
      </c>
      <c r="T129" s="83">
        <v>4</v>
      </c>
      <c r="U129" s="82"/>
      <c r="V129" s="60"/>
      <c r="W129" s="26" t="s">
        <v>17</v>
      </c>
      <c r="X129" s="26"/>
      <c r="Y129" s="26"/>
    </row>
    <row r="130" ht="24.95" customHeight="1" spans="1:25">
      <c r="A130" s="24"/>
      <c r="B130" s="78"/>
      <c r="C130" s="30" t="s">
        <v>45</v>
      </c>
      <c r="D130" s="31" t="s">
        <v>117</v>
      </c>
      <c r="E130" s="105" t="s">
        <v>243</v>
      </c>
      <c r="F130" s="105" t="s">
        <v>2873</v>
      </c>
      <c r="G130" s="33" t="s">
        <v>37</v>
      </c>
      <c r="H130" s="33">
        <v>2019</v>
      </c>
      <c r="I130" s="33" t="s">
        <v>126</v>
      </c>
      <c r="J130" s="105">
        <v>14</v>
      </c>
      <c r="K130" s="53" t="s">
        <v>529</v>
      </c>
      <c r="L130" s="33">
        <v>0.05</v>
      </c>
      <c r="M130" s="80">
        <f>L130*J130</f>
        <v>0.7</v>
      </c>
      <c r="N130" s="80"/>
      <c r="O130" s="80">
        <v>0.7</v>
      </c>
      <c r="P130" s="80"/>
      <c r="Q130" s="33" t="s">
        <v>135</v>
      </c>
      <c r="R130" s="33" t="s">
        <v>39</v>
      </c>
      <c r="S130" s="82">
        <v>1</v>
      </c>
      <c r="T130" s="83">
        <v>6</v>
      </c>
      <c r="U130" s="82"/>
      <c r="V130" s="60"/>
      <c r="W130" s="26" t="s">
        <v>17</v>
      </c>
      <c r="X130" s="26"/>
      <c r="Y130" s="26"/>
    </row>
    <row r="131" ht="24.95" customHeight="1" spans="1:25">
      <c r="A131" s="24">
        <v>51</v>
      </c>
      <c r="B131" s="78" t="s">
        <v>666</v>
      </c>
      <c r="C131" s="33" t="s">
        <v>45</v>
      </c>
      <c r="D131" s="33" t="s">
        <v>117</v>
      </c>
      <c r="E131" s="33" t="s">
        <v>171</v>
      </c>
      <c r="F131" s="33"/>
      <c r="G131" s="33" t="s">
        <v>37</v>
      </c>
      <c r="H131" s="33">
        <v>2019</v>
      </c>
      <c r="I131" s="33" t="s">
        <v>126</v>
      </c>
      <c r="J131" s="79">
        <v>33</v>
      </c>
      <c r="K131" s="53" t="s">
        <v>529</v>
      </c>
      <c r="L131" s="33">
        <v>0.05</v>
      </c>
      <c r="M131" s="80">
        <f>N131+O131+P131</f>
        <v>1.65</v>
      </c>
      <c r="N131" s="80"/>
      <c r="O131" s="80">
        <v>1.65</v>
      </c>
      <c r="P131" s="80"/>
      <c r="Q131" s="33" t="s">
        <v>135</v>
      </c>
      <c r="R131" s="33" t="s">
        <v>39</v>
      </c>
      <c r="S131" s="82">
        <v>5</v>
      </c>
      <c r="T131" s="82">
        <v>26</v>
      </c>
      <c r="U131" s="82"/>
      <c r="V131" s="60"/>
      <c r="W131" s="26" t="s">
        <v>17</v>
      </c>
      <c r="X131" s="26"/>
      <c r="Y131" s="26" t="s">
        <v>667</v>
      </c>
    </row>
    <row r="132" ht="24.95" customHeight="1" spans="1:25">
      <c r="A132" s="24"/>
      <c r="B132" s="78"/>
      <c r="C132" s="30" t="s">
        <v>45</v>
      </c>
      <c r="D132" s="31" t="s">
        <v>117</v>
      </c>
      <c r="E132" s="105" t="s">
        <v>171</v>
      </c>
      <c r="F132" s="105" t="s">
        <v>2924</v>
      </c>
      <c r="G132" s="33" t="s">
        <v>37</v>
      </c>
      <c r="H132" s="33">
        <v>2019</v>
      </c>
      <c r="I132" s="33" t="s">
        <v>126</v>
      </c>
      <c r="J132" s="105">
        <v>4</v>
      </c>
      <c r="K132" s="53" t="s">
        <v>529</v>
      </c>
      <c r="L132" s="33">
        <v>0.05</v>
      </c>
      <c r="M132" s="80">
        <f>L132*J132</f>
        <v>0.2</v>
      </c>
      <c r="N132" s="80"/>
      <c r="O132" s="80">
        <f>L132*J132</f>
        <v>0.2</v>
      </c>
      <c r="P132" s="80"/>
      <c r="Q132" s="33" t="s">
        <v>135</v>
      </c>
      <c r="R132" s="33" t="s">
        <v>39</v>
      </c>
      <c r="S132" s="82">
        <v>1</v>
      </c>
      <c r="T132" s="83">
        <v>4</v>
      </c>
      <c r="U132" s="82"/>
      <c r="V132" s="60"/>
      <c r="W132" s="26" t="s">
        <v>17</v>
      </c>
      <c r="X132" s="26"/>
      <c r="Y132" s="26"/>
    </row>
    <row r="133" ht="24.95" customHeight="1" spans="1:25">
      <c r="A133" s="24"/>
      <c r="B133" s="78"/>
      <c r="C133" s="30" t="s">
        <v>45</v>
      </c>
      <c r="D133" s="31" t="s">
        <v>117</v>
      </c>
      <c r="E133" s="105" t="s">
        <v>171</v>
      </c>
      <c r="F133" s="105" t="s">
        <v>2925</v>
      </c>
      <c r="G133" s="33" t="s">
        <v>37</v>
      </c>
      <c r="H133" s="33">
        <v>2019</v>
      </c>
      <c r="I133" s="33" t="s">
        <v>126</v>
      </c>
      <c r="J133" s="105">
        <v>3</v>
      </c>
      <c r="K133" s="53" t="s">
        <v>529</v>
      </c>
      <c r="L133" s="33">
        <v>0.05</v>
      </c>
      <c r="M133" s="80">
        <f>L133*J133</f>
        <v>0.15</v>
      </c>
      <c r="N133" s="80"/>
      <c r="O133" s="80">
        <f>L133*J133</f>
        <v>0.15</v>
      </c>
      <c r="P133" s="80"/>
      <c r="Q133" s="33" t="s">
        <v>135</v>
      </c>
      <c r="R133" s="33" t="s">
        <v>39</v>
      </c>
      <c r="S133" s="82">
        <v>1</v>
      </c>
      <c r="T133" s="83">
        <v>6</v>
      </c>
      <c r="U133" s="82"/>
      <c r="V133" s="60"/>
      <c r="W133" s="26" t="s">
        <v>17</v>
      </c>
      <c r="X133" s="26"/>
      <c r="Y133" s="26"/>
    </row>
    <row r="134" ht="24.95" customHeight="1" spans="1:25">
      <c r="A134" s="24"/>
      <c r="B134" s="78"/>
      <c r="C134" s="30" t="s">
        <v>45</v>
      </c>
      <c r="D134" s="31" t="s">
        <v>117</v>
      </c>
      <c r="E134" s="105" t="s">
        <v>171</v>
      </c>
      <c r="F134" s="105" t="s">
        <v>2926</v>
      </c>
      <c r="G134" s="33" t="s">
        <v>37</v>
      </c>
      <c r="H134" s="33">
        <v>2019</v>
      </c>
      <c r="I134" s="33" t="s">
        <v>126</v>
      </c>
      <c r="J134" s="105">
        <v>20</v>
      </c>
      <c r="K134" s="53" t="s">
        <v>529</v>
      </c>
      <c r="L134" s="33">
        <v>0.05</v>
      </c>
      <c r="M134" s="80">
        <f>L134*J134</f>
        <v>1</v>
      </c>
      <c r="N134" s="80"/>
      <c r="O134" s="80">
        <f>L134*J134</f>
        <v>1</v>
      </c>
      <c r="P134" s="80"/>
      <c r="Q134" s="33" t="s">
        <v>135</v>
      </c>
      <c r="R134" s="33" t="s">
        <v>39</v>
      </c>
      <c r="S134" s="82">
        <v>1</v>
      </c>
      <c r="T134" s="83">
        <v>4</v>
      </c>
      <c r="U134" s="82"/>
      <c r="V134" s="60"/>
      <c r="W134" s="26" t="s">
        <v>17</v>
      </c>
      <c r="X134" s="26"/>
      <c r="Y134" s="26"/>
    </row>
    <row r="135" ht="24.95" customHeight="1" spans="1:25">
      <c r="A135" s="24"/>
      <c r="B135" s="78"/>
      <c r="C135" s="30" t="s">
        <v>45</v>
      </c>
      <c r="D135" s="31" t="s">
        <v>117</v>
      </c>
      <c r="E135" s="105" t="s">
        <v>171</v>
      </c>
      <c r="F135" s="105" t="s">
        <v>2927</v>
      </c>
      <c r="G135" s="33" t="s">
        <v>37</v>
      </c>
      <c r="H135" s="33">
        <v>2019</v>
      </c>
      <c r="I135" s="33" t="s">
        <v>126</v>
      </c>
      <c r="J135" s="105">
        <v>3</v>
      </c>
      <c r="K135" s="53" t="s">
        <v>529</v>
      </c>
      <c r="L135" s="33">
        <v>0.05</v>
      </c>
      <c r="M135" s="80">
        <f>L135*J135</f>
        <v>0.15</v>
      </c>
      <c r="N135" s="80"/>
      <c r="O135" s="80">
        <f>L135*J135</f>
        <v>0.15</v>
      </c>
      <c r="P135" s="80"/>
      <c r="Q135" s="33" t="s">
        <v>135</v>
      </c>
      <c r="R135" s="33" t="s">
        <v>39</v>
      </c>
      <c r="S135" s="82">
        <v>1</v>
      </c>
      <c r="T135" s="83">
        <v>5</v>
      </c>
      <c r="U135" s="82"/>
      <c r="V135" s="60"/>
      <c r="W135" s="26" t="s">
        <v>17</v>
      </c>
      <c r="X135" s="26"/>
      <c r="Y135" s="26"/>
    </row>
    <row r="136" ht="24.95" customHeight="1" spans="1:25">
      <c r="A136" s="24"/>
      <c r="B136" s="78"/>
      <c r="C136" s="30" t="s">
        <v>45</v>
      </c>
      <c r="D136" s="31" t="s">
        <v>117</v>
      </c>
      <c r="E136" s="105" t="s">
        <v>171</v>
      </c>
      <c r="F136" s="105" t="s">
        <v>2928</v>
      </c>
      <c r="G136" s="33" t="s">
        <v>37</v>
      </c>
      <c r="H136" s="33">
        <v>2019</v>
      </c>
      <c r="I136" s="33" t="s">
        <v>126</v>
      </c>
      <c r="J136" s="105">
        <v>3</v>
      </c>
      <c r="K136" s="53" t="s">
        <v>529</v>
      </c>
      <c r="L136" s="33">
        <v>0.05</v>
      </c>
      <c r="M136" s="80">
        <f>L136*J136</f>
        <v>0.15</v>
      </c>
      <c r="N136" s="80"/>
      <c r="O136" s="80">
        <f>L136*J136</f>
        <v>0.15</v>
      </c>
      <c r="P136" s="80"/>
      <c r="Q136" s="33" t="s">
        <v>135</v>
      </c>
      <c r="R136" s="33" t="s">
        <v>39</v>
      </c>
      <c r="S136" s="82">
        <v>1</v>
      </c>
      <c r="T136" s="83">
        <v>7</v>
      </c>
      <c r="U136" s="82"/>
      <c r="V136" s="60"/>
      <c r="W136" s="26" t="s">
        <v>17</v>
      </c>
      <c r="X136" s="26"/>
      <c r="Y136" s="26"/>
    </row>
    <row r="137" ht="24.95" customHeight="1" spans="1:25">
      <c r="A137" s="24">
        <v>52</v>
      </c>
      <c r="B137" s="78" t="s">
        <v>565</v>
      </c>
      <c r="C137" s="33" t="s">
        <v>45</v>
      </c>
      <c r="D137" s="33" t="s">
        <v>117</v>
      </c>
      <c r="E137" s="33" t="s">
        <v>246</v>
      </c>
      <c r="F137" s="33"/>
      <c r="G137" s="33" t="s">
        <v>37</v>
      </c>
      <c r="H137" s="33">
        <v>2019</v>
      </c>
      <c r="I137" s="33" t="s">
        <v>126</v>
      </c>
      <c r="J137" s="79">
        <v>18</v>
      </c>
      <c r="K137" s="53" t="s">
        <v>529</v>
      </c>
      <c r="L137" s="33">
        <v>0.05</v>
      </c>
      <c r="M137" s="80">
        <f>N137+O137+P137</f>
        <v>0.9</v>
      </c>
      <c r="N137" s="80"/>
      <c r="O137" s="80">
        <v>0.9</v>
      </c>
      <c r="P137" s="80"/>
      <c r="Q137" s="33" t="s">
        <v>135</v>
      </c>
      <c r="R137" s="33" t="s">
        <v>39</v>
      </c>
      <c r="S137" s="82">
        <v>3</v>
      </c>
      <c r="T137" s="82">
        <v>15</v>
      </c>
      <c r="U137" s="82"/>
      <c r="V137" s="60"/>
      <c r="W137" s="26" t="s">
        <v>17</v>
      </c>
      <c r="X137" s="26"/>
      <c r="Y137" s="26" t="s">
        <v>668</v>
      </c>
    </row>
    <row r="138" ht="24.95" customHeight="1" spans="1:25">
      <c r="A138" s="24"/>
      <c r="B138" s="78"/>
      <c r="C138" s="30" t="s">
        <v>45</v>
      </c>
      <c r="D138" s="31" t="s">
        <v>117</v>
      </c>
      <c r="E138" s="105" t="s">
        <v>246</v>
      </c>
      <c r="F138" s="105" t="s">
        <v>2874</v>
      </c>
      <c r="G138" s="33" t="s">
        <v>37</v>
      </c>
      <c r="H138" s="33">
        <v>2019</v>
      </c>
      <c r="I138" s="33" t="s">
        <v>126</v>
      </c>
      <c r="J138" s="105">
        <v>5</v>
      </c>
      <c r="K138" s="53" t="s">
        <v>529</v>
      </c>
      <c r="L138" s="33">
        <v>0.05</v>
      </c>
      <c r="M138" s="80">
        <f>L138*J138</f>
        <v>0.25</v>
      </c>
      <c r="N138" s="80"/>
      <c r="O138" s="80">
        <v>0.25</v>
      </c>
      <c r="P138" s="80"/>
      <c r="Q138" s="33" t="s">
        <v>135</v>
      </c>
      <c r="R138" s="33" t="s">
        <v>39</v>
      </c>
      <c r="S138" s="82">
        <v>1</v>
      </c>
      <c r="T138" s="83">
        <v>7</v>
      </c>
      <c r="U138" s="82"/>
      <c r="V138" s="60"/>
      <c r="W138" s="26" t="s">
        <v>17</v>
      </c>
      <c r="X138" s="26"/>
      <c r="Y138" s="26"/>
    </row>
    <row r="139" ht="24.95" customHeight="1" spans="1:25">
      <c r="A139" s="24"/>
      <c r="B139" s="78"/>
      <c r="C139" s="30" t="s">
        <v>45</v>
      </c>
      <c r="D139" s="31" t="s">
        <v>117</v>
      </c>
      <c r="E139" s="105" t="s">
        <v>246</v>
      </c>
      <c r="F139" s="105" t="s">
        <v>2929</v>
      </c>
      <c r="G139" s="33" t="s">
        <v>37</v>
      </c>
      <c r="H139" s="33">
        <v>2019</v>
      </c>
      <c r="I139" s="33" t="s">
        <v>126</v>
      </c>
      <c r="J139" s="105">
        <v>8</v>
      </c>
      <c r="K139" s="53" t="s">
        <v>529</v>
      </c>
      <c r="L139" s="33">
        <v>0.05</v>
      </c>
      <c r="M139" s="80">
        <f>L139*J139</f>
        <v>0.4</v>
      </c>
      <c r="N139" s="80"/>
      <c r="O139" s="80">
        <v>0.4</v>
      </c>
      <c r="P139" s="80"/>
      <c r="Q139" s="33" t="s">
        <v>135</v>
      </c>
      <c r="R139" s="33" t="s">
        <v>39</v>
      </c>
      <c r="S139" s="82">
        <v>1</v>
      </c>
      <c r="T139" s="83">
        <v>3</v>
      </c>
      <c r="U139" s="82"/>
      <c r="V139" s="60"/>
      <c r="W139" s="26" t="s">
        <v>17</v>
      </c>
      <c r="X139" s="26"/>
      <c r="Y139" s="26"/>
    </row>
    <row r="140" ht="24.95" customHeight="1" spans="1:25">
      <c r="A140" s="24"/>
      <c r="B140" s="78"/>
      <c r="C140" s="30" t="s">
        <v>45</v>
      </c>
      <c r="D140" s="31" t="s">
        <v>117</v>
      </c>
      <c r="E140" s="105" t="s">
        <v>246</v>
      </c>
      <c r="F140" s="105" t="s">
        <v>2930</v>
      </c>
      <c r="G140" s="33" t="s">
        <v>37</v>
      </c>
      <c r="H140" s="33">
        <v>2019</v>
      </c>
      <c r="I140" s="33" t="s">
        <v>126</v>
      </c>
      <c r="J140" s="105">
        <v>5</v>
      </c>
      <c r="K140" s="53" t="s">
        <v>529</v>
      </c>
      <c r="L140" s="33">
        <v>0.05</v>
      </c>
      <c r="M140" s="80">
        <f>L140*J140</f>
        <v>0.25</v>
      </c>
      <c r="N140" s="80"/>
      <c r="O140" s="80">
        <v>0.25</v>
      </c>
      <c r="P140" s="80"/>
      <c r="Q140" s="33" t="s">
        <v>135</v>
      </c>
      <c r="R140" s="33" t="s">
        <v>39</v>
      </c>
      <c r="S140" s="82">
        <v>1</v>
      </c>
      <c r="T140" s="83">
        <v>5</v>
      </c>
      <c r="U140" s="82"/>
      <c r="V140" s="60"/>
      <c r="W140" s="26" t="s">
        <v>17</v>
      </c>
      <c r="X140" s="26"/>
      <c r="Y140" s="26"/>
    </row>
    <row r="141" ht="24.95" customHeight="1" spans="1:25">
      <c r="A141" s="24">
        <v>53</v>
      </c>
      <c r="B141" s="78" t="s">
        <v>566</v>
      </c>
      <c r="C141" s="33" t="s">
        <v>45</v>
      </c>
      <c r="D141" s="33" t="s">
        <v>117</v>
      </c>
      <c r="E141" s="33" t="s">
        <v>249</v>
      </c>
      <c r="F141" s="33"/>
      <c r="G141" s="33" t="s">
        <v>37</v>
      </c>
      <c r="H141" s="33">
        <v>2019</v>
      </c>
      <c r="I141" s="33" t="s">
        <v>126</v>
      </c>
      <c r="J141" s="79">
        <v>9.5</v>
      </c>
      <c r="K141" s="53" t="s">
        <v>529</v>
      </c>
      <c r="L141" s="33">
        <v>0.05</v>
      </c>
      <c r="M141" s="80">
        <f>N141+O141+P141</f>
        <v>0.475</v>
      </c>
      <c r="N141" s="80"/>
      <c r="O141" s="80">
        <v>0.475</v>
      </c>
      <c r="P141" s="80"/>
      <c r="Q141" s="33" t="s">
        <v>135</v>
      </c>
      <c r="R141" s="33" t="s">
        <v>39</v>
      </c>
      <c r="S141" s="82">
        <v>4</v>
      </c>
      <c r="T141" s="82">
        <v>21</v>
      </c>
      <c r="U141" s="82"/>
      <c r="V141" s="60"/>
      <c r="W141" s="26" t="s">
        <v>17</v>
      </c>
      <c r="X141" s="26"/>
      <c r="Y141" s="26" t="s">
        <v>669</v>
      </c>
    </row>
    <row r="142" ht="24.95" customHeight="1" spans="1:25">
      <c r="A142" s="24"/>
      <c r="B142" s="78"/>
      <c r="C142" s="30" t="s">
        <v>45</v>
      </c>
      <c r="D142" s="31" t="s">
        <v>117</v>
      </c>
      <c r="E142" s="105" t="s">
        <v>249</v>
      </c>
      <c r="F142" s="105" t="s">
        <v>2931</v>
      </c>
      <c r="G142" s="33" t="s">
        <v>37</v>
      </c>
      <c r="H142" s="33">
        <v>2019</v>
      </c>
      <c r="I142" s="33" t="s">
        <v>126</v>
      </c>
      <c r="J142" s="105">
        <v>2</v>
      </c>
      <c r="K142" s="53" t="s">
        <v>529</v>
      </c>
      <c r="L142" s="33">
        <v>0.05</v>
      </c>
      <c r="M142" s="80">
        <f>L142*J142</f>
        <v>0.1</v>
      </c>
      <c r="N142" s="80"/>
      <c r="O142" s="80">
        <v>0.1</v>
      </c>
      <c r="P142" s="80"/>
      <c r="Q142" s="33" t="s">
        <v>135</v>
      </c>
      <c r="R142" s="33" t="s">
        <v>39</v>
      </c>
      <c r="S142" s="82">
        <v>1</v>
      </c>
      <c r="T142" s="83">
        <v>7</v>
      </c>
      <c r="U142" s="82"/>
      <c r="V142" s="60"/>
      <c r="W142" s="26" t="s">
        <v>17</v>
      </c>
      <c r="X142" s="26"/>
      <c r="Y142" s="26"/>
    </row>
    <row r="143" ht="24.95" customHeight="1" spans="1:25">
      <c r="A143" s="24"/>
      <c r="B143" s="78"/>
      <c r="C143" s="30" t="s">
        <v>45</v>
      </c>
      <c r="D143" s="31" t="s">
        <v>117</v>
      </c>
      <c r="E143" s="105" t="s">
        <v>249</v>
      </c>
      <c r="F143" s="105" t="s">
        <v>2932</v>
      </c>
      <c r="G143" s="33" t="s">
        <v>37</v>
      </c>
      <c r="H143" s="33">
        <v>2019</v>
      </c>
      <c r="I143" s="33" t="s">
        <v>126</v>
      </c>
      <c r="J143" s="105">
        <v>4</v>
      </c>
      <c r="K143" s="53" t="s">
        <v>529</v>
      </c>
      <c r="L143" s="33">
        <v>0.05</v>
      </c>
      <c r="M143" s="80">
        <f>L143*J143</f>
        <v>0.2</v>
      </c>
      <c r="N143" s="80"/>
      <c r="O143" s="80">
        <v>0.2</v>
      </c>
      <c r="P143" s="80"/>
      <c r="Q143" s="33" t="s">
        <v>135</v>
      </c>
      <c r="R143" s="33" t="s">
        <v>39</v>
      </c>
      <c r="S143" s="82">
        <v>1</v>
      </c>
      <c r="T143" s="83">
        <v>5</v>
      </c>
      <c r="U143" s="82"/>
      <c r="V143" s="60"/>
      <c r="W143" s="26" t="s">
        <v>17</v>
      </c>
      <c r="X143" s="26"/>
      <c r="Y143" s="26"/>
    </row>
    <row r="144" ht="24.95" customHeight="1" spans="1:25">
      <c r="A144" s="24"/>
      <c r="B144" s="78"/>
      <c r="C144" s="30" t="s">
        <v>45</v>
      </c>
      <c r="D144" s="31" t="s">
        <v>117</v>
      </c>
      <c r="E144" s="105" t="s">
        <v>249</v>
      </c>
      <c r="F144" s="105" t="s">
        <v>2933</v>
      </c>
      <c r="G144" s="33" t="s">
        <v>37</v>
      </c>
      <c r="H144" s="33">
        <v>2019</v>
      </c>
      <c r="I144" s="33" t="s">
        <v>126</v>
      </c>
      <c r="J144" s="105">
        <v>2</v>
      </c>
      <c r="K144" s="53" t="s">
        <v>529</v>
      </c>
      <c r="L144" s="33">
        <v>0.05</v>
      </c>
      <c r="M144" s="80">
        <f>L144*J144</f>
        <v>0.1</v>
      </c>
      <c r="N144" s="80"/>
      <c r="O144" s="80">
        <v>0.1</v>
      </c>
      <c r="P144" s="80"/>
      <c r="Q144" s="33" t="s">
        <v>135</v>
      </c>
      <c r="R144" s="33" t="s">
        <v>39</v>
      </c>
      <c r="S144" s="82">
        <v>1</v>
      </c>
      <c r="T144" s="83">
        <v>4</v>
      </c>
      <c r="U144" s="82"/>
      <c r="V144" s="60"/>
      <c r="W144" s="26" t="s">
        <v>17</v>
      </c>
      <c r="X144" s="26"/>
      <c r="Y144" s="26"/>
    </row>
    <row r="145" ht="24.95" customHeight="1" spans="1:25">
      <c r="A145" s="24"/>
      <c r="B145" s="78"/>
      <c r="C145" s="30" t="s">
        <v>45</v>
      </c>
      <c r="D145" s="31" t="s">
        <v>117</v>
      </c>
      <c r="E145" s="105" t="s">
        <v>249</v>
      </c>
      <c r="F145" s="105" t="s">
        <v>2877</v>
      </c>
      <c r="G145" s="33" t="s">
        <v>37</v>
      </c>
      <c r="H145" s="33">
        <v>2019</v>
      </c>
      <c r="I145" s="33" t="s">
        <v>126</v>
      </c>
      <c r="J145" s="105">
        <v>1.5</v>
      </c>
      <c r="K145" s="53" t="s">
        <v>529</v>
      </c>
      <c r="L145" s="33">
        <v>0.05</v>
      </c>
      <c r="M145" s="80">
        <f>L145*J145</f>
        <v>0.075</v>
      </c>
      <c r="N145" s="80"/>
      <c r="O145" s="80">
        <v>0.08</v>
      </c>
      <c r="P145" s="80"/>
      <c r="Q145" s="33" t="s">
        <v>135</v>
      </c>
      <c r="R145" s="33" t="s">
        <v>39</v>
      </c>
      <c r="S145" s="82">
        <v>1</v>
      </c>
      <c r="T145" s="83">
        <v>5</v>
      </c>
      <c r="U145" s="82"/>
      <c r="V145" s="60"/>
      <c r="W145" s="26" t="s">
        <v>17</v>
      </c>
      <c r="X145" s="26"/>
      <c r="Y145" s="26"/>
    </row>
    <row r="146" ht="24.95" customHeight="1" spans="1:25">
      <c r="A146" s="24">
        <v>54</v>
      </c>
      <c r="B146" s="78" t="s">
        <v>670</v>
      </c>
      <c r="C146" s="33" t="s">
        <v>45</v>
      </c>
      <c r="D146" s="33" t="s">
        <v>117</v>
      </c>
      <c r="E146" s="33" t="s">
        <v>252</v>
      </c>
      <c r="F146" s="33"/>
      <c r="G146" s="33" t="s">
        <v>37</v>
      </c>
      <c r="H146" s="33">
        <v>2019</v>
      </c>
      <c r="I146" s="33" t="s">
        <v>126</v>
      </c>
      <c r="J146" s="79">
        <v>27</v>
      </c>
      <c r="K146" s="53" t="s">
        <v>529</v>
      </c>
      <c r="L146" s="33">
        <v>0.05</v>
      </c>
      <c r="M146" s="80">
        <f>N146+O146+P146</f>
        <v>1.35</v>
      </c>
      <c r="N146" s="80"/>
      <c r="O146" s="80">
        <v>1.35</v>
      </c>
      <c r="P146" s="80"/>
      <c r="Q146" s="33" t="s">
        <v>135</v>
      </c>
      <c r="R146" s="33" t="s">
        <v>39</v>
      </c>
      <c r="S146" s="82">
        <v>5</v>
      </c>
      <c r="T146" s="82">
        <v>30</v>
      </c>
      <c r="U146" s="82"/>
      <c r="V146" s="60"/>
      <c r="W146" s="26" t="s">
        <v>17</v>
      </c>
      <c r="X146" s="26"/>
      <c r="Y146" s="26" t="s">
        <v>671</v>
      </c>
    </row>
    <row r="147" ht="24.95" customHeight="1" spans="1:25">
      <c r="A147" s="24"/>
      <c r="B147" s="78"/>
      <c r="C147" s="30" t="s">
        <v>45</v>
      </c>
      <c r="D147" s="31" t="s">
        <v>117</v>
      </c>
      <c r="E147" s="105" t="s">
        <v>252</v>
      </c>
      <c r="F147" s="105" t="s">
        <v>2934</v>
      </c>
      <c r="G147" s="33" t="s">
        <v>37</v>
      </c>
      <c r="H147" s="33">
        <v>2019</v>
      </c>
      <c r="I147" s="33" t="s">
        <v>126</v>
      </c>
      <c r="J147" s="105">
        <v>4</v>
      </c>
      <c r="K147" s="53" t="s">
        <v>529</v>
      </c>
      <c r="L147" s="33">
        <v>0.05</v>
      </c>
      <c r="M147" s="80">
        <f>L147*J147</f>
        <v>0.2</v>
      </c>
      <c r="N147" s="80"/>
      <c r="O147" s="80">
        <f>L147*J147</f>
        <v>0.2</v>
      </c>
      <c r="P147" s="80"/>
      <c r="Q147" s="33" t="s">
        <v>135</v>
      </c>
      <c r="R147" s="33" t="s">
        <v>39</v>
      </c>
      <c r="S147" s="82">
        <v>1</v>
      </c>
      <c r="T147" s="83">
        <v>8</v>
      </c>
      <c r="U147" s="82"/>
      <c r="V147" s="60"/>
      <c r="W147" s="26" t="s">
        <v>17</v>
      </c>
      <c r="X147" s="26"/>
      <c r="Y147" s="26"/>
    </row>
    <row r="148" ht="24.95" customHeight="1" spans="1:25">
      <c r="A148" s="24"/>
      <c r="B148" s="78"/>
      <c r="C148" s="30" t="s">
        <v>45</v>
      </c>
      <c r="D148" s="31" t="s">
        <v>117</v>
      </c>
      <c r="E148" s="105" t="s">
        <v>252</v>
      </c>
      <c r="F148" s="105" t="s">
        <v>2878</v>
      </c>
      <c r="G148" s="33" t="s">
        <v>37</v>
      </c>
      <c r="H148" s="33">
        <v>2019</v>
      </c>
      <c r="I148" s="33" t="s">
        <v>126</v>
      </c>
      <c r="J148" s="105">
        <v>8</v>
      </c>
      <c r="K148" s="53" t="s">
        <v>529</v>
      </c>
      <c r="L148" s="33">
        <v>0.05</v>
      </c>
      <c r="M148" s="80">
        <f>L148*J148</f>
        <v>0.4</v>
      </c>
      <c r="N148" s="80"/>
      <c r="O148" s="80">
        <f>L148*J148</f>
        <v>0.4</v>
      </c>
      <c r="P148" s="80"/>
      <c r="Q148" s="33" t="s">
        <v>135</v>
      </c>
      <c r="R148" s="33" t="s">
        <v>39</v>
      </c>
      <c r="S148" s="82">
        <v>1</v>
      </c>
      <c r="T148" s="83">
        <v>4</v>
      </c>
      <c r="U148" s="82"/>
      <c r="V148" s="60"/>
      <c r="W148" s="26" t="s">
        <v>17</v>
      </c>
      <c r="X148" s="26"/>
      <c r="Y148" s="26"/>
    </row>
    <row r="149" ht="24.95" customHeight="1" spans="1:25">
      <c r="A149" s="24"/>
      <c r="B149" s="78"/>
      <c r="C149" s="30" t="s">
        <v>45</v>
      </c>
      <c r="D149" s="31" t="s">
        <v>117</v>
      </c>
      <c r="E149" s="105" t="s">
        <v>252</v>
      </c>
      <c r="F149" s="105" t="s">
        <v>2879</v>
      </c>
      <c r="G149" s="33" t="s">
        <v>37</v>
      </c>
      <c r="H149" s="33">
        <v>2019</v>
      </c>
      <c r="I149" s="33" t="s">
        <v>126</v>
      </c>
      <c r="J149" s="105">
        <v>2</v>
      </c>
      <c r="K149" s="53" t="s">
        <v>529</v>
      </c>
      <c r="L149" s="33">
        <v>0.05</v>
      </c>
      <c r="M149" s="80">
        <f>L149*J149</f>
        <v>0.1</v>
      </c>
      <c r="N149" s="80"/>
      <c r="O149" s="80">
        <f>L149*J149</f>
        <v>0.1</v>
      </c>
      <c r="P149" s="80"/>
      <c r="Q149" s="33" t="s">
        <v>135</v>
      </c>
      <c r="R149" s="33" t="s">
        <v>39</v>
      </c>
      <c r="S149" s="82">
        <v>1</v>
      </c>
      <c r="T149" s="83">
        <v>5</v>
      </c>
      <c r="U149" s="82"/>
      <c r="V149" s="60"/>
      <c r="W149" s="26" t="s">
        <v>17</v>
      </c>
      <c r="X149" s="26"/>
      <c r="Y149" s="26"/>
    </row>
    <row r="150" ht="24.95" customHeight="1" spans="1:25">
      <c r="A150" s="24"/>
      <c r="B150" s="78"/>
      <c r="C150" s="30" t="s">
        <v>45</v>
      </c>
      <c r="D150" s="31" t="s">
        <v>117</v>
      </c>
      <c r="E150" s="105" t="s">
        <v>252</v>
      </c>
      <c r="F150" s="105" t="s">
        <v>2935</v>
      </c>
      <c r="G150" s="33" t="s">
        <v>37</v>
      </c>
      <c r="H150" s="33">
        <v>2019</v>
      </c>
      <c r="I150" s="33" t="s">
        <v>126</v>
      </c>
      <c r="J150" s="105">
        <v>10</v>
      </c>
      <c r="K150" s="53" t="s">
        <v>529</v>
      </c>
      <c r="L150" s="33">
        <v>0.05</v>
      </c>
      <c r="M150" s="80">
        <f>L150*J150</f>
        <v>0.5</v>
      </c>
      <c r="N150" s="80"/>
      <c r="O150" s="80">
        <f>L150*J150</f>
        <v>0.5</v>
      </c>
      <c r="P150" s="80"/>
      <c r="Q150" s="33" t="s">
        <v>135</v>
      </c>
      <c r="R150" s="33" t="s">
        <v>39</v>
      </c>
      <c r="S150" s="82">
        <v>1</v>
      </c>
      <c r="T150" s="83">
        <v>8</v>
      </c>
      <c r="U150" s="82"/>
      <c r="V150" s="60"/>
      <c r="W150" s="26" t="s">
        <v>17</v>
      </c>
      <c r="X150" s="26"/>
      <c r="Y150" s="26"/>
    </row>
    <row r="151" ht="24.95" customHeight="1" spans="1:25">
      <c r="A151" s="24"/>
      <c r="B151" s="78"/>
      <c r="C151" s="30" t="s">
        <v>45</v>
      </c>
      <c r="D151" s="31" t="s">
        <v>117</v>
      </c>
      <c r="E151" s="105" t="s">
        <v>252</v>
      </c>
      <c r="F151" s="105" t="s">
        <v>2936</v>
      </c>
      <c r="G151" s="33" t="s">
        <v>37</v>
      </c>
      <c r="H151" s="33">
        <v>2019</v>
      </c>
      <c r="I151" s="33" t="s">
        <v>126</v>
      </c>
      <c r="J151" s="105">
        <v>3</v>
      </c>
      <c r="K151" s="53" t="s">
        <v>529</v>
      </c>
      <c r="L151" s="33">
        <v>0.05</v>
      </c>
      <c r="M151" s="80">
        <f>L151*J151</f>
        <v>0.15</v>
      </c>
      <c r="N151" s="80"/>
      <c r="O151" s="80">
        <f>L151*J151</f>
        <v>0.15</v>
      </c>
      <c r="P151" s="80"/>
      <c r="Q151" s="33" t="s">
        <v>135</v>
      </c>
      <c r="R151" s="33" t="s">
        <v>39</v>
      </c>
      <c r="S151" s="82">
        <v>1</v>
      </c>
      <c r="T151" s="83">
        <v>5</v>
      </c>
      <c r="U151" s="82"/>
      <c r="V151" s="60"/>
      <c r="W151" s="26" t="s">
        <v>17</v>
      </c>
      <c r="X151" s="26"/>
      <c r="Y151" s="26"/>
    </row>
    <row r="152" ht="24.95" customHeight="1" spans="1:25">
      <c r="A152" s="24">
        <v>55</v>
      </c>
      <c r="B152" s="78" t="s">
        <v>567</v>
      </c>
      <c r="C152" s="33" t="s">
        <v>45</v>
      </c>
      <c r="D152" s="33" t="s">
        <v>117</v>
      </c>
      <c r="E152" s="33" t="s">
        <v>255</v>
      </c>
      <c r="F152" s="33"/>
      <c r="G152" s="33" t="s">
        <v>37</v>
      </c>
      <c r="H152" s="33">
        <v>2019</v>
      </c>
      <c r="I152" s="33" t="s">
        <v>126</v>
      </c>
      <c r="J152" s="79">
        <v>31</v>
      </c>
      <c r="K152" s="53" t="s">
        <v>529</v>
      </c>
      <c r="L152" s="33">
        <v>0.05</v>
      </c>
      <c r="M152" s="80">
        <f>N152+O152+P152</f>
        <v>1.55</v>
      </c>
      <c r="N152" s="80"/>
      <c r="O152" s="80">
        <v>1.55</v>
      </c>
      <c r="P152" s="80"/>
      <c r="Q152" s="33" t="s">
        <v>135</v>
      </c>
      <c r="R152" s="33" t="s">
        <v>39</v>
      </c>
      <c r="S152" s="82">
        <v>7</v>
      </c>
      <c r="T152" s="82">
        <v>33</v>
      </c>
      <c r="U152" s="82"/>
      <c r="V152" s="60"/>
      <c r="W152" s="26" t="s">
        <v>17</v>
      </c>
      <c r="X152" s="26"/>
      <c r="Y152" s="26" t="s">
        <v>672</v>
      </c>
    </row>
    <row r="153" ht="24.95" customHeight="1" spans="1:25">
      <c r="A153" s="24"/>
      <c r="B153" s="78"/>
      <c r="C153" s="30" t="s">
        <v>45</v>
      </c>
      <c r="D153" s="31" t="s">
        <v>117</v>
      </c>
      <c r="E153" s="105" t="s">
        <v>255</v>
      </c>
      <c r="F153" s="105" t="s">
        <v>2937</v>
      </c>
      <c r="G153" s="33" t="s">
        <v>37</v>
      </c>
      <c r="H153" s="33">
        <v>2019</v>
      </c>
      <c r="I153" s="33" t="s">
        <v>126</v>
      </c>
      <c r="J153" s="105">
        <v>6</v>
      </c>
      <c r="K153" s="53" t="s">
        <v>529</v>
      </c>
      <c r="L153" s="33">
        <v>0.05</v>
      </c>
      <c r="M153" s="80">
        <f>L153*J153</f>
        <v>0.3</v>
      </c>
      <c r="N153" s="80"/>
      <c r="O153" s="80">
        <f>L153*J153</f>
        <v>0.3</v>
      </c>
      <c r="P153" s="80"/>
      <c r="Q153" s="33" t="s">
        <v>135</v>
      </c>
      <c r="R153" s="33" t="s">
        <v>39</v>
      </c>
      <c r="S153" s="82">
        <v>1</v>
      </c>
      <c r="T153" s="83">
        <v>5</v>
      </c>
      <c r="U153" s="82"/>
      <c r="V153" s="60"/>
      <c r="W153" s="26" t="s">
        <v>17</v>
      </c>
      <c r="X153" s="26"/>
      <c r="Y153" s="26"/>
    </row>
    <row r="154" ht="24.95" customHeight="1" spans="1:25">
      <c r="A154" s="24"/>
      <c r="B154" s="78"/>
      <c r="C154" s="30" t="s">
        <v>45</v>
      </c>
      <c r="D154" s="31" t="s">
        <v>117</v>
      </c>
      <c r="E154" s="105" t="s">
        <v>255</v>
      </c>
      <c r="F154" s="105" t="s">
        <v>2938</v>
      </c>
      <c r="G154" s="33" t="s">
        <v>37</v>
      </c>
      <c r="H154" s="33">
        <v>2019</v>
      </c>
      <c r="I154" s="33" t="s">
        <v>126</v>
      </c>
      <c r="J154" s="105">
        <v>5</v>
      </c>
      <c r="K154" s="53" t="s">
        <v>529</v>
      </c>
      <c r="L154" s="33">
        <v>0.05</v>
      </c>
      <c r="M154" s="80">
        <f t="shared" ref="M154:M159" si="22">L154*J154</f>
        <v>0.25</v>
      </c>
      <c r="N154" s="80"/>
      <c r="O154" s="80">
        <f t="shared" ref="O154:O159" si="23">L154*J154</f>
        <v>0.25</v>
      </c>
      <c r="P154" s="80"/>
      <c r="Q154" s="33" t="s">
        <v>135</v>
      </c>
      <c r="R154" s="33" t="s">
        <v>39</v>
      </c>
      <c r="S154" s="82">
        <v>1</v>
      </c>
      <c r="T154" s="83">
        <v>4</v>
      </c>
      <c r="U154" s="82"/>
      <c r="V154" s="60"/>
      <c r="W154" s="26" t="s">
        <v>17</v>
      </c>
      <c r="X154" s="26"/>
      <c r="Y154" s="26"/>
    </row>
    <row r="155" ht="24.95" customHeight="1" spans="1:25">
      <c r="A155" s="24"/>
      <c r="B155" s="78"/>
      <c r="C155" s="30" t="s">
        <v>45</v>
      </c>
      <c r="D155" s="31" t="s">
        <v>117</v>
      </c>
      <c r="E155" s="105" t="s">
        <v>255</v>
      </c>
      <c r="F155" s="105" t="s">
        <v>2939</v>
      </c>
      <c r="G155" s="33" t="s">
        <v>37</v>
      </c>
      <c r="H155" s="33">
        <v>2019</v>
      </c>
      <c r="I155" s="33" t="s">
        <v>126</v>
      </c>
      <c r="J155" s="105">
        <v>8</v>
      </c>
      <c r="K155" s="53" t="s">
        <v>529</v>
      </c>
      <c r="L155" s="33">
        <v>0.05</v>
      </c>
      <c r="M155" s="80">
        <f t="shared" si="22"/>
        <v>0.4</v>
      </c>
      <c r="N155" s="80"/>
      <c r="O155" s="80">
        <f t="shared" si="23"/>
        <v>0.4</v>
      </c>
      <c r="P155" s="80"/>
      <c r="Q155" s="33" t="s">
        <v>135</v>
      </c>
      <c r="R155" s="33" t="s">
        <v>39</v>
      </c>
      <c r="S155" s="82">
        <v>1</v>
      </c>
      <c r="T155" s="83">
        <v>4</v>
      </c>
      <c r="U155" s="82"/>
      <c r="V155" s="60"/>
      <c r="W155" s="26" t="s">
        <v>17</v>
      </c>
      <c r="X155" s="26"/>
      <c r="Y155" s="26"/>
    </row>
    <row r="156" ht="24.95" customHeight="1" spans="1:25">
      <c r="A156" s="24"/>
      <c r="B156" s="78"/>
      <c r="C156" s="30" t="s">
        <v>45</v>
      </c>
      <c r="D156" s="31" t="s">
        <v>117</v>
      </c>
      <c r="E156" s="105" t="s">
        <v>255</v>
      </c>
      <c r="F156" s="105" t="s">
        <v>2940</v>
      </c>
      <c r="G156" s="33" t="s">
        <v>37</v>
      </c>
      <c r="H156" s="33">
        <v>2019</v>
      </c>
      <c r="I156" s="33" t="s">
        <v>126</v>
      </c>
      <c r="J156" s="105">
        <v>3</v>
      </c>
      <c r="K156" s="53" t="s">
        <v>529</v>
      </c>
      <c r="L156" s="33">
        <v>0.05</v>
      </c>
      <c r="M156" s="80">
        <f t="shared" si="22"/>
        <v>0.15</v>
      </c>
      <c r="N156" s="80"/>
      <c r="O156" s="80">
        <f t="shared" si="23"/>
        <v>0.15</v>
      </c>
      <c r="P156" s="80"/>
      <c r="Q156" s="33" t="s">
        <v>135</v>
      </c>
      <c r="R156" s="33" t="s">
        <v>39</v>
      </c>
      <c r="S156" s="82">
        <v>1</v>
      </c>
      <c r="T156" s="83">
        <v>5</v>
      </c>
      <c r="U156" s="82"/>
      <c r="V156" s="60"/>
      <c r="W156" s="26" t="s">
        <v>17</v>
      </c>
      <c r="X156" s="26"/>
      <c r="Y156" s="26"/>
    </row>
    <row r="157" ht="24.95" customHeight="1" spans="1:25">
      <c r="A157" s="24"/>
      <c r="B157" s="78"/>
      <c r="C157" s="30" t="s">
        <v>45</v>
      </c>
      <c r="D157" s="31" t="s">
        <v>117</v>
      </c>
      <c r="E157" s="105" t="s">
        <v>255</v>
      </c>
      <c r="F157" s="105" t="s">
        <v>2880</v>
      </c>
      <c r="G157" s="33" t="s">
        <v>37</v>
      </c>
      <c r="H157" s="33">
        <v>2019</v>
      </c>
      <c r="I157" s="33" t="s">
        <v>126</v>
      </c>
      <c r="J157" s="105">
        <v>2</v>
      </c>
      <c r="K157" s="53" t="s">
        <v>529</v>
      </c>
      <c r="L157" s="33">
        <v>0.05</v>
      </c>
      <c r="M157" s="80">
        <f t="shared" si="22"/>
        <v>0.1</v>
      </c>
      <c r="N157" s="80"/>
      <c r="O157" s="80">
        <f t="shared" si="23"/>
        <v>0.1</v>
      </c>
      <c r="P157" s="80"/>
      <c r="Q157" s="33" t="s">
        <v>135</v>
      </c>
      <c r="R157" s="33" t="s">
        <v>39</v>
      </c>
      <c r="S157" s="82">
        <v>1</v>
      </c>
      <c r="T157" s="83">
        <v>6</v>
      </c>
      <c r="U157" s="82"/>
      <c r="V157" s="60"/>
      <c r="W157" s="26" t="s">
        <v>17</v>
      </c>
      <c r="X157" s="26"/>
      <c r="Y157" s="26"/>
    </row>
    <row r="158" ht="24.95" customHeight="1" spans="1:25">
      <c r="A158" s="24"/>
      <c r="B158" s="78"/>
      <c r="C158" s="30" t="s">
        <v>45</v>
      </c>
      <c r="D158" s="31" t="s">
        <v>117</v>
      </c>
      <c r="E158" s="105" t="s">
        <v>255</v>
      </c>
      <c r="F158" s="105" t="s">
        <v>2941</v>
      </c>
      <c r="G158" s="33" t="s">
        <v>37</v>
      </c>
      <c r="H158" s="33">
        <v>2019</v>
      </c>
      <c r="I158" s="33" t="s">
        <v>126</v>
      </c>
      <c r="J158" s="105">
        <v>4</v>
      </c>
      <c r="K158" s="53" t="s">
        <v>529</v>
      </c>
      <c r="L158" s="33">
        <v>0.05</v>
      </c>
      <c r="M158" s="80">
        <f t="shared" si="22"/>
        <v>0.2</v>
      </c>
      <c r="N158" s="80"/>
      <c r="O158" s="80">
        <f t="shared" si="23"/>
        <v>0.2</v>
      </c>
      <c r="P158" s="80"/>
      <c r="Q158" s="33" t="s">
        <v>135</v>
      </c>
      <c r="R158" s="33" t="s">
        <v>39</v>
      </c>
      <c r="S158" s="82">
        <v>1</v>
      </c>
      <c r="T158" s="83">
        <v>5</v>
      </c>
      <c r="U158" s="82"/>
      <c r="V158" s="60"/>
      <c r="W158" s="26" t="s">
        <v>17</v>
      </c>
      <c r="X158" s="26"/>
      <c r="Y158" s="26"/>
    </row>
    <row r="159" ht="24.95" customHeight="1" spans="1:25">
      <c r="A159" s="24"/>
      <c r="B159" s="78"/>
      <c r="C159" s="30" t="s">
        <v>45</v>
      </c>
      <c r="D159" s="31" t="s">
        <v>117</v>
      </c>
      <c r="E159" s="105" t="s">
        <v>255</v>
      </c>
      <c r="F159" s="105" t="s">
        <v>2942</v>
      </c>
      <c r="G159" s="33" t="s">
        <v>37</v>
      </c>
      <c r="H159" s="33">
        <v>2019</v>
      </c>
      <c r="I159" s="33" t="s">
        <v>126</v>
      </c>
      <c r="J159" s="105">
        <v>3</v>
      </c>
      <c r="K159" s="53" t="s">
        <v>529</v>
      </c>
      <c r="L159" s="33">
        <v>0.05</v>
      </c>
      <c r="M159" s="80">
        <f t="shared" si="22"/>
        <v>0.15</v>
      </c>
      <c r="N159" s="80"/>
      <c r="O159" s="80">
        <f t="shared" si="23"/>
        <v>0.15</v>
      </c>
      <c r="P159" s="80"/>
      <c r="Q159" s="33" t="s">
        <v>135</v>
      </c>
      <c r="R159" s="33" t="s">
        <v>39</v>
      </c>
      <c r="S159" s="82">
        <v>1</v>
      </c>
      <c r="T159" s="83">
        <v>4</v>
      </c>
      <c r="U159" s="82"/>
      <c r="V159" s="60"/>
      <c r="W159" s="26" t="s">
        <v>17</v>
      </c>
      <c r="X159" s="26"/>
      <c r="Y159" s="26"/>
    </row>
    <row r="160" ht="24.95" customHeight="1" spans="1:25">
      <c r="A160" s="24">
        <v>56</v>
      </c>
      <c r="B160" s="78" t="s">
        <v>568</v>
      </c>
      <c r="C160" s="33" t="s">
        <v>45</v>
      </c>
      <c r="D160" s="33" t="s">
        <v>117</v>
      </c>
      <c r="E160" s="33" t="s">
        <v>258</v>
      </c>
      <c r="F160" s="33"/>
      <c r="G160" s="33" t="s">
        <v>37</v>
      </c>
      <c r="H160" s="33">
        <v>2019</v>
      </c>
      <c r="I160" s="33" t="s">
        <v>126</v>
      </c>
      <c r="J160" s="79">
        <v>33</v>
      </c>
      <c r="K160" s="53" t="s">
        <v>529</v>
      </c>
      <c r="L160" s="33">
        <v>0.05</v>
      </c>
      <c r="M160" s="80">
        <f>N160+O160+P160</f>
        <v>1.65</v>
      </c>
      <c r="N160" s="80"/>
      <c r="O160" s="80">
        <v>1.65</v>
      </c>
      <c r="P160" s="80"/>
      <c r="Q160" s="33" t="s">
        <v>135</v>
      </c>
      <c r="R160" s="33" t="s">
        <v>39</v>
      </c>
      <c r="S160" s="82">
        <v>5</v>
      </c>
      <c r="T160" s="82">
        <v>18</v>
      </c>
      <c r="U160" s="82"/>
      <c r="V160" s="60"/>
      <c r="W160" s="26" t="s">
        <v>17</v>
      </c>
      <c r="X160" s="26"/>
      <c r="Y160" s="26" t="s">
        <v>673</v>
      </c>
    </row>
    <row r="161" ht="24.95" customHeight="1" spans="1:25">
      <c r="A161" s="24"/>
      <c r="B161" s="78"/>
      <c r="C161" s="30" t="s">
        <v>45</v>
      </c>
      <c r="D161" s="31" t="s">
        <v>117</v>
      </c>
      <c r="E161" s="105" t="s">
        <v>258</v>
      </c>
      <c r="F161" s="105" t="s">
        <v>2943</v>
      </c>
      <c r="G161" s="33" t="s">
        <v>37</v>
      </c>
      <c r="H161" s="33">
        <v>2019</v>
      </c>
      <c r="I161" s="33" t="s">
        <v>126</v>
      </c>
      <c r="J161" s="105">
        <v>10</v>
      </c>
      <c r="K161" s="53" t="s">
        <v>529</v>
      </c>
      <c r="L161" s="33">
        <v>0.05</v>
      </c>
      <c r="M161" s="80">
        <f>L161*J161</f>
        <v>0.5</v>
      </c>
      <c r="N161" s="80"/>
      <c r="O161" s="80">
        <f>L161*J161</f>
        <v>0.5</v>
      </c>
      <c r="P161" s="80"/>
      <c r="Q161" s="33" t="s">
        <v>135</v>
      </c>
      <c r="R161" s="33" t="s">
        <v>39</v>
      </c>
      <c r="S161" s="82">
        <v>1</v>
      </c>
      <c r="T161" s="83">
        <v>4</v>
      </c>
      <c r="U161" s="82"/>
      <c r="V161" s="60"/>
      <c r="W161" s="26" t="s">
        <v>17</v>
      </c>
      <c r="X161" s="26"/>
      <c r="Y161" s="26"/>
    </row>
    <row r="162" ht="24.95" customHeight="1" spans="1:25">
      <c r="A162" s="24"/>
      <c r="B162" s="78"/>
      <c r="C162" s="30" t="s">
        <v>45</v>
      </c>
      <c r="D162" s="31" t="s">
        <v>117</v>
      </c>
      <c r="E162" s="105" t="s">
        <v>258</v>
      </c>
      <c r="F162" s="105" t="s">
        <v>2882</v>
      </c>
      <c r="G162" s="33" t="s">
        <v>37</v>
      </c>
      <c r="H162" s="33">
        <v>2019</v>
      </c>
      <c r="I162" s="33" t="s">
        <v>126</v>
      </c>
      <c r="J162" s="105">
        <v>8</v>
      </c>
      <c r="K162" s="53" t="s">
        <v>529</v>
      </c>
      <c r="L162" s="33">
        <v>0.05</v>
      </c>
      <c r="M162" s="80">
        <f>L162*J162</f>
        <v>0.4</v>
      </c>
      <c r="N162" s="80"/>
      <c r="O162" s="80">
        <f>L162*J162</f>
        <v>0.4</v>
      </c>
      <c r="P162" s="80"/>
      <c r="Q162" s="33" t="s">
        <v>135</v>
      </c>
      <c r="R162" s="33" t="s">
        <v>39</v>
      </c>
      <c r="S162" s="82">
        <v>1</v>
      </c>
      <c r="T162" s="83">
        <v>5</v>
      </c>
      <c r="U162" s="82"/>
      <c r="V162" s="60"/>
      <c r="W162" s="26" t="s">
        <v>17</v>
      </c>
      <c r="X162" s="26"/>
      <c r="Y162" s="26"/>
    </row>
    <row r="163" ht="24.95" customHeight="1" spans="1:25">
      <c r="A163" s="24"/>
      <c r="B163" s="78"/>
      <c r="C163" s="30" t="s">
        <v>45</v>
      </c>
      <c r="D163" s="31" t="s">
        <v>117</v>
      </c>
      <c r="E163" s="105" t="s">
        <v>258</v>
      </c>
      <c r="F163" s="105" t="s">
        <v>2944</v>
      </c>
      <c r="G163" s="33" t="s">
        <v>37</v>
      </c>
      <c r="H163" s="33">
        <v>2019</v>
      </c>
      <c r="I163" s="33" t="s">
        <v>126</v>
      </c>
      <c r="J163" s="105">
        <v>10</v>
      </c>
      <c r="K163" s="53" t="s">
        <v>529</v>
      </c>
      <c r="L163" s="33">
        <v>0.05</v>
      </c>
      <c r="M163" s="80">
        <f>L163*J163</f>
        <v>0.5</v>
      </c>
      <c r="N163" s="80"/>
      <c r="O163" s="80">
        <f>L163*J163</f>
        <v>0.5</v>
      </c>
      <c r="P163" s="80"/>
      <c r="Q163" s="33" t="s">
        <v>135</v>
      </c>
      <c r="R163" s="33" t="s">
        <v>39</v>
      </c>
      <c r="S163" s="82">
        <v>1</v>
      </c>
      <c r="T163" s="83">
        <v>4</v>
      </c>
      <c r="U163" s="82"/>
      <c r="V163" s="60"/>
      <c r="W163" s="26" t="s">
        <v>17</v>
      </c>
      <c r="X163" s="26"/>
      <c r="Y163" s="26"/>
    </row>
    <row r="164" ht="24.95" customHeight="1" spans="1:25">
      <c r="A164" s="24"/>
      <c r="B164" s="78"/>
      <c r="C164" s="30" t="s">
        <v>45</v>
      </c>
      <c r="D164" s="31" t="s">
        <v>117</v>
      </c>
      <c r="E164" s="105" t="s">
        <v>258</v>
      </c>
      <c r="F164" s="105" t="s">
        <v>2945</v>
      </c>
      <c r="G164" s="33" t="s">
        <v>37</v>
      </c>
      <c r="H164" s="33">
        <v>2019</v>
      </c>
      <c r="I164" s="33" t="s">
        <v>126</v>
      </c>
      <c r="J164" s="105">
        <v>3</v>
      </c>
      <c r="K164" s="53" t="s">
        <v>529</v>
      </c>
      <c r="L164" s="33">
        <v>0.05</v>
      </c>
      <c r="M164" s="80">
        <f>L164*J164</f>
        <v>0.15</v>
      </c>
      <c r="N164" s="80"/>
      <c r="O164" s="80">
        <f>L164*J164</f>
        <v>0.15</v>
      </c>
      <c r="P164" s="80"/>
      <c r="Q164" s="33" t="s">
        <v>135</v>
      </c>
      <c r="R164" s="33" t="s">
        <v>39</v>
      </c>
      <c r="S164" s="82">
        <v>1</v>
      </c>
      <c r="T164" s="83">
        <v>2</v>
      </c>
      <c r="U164" s="82"/>
      <c r="V164" s="60"/>
      <c r="W164" s="26" t="s">
        <v>17</v>
      </c>
      <c r="X164" s="26"/>
      <c r="Y164" s="26"/>
    </row>
    <row r="165" ht="24.95" customHeight="1" spans="1:25">
      <c r="A165" s="24"/>
      <c r="B165" s="78"/>
      <c r="C165" s="30" t="s">
        <v>45</v>
      </c>
      <c r="D165" s="31" t="s">
        <v>117</v>
      </c>
      <c r="E165" s="105" t="s">
        <v>258</v>
      </c>
      <c r="F165" s="105" t="s">
        <v>2946</v>
      </c>
      <c r="G165" s="33" t="s">
        <v>37</v>
      </c>
      <c r="H165" s="33">
        <v>2019</v>
      </c>
      <c r="I165" s="33" t="s">
        <v>126</v>
      </c>
      <c r="J165" s="105">
        <v>2</v>
      </c>
      <c r="K165" s="53" t="s">
        <v>529</v>
      </c>
      <c r="L165" s="33">
        <v>0.05</v>
      </c>
      <c r="M165" s="80">
        <f>L165*J165</f>
        <v>0.1</v>
      </c>
      <c r="N165" s="80"/>
      <c r="O165" s="80">
        <f>L165*J165</f>
        <v>0.1</v>
      </c>
      <c r="P165" s="80"/>
      <c r="Q165" s="33" t="s">
        <v>135</v>
      </c>
      <c r="R165" s="33" t="s">
        <v>39</v>
      </c>
      <c r="S165" s="82">
        <v>1</v>
      </c>
      <c r="T165" s="83">
        <v>3</v>
      </c>
      <c r="U165" s="82"/>
      <c r="V165" s="60"/>
      <c r="W165" s="26" t="s">
        <v>17</v>
      </c>
      <c r="X165" s="26"/>
      <c r="Y165" s="26"/>
    </row>
    <row r="166" ht="24.95" customHeight="1" spans="1:25">
      <c r="A166" s="24">
        <v>57</v>
      </c>
      <c r="B166" s="78" t="s">
        <v>674</v>
      </c>
      <c r="C166" s="33" t="s">
        <v>45</v>
      </c>
      <c r="D166" s="33" t="s">
        <v>117</v>
      </c>
      <c r="E166" s="33" t="s">
        <v>261</v>
      </c>
      <c r="F166" s="33"/>
      <c r="G166" s="33" t="s">
        <v>37</v>
      </c>
      <c r="H166" s="33">
        <v>2019</v>
      </c>
      <c r="I166" s="33" t="s">
        <v>126</v>
      </c>
      <c r="J166" s="79">
        <v>19</v>
      </c>
      <c r="K166" s="53" t="s">
        <v>529</v>
      </c>
      <c r="L166" s="33">
        <v>0.05</v>
      </c>
      <c r="M166" s="80">
        <f>N166+O166+P166</f>
        <v>0.95</v>
      </c>
      <c r="N166" s="80"/>
      <c r="O166" s="80">
        <v>0.95</v>
      </c>
      <c r="P166" s="80"/>
      <c r="Q166" s="33" t="s">
        <v>135</v>
      </c>
      <c r="R166" s="33" t="s">
        <v>39</v>
      </c>
      <c r="S166" s="82">
        <v>5</v>
      </c>
      <c r="T166" s="82">
        <v>24</v>
      </c>
      <c r="U166" s="82"/>
      <c r="V166" s="60"/>
      <c r="W166" s="26" t="s">
        <v>17</v>
      </c>
      <c r="X166" s="26"/>
      <c r="Y166" s="26" t="s">
        <v>675</v>
      </c>
    </row>
    <row r="167" customFormat="1" ht="24.95" customHeight="1" spans="1:25">
      <c r="A167" s="24"/>
      <c r="B167" s="78"/>
      <c r="C167" s="30" t="s">
        <v>45</v>
      </c>
      <c r="D167" s="31" t="s">
        <v>117</v>
      </c>
      <c r="E167" s="105" t="s">
        <v>261</v>
      </c>
      <c r="F167" s="105" t="s">
        <v>2947</v>
      </c>
      <c r="G167" s="33" t="s">
        <v>37</v>
      </c>
      <c r="H167" s="33">
        <v>2019</v>
      </c>
      <c r="I167" s="33" t="s">
        <v>126</v>
      </c>
      <c r="J167" s="105">
        <v>6</v>
      </c>
      <c r="K167" s="53" t="s">
        <v>529</v>
      </c>
      <c r="L167" s="33">
        <v>0.05</v>
      </c>
      <c r="M167" s="80">
        <f>L167*J167</f>
        <v>0.3</v>
      </c>
      <c r="N167" s="80"/>
      <c r="O167" s="80">
        <f>L167*J167</f>
        <v>0.3</v>
      </c>
      <c r="P167" s="80"/>
      <c r="Q167" s="33" t="s">
        <v>135</v>
      </c>
      <c r="R167" s="33" t="s">
        <v>39</v>
      </c>
      <c r="S167" s="82">
        <v>1</v>
      </c>
      <c r="T167" s="83">
        <v>6</v>
      </c>
      <c r="U167" s="82"/>
      <c r="V167" s="60"/>
      <c r="W167" s="26" t="s">
        <v>17</v>
      </c>
      <c r="X167" s="26"/>
      <c r="Y167" s="26"/>
    </row>
    <row r="168" customFormat="1" ht="24.95" customHeight="1" spans="1:25">
      <c r="A168" s="24"/>
      <c r="B168" s="78"/>
      <c r="C168" s="30" t="s">
        <v>45</v>
      </c>
      <c r="D168" s="31" t="s">
        <v>117</v>
      </c>
      <c r="E168" s="105" t="s">
        <v>261</v>
      </c>
      <c r="F168" s="105" t="s">
        <v>2883</v>
      </c>
      <c r="G168" s="33" t="s">
        <v>37</v>
      </c>
      <c r="H168" s="33">
        <v>2019</v>
      </c>
      <c r="I168" s="33" t="s">
        <v>126</v>
      </c>
      <c r="J168" s="105">
        <v>2</v>
      </c>
      <c r="K168" s="53" t="s">
        <v>529</v>
      </c>
      <c r="L168" s="33">
        <v>0.05</v>
      </c>
      <c r="M168" s="80">
        <f>L168*J168</f>
        <v>0.1</v>
      </c>
      <c r="N168" s="80"/>
      <c r="O168" s="80">
        <f>L168*J168</f>
        <v>0.1</v>
      </c>
      <c r="P168" s="80"/>
      <c r="Q168" s="33" t="s">
        <v>135</v>
      </c>
      <c r="R168" s="33" t="s">
        <v>39</v>
      </c>
      <c r="S168" s="82">
        <v>1</v>
      </c>
      <c r="T168" s="83">
        <v>9</v>
      </c>
      <c r="U168" s="82"/>
      <c r="V168" s="60"/>
      <c r="W168" s="26" t="s">
        <v>17</v>
      </c>
      <c r="X168" s="26"/>
      <c r="Y168" s="26"/>
    </row>
    <row r="169" customFormat="1" ht="24.95" customHeight="1" spans="1:25">
      <c r="A169" s="24"/>
      <c r="B169" s="78"/>
      <c r="C169" s="30" t="s">
        <v>45</v>
      </c>
      <c r="D169" s="31" t="s">
        <v>117</v>
      </c>
      <c r="E169" s="105" t="s">
        <v>261</v>
      </c>
      <c r="F169" s="105" t="s">
        <v>2884</v>
      </c>
      <c r="G169" s="33" t="s">
        <v>37</v>
      </c>
      <c r="H169" s="33">
        <v>2019</v>
      </c>
      <c r="I169" s="33" t="s">
        <v>126</v>
      </c>
      <c r="J169" s="105">
        <v>3</v>
      </c>
      <c r="K169" s="53" t="s">
        <v>529</v>
      </c>
      <c r="L169" s="33">
        <v>0.05</v>
      </c>
      <c r="M169" s="80">
        <f>L169*J169</f>
        <v>0.15</v>
      </c>
      <c r="N169" s="80"/>
      <c r="O169" s="80">
        <f>L169*J169</f>
        <v>0.15</v>
      </c>
      <c r="P169" s="80"/>
      <c r="Q169" s="33" t="s">
        <v>135</v>
      </c>
      <c r="R169" s="33" t="s">
        <v>39</v>
      </c>
      <c r="S169" s="82">
        <v>1</v>
      </c>
      <c r="T169" s="83">
        <v>3</v>
      </c>
      <c r="U169" s="82"/>
      <c r="V169" s="60"/>
      <c r="W169" s="26" t="s">
        <v>17</v>
      </c>
      <c r="X169" s="26"/>
      <c r="Y169" s="26"/>
    </row>
    <row r="170" customFormat="1" ht="24.95" customHeight="1" spans="1:25">
      <c r="A170" s="24"/>
      <c r="B170" s="78"/>
      <c r="C170" s="30" t="s">
        <v>45</v>
      </c>
      <c r="D170" s="31" t="s">
        <v>117</v>
      </c>
      <c r="E170" s="105" t="s">
        <v>261</v>
      </c>
      <c r="F170" s="105" t="s">
        <v>2948</v>
      </c>
      <c r="G170" s="33" t="s">
        <v>37</v>
      </c>
      <c r="H170" s="33">
        <v>2019</v>
      </c>
      <c r="I170" s="33" t="s">
        <v>126</v>
      </c>
      <c r="J170" s="105">
        <v>3</v>
      </c>
      <c r="K170" s="53" t="s">
        <v>529</v>
      </c>
      <c r="L170" s="33">
        <v>0.05</v>
      </c>
      <c r="M170" s="80">
        <f>L170*J170</f>
        <v>0.15</v>
      </c>
      <c r="N170" s="80"/>
      <c r="O170" s="80">
        <f>L170*J170</f>
        <v>0.15</v>
      </c>
      <c r="P170" s="80"/>
      <c r="Q170" s="33" t="s">
        <v>135</v>
      </c>
      <c r="R170" s="33" t="s">
        <v>39</v>
      </c>
      <c r="S170" s="82">
        <v>1</v>
      </c>
      <c r="T170" s="83">
        <v>3</v>
      </c>
      <c r="U170" s="82"/>
      <c r="V170" s="60"/>
      <c r="W170" s="26" t="s">
        <v>17</v>
      </c>
      <c r="X170" s="26"/>
      <c r="Y170" s="26"/>
    </row>
    <row r="171" customFormat="1" ht="24.95" customHeight="1" spans="1:25">
      <c r="A171" s="24"/>
      <c r="B171" s="25"/>
      <c r="C171" s="27" t="s">
        <v>45</v>
      </c>
      <c r="D171" s="28" t="s">
        <v>117</v>
      </c>
      <c r="E171" s="103" t="s">
        <v>261</v>
      </c>
      <c r="F171" s="103" t="s">
        <v>2949</v>
      </c>
      <c r="G171" s="26" t="s">
        <v>37</v>
      </c>
      <c r="H171" s="26">
        <v>2019</v>
      </c>
      <c r="I171" s="26" t="s">
        <v>126</v>
      </c>
      <c r="J171" s="103">
        <v>5</v>
      </c>
      <c r="K171" s="46" t="s">
        <v>529</v>
      </c>
      <c r="L171" s="26">
        <v>0.05</v>
      </c>
      <c r="M171" s="47">
        <f>L171*J171</f>
        <v>0.25</v>
      </c>
      <c r="N171" s="47"/>
      <c r="O171" s="47">
        <f>L171*J171</f>
        <v>0.25</v>
      </c>
      <c r="P171" s="47"/>
      <c r="Q171" s="26" t="s">
        <v>135</v>
      </c>
      <c r="R171" s="26" t="s">
        <v>39</v>
      </c>
      <c r="S171" s="60">
        <v>1</v>
      </c>
      <c r="T171" s="86">
        <v>3</v>
      </c>
      <c r="U171" s="60"/>
      <c r="V171" s="60"/>
      <c r="W171" s="26" t="s">
        <v>17</v>
      </c>
      <c r="X171" s="26"/>
      <c r="Y171" s="26"/>
    </row>
    <row r="172" s="6" customFormat="1" ht="24.95" customHeight="1" spans="1:25">
      <c r="A172" s="22">
        <v>58</v>
      </c>
      <c r="B172" s="23" t="s">
        <v>734</v>
      </c>
      <c r="C172" s="22"/>
      <c r="D172" s="22"/>
      <c r="E172" s="22"/>
      <c r="F172" s="22"/>
      <c r="G172" s="22" t="s">
        <v>125</v>
      </c>
      <c r="H172" s="22" t="s">
        <v>34</v>
      </c>
      <c r="I172" s="22" t="s">
        <v>126</v>
      </c>
      <c r="J172" s="44" t="s">
        <v>34</v>
      </c>
      <c r="K172" s="23" t="s">
        <v>735</v>
      </c>
      <c r="L172" s="22"/>
      <c r="M172" s="49">
        <f t="shared" ref="M172:P172" si="24">M173+M174+M175+M176+M177+M178</f>
        <v>0</v>
      </c>
      <c r="N172" s="49">
        <f t="shared" si="24"/>
        <v>0</v>
      </c>
      <c r="O172" s="49">
        <f t="shared" si="24"/>
        <v>0</v>
      </c>
      <c r="P172" s="49">
        <f t="shared" si="24"/>
        <v>0</v>
      </c>
      <c r="Q172" s="22"/>
      <c r="R172" s="22" t="s">
        <v>39</v>
      </c>
      <c r="S172" s="58">
        <f>S173+S174+S175+S176+S177+S178</f>
        <v>0</v>
      </c>
      <c r="T172" s="58">
        <f>T173+T174+T175+T176+T177+T178</f>
        <v>0</v>
      </c>
      <c r="U172" s="58"/>
      <c r="V172" s="58"/>
      <c r="W172" s="22" t="s">
        <v>34</v>
      </c>
      <c r="X172" s="22">
        <v>815</v>
      </c>
      <c r="Y172" s="22"/>
    </row>
    <row r="173" ht="24.95" customHeight="1" spans="1:25">
      <c r="A173" s="24">
        <v>59</v>
      </c>
      <c r="B173" s="26" t="s">
        <v>736</v>
      </c>
      <c r="C173" s="24"/>
      <c r="D173" s="24"/>
      <c r="E173" s="24"/>
      <c r="F173" s="24"/>
      <c r="G173" s="24" t="s">
        <v>125</v>
      </c>
      <c r="H173" s="24" t="s">
        <v>34</v>
      </c>
      <c r="I173" s="24" t="s">
        <v>126</v>
      </c>
      <c r="J173" s="50">
        <f>SUM(0)</f>
        <v>0</v>
      </c>
      <c r="K173" s="51"/>
      <c r="L173" s="24"/>
      <c r="M173" s="52">
        <f>SUM(0)</f>
        <v>0</v>
      </c>
      <c r="N173" s="52">
        <f>SUM(0)</f>
        <v>0</v>
      </c>
      <c r="O173" s="52">
        <f>SUM(0)</f>
        <v>0</v>
      </c>
      <c r="P173" s="52">
        <f>SUM(0)</f>
        <v>0</v>
      </c>
      <c r="Q173" s="24"/>
      <c r="R173" s="24" t="s">
        <v>39</v>
      </c>
      <c r="S173" s="59">
        <f t="shared" ref="S173:S179" si="25">SUM(0)</f>
        <v>0</v>
      </c>
      <c r="T173" s="59">
        <f t="shared" ref="T173:T179" si="26">SUM(0)</f>
        <v>0</v>
      </c>
      <c r="U173" s="59"/>
      <c r="V173" s="59"/>
      <c r="W173" s="24" t="s">
        <v>34</v>
      </c>
      <c r="X173" s="24">
        <v>816</v>
      </c>
      <c r="Y173" s="24"/>
    </row>
    <row r="174" ht="24.95" customHeight="1" spans="1:25">
      <c r="A174" s="24">
        <v>60</v>
      </c>
      <c r="B174" s="26" t="s">
        <v>797</v>
      </c>
      <c r="C174" s="24"/>
      <c r="D174" s="24"/>
      <c r="E174" s="24"/>
      <c r="F174" s="24"/>
      <c r="G174" s="24" t="s">
        <v>37</v>
      </c>
      <c r="H174" s="24" t="s">
        <v>34</v>
      </c>
      <c r="I174" s="24" t="s">
        <v>126</v>
      </c>
      <c r="J174" s="50">
        <f>SUM(0)</f>
        <v>0</v>
      </c>
      <c r="K174" s="51"/>
      <c r="L174" s="24"/>
      <c r="M174" s="52">
        <f>SUM(0)</f>
        <v>0</v>
      </c>
      <c r="N174" s="52">
        <f>SUM(0)</f>
        <v>0</v>
      </c>
      <c r="O174" s="52">
        <f>SUM(0)</f>
        <v>0</v>
      </c>
      <c r="P174" s="52">
        <f>SUM(0)</f>
        <v>0</v>
      </c>
      <c r="Q174" s="24"/>
      <c r="R174" s="24" t="s">
        <v>39</v>
      </c>
      <c r="S174" s="59">
        <f t="shared" si="25"/>
        <v>0</v>
      </c>
      <c r="T174" s="59">
        <f t="shared" si="26"/>
        <v>0</v>
      </c>
      <c r="U174" s="59"/>
      <c r="V174" s="59"/>
      <c r="W174" s="24" t="s">
        <v>34</v>
      </c>
      <c r="X174" s="24">
        <v>1056</v>
      </c>
      <c r="Y174" s="24"/>
    </row>
    <row r="175" ht="24.95" customHeight="1" spans="1:25">
      <c r="A175" s="24">
        <v>61</v>
      </c>
      <c r="B175" s="26" t="s">
        <v>830</v>
      </c>
      <c r="C175" s="24"/>
      <c r="D175" s="24"/>
      <c r="E175" s="24"/>
      <c r="F175" s="24"/>
      <c r="G175" s="24" t="s">
        <v>37</v>
      </c>
      <c r="H175" s="24" t="s">
        <v>34</v>
      </c>
      <c r="I175" s="24" t="s">
        <v>126</v>
      </c>
      <c r="J175" s="50">
        <f>SUM(0)</f>
        <v>0</v>
      </c>
      <c r="K175" s="51"/>
      <c r="L175" s="24"/>
      <c r="M175" s="52">
        <f t="shared" ref="M175:P175" si="27">SUM(0)</f>
        <v>0</v>
      </c>
      <c r="N175" s="52">
        <f t="shared" si="27"/>
        <v>0</v>
      </c>
      <c r="O175" s="52">
        <f t="shared" si="27"/>
        <v>0</v>
      </c>
      <c r="P175" s="52">
        <f t="shared" si="27"/>
        <v>0</v>
      </c>
      <c r="Q175" s="24"/>
      <c r="R175" s="24" t="s">
        <v>39</v>
      </c>
      <c r="S175" s="59">
        <f t="shared" si="25"/>
        <v>0</v>
      </c>
      <c r="T175" s="59">
        <f t="shared" si="26"/>
        <v>0</v>
      </c>
      <c r="U175" s="59"/>
      <c r="V175" s="59"/>
      <c r="W175" s="24" t="s">
        <v>34</v>
      </c>
      <c r="X175" s="24">
        <v>1100</v>
      </c>
      <c r="Y175" s="24"/>
    </row>
    <row r="176" ht="24.95" customHeight="1" spans="1:25">
      <c r="A176" s="24">
        <v>62</v>
      </c>
      <c r="B176" s="26" t="s">
        <v>831</v>
      </c>
      <c r="C176" s="24"/>
      <c r="D176" s="24"/>
      <c r="E176" s="24"/>
      <c r="F176" s="24"/>
      <c r="G176" s="24" t="s">
        <v>125</v>
      </c>
      <c r="H176" s="24" t="s">
        <v>34</v>
      </c>
      <c r="I176" s="24" t="s">
        <v>126</v>
      </c>
      <c r="J176" s="50">
        <f>SUM(0)</f>
        <v>0</v>
      </c>
      <c r="K176" s="51"/>
      <c r="L176" s="24"/>
      <c r="M176" s="52">
        <f>SUM(0)</f>
        <v>0</v>
      </c>
      <c r="N176" s="52">
        <f>SUM(0)</f>
        <v>0</v>
      </c>
      <c r="O176" s="52">
        <f>SUM(0)</f>
        <v>0</v>
      </c>
      <c r="P176" s="52">
        <f>SUM(0)</f>
        <v>0</v>
      </c>
      <c r="Q176" s="24"/>
      <c r="R176" s="24" t="s">
        <v>39</v>
      </c>
      <c r="S176" s="59">
        <f t="shared" si="25"/>
        <v>0</v>
      </c>
      <c r="T176" s="59">
        <f t="shared" si="26"/>
        <v>0</v>
      </c>
      <c r="U176" s="59"/>
      <c r="V176" s="59"/>
      <c r="W176" s="24" t="s">
        <v>34</v>
      </c>
      <c r="X176" s="24">
        <v>1131</v>
      </c>
      <c r="Y176" s="24"/>
    </row>
    <row r="177" ht="24.95" customHeight="1" spans="1:25">
      <c r="A177" s="24">
        <v>63</v>
      </c>
      <c r="B177" s="26" t="s">
        <v>844</v>
      </c>
      <c r="C177" s="24"/>
      <c r="D177" s="24"/>
      <c r="E177" s="24"/>
      <c r="F177" s="24"/>
      <c r="G177" s="24" t="s">
        <v>37</v>
      </c>
      <c r="H177" s="24" t="s">
        <v>34</v>
      </c>
      <c r="I177" s="24" t="s">
        <v>126</v>
      </c>
      <c r="J177" s="50">
        <f>SUM(0)</f>
        <v>0</v>
      </c>
      <c r="K177" s="51"/>
      <c r="L177" s="24"/>
      <c r="M177" s="52">
        <f>SUM(0)</f>
        <v>0</v>
      </c>
      <c r="N177" s="52">
        <f>SUM(0)</f>
        <v>0</v>
      </c>
      <c r="O177" s="52">
        <f>SUM(0)</f>
        <v>0</v>
      </c>
      <c r="P177" s="52">
        <f>SUM(0)</f>
        <v>0</v>
      </c>
      <c r="Q177" s="24"/>
      <c r="R177" s="24" t="s">
        <v>39</v>
      </c>
      <c r="S177" s="59">
        <f t="shared" si="25"/>
        <v>0</v>
      </c>
      <c r="T177" s="59">
        <f t="shared" si="26"/>
        <v>0</v>
      </c>
      <c r="U177" s="59"/>
      <c r="V177" s="59"/>
      <c r="W177" s="24" t="s">
        <v>34</v>
      </c>
      <c r="X177" s="24">
        <v>1146</v>
      </c>
      <c r="Y177" s="24"/>
    </row>
    <row r="178" ht="24.95" customHeight="1" spans="1:25">
      <c r="A178" s="24">
        <v>64</v>
      </c>
      <c r="B178" s="26" t="s">
        <v>852</v>
      </c>
      <c r="C178" s="24"/>
      <c r="D178" s="24"/>
      <c r="E178" s="24"/>
      <c r="F178" s="24"/>
      <c r="G178" s="24" t="s">
        <v>37</v>
      </c>
      <c r="H178" s="24" t="s">
        <v>34</v>
      </c>
      <c r="I178" s="24" t="s">
        <v>853</v>
      </c>
      <c r="J178" s="24" t="s">
        <v>34</v>
      </c>
      <c r="K178" s="51"/>
      <c r="L178" s="24"/>
      <c r="M178" s="52">
        <f>SUM(0)</f>
        <v>0</v>
      </c>
      <c r="N178" s="52">
        <f>SUM(0)</f>
        <v>0</v>
      </c>
      <c r="O178" s="52">
        <f>SUM(0)</f>
        <v>0</v>
      </c>
      <c r="P178" s="52">
        <f>SUM(0)</f>
        <v>0</v>
      </c>
      <c r="Q178" s="24"/>
      <c r="R178" s="24" t="s">
        <v>39</v>
      </c>
      <c r="S178" s="59">
        <f t="shared" si="25"/>
        <v>0</v>
      </c>
      <c r="T178" s="59">
        <f t="shared" si="26"/>
        <v>0</v>
      </c>
      <c r="U178" s="59"/>
      <c r="V178" s="59"/>
      <c r="W178" s="24" t="s">
        <v>34</v>
      </c>
      <c r="X178" s="24">
        <v>1185</v>
      </c>
      <c r="Y178" s="24"/>
    </row>
    <row r="179" s="6" customFormat="1" ht="24.95" customHeight="1" spans="1:25">
      <c r="A179" s="22">
        <v>65</v>
      </c>
      <c r="B179" s="23" t="s">
        <v>880</v>
      </c>
      <c r="C179" s="22"/>
      <c r="D179" s="22"/>
      <c r="E179" s="22"/>
      <c r="F179" s="22"/>
      <c r="G179" s="22" t="s">
        <v>37</v>
      </c>
      <c r="H179" s="22" t="s">
        <v>34</v>
      </c>
      <c r="I179" s="22" t="s">
        <v>126</v>
      </c>
      <c r="J179" s="44">
        <f>SUM(0)</f>
        <v>0</v>
      </c>
      <c r="K179" s="23" t="s">
        <v>881</v>
      </c>
      <c r="L179" s="22"/>
      <c r="M179" s="49">
        <f t="shared" ref="M179:P179" si="28">SUM(0)</f>
        <v>0</v>
      </c>
      <c r="N179" s="49">
        <f t="shared" si="28"/>
        <v>0</v>
      </c>
      <c r="O179" s="49">
        <f t="shared" si="28"/>
        <v>0</v>
      </c>
      <c r="P179" s="49">
        <f t="shared" si="28"/>
        <v>0</v>
      </c>
      <c r="Q179" s="22"/>
      <c r="R179" s="22" t="s">
        <v>39</v>
      </c>
      <c r="S179" s="58">
        <f t="shared" si="25"/>
        <v>0</v>
      </c>
      <c r="T179" s="58">
        <f t="shared" si="26"/>
        <v>0</v>
      </c>
      <c r="U179" s="58"/>
      <c r="V179" s="58"/>
      <c r="W179" s="22" t="s">
        <v>34</v>
      </c>
      <c r="X179" s="22">
        <v>1191</v>
      </c>
      <c r="Y179" s="22"/>
    </row>
    <row r="180" s="6" customFormat="1" ht="24.95" customHeight="1" spans="1:25">
      <c r="A180" s="22">
        <v>66</v>
      </c>
      <c r="B180" s="23" t="s">
        <v>882</v>
      </c>
      <c r="C180" s="22"/>
      <c r="D180" s="22"/>
      <c r="E180" s="22"/>
      <c r="F180" s="22"/>
      <c r="G180" s="22" t="s">
        <v>37</v>
      </c>
      <c r="H180" s="22" t="s">
        <v>34</v>
      </c>
      <c r="I180" s="22" t="s">
        <v>883</v>
      </c>
      <c r="J180" s="44" t="s">
        <v>34</v>
      </c>
      <c r="K180" s="23"/>
      <c r="L180" s="22"/>
      <c r="M180" s="49">
        <f t="shared" ref="M180:P180" si="29">M181+M182+M183+M189+M190</f>
        <v>2.5</v>
      </c>
      <c r="N180" s="49">
        <f t="shared" si="29"/>
        <v>0</v>
      </c>
      <c r="O180" s="49">
        <f t="shared" si="29"/>
        <v>2.5</v>
      </c>
      <c r="P180" s="49">
        <f t="shared" si="29"/>
        <v>0</v>
      </c>
      <c r="Q180" s="22"/>
      <c r="R180" s="22" t="s">
        <v>39</v>
      </c>
      <c r="S180" s="58">
        <f>S181+S182+S183+S189+S190</f>
        <v>4</v>
      </c>
      <c r="T180" s="58">
        <f>T181+T182+T183+T189+T190</f>
        <v>18</v>
      </c>
      <c r="U180" s="58"/>
      <c r="V180" s="58"/>
      <c r="W180" s="22" t="s">
        <v>34</v>
      </c>
      <c r="X180" s="22">
        <v>1206</v>
      </c>
      <c r="Y180" s="22"/>
    </row>
    <row r="181" ht="24.95" customHeight="1" spans="1:25">
      <c r="A181" s="24">
        <v>67</v>
      </c>
      <c r="B181" s="26" t="s">
        <v>884</v>
      </c>
      <c r="C181" s="24"/>
      <c r="D181" s="24"/>
      <c r="E181" s="24"/>
      <c r="F181" s="24"/>
      <c r="G181" s="24" t="s">
        <v>37</v>
      </c>
      <c r="H181" s="24" t="s">
        <v>34</v>
      </c>
      <c r="I181" s="24" t="s">
        <v>108</v>
      </c>
      <c r="J181" s="55"/>
      <c r="K181" s="51"/>
      <c r="L181" s="24"/>
      <c r="M181" s="52"/>
      <c r="N181" s="52"/>
      <c r="O181" s="52"/>
      <c r="P181" s="52"/>
      <c r="Q181" s="24"/>
      <c r="R181" s="24"/>
      <c r="S181" s="59"/>
      <c r="T181" s="59"/>
      <c r="U181" s="59"/>
      <c r="V181" s="59"/>
      <c r="W181" s="24" t="s">
        <v>34</v>
      </c>
      <c r="X181" s="24">
        <v>1207</v>
      </c>
      <c r="Y181" s="24"/>
    </row>
    <row r="182" ht="24.95" customHeight="1" spans="1:25">
      <c r="A182" s="24">
        <v>68</v>
      </c>
      <c r="B182" s="26" t="s">
        <v>885</v>
      </c>
      <c r="C182" s="24"/>
      <c r="D182" s="24"/>
      <c r="E182" s="24"/>
      <c r="F182" s="24"/>
      <c r="G182" s="24" t="s">
        <v>37</v>
      </c>
      <c r="H182" s="24" t="s">
        <v>34</v>
      </c>
      <c r="I182" s="24" t="s">
        <v>126</v>
      </c>
      <c r="J182" s="50">
        <f>SUM(0)</f>
        <v>0</v>
      </c>
      <c r="K182" s="51"/>
      <c r="L182" s="24"/>
      <c r="M182" s="52">
        <f t="shared" ref="M182:P182" si="30">SUM(0)</f>
        <v>0</v>
      </c>
      <c r="N182" s="52">
        <f t="shared" si="30"/>
        <v>0</v>
      </c>
      <c r="O182" s="52">
        <f t="shared" si="30"/>
        <v>0</v>
      </c>
      <c r="P182" s="52">
        <f t="shared" si="30"/>
        <v>0</v>
      </c>
      <c r="Q182" s="24"/>
      <c r="R182" s="24" t="s">
        <v>39</v>
      </c>
      <c r="S182" s="59">
        <f>SUM(0)</f>
        <v>0</v>
      </c>
      <c r="T182" s="59">
        <f>SUM(0)</f>
        <v>0</v>
      </c>
      <c r="U182" s="59"/>
      <c r="V182" s="59"/>
      <c r="W182" s="24" t="s">
        <v>34</v>
      </c>
      <c r="X182" s="24">
        <v>1210</v>
      </c>
      <c r="Y182" s="24"/>
    </row>
    <row r="183" ht="24.95" customHeight="1" spans="1:25">
      <c r="A183" s="24">
        <v>69</v>
      </c>
      <c r="B183" s="26" t="s">
        <v>886</v>
      </c>
      <c r="C183" s="24"/>
      <c r="D183" s="24"/>
      <c r="E183" s="24"/>
      <c r="F183" s="24"/>
      <c r="G183" s="24" t="s">
        <v>37</v>
      </c>
      <c r="H183" s="24" t="s">
        <v>34</v>
      </c>
      <c r="I183" s="24" t="s">
        <v>883</v>
      </c>
      <c r="J183" s="24" t="s">
        <v>34</v>
      </c>
      <c r="K183" s="51"/>
      <c r="L183" s="24"/>
      <c r="M183" s="52">
        <f>SUM(M184:M186)</f>
        <v>2.5</v>
      </c>
      <c r="N183" s="52">
        <f>SUM(N184:N186)</f>
        <v>0</v>
      </c>
      <c r="O183" s="52">
        <f>SUM(O184:O186)</f>
        <v>2.5</v>
      </c>
      <c r="P183" s="52">
        <f>SUM(P184:P186)</f>
        <v>0</v>
      </c>
      <c r="Q183" s="24"/>
      <c r="R183" s="24" t="s">
        <v>39</v>
      </c>
      <c r="S183" s="59">
        <f>SUM(S184:S186)</f>
        <v>4</v>
      </c>
      <c r="T183" s="59">
        <f>SUM(T184:T186)</f>
        <v>18</v>
      </c>
      <c r="U183" s="59"/>
      <c r="V183" s="59"/>
      <c r="W183" s="24" t="s">
        <v>34</v>
      </c>
      <c r="X183" s="24">
        <v>1234</v>
      </c>
      <c r="Y183" s="24"/>
    </row>
    <row r="184" ht="24.95" customHeight="1" spans="1:25">
      <c r="A184" s="24">
        <v>70</v>
      </c>
      <c r="B184" s="78" t="s">
        <v>907</v>
      </c>
      <c r="C184" s="33" t="s">
        <v>45</v>
      </c>
      <c r="D184" s="33" t="s">
        <v>117</v>
      </c>
      <c r="E184" s="33" t="s">
        <v>255</v>
      </c>
      <c r="F184" s="33"/>
      <c r="G184" s="33" t="s">
        <v>37</v>
      </c>
      <c r="H184" s="26">
        <v>2019</v>
      </c>
      <c r="I184" s="26" t="s">
        <v>908</v>
      </c>
      <c r="J184" s="45">
        <v>1</v>
      </c>
      <c r="K184" s="46" t="s">
        <v>909</v>
      </c>
      <c r="L184" s="26">
        <v>0.5</v>
      </c>
      <c r="M184" s="47">
        <f>N184+O184+P184</f>
        <v>0.5</v>
      </c>
      <c r="N184" s="47"/>
      <c r="O184" s="47">
        <v>0.5</v>
      </c>
      <c r="P184" s="47"/>
      <c r="Q184" s="26" t="s">
        <v>135</v>
      </c>
      <c r="R184" s="26" t="s">
        <v>39</v>
      </c>
      <c r="S184" s="60">
        <v>1</v>
      </c>
      <c r="T184" s="60">
        <v>5</v>
      </c>
      <c r="U184" s="60"/>
      <c r="V184" s="60"/>
      <c r="W184" s="26" t="s">
        <v>17</v>
      </c>
      <c r="X184" s="26"/>
      <c r="Y184" s="26" t="s">
        <v>910</v>
      </c>
    </row>
    <row r="185" ht="24.95" customHeight="1" spans="1:25">
      <c r="A185" s="24"/>
      <c r="B185" s="78"/>
      <c r="C185" s="30" t="s">
        <v>45</v>
      </c>
      <c r="D185" s="31" t="s">
        <v>117</v>
      </c>
      <c r="E185" s="105" t="s">
        <v>255</v>
      </c>
      <c r="F185" s="105" t="s">
        <v>2937</v>
      </c>
      <c r="G185" s="33" t="s">
        <v>37</v>
      </c>
      <c r="H185" s="26">
        <v>2019</v>
      </c>
      <c r="I185" s="26" t="s">
        <v>908</v>
      </c>
      <c r="J185" s="45">
        <v>1</v>
      </c>
      <c r="K185" s="46" t="s">
        <v>909</v>
      </c>
      <c r="L185" s="26">
        <v>0.5</v>
      </c>
      <c r="M185" s="47">
        <f>N185+O185+P185</f>
        <v>0.5</v>
      </c>
      <c r="N185" s="47"/>
      <c r="O185" s="47">
        <v>0.5</v>
      </c>
      <c r="P185" s="47"/>
      <c r="Q185" s="26" t="s">
        <v>135</v>
      </c>
      <c r="R185" s="26" t="s">
        <v>39</v>
      </c>
      <c r="S185" s="60">
        <v>1</v>
      </c>
      <c r="T185" s="60">
        <v>5</v>
      </c>
      <c r="U185" s="60"/>
      <c r="V185" s="60"/>
      <c r="W185" s="26" t="s">
        <v>17</v>
      </c>
      <c r="X185" s="26"/>
      <c r="Y185" s="26"/>
    </row>
    <row r="186" ht="24.95" customHeight="1" spans="1:25">
      <c r="A186" s="24">
        <v>71</v>
      </c>
      <c r="B186" s="78" t="s">
        <v>911</v>
      </c>
      <c r="C186" s="33" t="s">
        <v>45</v>
      </c>
      <c r="D186" s="33" t="s">
        <v>117</v>
      </c>
      <c r="E186" s="33" t="s">
        <v>258</v>
      </c>
      <c r="F186" s="33"/>
      <c r="G186" s="33" t="s">
        <v>37</v>
      </c>
      <c r="H186" s="26">
        <v>2019</v>
      </c>
      <c r="I186" s="26" t="s">
        <v>908</v>
      </c>
      <c r="J186" s="45">
        <v>3</v>
      </c>
      <c r="K186" s="46" t="s">
        <v>909</v>
      </c>
      <c r="L186" s="26">
        <v>0.5</v>
      </c>
      <c r="M186" s="47">
        <f>N186+O186+P186</f>
        <v>1.5</v>
      </c>
      <c r="N186" s="47"/>
      <c r="O186" s="47">
        <v>1.5</v>
      </c>
      <c r="P186" s="47"/>
      <c r="Q186" s="26" t="s">
        <v>135</v>
      </c>
      <c r="R186" s="26" t="s">
        <v>39</v>
      </c>
      <c r="S186" s="60">
        <v>2</v>
      </c>
      <c r="T186" s="60">
        <v>8</v>
      </c>
      <c r="U186" s="60"/>
      <c r="V186" s="60"/>
      <c r="W186" s="26" t="s">
        <v>17</v>
      </c>
      <c r="X186" s="26"/>
      <c r="Y186" s="26" t="s">
        <v>912</v>
      </c>
    </row>
    <row r="187" ht="24.95" customHeight="1" spans="1:25">
      <c r="A187" s="24"/>
      <c r="B187" s="78"/>
      <c r="C187" s="33" t="s">
        <v>45</v>
      </c>
      <c r="D187" s="33" t="s">
        <v>117</v>
      </c>
      <c r="E187" s="33" t="s">
        <v>258</v>
      </c>
      <c r="F187" s="33" t="s">
        <v>2943</v>
      </c>
      <c r="G187" s="33" t="s">
        <v>37</v>
      </c>
      <c r="H187" s="26">
        <v>2019</v>
      </c>
      <c r="I187" s="26" t="s">
        <v>908</v>
      </c>
      <c r="J187" s="140">
        <v>1</v>
      </c>
      <c r="K187" s="46" t="s">
        <v>909</v>
      </c>
      <c r="L187" s="26">
        <v>0.5</v>
      </c>
      <c r="M187" s="47">
        <v>0.5</v>
      </c>
      <c r="N187" s="47"/>
      <c r="O187" s="47">
        <v>0.5</v>
      </c>
      <c r="P187" s="47"/>
      <c r="Q187" s="26" t="s">
        <v>135</v>
      </c>
      <c r="R187" s="26" t="s">
        <v>39</v>
      </c>
      <c r="S187" s="60">
        <v>1</v>
      </c>
      <c r="T187" s="60">
        <v>4</v>
      </c>
      <c r="U187" s="60"/>
      <c r="V187" s="60"/>
      <c r="W187" s="26" t="s">
        <v>17</v>
      </c>
      <c r="X187" s="26"/>
      <c r="Y187" s="26"/>
    </row>
    <row r="188" ht="24.95" customHeight="1" spans="1:25">
      <c r="A188" s="24"/>
      <c r="B188" s="25"/>
      <c r="C188" s="26" t="s">
        <v>45</v>
      </c>
      <c r="D188" s="26" t="s">
        <v>117</v>
      </c>
      <c r="E188" s="26" t="s">
        <v>258</v>
      </c>
      <c r="F188" s="26" t="s">
        <v>2950</v>
      </c>
      <c r="G188" s="26" t="s">
        <v>37</v>
      </c>
      <c r="H188" s="26">
        <v>2019</v>
      </c>
      <c r="I188" s="26" t="s">
        <v>908</v>
      </c>
      <c r="J188" s="103">
        <v>2</v>
      </c>
      <c r="K188" s="46" t="s">
        <v>909</v>
      </c>
      <c r="L188" s="26">
        <v>0.5</v>
      </c>
      <c r="M188" s="47">
        <v>1</v>
      </c>
      <c r="N188" s="47"/>
      <c r="O188" s="47">
        <v>1</v>
      </c>
      <c r="P188" s="47"/>
      <c r="Q188" s="26" t="s">
        <v>135</v>
      </c>
      <c r="R188" s="26" t="s">
        <v>39</v>
      </c>
      <c r="S188" s="60">
        <v>1</v>
      </c>
      <c r="T188" s="60">
        <v>4</v>
      </c>
      <c r="U188" s="60"/>
      <c r="V188" s="60"/>
      <c r="W188" s="26" t="s">
        <v>17</v>
      </c>
      <c r="X188" s="26"/>
      <c r="Y188" s="26"/>
    </row>
    <row r="189" ht="24.95" customHeight="1" spans="1:25">
      <c r="A189" s="24">
        <v>72</v>
      </c>
      <c r="B189" s="26" t="s">
        <v>936</v>
      </c>
      <c r="C189" s="24"/>
      <c r="D189" s="24"/>
      <c r="E189" s="24"/>
      <c r="F189" s="24"/>
      <c r="G189" s="24" t="s">
        <v>37</v>
      </c>
      <c r="H189" s="24" t="s">
        <v>34</v>
      </c>
      <c r="I189" s="24" t="s">
        <v>126</v>
      </c>
      <c r="J189" s="50">
        <f>SUM(0)</f>
        <v>0</v>
      </c>
      <c r="K189" s="51"/>
      <c r="L189" s="24"/>
      <c r="M189" s="52">
        <f t="shared" ref="M189:P189" si="31">SUM(0)</f>
        <v>0</v>
      </c>
      <c r="N189" s="52">
        <f t="shared" si="31"/>
        <v>0</v>
      </c>
      <c r="O189" s="52">
        <f t="shared" si="31"/>
        <v>0</v>
      </c>
      <c r="P189" s="52">
        <f t="shared" si="31"/>
        <v>0</v>
      </c>
      <c r="Q189" s="24"/>
      <c r="R189" s="24" t="s">
        <v>39</v>
      </c>
      <c r="S189" s="59">
        <f>SUM(0)</f>
        <v>0</v>
      </c>
      <c r="T189" s="59">
        <f>SUM(0)</f>
        <v>0</v>
      </c>
      <c r="U189" s="59"/>
      <c r="V189" s="59"/>
      <c r="W189" s="24" t="s">
        <v>34</v>
      </c>
      <c r="X189" s="24">
        <v>1247</v>
      </c>
      <c r="Y189" s="24"/>
    </row>
    <row r="190" ht="24.95" customHeight="1" spans="1:25">
      <c r="A190" s="24">
        <v>73</v>
      </c>
      <c r="B190" s="26" t="s">
        <v>937</v>
      </c>
      <c r="C190" s="24"/>
      <c r="D190" s="24"/>
      <c r="E190" s="24"/>
      <c r="F190" s="24"/>
      <c r="G190" s="24" t="s">
        <v>37</v>
      </c>
      <c r="H190" s="24" t="s">
        <v>34</v>
      </c>
      <c r="I190" s="24" t="s">
        <v>126</v>
      </c>
      <c r="J190" s="50">
        <f>SUM(0)</f>
        <v>0</v>
      </c>
      <c r="K190" s="51"/>
      <c r="L190" s="24"/>
      <c r="M190" s="52">
        <f t="shared" ref="M190:P190" si="32">SUM(0)</f>
        <v>0</v>
      </c>
      <c r="N190" s="52">
        <f t="shared" si="32"/>
        <v>0</v>
      </c>
      <c r="O190" s="52">
        <f t="shared" si="32"/>
        <v>0</v>
      </c>
      <c r="P190" s="52">
        <f t="shared" si="32"/>
        <v>0</v>
      </c>
      <c r="Q190" s="24"/>
      <c r="R190" s="24" t="s">
        <v>39</v>
      </c>
      <c r="S190" s="59">
        <f>SUM(0)</f>
        <v>0</v>
      </c>
      <c r="T190" s="59">
        <f>SUM(0)</f>
        <v>0</v>
      </c>
      <c r="U190" s="59"/>
      <c r="V190" s="59"/>
      <c r="W190" s="24" t="s">
        <v>34</v>
      </c>
      <c r="X190" s="24">
        <v>1252</v>
      </c>
      <c r="Y190" s="24"/>
    </row>
    <row r="191" s="5" customFormat="1" ht="24.95" customHeight="1" spans="1:25">
      <c r="A191" s="20">
        <v>74</v>
      </c>
      <c r="B191" s="21" t="s">
        <v>938</v>
      </c>
      <c r="C191" s="20"/>
      <c r="D191" s="20"/>
      <c r="E191" s="20"/>
      <c r="F191" s="20"/>
      <c r="G191" s="20" t="s">
        <v>37</v>
      </c>
      <c r="H191" s="20" t="s">
        <v>34</v>
      </c>
      <c r="I191" s="20" t="s">
        <v>34</v>
      </c>
      <c r="J191" s="42" t="s">
        <v>34</v>
      </c>
      <c r="K191" s="21"/>
      <c r="L191" s="20"/>
      <c r="M191" s="48">
        <f t="shared" ref="M191:P191" si="33">M192+M204+M211+M213+M214+M215</f>
        <v>11.69</v>
      </c>
      <c r="N191" s="48">
        <f t="shared" si="33"/>
        <v>9.7</v>
      </c>
      <c r="O191" s="48">
        <f t="shared" si="33"/>
        <v>1.99</v>
      </c>
      <c r="P191" s="48">
        <f t="shared" si="33"/>
        <v>0</v>
      </c>
      <c r="Q191" s="20"/>
      <c r="R191" s="20" t="s">
        <v>34</v>
      </c>
      <c r="S191" s="57">
        <f>S192+S204+S211+S213+S214+S215</f>
        <v>36</v>
      </c>
      <c r="T191" s="57">
        <f>T192+T204+T211+T213+T214+T215</f>
        <v>161</v>
      </c>
      <c r="U191" s="57" t="s">
        <v>939</v>
      </c>
      <c r="V191" s="57" t="s">
        <v>128</v>
      </c>
      <c r="W191" s="20" t="s">
        <v>34</v>
      </c>
      <c r="X191" s="20">
        <v>1263</v>
      </c>
      <c r="Y191" s="20"/>
    </row>
    <row r="192" s="6" customFormat="1" ht="24.95" customHeight="1" spans="1:25">
      <c r="A192" s="22">
        <v>75</v>
      </c>
      <c r="B192" s="23" t="s">
        <v>940</v>
      </c>
      <c r="C192" s="22"/>
      <c r="D192" s="22"/>
      <c r="E192" s="22"/>
      <c r="F192" s="22"/>
      <c r="G192" s="22" t="s">
        <v>37</v>
      </c>
      <c r="H192" s="22" t="s">
        <v>34</v>
      </c>
      <c r="I192" s="22" t="s">
        <v>941</v>
      </c>
      <c r="J192" s="43">
        <f>SUM(J193:J203)</f>
        <v>90</v>
      </c>
      <c r="K192" s="23" t="s">
        <v>942</v>
      </c>
      <c r="L192" s="22"/>
      <c r="M192" s="49">
        <f>SUM(M193:M203)</f>
        <v>4.5</v>
      </c>
      <c r="N192" s="49">
        <f>SUM(N193:N203)</f>
        <v>4.5</v>
      </c>
      <c r="O192" s="49">
        <f>SUM(O193:O203)</f>
        <v>0</v>
      </c>
      <c r="P192" s="49">
        <f>SUM(P193:P203)</f>
        <v>0</v>
      </c>
      <c r="Q192" s="22"/>
      <c r="R192" s="22" t="s">
        <v>39</v>
      </c>
      <c r="S192" s="58">
        <f>SUM(S193:S203)</f>
        <v>17</v>
      </c>
      <c r="T192" s="58">
        <f>SUM(T193:T203)</f>
        <v>79</v>
      </c>
      <c r="U192" s="58"/>
      <c r="V192" s="58"/>
      <c r="W192" s="22" t="s">
        <v>34</v>
      </c>
      <c r="X192" s="22">
        <v>1264</v>
      </c>
      <c r="Y192" s="22"/>
    </row>
    <row r="193" s="76" customFormat="1" ht="24.95" customHeight="1" spans="1:25">
      <c r="A193" s="24">
        <v>76</v>
      </c>
      <c r="B193" s="51" t="s">
        <v>1000</v>
      </c>
      <c r="C193" s="24" t="s">
        <v>45</v>
      </c>
      <c r="D193" s="24" t="s">
        <v>117</v>
      </c>
      <c r="E193" s="24" t="s">
        <v>560</v>
      </c>
      <c r="F193" s="24"/>
      <c r="G193" s="24" t="s">
        <v>37</v>
      </c>
      <c r="H193" s="24">
        <v>2018</v>
      </c>
      <c r="I193" s="24" t="s">
        <v>941</v>
      </c>
      <c r="J193" s="55">
        <v>15</v>
      </c>
      <c r="K193" s="51" t="s">
        <v>955</v>
      </c>
      <c r="L193" s="52">
        <v>0.05</v>
      </c>
      <c r="M193" s="52">
        <v>0.75</v>
      </c>
      <c r="N193" s="52">
        <v>0.75</v>
      </c>
      <c r="O193" s="52"/>
      <c r="P193" s="52"/>
      <c r="Q193" s="24" t="s">
        <v>135</v>
      </c>
      <c r="R193" s="24" t="s">
        <v>39</v>
      </c>
      <c r="S193" s="24">
        <v>2</v>
      </c>
      <c r="T193" s="24">
        <v>6</v>
      </c>
      <c r="U193" s="24"/>
      <c r="V193" s="24"/>
      <c r="W193" s="24" t="s">
        <v>17</v>
      </c>
      <c r="X193" s="24">
        <v>1438</v>
      </c>
      <c r="Y193" s="24"/>
    </row>
    <row r="194" s="76" customFormat="1" ht="24.95" customHeight="1" spans="1:25">
      <c r="A194" s="24">
        <v>77</v>
      </c>
      <c r="B194" s="51" t="s">
        <v>1001</v>
      </c>
      <c r="C194" s="24" t="s">
        <v>45</v>
      </c>
      <c r="D194" s="24" t="s">
        <v>117</v>
      </c>
      <c r="E194" s="24" t="s">
        <v>231</v>
      </c>
      <c r="F194" s="24"/>
      <c r="G194" s="24" t="s">
        <v>37</v>
      </c>
      <c r="H194" s="24">
        <v>2018</v>
      </c>
      <c r="I194" s="24" t="s">
        <v>941</v>
      </c>
      <c r="J194" s="55">
        <v>8</v>
      </c>
      <c r="K194" s="51" t="s">
        <v>955</v>
      </c>
      <c r="L194" s="52">
        <v>0.05</v>
      </c>
      <c r="M194" s="52">
        <v>0.4</v>
      </c>
      <c r="N194" s="52">
        <v>0.4</v>
      </c>
      <c r="O194" s="52"/>
      <c r="P194" s="52"/>
      <c r="Q194" s="24" t="s">
        <v>135</v>
      </c>
      <c r="R194" s="24" t="s">
        <v>39</v>
      </c>
      <c r="S194" s="24">
        <v>2</v>
      </c>
      <c r="T194" s="24">
        <v>11</v>
      </c>
      <c r="U194" s="24"/>
      <c r="V194" s="24"/>
      <c r="W194" s="24" t="s">
        <v>17</v>
      </c>
      <c r="X194" s="24">
        <v>1439</v>
      </c>
      <c r="Y194" s="24"/>
    </row>
    <row r="195" s="76" customFormat="1" ht="24.95" customHeight="1" spans="1:25">
      <c r="A195" s="24">
        <v>78</v>
      </c>
      <c r="B195" s="51" t="s">
        <v>1002</v>
      </c>
      <c r="C195" s="24" t="s">
        <v>45</v>
      </c>
      <c r="D195" s="24" t="s">
        <v>117</v>
      </c>
      <c r="E195" s="24" t="s">
        <v>1003</v>
      </c>
      <c r="F195" s="24"/>
      <c r="G195" s="24" t="s">
        <v>37</v>
      </c>
      <c r="H195" s="24">
        <v>2018</v>
      </c>
      <c r="I195" s="24" t="s">
        <v>941</v>
      </c>
      <c r="J195" s="55">
        <v>10</v>
      </c>
      <c r="K195" s="51" t="s">
        <v>955</v>
      </c>
      <c r="L195" s="52">
        <v>0.05</v>
      </c>
      <c r="M195" s="52">
        <v>0.5</v>
      </c>
      <c r="N195" s="52">
        <v>0.5</v>
      </c>
      <c r="O195" s="52"/>
      <c r="P195" s="52"/>
      <c r="Q195" s="24" t="s">
        <v>135</v>
      </c>
      <c r="R195" s="24" t="s">
        <v>39</v>
      </c>
      <c r="S195" s="24">
        <v>1</v>
      </c>
      <c r="T195" s="24">
        <v>5</v>
      </c>
      <c r="U195" s="24"/>
      <c r="V195" s="24"/>
      <c r="W195" s="24" t="s">
        <v>17</v>
      </c>
      <c r="X195" s="24">
        <v>1440</v>
      </c>
      <c r="Y195" s="24"/>
    </row>
    <row r="196" s="76" customFormat="1" ht="24.95" customHeight="1" spans="1:25">
      <c r="A196" s="24">
        <v>79</v>
      </c>
      <c r="B196" s="51" t="s">
        <v>1004</v>
      </c>
      <c r="C196" s="24" t="s">
        <v>45</v>
      </c>
      <c r="D196" s="24" t="s">
        <v>117</v>
      </c>
      <c r="E196" s="24" t="s">
        <v>237</v>
      </c>
      <c r="F196" s="24"/>
      <c r="G196" s="24" t="s">
        <v>37</v>
      </c>
      <c r="H196" s="24">
        <v>2018</v>
      </c>
      <c r="I196" s="24" t="s">
        <v>941</v>
      </c>
      <c r="J196" s="55">
        <v>8</v>
      </c>
      <c r="K196" s="51" t="s">
        <v>955</v>
      </c>
      <c r="L196" s="52">
        <v>0.05</v>
      </c>
      <c r="M196" s="52">
        <v>0.4</v>
      </c>
      <c r="N196" s="52">
        <v>0.4</v>
      </c>
      <c r="O196" s="52"/>
      <c r="P196" s="52"/>
      <c r="Q196" s="24" t="s">
        <v>135</v>
      </c>
      <c r="R196" s="24" t="s">
        <v>39</v>
      </c>
      <c r="S196" s="24">
        <v>1</v>
      </c>
      <c r="T196" s="24">
        <v>5</v>
      </c>
      <c r="U196" s="24"/>
      <c r="V196" s="24"/>
      <c r="W196" s="24" t="s">
        <v>17</v>
      </c>
      <c r="X196" s="24">
        <v>1441</v>
      </c>
      <c r="Y196" s="24"/>
    </row>
    <row r="197" s="76" customFormat="1" ht="24.95" customHeight="1" spans="1:25">
      <c r="A197" s="24">
        <v>80</v>
      </c>
      <c r="B197" s="51" t="s">
        <v>1005</v>
      </c>
      <c r="C197" s="24" t="s">
        <v>45</v>
      </c>
      <c r="D197" s="24" t="s">
        <v>117</v>
      </c>
      <c r="E197" s="24" t="s">
        <v>400</v>
      </c>
      <c r="F197" s="24"/>
      <c r="G197" s="24" t="s">
        <v>37</v>
      </c>
      <c r="H197" s="24">
        <v>2018</v>
      </c>
      <c r="I197" s="24" t="s">
        <v>941</v>
      </c>
      <c r="J197" s="55">
        <v>4</v>
      </c>
      <c r="K197" s="51" t="s">
        <v>955</v>
      </c>
      <c r="L197" s="52">
        <v>0.05</v>
      </c>
      <c r="M197" s="52">
        <v>0.2</v>
      </c>
      <c r="N197" s="52">
        <v>0.2</v>
      </c>
      <c r="O197" s="52"/>
      <c r="P197" s="52"/>
      <c r="Q197" s="24" t="s">
        <v>135</v>
      </c>
      <c r="R197" s="24" t="s">
        <v>39</v>
      </c>
      <c r="S197" s="24">
        <v>1</v>
      </c>
      <c r="T197" s="24">
        <v>6</v>
      </c>
      <c r="U197" s="24"/>
      <c r="V197" s="24"/>
      <c r="W197" s="24" t="s">
        <v>17</v>
      </c>
      <c r="X197" s="24">
        <v>1442</v>
      </c>
      <c r="Y197" s="24"/>
    </row>
    <row r="198" s="76" customFormat="1" ht="24.95" customHeight="1" spans="1:25">
      <c r="A198" s="24">
        <v>81</v>
      </c>
      <c r="B198" s="51" t="s">
        <v>1006</v>
      </c>
      <c r="C198" s="24" t="s">
        <v>45</v>
      </c>
      <c r="D198" s="24" t="s">
        <v>117</v>
      </c>
      <c r="E198" s="24" t="s">
        <v>240</v>
      </c>
      <c r="F198" s="24"/>
      <c r="G198" s="24" t="s">
        <v>37</v>
      </c>
      <c r="H198" s="24">
        <v>2018</v>
      </c>
      <c r="I198" s="24" t="s">
        <v>941</v>
      </c>
      <c r="J198" s="55">
        <v>8</v>
      </c>
      <c r="K198" s="51" t="s">
        <v>955</v>
      </c>
      <c r="L198" s="52">
        <v>0.05</v>
      </c>
      <c r="M198" s="52">
        <v>0.4</v>
      </c>
      <c r="N198" s="52">
        <v>0.4</v>
      </c>
      <c r="O198" s="52"/>
      <c r="P198" s="52"/>
      <c r="Q198" s="24" t="s">
        <v>135</v>
      </c>
      <c r="R198" s="24" t="s">
        <v>39</v>
      </c>
      <c r="S198" s="24">
        <v>1</v>
      </c>
      <c r="T198" s="24">
        <v>2</v>
      </c>
      <c r="U198" s="24"/>
      <c r="V198" s="24"/>
      <c r="W198" s="24" t="s">
        <v>17</v>
      </c>
      <c r="X198" s="24">
        <v>1443</v>
      </c>
      <c r="Y198" s="24"/>
    </row>
    <row r="199" s="76" customFormat="1" ht="24.95" customHeight="1" spans="1:25">
      <c r="A199" s="24">
        <v>82</v>
      </c>
      <c r="B199" s="51" t="s">
        <v>1007</v>
      </c>
      <c r="C199" s="24" t="s">
        <v>45</v>
      </c>
      <c r="D199" s="24" t="s">
        <v>117</v>
      </c>
      <c r="E199" s="24" t="s">
        <v>171</v>
      </c>
      <c r="F199" s="24"/>
      <c r="G199" s="24" t="s">
        <v>37</v>
      </c>
      <c r="H199" s="24">
        <v>2018</v>
      </c>
      <c r="I199" s="24" t="s">
        <v>941</v>
      </c>
      <c r="J199" s="55">
        <v>12</v>
      </c>
      <c r="K199" s="51" t="s">
        <v>955</v>
      </c>
      <c r="L199" s="52">
        <v>0.05</v>
      </c>
      <c r="M199" s="52">
        <v>0.6</v>
      </c>
      <c r="N199" s="52">
        <v>0.6</v>
      </c>
      <c r="O199" s="52"/>
      <c r="P199" s="52"/>
      <c r="Q199" s="24" t="s">
        <v>135</v>
      </c>
      <c r="R199" s="24" t="s">
        <v>39</v>
      </c>
      <c r="S199" s="24">
        <v>2</v>
      </c>
      <c r="T199" s="24">
        <v>7</v>
      </c>
      <c r="U199" s="24"/>
      <c r="V199" s="24"/>
      <c r="W199" s="24" t="s">
        <v>17</v>
      </c>
      <c r="X199" s="24">
        <v>1444</v>
      </c>
      <c r="Y199" s="24"/>
    </row>
    <row r="200" s="76" customFormat="1" ht="24.95" customHeight="1" spans="1:25">
      <c r="A200" s="24">
        <v>83</v>
      </c>
      <c r="B200" s="51" t="s">
        <v>1008</v>
      </c>
      <c r="C200" s="24" t="s">
        <v>45</v>
      </c>
      <c r="D200" s="24" t="s">
        <v>117</v>
      </c>
      <c r="E200" s="24" t="s">
        <v>246</v>
      </c>
      <c r="F200" s="24"/>
      <c r="G200" s="24" t="s">
        <v>37</v>
      </c>
      <c r="H200" s="24">
        <v>2018</v>
      </c>
      <c r="I200" s="24" t="s">
        <v>941</v>
      </c>
      <c r="J200" s="55">
        <v>3</v>
      </c>
      <c r="K200" s="51" t="s">
        <v>955</v>
      </c>
      <c r="L200" s="52">
        <v>0.05</v>
      </c>
      <c r="M200" s="52">
        <v>0.15</v>
      </c>
      <c r="N200" s="52">
        <v>0.15</v>
      </c>
      <c r="O200" s="52"/>
      <c r="P200" s="52"/>
      <c r="Q200" s="24" t="s">
        <v>135</v>
      </c>
      <c r="R200" s="24" t="s">
        <v>39</v>
      </c>
      <c r="S200" s="24">
        <v>1</v>
      </c>
      <c r="T200" s="24">
        <v>5</v>
      </c>
      <c r="U200" s="24"/>
      <c r="V200" s="24"/>
      <c r="W200" s="24" t="s">
        <v>17</v>
      </c>
      <c r="X200" s="24">
        <v>1445</v>
      </c>
      <c r="Y200" s="24"/>
    </row>
    <row r="201" s="76" customFormat="1" ht="24.95" customHeight="1" spans="1:25">
      <c r="A201" s="24">
        <v>84</v>
      </c>
      <c r="B201" s="51" t="s">
        <v>1009</v>
      </c>
      <c r="C201" s="24" t="s">
        <v>45</v>
      </c>
      <c r="D201" s="24" t="s">
        <v>117</v>
      </c>
      <c r="E201" s="24" t="s">
        <v>249</v>
      </c>
      <c r="F201" s="24"/>
      <c r="G201" s="24" t="s">
        <v>37</v>
      </c>
      <c r="H201" s="24">
        <v>2018</v>
      </c>
      <c r="I201" s="24" t="s">
        <v>941</v>
      </c>
      <c r="J201" s="55">
        <v>5</v>
      </c>
      <c r="K201" s="51" t="s">
        <v>955</v>
      </c>
      <c r="L201" s="52">
        <v>0.05</v>
      </c>
      <c r="M201" s="52">
        <v>0.25</v>
      </c>
      <c r="N201" s="52">
        <v>0.25</v>
      </c>
      <c r="O201" s="52"/>
      <c r="P201" s="52"/>
      <c r="Q201" s="24" t="s">
        <v>135</v>
      </c>
      <c r="R201" s="24" t="s">
        <v>39</v>
      </c>
      <c r="S201" s="24">
        <v>1</v>
      </c>
      <c r="T201" s="24">
        <v>11</v>
      </c>
      <c r="U201" s="24"/>
      <c r="V201" s="24"/>
      <c r="W201" s="24" t="s">
        <v>17</v>
      </c>
      <c r="X201" s="24">
        <v>1446</v>
      </c>
      <c r="Y201" s="24"/>
    </row>
    <row r="202" s="76" customFormat="1" ht="24.95" customHeight="1" spans="1:25">
      <c r="A202" s="24">
        <v>85</v>
      </c>
      <c r="B202" s="51" t="s">
        <v>1010</v>
      </c>
      <c r="C202" s="24" t="s">
        <v>45</v>
      </c>
      <c r="D202" s="24" t="s">
        <v>117</v>
      </c>
      <c r="E202" s="24" t="s">
        <v>252</v>
      </c>
      <c r="F202" s="24"/>
      <c r="G202" s="24" t="s">
        <v>37</v>
      </c>
      <c r="H202" s="24">
        <v>2018</v>
      </c>
      <c r="I202" s="24" t="s">
        <v>941</v>
      </c>
      <c r="J202" s="55">
        <v>9</v>
      </c>
      <c r="K202" s="51" t="s">
        <v>955</v>
      </c>
      <c r="L202" s="52">
        <v>0.05</v>
      </c>
      <c r="M202" s="52">
        <v>0.45</v>
      </c>
      <c r="N202" s="52">
        <v>0.45</v>
      </c>
      <c r="O202" s="52"/>
      <c r="P202" s="52"/>
      <c r="Q202" s="24" t="s">
        <v>135</v>
      </c>
      <c r="R202" s="24" t="s">
        <v>39</v>
      </c>
      <c r="S202" s="24">
        <v>2</v>
      </c>
      <c r="T202" s="24">
        <v>6</v>
      </c>
      <c r="U202" s="24"/>
      <c r="V202" s="24"/>
      <c r="W202" s="24" t="s">
        <v>17</v>
      </c>
      <c r="X202" s="24">
        <v>1447</v>
      </c>
      <c r="Y202" s="24"/>
    </row>
    <row r="203" s="76" customFormat="1" ht="24.95" customHeight="1" spans="1:25">
      <c r="A203" s="24">
        <v>86</v>
      </c>
      <c r="B203" s="51" t="s">
        <v>1011</v>
      </c>
      <c r="C203" s="24" t="s">
        <v>45</v>
      </c>
      <c r="D203" s="24" t="s">
        <v>117</v>
      </c>
      <c r="E203" s="24" t="s">
        <v>255</v>
      </c>
      <c r="F203" s="24"/>
      <c r="G203" s="24" t="s">
        <v>37</v>
      </c>
      <c r="H203" s="24">
        <v>2018</v>
      </c>
      <c r="I203" s="24" t="s">
        <v>941</v>
      </c>
      <c r="J203" s="55">
        <v>8</v>
      </c>
      <c r="K203" s="51" t="s">
        <v>955</v>
      </c>
      <c r="L203" s="52">
        <v>0.05</v>
      </c>
      <c r="M203" s="52">
        <v>0.4</v>
      </c>
      <c r="N203" s="52">
        <v>0.4</v>
      </c>
      <c r="O203" s="52"/>
      <c r="P203" s="52"/>
      <c r="Q203" s="24" t="s">
        <v>135</v>
      </c>
      <c r="R203" s="24" t="s">
        <v>39</v>
      </c>
      <c r="S203" s="24">
        <v>3</v>
      </c>
      <c r="T203" s="24">
        <v>15</v>
      </c>
      <c r="U203" s="24"/>
      <c r="V203" s="24"/>
      <c r="W203" s="24" t="s">
        <v>17</v>
      </c>
      <c r="X203" s="24">
        <v>1448</v>
      </c>
      <c r="Y203" s="24"/>
    </row>
    <row r="204" s="6" customFormat="1" ht="24.95" customHeight="1" spans="1:25">
      <c r="A204" s="22">
        <v>89</v>
      </c>
      <c r="B204" s="23" t="s">
        <v>1047</v>
      </c>
      <c r="C204" s="22"/>
      <c r="D204" s="22"/>
      <c r="E204" s="22"/>
      <c r="F204" s="22"/>
      <c r="G204" s="22" t="s">
        <v>37</v>
      </c>
      <c r="H204" s="22" t="s">
        <v>34</v>
      </c>
      <c r="I204" s="22" t="s">
        <v>941</v>
      </c>
      <c r="J204" s="43">
        <f>SUM(J205:J210)</f>
        <v>12</v>
      </c>
      <c r="K204" s="23" t="s">
        <v>1048</v>
      </c>
      <c r="L204" s="22"/>
      <c r="M204" s="49">
        <f>SUM(M205:M210)</f>
        <v>4.8</v>
      </c>
      <c r="N204" s="49">
        <f>SUM(N205:N210)</f>
        <v>4.8</v>
      </c>
      <c r="O204" s="49">
        <f>SUM(O205:O210)</f>
        <v>0</v>
      </c>
      <c r="P204" s="49">
        <f>SUM(P205:P210)</f>
        <v>0</v>
      </c>
      <c r="Q204" s="22"/>
      <c r="R204" s="22" t="s">
        <v>39</v>
      </c>
      <c r="S204" s="58">
        <f>SUM(S205:S210)</f>
        <v>13</v>
      </c>
      <c r="T204" s="58">
        <f>SUM(T205:T210)</f>
        <v>56</v>
      </c>
      <c r="U204" s="58"/>
      <c r="V204" s="58"/>
      <c r="W204" s="22" t="s">
        <v>34</v>
      </c>
      <c r="X204" s="22">
        <v>1780</v>
      </c>
      <c r="Y204" s="22"/>
    </row>
    <row r="205" s="3" customFormat="1" ht="24.95" customHeight="1" spans="1:25">
      <c r="A205" s="24">
        <v>90</v>
      </c>
      <c r="B205" s="46" t="s">
        <v>1086</v>
      </c>
      <c r="C205" s="26" t="s">
        <v>45</v>
      </c>
      <c r="D205" s="26" t="s">
        <v>117</v>
      </c>
      <c r="E205" s="26" t="s">
        <v>560</v>
      </c>
      <c r="F205" s="26"/>
      <c r="G205" s="26" t="s">
        <v>37</v>
      </c>
      <c r="H205" s="26">
        <v>2018</v>
      </c>
      <c r="I205" s="26" t="s">
        <v>941</v>
      </c>
      <c r="J205" s="45">
        <v>3</v>
      </c>
      <c r="K205" s="51" t="s">
        <v>1048</v>
      </c>
      <c r="L205" s="47">
        <v>0.4</v>
      </c>
      <c r="M205" s="47">
        <v>1.2</v>
      </c>
      <c r="N205" s="47">
        <v>1.2</v>
      </c>
      <c r="O205" s="47"/>
      <c r="P205" s="47"/>
      <c r="Q205" s="26" t="s">
        <v>135</v>
      </c>
      <c r="R205" s="26" t="s">
        <v>39</v>
      </c>
      <c r="S205" s="26">
        <v>3</v>
      </c>
      <c r="T205" s="26">
        <v>18</v>
      </c>
      <c r="U205" s="26"/>
      <c r="V205" s="26"/>
      <c r="W205" s="26" t="s">
        <v>17</v>
      </c>
      <c r="X205" s="24">
        <v>1812</v>
      </c>
      <c r="Y205" s="24"/>
    </row>
    <row r="206" s="3" customFormat="1" ht="24.95" customHeight="1" spans="1:25">
      <c r="A206" s="24">
        <v>91</v>
      </c>
      <c r="B206" s="46" t="s">
        <v>1087</v>
      </c>
      <c r="C206" s="26" t="s">
        <v>45</v>
      </c>
      <c r="D206" s="26" t="s">
        <v>117</v>
      </c>
      <c r="E206" s="26" t="s">
        <v>231</v>
      </c>
      <c r="F206" s="26"/>
      <c r="G206" s="26" t="s">
        <v>37</v>
      </c>
      <c r="H206" s="26">
        <v>2018</v>
      </c>
      <c r="I206" s="26" t="s">
        <v>941</v>
      </c>
      <c r="J206" s="45">
        <v>1</v>
      </c>
      <c r="K206" s="51" t="s">
        <v>1048</v>
      </c>
      <c r="L206" s="47">
        <v>0.4</v>
      </c>
      <c r="M206" s="47">
        <v>0.4</v>
      </c>
      <c r="N206" s="47">
        <v>0.4</v>
      </c>
      <c r="O206" s="47"/>
      <c r="P206" s="47"/>
      <c r="Q206" s="26" t="s">
        <v>135</v>
      </c>
      <c r="R206" s="26" t="s">
        <v>39</v>
      </c>
      <c r="S206" s="26">
        <v>1</v>
      </c>
      <c r="T206" s="26">
        <v>4</v>
      </c>
      <c r="U206" s="26"/>
      <c r="V206" s="26"/>
      <c r="W206" s="26" t="s">
        <v>17</v>
      </c>
      <c r="X206" s="24">
        <v>1813</v>
      </c>
      <c r="Y206" s="24"/>
    </row>
    <row r="207" s="3" customFormat="1" ht="24.95" customHeight="1" spans="1:25">
      <c r="A207" s="24">
        <v>92</v>
      </c>
      <c r="B207" s="46" t="s">
        <v>1088</v>
      </c>
      <c r="C207" s="26" t="s">
        <v>45</v>
      </c>
      <c r="D207" s="26" t="s">
        <v>117</v>
      </c>
      <c r="E207" s="26" t="s">
        <v>240</v>
      </c>
      <c r="F207" s="26"/>
      <c r="G207" s="26" t="s">
        <v>37</v>
      </c>
      <c r="H207" s="26">
        <v>2018</v>
      </c>
      <c r="I207" s="26" t="s">
        <v>941</v>
      </c>
      <c r="J207" s="45">
        <v>2</v>
      </c>
      <c r="K207" s="51" t="s">
        <v>1048</v>
      </c>
      <c r="L207" s="47">
        <v>0.4</v>
      </c>
      <c r="M207" s="47">
        <v>0.8</v>
      </c>
      <c r="N207" s="47">
        <v>0.8</v>
      </c>
      <c r="O207" s="47"/>
      <c r="P207" s="47"/>
      <c r="Q207" s="26" t="s">
        <v>135</v>
      </c>
      <c r="R207" s="26" t="s">
        <v>39</v>
      </c>
      <c r="S207" s="26">
        <v>2</v>
      </c>
      <c r="T207" s="26">
        <v>11</v>
      </c>
      <c r="U207" s="26"/>
      <c r="V207" s="26"/>
      <c r="W207" s="26" t="s">
        <v>17</v>
      </c>
      <c r="X207" s="24">
        <v>1814</v>
      </c>
      <c r="Y207" s="24"/>
    </row>
    <row r="208" s="3" customFormat="1" ht="24.95" customHeight="1" spans="1:25">
      <c r="A208" s="24">
        <v>93</v>
      </c>
      <c r="B208" s="46" t="s">
        <v>1089</v>
      </c>
      <c r="C208" s="26" t="s">
        <v>45</v>
      </c>
      <c r="D208" s="26" t="s">
        <v>117</v>
      </c>
      <c r="E208" s="26" t="s">
        <v>171</v>
      </c>
      <c r="F208" s="26"/>
      <c r="G208" s="26" t="s">
        <v>37</v>
      </c>
      <c r="H208" s="26">
        <v>2018</v>
      </c>
      <c r="I208" s="26" t="s">
        <v>941</v>
      </c>
      <c r="J208" s="45">
        <v>3</v>
      </c>
      <c r="K208" s="51" t="s">
        <v>1048</v>
      </c>
      <c r="L208" s="47">
        <v>0.4</v>
      </c>
      <c r="M208" s="47">
        <v>1.2</v>
      </c>
      <c r="N208" s="47">
        <v>1.2</v>
      </c>
      <c r="O208" s="47"/>
      <c r="P208" s="47"/>
      <c r="Q208" s="26" t="s">
        <v>135</v>
      </c>
      <c r="R208" s="26" t="s">
        <v>39</v>
      </c>
      <c r="S208" s="26">
        <v>3</v>
      </c>
      <c r="T208" s="26">
        <v>12</v>
      </c>
      <c r="U208" s="26"/>
      <c r="V208" s="26"/>
      <c r="W208" s="26" t="s">
        <v>17</v>
      </c>
      <c r="X208" s="24">
        <v>1815</v>
      </c>
      <c r="Y208" s="24"/>
    </row>
    <row r="209" s="3" customFormat="1" ht="24.95" customHeight="1" spans="1:25">
      <c r="A209" s="24">
        <v>94</v>
      </c>
      <c r="B209" s="46" t="s">
        <v>1090</v>
      </c>
      <c r="C209" s="26" t="s">
        <v>45</v>
      </c>
      <c r="D209" s="26" t="s">
        <v>117</v>
      </c>
      <c r="E209" s="26" t="s">
        <v>249</v>
      </c>
      <c r="F209" s="26"/>
      <c r="G209" s="26" t="s">
        <v>37</v>
      </c>
      <c r="H209" s="26">
        <v>2018</v>
      </c>
      <c r="I209" s="26" t="s">
        <v>941</v>
      </c>
      <c r="J209" s="45">
        <v>1</v>
      </c>
      <c r="K209" s="51" t="s">
        <v>1048</v>
      </c>
      <c r="L209" s="47">
        <v>0.4</v>
      </c>
      <c r="M209" s="47">
        <v>0.4</v>
      </c>
      <c r="N209" s="47">
        <v>0.4</v>
      </c>
      <c r="O209" s="47"/>
      <c r="P209" s="47"/>
      <c r="Q209" s="26" t="s">
        <v>135</v>
      </c>
      <c r="R209" s="26" t="s">
        <v>39</v>
      </c>
      <c r="S209" s="26">
        <v>1</v>
      </c>
      <c r="T209" s="26">
        <v>3</v>
      </c>
      <c r="U209" s="26"/>
      <c r="V209" s="26"/>
      <c r="W209" s="26" t="s">
        <v>17</v>
      </c>
      <c r="X209" s="24">
        <v>1816</v>
      </c>
      <c r="Y209" s="24"/>
    </row>
    <row r="210" s="3" customFormat="1" ht="24.95" customHeight="1" spans="1:25">
      <c r="A210" s="24">
        <v>95</v>
      </c>
      <c r="B210" s="46" t="s">
        <v>1091</v>
      </c>
      <c r="C210" s="26" t="s">
        <v>45</v>
      </c>
      <c r="D210" s="26" t="s">
        <v>117</v>
      </c>
      <c r="E210" s="26" t="s">
        <v>252</v>
      </c>
      <c r="F210" s="26"/>
      <c r="G210" s="26" t="s">
        <v>37</v>
      </c>
      <c r="H210" s="26">
        <v>2018</v>
      </c>
      <c r="I210" s="26" t="s">
        <v>941</v>
      </c>
      <c r="J210" s="45">
        <v>2</v>
      </c>
      <c r="K210" s="51" t="s">
        <v>1048</v>
      </c>
      <c r="L210" s="47">
        <v>0.4</v>
      </c>
      <c r="M210" s="47">
        <v>0.8</v>
      </c>
      <c r="N210" s="47">
        <v>0.8</v>
      </c>
      <c r="O210" s="47"/>
      <c r="P210" s="47"/>
      <c r="Q210" s="26" t="s">
        <v>135</v>
      </c>
      <c r="R210" s="26" t="s">
        <v>39</v>
      </c>
      <c r="S210" s="26">
        <v>3</v>
      </c>
      <c r="T210" s="26">
        <v>8</v>
      </c>
      <c r="U210" s="26"/>
      <c r="V210" s="26"/>
      <c r="W210" s="26" t="s">
        <v>17</v>
      </c>
      <c r="X210" s="24">
        <v>1817</v>
      </c>
      <c r="Y210" s="24"/>
    </row>
    <row r="211" s="6" customFormat="1" ht="24.95" customHeight="1" spans="1:25">
      <c r="A211" s="22">
        <v>96</v>
      </c>
      <c r="B211" s="23" t="s">
        <v>1153</v>
      </c>
      <c r="C211" s="22"/>
      <c r="D211" s="22"/>
      <c r="E211" s="22"/>
      <c r="F211" s="22"/>
      <c r="G211" s="22" t="s">
        <v>37</v>
      </c>
      <c r="H211" s="22" t="s">
        <v>34</v>
      </c>
      <c r="I211" s="22" t="s">
        <v>1139</v>
      </c>
      <c r="J211" s="43">
        <f>SUM(J212:J212)</f>
        <v>5</v>
      </c>
      <c r="K211" s="23" t="s">
        <v>1154</v>
      </c>
      <c r="L211" s="22"/>
      <c r="M211" s="49">
        <f>SUM(M212:M212)</f>
        <v>0.4</v>
      </c>
      <c r="N211" s="49">
        <f>SUM(N212:N212)</f>
        <v>0.4</v>
      </c>
      <c r="O211" s="49">
        <f>SUM(O212:O212)</f>
        <v>0</v>
      </c>
      <c r="P211" s="49">
        <f>SUM(P212:P212)</f>
        <v>0</v>
      </c>
      <c r="Q211" s="22"/>
      <c r="R211" s="22" t="s">
        <v>39</v>
      </c>
      <c r="S211" s="58">
        <f>SUM(S212:S212)</f>
        <v>1</v>
      </c>
      <c r="T211" s="58">
        <f>SUM(T212:T212)</f>
        <v>2</v>
      </c>
      <c r="U211" s="58"/>
      <c r="V211" s="58"/>
      <c r="W211" s="22" t="s">
        <v>34</v>
      </c>
      <c r="X211" s="22">
        <v>2076</v>
      </c>
      <c r="Y211" s="22"/>
    </row>
    <row r="212" ht="24.95" customHeight="1" spans="1:25">
      <c r="A212" s="24">
        <v>97</v>
      </c>
      <c r="B212" s="51" t="s">
        <v>1161</v>
      </c>
      <c r="C212" s="24" t="s">
        <v>45</v>
      </c>
      <c r="D212" s="24" t="s">
        <v>117</v>
      </c>
      <c r="E212" s="24" t="s">
        <v>287</v>
      </c>
      <c r="F212" s="24"/>
      <c r="G212" s="24" t="s">
        <v>37</v>
      </c>
      <c r="H212" s="24">
        <v>2018</v>
      </c>
      <c r="I212" s="24" t="s">
        <v>1139</v>
      </c>
      <c r="J212" s="55">
        <v>5</v>
      </c>
      <c r="K212" s="51" t="s">
        <v>1154</v>
      </c>
      <c r="L212" s="52">
        <v>0.08</v>
      </c>
      <c r="M212" s="52">
        <f>N212+O212+P212</f>
        <v>0.4</v>
      </c>
      <c r="N212" s="52">
        <v>0.4</v>
      </c>
      <c r="O212" s="52"/>
      <c r="P212" s="52"/>
      <c r="Q212" s="24" t="s">
        <v>135</v>
      </c>
      <c r="R212" s="24" t="s">
        <v>39</v>
      </c>
      <c r="S212" s="24">
        <v>1</v>
      </c>
      <c r="T212" s="24">
        <v>2</v>
      </c>
      <c r="U212" s="24"/>
      <c r="V212" s="24"/>
      <c r="W212" s="24" t="s">
        <v>17</v>
      </c>
      <c r="X212" s="24">
        <v>2080</v>
      </c>
      <c r="Y212" s="24"/>
    </row>
    <row r="213" s="6" customFormat="1" ht="24.95" customHeight="1" spans="1:25">
      <c r="A213" s="22">
        <v>98</v>
      </c>
      <c r="B213" s="23" t="s">
        <v>1168</v>
      </c>
      <c r="C213" s="22"/>
      <c r="D213" s="22"/>
      <c r="E213" s="22"/>
      <c r="F213" s="22"/>
      <c r="G213" s="22" t="s">
        <v>37</v>
      </c>
      <c r="H213" s="22" t="s">
        <v>34</v>
      </c>
      <c r="I213" s="22" t="s">
        <v>1169</v>
      </c>
      <c r="J213" s="43">
        <f>SUM(0)</f>
        <v>0</v>
      </c>
      <c r="K213" s="23" t="s">
        <v>1170</v>
      </c>
      <c r="L213" s="22"/>
      <c r="M213" s="49">
        <f t="shared" ref="M213:P213" si="34">SUM(0)</f>
        <v>0</v>
      </c>
      <c r="N213" s="49">
        <f t="shared" si="34"/>
        <v>0</v>
      </c>
      <c r="O213" s="49">
        <f t="shared" si="34"/>
        <v>0</v>
      </c>
      <c r="P213" s="49">
        <f t="shared" si="34"/>
        <v>0</v>
      </c>
      <c r="Q213" s="22"/>
      <c r="R213" s="22" t="s">
        <v>39</v>
      </c>
      <c r="S213" s="58">
        <f>SUM(0)</f>
        <v>0</v>
      </c>
      <c r="T213" s="58">
        <f>SUM(0)</f>
        <v>0</v>
      </c>
      <c r="U213" s="58"/>
      <c r="V213" s="58"/>
      <c r="W213" s="22" t="s">
        <v>34</v>
      </c>
      <c r="X213" s="22">
        <v>2118</v>
      </c>
      <c r="Y213" s="22"/>
    </row>
    <row r="214" s="6" customFormat="1" ht="24.95" customHeight="1" spans="1:25">
      <c r="A214" s="22">
        <v>99</v>
      </c>
      <c r="B214" s="23" t="s">
        <v>1171</v>
      </c>
      <c r="C214" s="22"/>
      <c r="D214" s="22"/>
      <c r="E214" s="22"/>
      <c r="F214" s="22"/>
      <c r="G214" s="22" t="s">
        <v>37</v>
      </c>
      <c r="H214" s="22" t="s">
        <v>34</v>
      </c>
      <c r="I214" s="22" t="s">
        <v>126</v>
      </c>
      <c r="J214" s="44">
        <f>SUM(0)</f>
        <v>0</v>
      </c>
      <c r="K214" s="23" t="s">
        <v>1172</v>
      </c>
      <c r="L214" s="22"/>
      <c r="M214" s="49">
        <f t="shared" ref="M214:P214" si="35">SUM(0)</f>
        <v>0</v>
      </c>
      <c r="N214" s="49">
        <f t="shared" si="35"/>
        <v>0</v>
      </c>
      <c r="O214" s="49">
        <f t="shared" si="35"/>
        <v>0</v>
      </c>
      <c r="P214" s="49">
        <f t="shared" si="35"/>
        <v>0</v>
      </c>
      <c r="Q214" s="22"/>
      <c r="R214" s="22" t="s">
        <v>39</v>
      </c>
      <c r="S214" s="58">
        <f>SUM(0)</f>
        <v>0</v>
      </c>
      <c r="T214" s="58">
        <f>SUM(0)</f>
        <v>0</v>
      </c>
      <c r="U214" s="58"/>
      <c r="V214" s="58"/>
      <c r="W214" s="22" t="s">
        <v>34</v>
      </c>
      <c r="X214" s="22">
        <v>2196</v>
      </c>
      <c r="Y214" s="22"/>
    </row>
    <row r="215" s="6" customFormat="1" ht="24.95" customHeight="1" spans="1:25">
      <c r="A215" s="22">
        <v>100</v>
      </c>
      <c r="B215" s="23" t="s">
        <v>1173</v>
      </c>
      <c r="C215" s="22"/>
      <c r="D215" s="22"/>
      <c r="E215" s="22"/>
      <c r="F215" s="22"/>
      <c r="G215" s="22" t="s">
        <v>37</v>
      </c>
      <c r="H215" s="22" t="s">
        <v>34</v>
      </c>
      <c r="I215" s="22" t="s">
        <v>34</v>
      </c>
      <c r="J215" s="43" t="s">
        <v>34</v>
      </c>
      <c r="K215" s="23" t="s">
        <v>1174</v>
      </c>
      <c r="L215" s="22"/>
      <c r="M215" s="49">
        <f t="shared" ref="M215:P215" si="36">M216+M223+M224+M225</f>
        <v>1.99</v>
      </c>
      <c r="N215" s="49">
        <f t="shared" si="36"/>
        <v>0</v>
      </c>
      <c r="O215" s="49">
        <f t="shared" si="36"/>
        <v>1.99</v>
      </c>
      <c r="P215" s="49">
        <f t="shared" si="36"/>
        <v>0</v>
      </c>
      <c r="Q215" s="22"/>
      <c r="R215" s="22" t="s">
        <v>39</v>
      </c>
      <c r="S215" s="58">
        <f>S216+S223+S224+S225</f>
        <v>5</v>
      </c>
      <c r="T215" s="58">
        <f>T216+T223+T224+T225</f>
        <v>24</v>
      </c>
      <c r="U215" s="58"/>
      <c r="V215" s="58"/>
      <c r="W215" s="22" t="s">
        <v>34</v>
      </c>
      <c r="X215" s="22">
        <v>2211</v>
      </c>
      <c r="Y215" s="22"/>
    </row>
    <row r="216" ht="24.95" customHeight="1" spans="1:25">
      <c r="A216" s="24">
        <v>101</v>
      </c>
      <c r="B216" s="26" t="s">
        <v>1175</v>
      </c>
      <c r="C216" s="24"/>
      <c r="D216" s="24"/>
      <c r="E216" s="24"/>
      <c r="F216" s="24"/>
      <c r="G216" s="24" t="s">
        <v>37</v>
      </c>
      <c r="H216" s="24" t="s">
        <v>34</v>
      </c>
      <c r="I216" s="24" t="s">
        <v>1176</v>
      </c>
      <c r="J216" s="55">
        <f>SUM(J217:J221)</f>
        <v>61</v>
      </c>
      <c r="K216" s="51"/>
      <c r="L216" s="24"/>
      <c r="M216" s="52">
        <f>SUM(M217:M221)</f>
        <v>1.99</v>
      </c>
      <c r="N216" s="52">
        <f>SUM(N217:N221)</f>
        <v>0</v>
      </c>
      <c r="O216" s="52">
        <f>SUM(O217:O221)</f>
        <v>1.99</v>
      </c>
      <c r="P216" s="52">
        <f>SUM(P217:P221)</f>
        <v>0</v>
      </c>
      <c r="Q216" s="24"/>
      <c r="R216" s="24" t="s">
        <v>39</v>
      </c>
      <c r="S216" s="59">
        <f>SUM(S217:S221)</f>
        <v>5</v>
      </c>
      <c r="T216" s="59">
        <f>SUM(T217:T221)</f>
        <v>24</v>
      </c>
      <c r="U216" s="59"/>
      <c r="V216" s="59"/>
      <c r="W216" s="24" t="s">
        <v>34</v>
      </c>
      <c r="X216" s="24">
        <v>2212</v>
      </c>
      <c r="Y216" s="24"/>
    </row>
    <row r="217" ht="24.95" customHeight="1" spans="1:25">
      <c r="A217" s="24">
        <v>102</v>
      </c>
      <c r="B217" s="78" t="s">
        <v>1181</v>
      </c>
      <c r="C217" s="33" t="s">
        <v>45</v>
      </c>
      <c r="D217" s="33" t="s">
        <v>117</v>
      </c>
      <c r="E217" s="33" t="s">
        <v>255</v>
      </c>
      <c r="F217" s="33"/>
      <c r="G217" s="33" t="s">
        <v>37</v>
      </c>
      <c r="H217" s="33">
        <v>2019</v>
      </c>
      <c r="I217" s="33" t="s">
        <v>1178</v>
      </c>
      <c r="J217" s="81">
        <v>4</v>
      </c>
      <c r="K217" s="53" t="s">
        <v>1182</v>
      </c>
      <c r="L217" s="26">
        <v>0.05</v>
      </c>
      <c r="M217" s="47">
        <f t="shared" ref="M217:M222" si="37">N217+O217+P217</f>
        <v>0.2</v>
      </c>
      <c r="N217" s="47"/>
      <c r="O217" s="47">
        <v>0.2</v>
      </c>
      <c r="P217" s="47"/>
      <c r="Q217" s="26" t="s">
        <v>135</v>
      </c>
      <c r="R217" s="26" t="s">
        <v>39</v>
      </c>
      <c r="S217" s="60">
        <v>1</v>
      </c>
      <c r="T217" s="60">
        <v>5</v>
      </c>
      <c r="U217" s="60"/>
      <c r="V217" s="60"/>
      <c r="W217" s="26" t="s">
        <v>17</v>
      </c>
      <c r="X217" s="26"/>
      <c r="Y217" s="26" t="s">
        <v>1183</v>
      </c>
    </row>
    <row r="218" ht="24.95" customHeight="1" spans="1:25">
      <c r="A218" s="24"/>
      <c r="B218" s="78"/>
      <c r="C218" s="30" t="s">
        <v>45</v>
      </c>
      <c r="D218" s="31" t="s">
        <v>117</v>
      </c>
      <c r="E218" s="105" t="s">
        <v>255</v>
      </c>
      <c r="F218" s="105" t="s">
        <v>2937</v>
      </c>
      <c r="G218" s="33" t="s">
        <v>37</v>
      </c>
      <c r="H218" s="33">
        <v>2019</v>
      </c>
      <c r="I218" s="33" t="s">
        <v>1178</v>
      </c>
      <c r="J218" s="81">
        <v>4</v>
      </c>
      <c r="K218" s="53" t="s">
        <v>1182</v>
      </c>
      <c r="L218" s="26">
        <v>0.05</v>
      </c>
      <c r="M218" s="47">
        <f t="shared" si="37"/>
        <v>0.2</v>
      </c>
      <c r="N218" s="47"/>
      <c r="O218" s="47">
        <v>0.2</v>
      </c>
      <c r="P218" s="47"/>
      <c r="Q218" s="26" t="s">
        <v>135</v>
      </c>
      <c r="R218" s="26" t="s">
        <v>39</v>
      </c>
      <c r="S218" s="60">
        <v>1</v>
      </c>
      <c r="T218" s="60">
        <v>5</v>
      </c>
      <c r="U218" s="60"/>
      <c r="V218" s="60"/>
      <c r="W218" s="26" t="s">
        <v>17</v>
      </c>
      <c r="X218" s="26"/>
      <c r="Y218" s="26"/>
    </row>
    <row r="219" ht="24.95" customHeight="1" spans="1:25">
      <c r="A219" s="24">
        <v>103</v>
      </c>
      <c r="B219" s="78" t="s">
        <v>1213</v>
      </c>
      <c r="C219" s="33" t="s">
        <v>45</v>
      </c>
      <c r="D219" s="33" t="s">
        <v>117</v>
      </c>
      <c r="E219" s="33" t="s">
        <v>234</v>
      </c>
      <c r="F219" s="33"/>
      <c r="G219" s="33" t="s">
        <v>37</v>
      </c>
      <c r="H219" s="33">
        <v>2019</v>
      </c>
      <c r="I219" s="33" t="s">
        <v>1214</v>
      </c>
      <c r="J219" s="81">
        <v>10</v>
      </c>
      <c r="K219" s="53" t="s">
        <v>1215</v>
      </c>
      <c r="L219" s="26">
        <v>0.03</v>
      </c>
      <c r="M219" s="47">
        <f t="shared" si="37"/>
        <v>0.3</v>
      </c>
      <c r="N219" s="47"/>
      <c r="O219" s="47">
        <v>0.3</v>
      </c>
      <c r="P219" s="47"/>
      <c r="Q219" s="26" t="s">
        <v>135</v>
      </c>
      <c r="R219" s="26" t="s">
        <v>39</v>
      </c>
      <c r="S219" s="60">
        <v>1</v>
      </c>
      <c r="T219" s="60">
        <v>5</v>
      </c>
      <c r="U219" s="60"/>
      <c r="V219" s="60"/>
      <c r="W219" s="26" t="s">
        <v>17</v>
      </c>
      <c r="X219" s="26"/>
      <c r="Y219" s="26" t="s">
        <v>1216</v>
      </c>
    </row>
    <row r="220" ht="24.95" customHeight="1" spans="1:25">
      <c r="A220" s="24"/>
      <c r="B220" s="78"/>
      <c r="C220" s="30" t="s">
        <v>45</v>
      </c>
      <c r="D220" s="31" t="s">
        <v>117</v>
      </c>
      <c r="E220" s="105" t="s">
        <v>234</v>
      </c>
      <c r="F220" s="105" t="s">
        <v>2910</v>
      </c>
      <c r="G220" s="33" t="s">
        <v>37</v>
      </c>
      <c r="H220" s="33">
        <v>2019</v>
      </c>
      <c r="I220" s="33" t="s">
        <v>1214</v>
      </c>
      <c r="J220" s="81">
        <v>10</v>
      </c>
      <c r="K220" s="53" t="s">
        <v>1215</v>
      </c>
      <c r="L220" s="26">
        <v>0.03</v>
      </c>
      <c r="M220" s="47">
        <f t="shared" si="37"/>
        <v>0.3</v>
      </c>
      <c r="N220" s="47"/>
      <c r="O220" s="47">
        <v>0.3</v>
      </c>
      <c r="P220" s="47"/>
      <c r="Q220" s="26" t="s">
        <v>135</v>
      </c>
      <c r="R220" s="26" t="s">
        <v>39</v>
      </c>
      <c r="S220" s="60">
        <v>1</v>
      </c>
      <c r="T220" s="60">
        <v>5</v>
      </c>
      <c r="U220" s="60"/>
      <c r="V220" s="60"/>
      <c r="W220" s="26" t="s">
        <v>17</v>
      </c>
      <c r="X220" s="26"/>
      <c r="Y220" s="26"/>
    </row>
    <row r="221" ht="24.95" customHeight="1" spans="1:25">
      <c r="A221" s="24">
        <v>104</v>
      </c>
      <c r="B221" s="78" t="s">
        <v>1217</v>
      </c>
      <c r="C221" s="33" t="s">
        <v>45</v>
      </c>
      <c r="D221" s="33" t="s">
        <v>117</v>
      </c>
      <c r="E221" s="33" t="s">
        <v>656</v>
      </c>
      <c r="F221" s="33"/>
      <c r="G221" s="33" t="s">
        <v>37</v>
      </c>
      <c r="H221" s="33">
        <v>2019</v>
      </c>
      <c r="I221" s="33" t="s">
        <v>1214</v>
      </c>
      <c r="J221" s="81">
        <v>33</v>
      </c>
      <c r="K221" s="53" t="s">
        <v>1215</v>
      </c>
      <c r="L221" s="26">
        <v>0.03</v>
      </c>
      <c r="M221" s="47">
        <f t="shared" si="37"/>
        <v>0.99</v>
      </c>
      <c r="N221" s="47"/>
      <c r="O221" s="47">
        <v>0.99</v>
      </c>
      <c r="P221" s="47"/>
      <c r="Q221" s="26" t="s">
        <v>135</v>
      </c>
      <c r="R221" s="26" t="s">
        <v>39</v>
      </c>
      <c r="S221" s="60">
        <v>1</v>
      </c>
      <c r="T221" s="60">
        <v>4</v>
      </c>
      <c r="U221" s="60"/>
      <c r="V221" s="60"/>
      <c r="W221" s="26" t="s">
        <v>17</v>
      </c>
      <c r="X221" s="26"/>
      <c r="Y221" s="26" t="s">
        <v>1218</v>
      </c>
    </row>
    <row r="222" ht="24.95" customHeight="1" spans="1:25">
      <c r="A222" s="24"/>
      <c r="B222" s="25"/>
      <c r="C222" s="27" t="s">
        <v>45</v>
      </c>
      <c r="D222" s="28" t="s">
        <v>117</v>
      </c>
      <c r="E222" s="103" t="s">
        <v>656</v>
      </c>
      <c r="F222" s="103" t="s">
        <v>2951</v>
      </c>
      <c r="G222" s="26" t="s">
        <v>37</v>
      </c>
      <c r="H222" s="26">
        <v>2019</v>
      </c>
      <c r="I222" s="26" t="s">
        <v>1214</v>
      </c>
      <c r="J222" s="45">
        <v>33</v>
      </c>
      <c r="K222" s="46" t="s">
        <v>1215</v>
      </c>
      <c r="L222" s="26">
        <v>0.03</v>
      </c>
      <c r="M222" s="47">
        <f t="shared" si="37"/>
        <v>0.99</v>
      </c>
      <c r="N222" s="47"/>
      <c r="O222" s="47">
        <v>0.99</v>
      </c>
      <c r="P222" s="47"/>
      <c r="Q222" s="26" t="s">
        <v>135</v>
      </c>
      <c r="R222" s="26" t="s">
        <v>39</v>
      </c>
      <c r="S222" s="60">
        <v>1</v>
      </c>
      <c r="T222" s="60">
        <v>4</v>
      </c>
      <c r="U222" s="60"/>
      <c r="V222" s="60"/>
      <c r="W222" s="26" t="s">
        <v>17</v>
      </c>
      <c r="X222" s="26"/>
      <c r="Y222" s="26"/>
    </row>
    <row r="223" ht="24.95" customHeight="1" spans="1:25">
      <c r="A223" s="24">
        <v>105</v>
      </c>
      <c r="B223" s="26" t="s">
        <v>1227</v>
      </c>
      <c r="C223" s="24"/>
      <c r="D223" s="24"/>
      <c r="E223" s="24"/>
      <c r="F223" s="24"/>
      <c r="G223" s="24" t="s">
        <v>37</v>
      </c>
      <c r="H223" s="24" t="s">
        <v>34</v>
      </c>
      <c r="I223" s="24" t="s">
        <v>1228</v>
      </c>
      <c r="J223" s="55">
        <f t="shared" ref="J223:J225" si="38">SUM(0)</f>
        <v>0</v>
      </c>
      <c r="K223" s="51"/>
      <c r="L223" s="24"/>
      <c r="M223" s="52">
        <f t="shared" ref="M223:P223" si="39">SUM(0)</f>
        <v>0</v>
      </c>
      <c r="N223" s="52">
        <f t="shared" si="39"/>
        <v>0</v>
      </c>
      <c r="O223" s="52">
        <f t="shared" si="39"/>
        <v>0</v>
      </c>
      <c r="P223" s="52">
        <f t="shared" si="39"/>
        <v>0</v>
      </c>
      <c r="Q223" s="24"/>
      <c r="R223" s="24" t="s">
        <v>39</v>
      </c>
      <c r="S223" s="59">
        <f t="shared" ref="S223:S225" si="40">SUM(0)</f>
        <v>0</v>
      </c>
      <c r="T223" s="59">
        <f t="shared" ref="T223:T225" si="41">SUM(0)</f>
        <v>0</v>
      </c>
      <c r="U223" s="59"/>
      <c r="V223" s="59"/>
      <c r="W223" s="24" t="s">
        <v>34</v>
      </c>
      <c r="X223" s="24">
        <v>2232</v>
      </c>
      <c r="Y223" s="24"/>
    </row>
    <row r="224" ht="24.95" customHeight="1" spans="1:25">
      <c r="A224" s="24">
        <v>106</v>
      </c>
      <c r="B224" s="26" t="s">
        <v>1229</v>
      </c>
      <c r="C224" s="24"/>
      <c r="D224" s="24"/>
      <c r="E224" s="24"/>
      <c r="F224" s="24"/>
      <c r="G224" s="24" t="s">
        <v>37</v>
      </c>
      <c r="H224" s="24" t="s">
        <v>34</v>
      </c>
      <c r="I224" s="24" t="s">
        <v>941</v>
      </c>
      <c r="J224" s="55">
        <f t="shared" si="38"/>
        <v>0</v>
      </c>
      <c r="K224" s="51"/>
      <c r="L224" s="24"/>
      <c r="M224" s="52">
        <f t="shared" ref="M224:P224" si="42">SUM(0)</f>
        <v>0</v>
      </c>
      <c r="N224" s="52">
        <f t="shared" si="42"/>
        <v>0</v>
      </c>
      <c r="O224" s="52">
        <f t="shared" si="42"/>
        <v>0</v>
      </c>
      <c r="P224" s="52">
        <f t="shared" si="42"/>
        <v>0</v>
      </c>
      <c r="Q224" s="24"/>
      <c r="R224" s="24" t="s">
        <v>39</v>
      </c>
      <c r="S224" s="59">
        <f t="shared" si="40"/>
        <v>0</v>
      </c>
      <c r="T224" s="59">
        <f t="shared" si="41"/>
        <v>0</v>
      </c>
      <c r="U224" s="59"/>
      <c r="V224" s="59"/>
      <c r="W224" s="24" t="s">
        <v>34</v>
      </c>
      <c r="X224" s="24">
        <v>2251</v>
      </c>
      <c r="Y224" s="24"/>
    </row>
    <row r="225" ht="24.95" customHeight="1" spans="1:25">
      <c r="A225" s="24">
        <v>107</v>
      </c>
      <c r="B225" s="26" t="s">
        <v>1230</v>
      </c>
      <c r="C225" s="24"/>
      <c r="D225" s="24"/>
      <c r="E225" s="24"/>
      <c r="F225" s="24"/>
      <c r="G225" s="24" t="s">
        <v>37</v>
      </c>
      <c r="H225" s="24" t="s">
        <v>34</v>
      </c>
      <c r="I225" s="24" t="s">
        <v>1139</v>
      </c>
      <c r="J225" s="55">
        <f t="shared" si="38"/>
        <v>0</v>
      </c>
      <c r="K225" s="51"/>
      <c r="L225" s="24"/>
      <c r="M225" s="52">
        <f t="shared" ref="M225:P225" si="43">SUM(0)</f>
        <v>0</v>
      </c>
      <c r="N225" s="52">
        <f t="shared" si="43"/>
        <v>0</v>
      </c>
      <c r="O225" s="52">
        <f t="shared" si="43"/>
        <v>0</v>
      </c>
      <c r="P225" s="52">
        <f t="shared" si="43"/>
        <v>0</v>
      </c>
      <c r="Q225" s="24"/>
      <c r="R225" s="24" t="s">
        <v>39</v>
      </c>
      <c r="S225" s="59">
        <f t="shared" si="40"/>
        <v>0</v>
      </c>
      <c r="T225" s="59">
        <f t="shared" si="41"/>
        <v>0</v>
      </c>
      <c r="U225" s="59"/>
      <c r="V225" s="59"/>
      <c r="W225" s="24" t="s">
        <v>34</v>
      </c>
      <c r="X225" s="24">
        <v>2256</v>
      </c>
      <c r="Y225" s="24"/>
    </row>
    <row r="226" s="5" customFormat="1" ht="24.95" customHeight="1" spans="1:25">
      <c r="A226" s="20">
        <v>108</v>
      </c>
      <c r="B226" s="21" t="s">
        <v>1231</v>
      </c>
      <c r="C226" s="20"/>
      <c r="D226" s="20"/>
      <c r="E226" s="20"/>
      <c r="F226" s="20"/>
      <c r="G226" s="20" t="s">
        <v>37</v>
      </c>
      <c r="H226" s="20" t="s">
        <v>34</v>
      </c>
      <c r="I226" s="20" t="s">
        <v>1232</v>
      </c>
      <c r="J226" s="41">
        <f>J227+J228+J231+J232+J233+J234+J235+J236</f>
        <v>2</v>
      </c>
      <c r="K226" s="21"/>
      <c r="L226" s="20"/>
      <c r="M226" s="48">
        <f t="shared" ref="M226:P226" si="44">M227+M228+M231+M232+M233+M234+M235+M236</f>
        <v>150</v>
      </c>
      <c r="N226" s="48">
        <f t="shared" si="44"/>
        <v>100</v>
      </c>
      <c r="O226" s="48">
        <f t="shared" si="44"/>
        <v>50</v>
      </c>
      <c r="P226" s="48">
        <f t="shared" si="44"/>
        <v>0</v>
      </c>
      <c r="Q226" s="20"/>
      <c r="R226" s="20" t="s">
        <v>34</v>
      </c>
      <c r="S226" s="57">
        <f>S227+S228+S231+S232+S233+S234+S235+S236</f>
        <v>0</v>
      </c>
      <c r="T226" s="57">
        <f>T227+T228+T231+T232+T233+T234+T235+T236</f>
        <v>0</v>
      </c>
      <c r="U226" s="57"/>
      <c r="V226" s="57"/>
      <c r="W226" s="20" t="s">
        <v>34</v>
      </c>
      <c r="X226" s="20">
        <v>2258</v>
      </c>
      <c r="Y226" s="20"/>
    </row>
    <row r="227" s="6" customFormat="1" ht="24.95" customHeight="1" spans="1:25">
      <c r="A227" s="22">
        <v>109</v>
      </c>
      <c r="B227" s="23" t="s">
        <v>1233</v>
      </c>
      <c r="C227" s="22"/>
      <c r="D227" s="22"/>
      <c r="E227" s="22"/>
      <c r="F227" s="22"/>
      <c r="G227" s="22" t="s">
        <v>37</v>
      </c>
      <c r="H227" s="22" t="s">
        <v>34</v>
      </c>
      <c r="I227" s="22" t="s">
        <v>1232</v>
      </c>
      <c r="J227" s="43">
        <v>0</v>
      </c>
      <c r="K227" s="23"/>
      <c r="L227" s="22"/>
      <c r="M227" s="49"/>
      <c r="N227" s="49"/>
      <c r="O227" s="49"/>
      <c r="P227" s="49"/>
      <c r="Q227" s="22"/>
      <c r="R227" s="22"/>
      <c r="S227" s="58"/>
      <c r="T227" s="58"/>
      <c r="U227" s="58"/>
      <c r="V227" s="58"/>
      <c r="W227" s="22" t="s">
        <v>34</v>
      </c>
      <c r="X227" s="22">
        <v>2259</v>
      </c>
      <c r="Y227" s="22"/>
    </row>
    <row r="228" s="6" customFormat="1" ht="24.95" customHeight="1" spans="1:25">
      <c r="A228" s="22">
        <v>110</v>
      </c>
      <c r="B228" s="23" t="s">
        <v>1234</v>
      </c>
      <c r="C228" s="22"/>
      <c r="D228" s="22"/>
      <c r="E228" s="22"/>
      <c r="F228" s="22"/>
      <c r="G228" s="22" t="s">
        <v>37</v>
      </c>
      <c r="H228" s="22" t="s">
        <v>34</v>
      </c>
      <c r="I228" s="22" t="s">
        <v>1232</v>
      </c>
      <c r="J228" s="43">
        <f>SUM(J229:J230)</f>
        <v>2</v>
      </c>
      <c r="K228" s="23" t="s">
        <v>1235</v>
      </c>
      <c r="L228" s="22"/>
      <c r="M228" s="49">
        <f>SUM(M229:M230)</f>
        <v>150</v>
      </c>
      <c r="N228" s="49">
        <f>SUM(N229:N230)</f>
        <v>100</v>
      </c>
      <c r="O228" s="49">
        <f>SUM(O229:O230)</f>
        <v>50</v>
      </c>
      <c r="P228" s="49">
        <f>SUM(P229:P230)</f>
        <v>0</v>
      </c>
      <c r="Q228" s="22"/>
      <c r="R228" s="22" t="s">
        <v>110</v>
      </c>
      <c r="S228" s="58">
        <f>SUM(S229:S230)</f>
        <v>0</v>
      </c>
      <c r="T228" s="58">
        <f>SUM(T229:T230)</f>
        <v>0</v>
      </c>
      <c r="U228" s="58" t="s">
        <v>1236</v>
      </c>
      <c r="V228" s="58" t="s">
        <v>1237</v>
      </c>
      <c r="W228" s="22" t="s">
        <v>34</v>
      </c>
      <c r="X228" s="22">
        <v>2266</v>
      </c>
      <c r="Y228" s="22"/>
    </row>
    <row r="229" ht="24.95" customHeight="1" spans="1:25">
      <c r="A229" s="24">
        <v>111</v>
      </c>
      <c r="B229" s="25" t="s">
        <v>1238</v>
      </c>
      <c r="C229" s="26" t="s">
        <v>45</v>
      </c>
      <c r="D229" s="26"/>
      <c r="E229" s="26"/>
      <c r="F229" s="26"/>
      <c r="G229" s="26" t="s">
        <v>37</v>
      </c>
      <c r="H229" s="26">
        <v>2018</v>
      </c>
      <c r="I229" s="26" t="s">
        <v>1232</v>
      </c>
      <c r="J229" s="45">
        <v>1</v>
      </c>
      <c r="K229" s="46" t="s">
        <v>1239</v>
      </c>
      <c r="L229" s="26">
        <v>100</v>
      </c>
      <c r="M229" s="64">
        <f>N229+O229+P229</f>
        <v>100</v>
      </c>
      <c r="N229" s="64">
        <v>100</v>
      </c>
      <c r="O229" s="64"/>
      <c r="P229" s="64"/>
      <c r="Q229" s="26" t="s">
        <v>1240</v>
      </c>
      <c r="R229" s="26" t="s">
        <v>110</v>
      </c>
      <c r="S229" s="65"/>
      <c r="T229" s="65"/>
      <c r="U229" s="65"/>
      <c r="V229" s="65"/>
      <c r="W229" s="26" t="s">
        <v>17</v>
      </c>
      <c r="X229" s="24">
        <v>2272</v>
      </c>
      <c r="Y229" s="24"/>
    </row>
    <row r="230" s="3" customFormat="1" ht="24.95" customHeight="1" spans="1:25">
      <c r="A230" s="24">
        <v>112</v>
      </c>
      <c r="B230" s="51" t="s">
        <v>1251</v>
      </c>
      <c r="C230" s="24" t="s">
        <v>45</v>
      </c>
      <c r="D230" s="26" t="s">
        <v>117</v>
      </c>
      <c r="E230" s="24"/>
      <c r="F230" s="24"/>
      <c r="G230" s="24" t="s">
        <v>37</v>
      </c>
      <c r="H230" s="24">
        <v>2019</v>
      </c>
      <c r="I230" s="24" t="s">
        <v>1232</v>
      </c>
      <c r="J230" s="55">
        <v>1</v>
      </c>
      <c r="K230" s="46" t="s">
        <v>1247</v>
      </c>
      <c r="L230" s="52">
        <v>50</v>
      </c>
      <c r="M230" s="52">
        <f>N230+O230+P230</f>
        <v>50</v>
      </c>
      <c r="N230" s="52"/>
      <c r="O230" s="52">
        <v>50</v>
      </c>
      <c r="P230" s="52"/>
      <c r="Q230" s="24" t="s">
        <v>49</v>
      </c>
      <c r="R230" s="24" t="s">
        <v>110</v>
      </c>
      <c r="S230" s="24"/>
      <c r="T230" s="24"/>
      <c r="U230" s="24"/>
      <c r="V230" s="24"/>
      <c r="W230" s="24" t="s">
        <v>17</v>
      </c>
      <c r="X230" s="24">
        <v>2296</v>
      </c>
      <c r="Y230" s="24"/>
    </row>
    <row r="231" s="6" customFormat="1" ht="24.95" customHeight="1" spans="1:25">
      <c r="A231" s="22">
        <v>113</v>
      </c>
      <c r="B231" s="23" t="s">
        <v>1255</v>
      </c>
      <c r="C231" s="22"/>
      <c r="D231" s="22"/>
      <c r="E231" s="22"/>
      <c r="F231" s="22"/>
      <c r="G231" s="22" t="s">
        <v>37</v>
      </c>
      <c r="H231" s="22" t="s">
        <v>34</v>
      </c>
      <c r="I231" s="22" t="s">
        <v>1232</v>
      </c>
      <c r="J231" s="43"/>
      <c r="K231" s="23"/>
      <c r="L231" s="22"/>
      <c r="M231" s="49"/>
      <c r="N231" s="49"/>
      <c r="O231" s="49"/>
      <c r="P231" s="49"/>
      <c r="Q231" s="22"/>
      <c r="R231" s="22"/>
      <c r="S231" s="58"/>
      <c r="T231" s="58"/>
      <c r="U231" s="58"/>
      <c r="V231" s="58"/>
      <c r="W231" s="22"/>
      <c r="X231" s="22">
        <v>2304</v>
      </c>
      <c r="Y231" s="22"/>
    </row>
    <row r="232" s="6" customFormat="1" ht="24.95" customHeight="1" spans="1:25">
      <c r="A232" s="22">
        <v>114</v>
      </c>
      <c r="B232" s="23" t="s">
        <v>1256</v>
      </c>
      <c r="C232" s="22"/>
      <c r="D232" s="22"/>
      <c r="E232" s="22"/>
      <c r="F232" s="22"/>
      <c r="G232" s="22" t="s">
        <v>37</v>
      </c>
      <c r="H232" s="22" t="s">
        <v>34</v>
      </c>
      <c r="I232" s="22" t="s">
        <v>1232</v>
      </c>
      <c r="J232" s="43">
        <f>SUM(0)</f>
        <v>0</v>
      </c>
      <c r="K232" s="23" t="s">
        <v>1257</v>
      </c>
      <c r="L232" s="22"/>
      <c r="M232" s="49">
        <f t="shared" ref="M232:P232" si="45">SUM(0)</f>
        <v>0</v>
      </c>
      <c r="N232" s="49">
        <f t="shared" si="45"/>
        <v>0</v>
      </c>
      <c r="O232" s="49">
        <f t="shared" si="45"/>
        <v>0</v>
      </c>
      <c r="P232" s="49">
        <f t="shared" si="45"/>
        <v>0</v>
      </c>
      <c r="Q232" s="22"/>
      <c r="R232" s="22" t="s">
        <v>39</v>
      </c>
      <c r="S232" s="58">
        <f>SUM(0)</f>
        <v>0</v>
      </c>
      <c r="T232" s="58">
        <f>SUM(0)</f>
        <v>0</v>
      </c>
      <c r="U232" s="58" t="s">
        <v>1236</v>
      </c>
      <c r="V232" s="58" t="s">
        <v>1237</v>
      </c>
      <c r="W232" s="22" t="s">
        <v>34</v>
      </c>
      <c r="X232" s="22">
        <v>2305</v>
      </c>
      <c r="Y232" s="22"/>
    </row>
    <row r="233" s="6" customFormat="1" ht="24.95" customHeight="1" spans="1:25">
      <c r="A233" s="22">
        <v>115</v>
      </c>
      <c r="B233" s="23" t="s">
        <v>1258</v>
      </c>
      <c r="C233" s="22"/>
      <c r="D233" s="22"/>
      <c r="E233" s="22"/>
      <c r="F233" s="22"/>
      <c r="G233" s="22" t="s">
        <v>37</v>
      </c>
      <c r="H233" s="22" t="s">
        <v>34</v>
      </c>
      <c r="I233" s="22" t="s">
        <v>1232</v>
      </c>
      <c r="J233" s="43">
        <f>SUM(0)</f>
        <v>0</v>
      </c>
      <c r="K233" s="23" t="s">
        <v>1259</v>
      </c>
      <c r="L233" s="22"/>
      <c r="M233" s="49">
        <f>SUM(0)</f>
        <v>0</v>
      </c>
      <c r="N233" s="49">
        <f>SUM(0)</f>
        <v>0</v>
      </c>
      <c r="O233" s="49">
        <f>SUM(0)</f>
        <v>0</v>
      </c>
      <c r="P233" s="49">
        <f>SUM(0)</f>
        <v>0</v>
      </c>
      <c r="Q233" s="22"/>
      <c r="R233" s="22" t="s">
        <v>110</v>
      </c>
      <c r="S233" s="58">
        <f>SUM(0)</f>
        <v>0</v>
      </c>
      <c r="T233" s="58">
        <f>SUM(0)</f>
        <v>0</v>
      </c>
      <c r="U233" s="58" t="s">
        <v>1236</v>
      </c>
      <c r="V233" s="58" t="s">
        <v>1237</v>
      </c>
      <c r="W233" s="22" t="s">
        <v>34</v>
      </c>
      <c r="X233" s="22">
        <v>2309</v>
      </c>
      <c r="Y233" s="22"/>
    </row>
    <row r="234" s="6" customFormat="1" ht="24.95" customHeight="1" spans="1:25">
      <c r="A234" s="22">
        <v>116</v>
      </c>
      <c r="B234" s="23" t="s">
        <v>1269</v>
      </c>
      <c r="C234" s="22"/>
      <c r="D234" s="22"/>
      <c r="E234" s="22"/>
      <c r="F234" s="22"/>
      <c r="G234" s="22" t="s">
        <v>37</v>
      </c>
      <c r="H234" s="22" t="s">
        <v>34</v>
      </c>
      <c r="I234" s="22" t="s">
        <v>1232</v>
      </c>
      <c r="J234" s="43">
        <f>SUM(0)</f>
        <v>0</v>
      </c>
      <c r="K234" s="23" t="s">
        <v>1270</v>
      </c>
      <c r="L234" s="22"/>
      <c r="M234" s="49">
        <f t="shared" ref="M234:P234" si="46">SUM(0)</f>
        <v>0</v>
      </c>
      <c r="N234" s="49">
        <f t="shared" si="46"/>
        <v>0</v>
      </c>
      <c r="O234" s="49">
        <f t="shared" si="46"/>
        <v>0</v>
      </c>
      <c r="P234" s="49">
        <f t="shared" si="46"/>
        <v>0</v>
      </c>
      <c r="Q234" s="22"/>
      <c r="R234" s="22" t="s">
        <v>39</v>
      </c>
      <c r="S234" s="58">
        <f>SUM(0)</f>
        <v>0</v>
      </c>
      <c r="T234" s="58">
        <f>SUM(0)</f>
        <v>0</v>
      </c>
      <c r="U234" s="58" t="s">
        <v>1236</v>
      </c>
      <c r="V234" s="58" t="s">
        <v>1237</v>
      </c>
      <c r="W234" s="22" t="s">
        <v>34</v>
      </c>
      <c r="X234" s="22">
        <v>2353</v>
      </c>
      <c r="Y234" s="22"/>
    </row>
    <row r="235" s="6" customFormat="1" ht="24.95" customHeight="1" spans="1:25">
      <c r="A235" s="22">
        <v>117</v>
      </c>
      <c r="B235" s="23" t="s">
        <v>1271</v>
      </c>
      <c r="C235" s="22"/>
      <c r="D235" s="22"/>
      <c r="E235" s="22"/>
      <c r="F235" s="22"/>
      <c r="G235" s="22" t="s">
        <v>37</v>
      </c>
      <c r="H235" s="22" t="s">
        <v>34</v>
      </c>
      <c r="I235" s="22" t="s">
        <v>1232</v>
      </c>
      <c r="J235" s="43">
        <f>SUM(0)</f>
        <v>0</v>
      </c>
      <c r="K235" s="23" t="s">
        <v>1272</v>
      </c>
      <c r="L235" s="22"/>
      <c r="M235" s="49">
        <f t="shared" ref="M235:P235" si="47">SUM(0)</f>
        <v>0</v>
      </c>
      <c r="N235" s="49">
        <f t="shared" si="47"/>
        <v>0</v>
      </c>
      <c r="O235" s="49">
        <f t="shared" si="47"/>
        <v>0</v>
      </c>
      <c r="P235" s="49">
        <f t="shared" si="47"/>
        <v>0</v>
      </c>
      <c r="Q235" s="22"/>
      <c r="R235" s="22" t="s">
        <v>39</v>
      </c>
      <c r="S235" s="58">
        <f>SUM(0)</f>
        <v>0</v>
      </c>
      <c r="T235" s="58">
        <f>SUM(0)</f>
        <v>0</v>
      </c>
      <c r="U235" s="58" t="s">
        <v>1273</v>
      </c>
      <c r="V235" s="58" t="s">
        <v>128</v>
      </c>
      <c r="W235" s="22" t="s">
        <v>34</v>
      </c>
      <c r="X235" s="22">
        <v>2355</v>
      </c>
      <c r="Y235" s="22"/>
    </row>
    <row r="236" s="6" customFormat="1" ht="24.95" customHeight="1" spans="1:25">
      <c r="A236" s="22">
        <v>118</v>
      </c>
      <c r="B236" s="23" t="s">
        <v>1274</v>
      </c>
      <c r="C236" s="22"/>
      <c r="D236" s="22"/>
      <c r="E236" s="22"/>
      <c r="F236" s="22"/>
      <c r="G236" s="22"/>
      <c r="H236" s="22"/>
      <c r="I236" s="22"/>
      <c r="J236" s="43"/>
      <c r="K236" s="23"/>
      <c r="L236" s="22"/>
      <c r="M236" s="49"/>
      <c r="N236" s="49"/>
      <c r="O236" s="49"/>
      <c r="P236" s="49"/>
      <c r="Q236" s="22"/>
      <c r="R236" s="22"/>
      <c r="S236" s="58"/>
      <c r="T236" s="58"/>
      <c r="U236" s="58"/>
      <c r="V236" s="58"/>
      <c r="W236" s="22"/>
      <c r="X236" s="22"/>
      <c r="Y236" s="66" t="s">
        <v>1275</v>
      </c>
    </row>
    <row r="237" s="5" customFormat="1" ht="24.95" customHeight="1" spans="1:25">
      <c r="A237" s="20">
        <v>119</v>
      </c>
      <c r="B237" s="21" t="s">
        <v>1276</v>
      </c>
      <c r="C237" s="20"/>
      <c r="D237" s="20"/>
      <c r="E237" s="20"/>
      <c r="F237" s="20"/>
      <c r="G237" s="20" t="s">
        <v>125</v>
      </c>
      <c r="H237" s="20" t="s">
        <v>34</v>
      </c>
      <c r="I237" s="20" t="s">
        <v>1232</v>
      </c>
      <c r="J237" s="41">
        <f>J238+J240+J241</f>
        <v>1</v>
      </c>
      <c r="K237" s="21"/>
      <c r="L237" s="20"/>
      <c r="M237" s="48">
        <f t="shared" ref="M237:P237" si="48">M238+M240+M241</f>
        <v>200</v>
      </c>
      <c r="N237" s="48">
        <f t="shared" si="48"/>
        <v>200</v>
      </c>
      <c r="O237" s="48">
        <f t="shared" si="48"/>
        <v>0</v>
      </c>
      <c r="P237" s="48">
        <f t="shared" si="48"/>
        <v>0</v>
      </c>
      <c r="Q237" s="20"/>
      <c r="R237" s="20" t="s">
        <v>34</v>
      </c>
      <c r="S237" s="57">
        <f>S238+S240+S241</f>
        <v>0</v>
      </c>
      <c r="T237" s="57">
        <f>T238+T240+T241</f>
        <v>0</v>
      </c>
      <c r="U237" s="57" t="s">
        <v>1277</v>
      </c>
      <c r="V237" s="57" t="s">
        <v>1278</v>
      </c>
      <c r="W237" s="20" t="s">
        <v>34</v>
      </c>
      <c r="X237" s="20">
        <v>2366</v>
      </c>
      <c r="Y237" s="20"/>
    </row>
    <row r="238" s="6" customFormat="1" ht="24.95" customHeight="1" spans="1:25">
      <c r="A238" s="22">
        <v>120</v>
      </c>
      <c r="B238" s="23" t="s">
        <v>1279</v>
      </c>
      <c r="C238" s="22"/>
      <c r="D238" s="22"/>
      <c r="E238" s="22"/>
      <c r="F238" s="22"/>
      <c r="G238" s="22" t="s">
        <v>125</v>
      </c>
      <c r="H238" s="22" t="s">
        <v>34</v>
      </c>
      <c r="I238" s="22" t="s">
        <v>1232</v>
      </c>
      <c r="J238" s="43">
        <f>SUM(J239:J239)</f>
        <v>1</v>
      </c>
      <c r="K238" s="23" t="s">
        <v>1280</v>
      </c>
      <c r="L238" s="22"/>
      <c r="M238" s="49">
        <f t="shared" ref="M238:P238" si="49">SUM(M239:M239)</f>
        <v>200</v>
      </c>
      <c r="N238" s="49">
        <f t="shared" si="49"/>
        <v>200</v>
      </c>
      <c r="O238" s="49">
        <f t="shared" si="49"/>
        <v>0</v>
      </c>
      <c r="P238" s="49">
        <f t="shared" si="49"/>
        <v>0</v>
      </c>
      <c r="Q238" s="22"/>
      <c r="R238" s="22" t="s">
        <v>110</v>
      </c>
      <c r="S238" s="58">
        <f>SUM(S239:S239)</f>
        <v>0</v>
      </c>
      <c r="T238" s="58">
        <f>SUM(T239:T239)</f>
        <v>0</v>
      </c>
      <c r="U238" s="58"/>
      <c r="V238" s="58"/>
      <c r="W238" s="22" t="s">
        <v>34</v>
      </c>
      <c r="X238" s="22">
        <v>2367</v>
      </c>
      <c r="Y238" s="22"/>
    </row>
    <row r="239" s="3" customFormat="1" ht="24.95" customHeight="1" spans="1:25">
      <c r="A239" s="24">
        <v>121</v>
      </c>
      <c r="B239" s="46" t="s">
        <v>1281</v>
      </c>
      <c r="C239" s="26" t="s">
        <v>45</v>
      </c>
      <c r="D239" s="26"/>
      <c r="E239" s="26"/>
      <c r="F239" s="26"/>
      <c r="G239" s="26" t="s">
        <v>37</v>
      </c>
      <c r="H239" s="26">
        <v>2018</v>
      </c>
      <c r="I239" s="26" t="s">
        <v>1232</v>
      </c>
      <c r="J239" s="45">
        <v>1</v>
      </c>
      <c r="K239" s="46" t="s">
        <v>1282</v>
      </c>
      <c r="L239" s="47">
        <v>200</v>
      </c>
      <c r="M239" s="64">
        <f>N239+O239+P239</f>
        <v>200</v>
      </c>
      <c r="N239" s="47">
        <v>200</v>
      </c>
      <c r="O239" s="64"/>
      <c r="P239" s="64"/>
      <c r="Q239" s="26" t="s">
        <v>1240</v>
      </c>
      <c r="R239" s="26" t="s">
        <v>110</v>
      </c>
      <c r="S239" s="65"/>
      <c r="T239" s="65"/>
      <c r="U239" s="65"/>
      <c r="V239" s="65"/>
      <c r="W239" s="26" t="s">
        <v>17</v>
      </c>
      <c r="X239" s="24">
        <v>2370</v>
      </c>
      <c r="Y239" s="24"/>
    </row>
    <row r="240" s="6" customFormat="1" ht="24.95" customHeight="1" spans="1:25">
      <c r="A240" s="22">
        <v>122</v>
      </c>
      <c r="B240" s="23" t="s">
        <v>1283</v>
      </c>
      <c r="C240" s="22"/>
      <c r="D240" s="22"/>
      <c r="E240" s="22"/>
      <c r="F240" s="22"/>
      <c r="G240" s="22" t="s">
        <v>363</v>
      </c>
      <c r="H240" s="22" t="s">
        <v>34</v>
      </c>
      <c r="I240" s="22" t="s">
        <v>1232</v>
      </c>
      <c r="J240" s="43"/>
      <c r="K240" s="23"/>
      <c r="L240" s="22"/>
      <c r="M240" s="49"/>
      <c r="N240" s="49"/>
      <c r="O240" s="49"/>
      <c r="P240" s="49"/>
      <c r="Q240" s="22"/>
      <c r="R240" s="22"/>
      <c r="S240" s="58"/>
      <c r="T240" s="58"/>
      <c r="U240" s="58"/>
      <c r="V240" s="58"/>
      <c r="W240" s="22" t="s">
        <v>34</v>
      </c>
      <c r="X240" s="22">
        <v>2375</v>
      </c>
      <c r="Y240" s="22"/>
    </row>
    <row r="241" s="6" customFormat="1" ht="24.95" customHeight="1" spans="1:25">
      <c r="A241" s="22">
        <v>123</v>
      </c>
      <c r="B241" s="23" t="s">
        <v>1284</v>
      </c>
      <c r="C241" s="22"/>
      <c r="D241" s="22"/>
      <c r="E241" s="22"/>
      <c r="F241" s="22"/>
      <c r="G241" s="22" t="s">
        <v>37</v>
      </c>
      <c r="H241" s="22" t="s">
        <v>34</v>
      </c>
      <c r="I241" s="22" t="s">
        <v>1232</v>
      </c>
      <c r="J241" s="43"/>
      <c r="K241" s="23"/>
      <c r="L241" s="44"/>
      <c r="M241" s="44"/>
      <c r="N241" s="44"/>
      <c r="O241" s="44"/>
      <c r="P241" s="44"/>
      <c r="Q241" s="22"/>
      <c r="R241" s="22"/>
      <c r="S241" s="58"/>
      <c r="T241" s="58"/>
      <c r="U241" s="58"/>
      <c r="V241" s="58"/>
      <c r="W241" s="22" t="s">
        <v>34</v>
      </c>
      <c r="X241" s="22">
        <v>2391</v>
      </c>
      <c r="Y241" s="22"/>
    </row>
    <row r="242" s="5" customFormat="1" ht="24.95" customHeight="1" spans="1:25">
      <c r="A242" s="20">
        <v>124</v>
      </c>
      <c r="B242" s="21" t="s">
        <v>1285</v>
      </c>
      <c r="C242" s="20"/>
      <c r="D242" s="20"/>
      <c r="E242" s="20"/>
      <c r="F242" s="20"/>
      <c r="G242" s="20" t="s">
        <v>37</v>
      </c>
      <c r="H242" s="20" t="s">
        <v>34</v>
      </c>
      <c r="I242" s="20" t="s">
        <v>38</v>
      </c>
      <c r="J242" s="41">
        <f>J243+J244+J245+J246</f>
        <v>0</v>
      </c>
      <c r="K242" s="21"/>
      <c r="L242" s="20"/>
      <c r="M242" s="48">
        <f t="shared" ref="M242:P242" si="50">M243+M244+M245+M246</f>
        <v>0</v>
      </c>
      <c r="N242" s="48">
        <f t="shared" si="50"/>
        <v>0</v>
      </c>
      <c r="O242" s="48">
        <f t="shared" si="50"/>
        <v>0</v>
      </c>
      <c r="P242" s="48">
        <f t="shared" si="50"/>
        <v>0</v>
      </c>
      <c r="Q242" s="20"/>
      <c r="R242" s="20" t="s">
        <v>39</v>
      </c>
      <c r="S242" s="57">
        <f>S243+S244+S245+S246</f>
        <v>0</v>
      </c>
      <c r="T242" s="57">
        <f>T243+T244+T245+T246</f>
        <v>0</v>
      </c>
      <c r="U242" s="57" t="s">
        <v>2725</v>
      </c>
      <c r="V242" s="57" t="s">
        <v>1287</v>
      </c>
      <c r="W242" s="20" t="s">
        <v>34</v>
      </c>
      <c r="X242" s="20">
        <v>2402</v>
      </c>
      <c r="Y242" s="20"/>
    </row>
    <row r="243" s="6" customFormat="1" ht="24.95" customHeight="1" spans="1:25">
      <c r="A243" s="22">
        <v>125</v>
      </c>
      <c r="B243" s="23" t="s">
        <v>1288</v>
      </c>
      <c r="C243" s="22"/>
      <c r="D243" s="22"/>
      <c r="E243" s="22"/>
      <c r="F243" s="22"/>
      <c r="G243" s="22" t="s">
        <v>37</v>
      </c>
      <c r="H243" s="22" t="s">
        <v>34</v>
      </c>
      <c r="I243" s="22" t="s">
        <v>38</v>
      </c>
      <c r="J243" s="43">
        <f t="shared" ref="J243:J246" si="51">SUM(0)</f>
        <v>0</v>
      </c>
      <c r="K243" s="23" t="s">
        <v>1289</v>
      </c>
      <c r="L243" s="22"/>
      <c r="M243" s="49">
        <f t="shared" ref="M243:P243" si="52">SUM(0)</f>
        <v>0</v>
      </c>
      <c r="N243" s="49">
        <f t="shared" si="52"/>
        <v>0</v>
      </c>
      <c r="O243" s="49">
        <f t="shared" si="52"/>
        <v>0</v>
      </c>
      <c r="P243" s="49">
        <f t="shared" si="52"/>
        <v>0</v>
      </c>
      <c r="Q243" s="22"/>
      <c r="R243" s="22" t="s">
        <v>39</v>
      </c>
      <c r="S243" s="58">
        <f t="shared" ref="S243:S246" si="53">SUM(0)</f>
        <v>0</v>
      </c>
      <c r="T243" s="58">
        <f t="shared" ref="T243:T246" si="54">SUM(0)</f>
        <v>0</v>
      </c>
      <c r="U243" s="58"/>
      <c r="V243" s="58"/>
      <c r="W243" s="22" t="s">
        <v>34</v>
      </c>
      <c r="X243" s="22">
        <v>2403</v>
      </c>
      <c r="Y243" s="22"/>
    </row>
    <row r="244" s="6" customFormat="1" ht="24.95" customHeight="1" spans="1:25">
      <c r="A244" s="22">
        <v>126</v>
      </c>
      <c r="B244" s="23" t="s">
        <v>1290</v>
      </c>
      <c r="C244" s="22"/>
      <c r="D244" s="22"/>
      <c r="E244" s="22"/>
      <c r="F244" s="22"/>
      <c r="G244" s="22" t="s">
        <v>37</v>
      </c>
      <c r="H244" s="22" t="s">
        <v>34</v>
      </c>
      <c r="I244" s="22" t="s">
        <v>38</v>
      </c>
      <c r="J244" s="43">
        <f t="shared" si="51"/>
        <v>0</v>
      </c>
      <c r="K244" s="23" t="s">
        <v>1289</v>
      </c>
      <c r="L244" s="22"/>
      <c r="M244" s="49">
        <f t="shared" ref="M244:P244" si="55">SUM(0)</f>
        <v>0</v>
      </c>
      <c r="N244" s="49">
        <f t="shared" si="55"/>
        <v>0</v>
      </c>
      <c r="O244" s="49">
        <f t="shared" si="55"/>
        <v>0</v>
      </c>
      <c r="P244" s="49">
        <f t="shared" si="55"/>
        <v>0</v>
      </c>
      <c r="Q244" s="22"/>
      <c r="R244" s="22" t="s">
        <v>39</v>
      </c>
      <c r="S244" s="58">
        <f t="shared" si="53"/>
        <v>0</v>
      </c>
      <c r="T244" s="58">
        <f t="shared" si="54"/>
        <v>0</v>
      </c>
      <c r="U244" s="58"/>
      <c r="V244" s="58"/>
      <c r="W244" s="22" t="s">
        <v>34</v>
      </c>
      <c r="X244" s="22">
        <v>2983</v>
      </c>
      <c r="Y244" s="22"/>
    </row>
    <row r="245" s="6" customFormat="1" ht="24.95" customHeight="1" spans="1:25">
      <c r="A245" s="22">
        <v>127</v>
      </c>
      <c r="B245" s="23" t="s">
        <v>1291</v>
      </c>
      <c r="C245" s="22"/>
      <c r="D245" s="22"/>
      <c r="E245" s="22"/>
      <c r="F245" s="22"/>
      <c r="G245" s="22" t="s">
        <v>37</v>
      </c>
      <c r="H245" s="22" t="s">
        <v>34</v>
      </c>
      <c r="I245" s="22" t="s">
        <v>38</v>
      </c>
      <c r="J245" s="43">
        <f t="shared" si="51"/>
        <v>0</v>
      </c>
      <c r="K245" s="23" t="s">
        <v>1289</v>
      </c>
      <c r="L245" s="22"/>
      <c r="M245" s="49">
        <f t="shared" ref="M245:P245" si="56">SUM(0)</f>
        <v>0</v>
      </c>
      <c r="N245" s="49">
        <f t="shared" si="56"/>
        <v>0</v>
      </c>
      <c r="O245" s="49">
        <f t="shared" si="56"/>
        <v>0</v>
      </c>
      <c r="P245" s="49">
        <f t="shared" si="56"/>
        <v>0</v>
      </c>
      <c r="Q245" s="22"/>
      <c r="R245" s="22" t="s">
        <v>39</v>
      </c>
      <c r="S245" s="58">
        <f t="shared" si="53"/>
        <v>0</v>
      </c>
      <c r="T245" s="58">
        <f t="shared" si="54"/>
        <v>0</v>
      </c>
      <c r="U245" s="58"/>
      <c r="V245" s="58"/>
      <c r="W245" s="22" t="s">
        <v>34</v>
      </c>
      <c r="X245" s="22">
        <v>3446</v>
      </c>
      <c r="Y245" s="22"/>
    </row>
    <row r="246" s="6" customFormat="1" ht="24.95" customHeight="1" spans="1:25">
      <c r="A246" s="22">
        <v>128</v>
      </c>
      <c r="B246" s="23" t="s">
        <v>1292</v>
      </c>
      <c r="C246" s="22"/>
      <c r="D246" s="22"/>
      <c r="E246" s="22"/>
      <c r="F246" s="22"/>
      <c r="G246" s="22" t="s">
        <v>37</v>
      </c>
      <c r="H246" s="22" t="s">
        <v>34</v>
      </c>
      <c r="I246" s="22" t="s">
        <v>38</v>
      </c>
      <c r="J246" s="43">
        <f t="shared" si="51"/>
        <v>0</v>
      </c>
      <c r="K246" s="23" t="s">
        <v>1293</v>
      </c>
      <c r="L246" s="22"/>
      <c r="M246" s="49">
        <f t="shared" ref="M246:P246" si="57">SUM(0)</f>
        <v>0</v>
      </c>
      <c r="N246" s="49">
        <f t="shared" si="57"/>
        <v>0</v>
      </c>
      <c r="O246" s="49">
        <f t="shared" si="57"/>
        <v>0</v>
      </c>
      <c r="P246" s="49">
        <f t="shared" si="57"/>
        <v>0</v>
      </c>
      <c r="Q246" s="22"/>
      <c r="R246" s="22" t="s">
        <v>39</v>
      </c>
      <c r="S246" s="58">
        <f t="shared" si="53"/>
        <v>0</v>
      </c>
      <c r="T246" s="58">
        <f t="shared" si="54"/>
        <v>0</v>
      </c>
      <c r="U246" s="58"/>
      <c r="V246" s="58"/>
      <c r="W246" s="22" t="s">
        <v>34</v>
      </c>
      <c r="X246" s="22">
        <v>3942</v>
      </c>
      <c r="Y246" s="22"/>
    </row>
    <row r="247" s="5" customFormat="1" ht="24.95" customHeight="1" spans="1:25">
      <c r="A247" s="20">
        <v>129</v>
      </c>
      <c r="B247" s="21" t="s">
        <v>1294</v>
      </c>
      <c r="C247" s="20"/>
      <c r="D247" s="20"/>
      <c r="E247" s="20"/>
      <c r="F247" s="20"/>
      <c r="G247" s="20" t="s">
        <v>125</v>
      </c>
      <c r="H247" s="20" t="s">
        <v>34</v>
      </c>
      <c r="I247" s="20" t="s">
        <v>1295</v>
      </c>
      <c r="J247" s="41">
        <f>J248+J249</f>
        <v>0</v>
      </c>
      <c r="K247" s="21"/>
      <c r="L247" s="20"/>
      <c r="M247" s="48">
        <f t="shared" ref="M247:P247" si="58">M248+M249</f>
        <v>0</v>
      </c>
      <c r="N247" s="48">
        <f t="shared" si="58"/>
        <v>0</v>
      </c>
      <c r="O247" s="48">
        <f t="shared" si="58"/>
        <v>0</v>
      </c>
      <c r="P247" s="48">
        <f t="shared" si="58"/>
        <v>0</v>
      </c>
      <c r="Q247" s="20"/>
      <c r="R247" s="20" t="s">
        <v>110</v>
      </c>
      <c r="S247" s="57">
        <f>S248+S249</f>
        <v>0</v>
      </c>
      <c r="T247" s="57">
        <f>T248+T249</f>
        <v>0</v>
      </c>
      <c r="U247" s="57" t="s">
        <v>1296</v>
      </c>
      <c r="V247" s="57" t="s">
        <v>1237</v>
      </c>
      <c r="W247" s="20" t="s">
        <v>34</v>
      </c>
      <c r="X247" s="20">
        <v>3949</v>
      </c>
      <c r="Y247" s="20"/>
    </row>
    <row r="248" s="6" customFormat="1" ht="24.95" customHeight="1" spans="1:25">
      <c r="A248" s="22">
        <v>130</v>
      </c>
      <c r="B248" s="23" t="s">
        <v>1297</v>
      </c>
      <c r="C248" s="22"/>
      <c r="D248" s="22"/>
      <c r="E248" s="22"/>
      <c r="F248" s="22"/>
      <c r="G248" s="22" t="s">
        <v>125</v>
      </c>
      <c r="H248" s="22" t="s">
        <v>34</v>
      </c>
      <c r="I248" s="22" t="s">
        <v>1295</v>
      </c>
      <c r="J248" s="43">
        <f>SUM(0)</f>
        <v>0</v>
      </c>
      <c r="K248" s="23" t="s">
        <v>1298</v>
      </c>
      <c r="L248" s="22"/>
      <c r="M248" s="49">
        <f t="shared" ref="M248:P248" si="59">SUM(0)</f>
        <v>0</v>
      </c>
      <c r="N248" s="49">
        <f t="shared" si="59"/>
        <v>0</v>
      </c>
      <c r="O248" s="49">
        <f t="shared" si="59"/>
        <v>0</v>
      </c>
      <c r="P248" s="49">
        <f t="shared" si="59"/>
        <v>0</v>
      </c>
      <c r="Q248" s="22"/>
      <c r="R248" s="22" t="s">
        <v>110</v>
      </c>
      <c r="S248" s="58">
        <f>SUM(0)</f>
        <v>0</v>
      </c>
      <c r="T248" s="58">
        <f>SUM(0)</f>
        <v>0</v>
      </c>
      <c r="U248" s="58"/>
      <c r="V248" s="58"/>
      <c r="W248" s="22" t="s">
        <v>34</v>
      </c>
      <c r="X248" s="22">
        <v>3950</v>
      </c>
      <c r="Y248" s="22"/>
    </row>
    <row r="249" s="6" customFormat="1" ht="24.95" customHeight="1" spans="1:25">
      <c r="A249" s="22">
        <v>131</v>
      </c>
      <c r="B249" s="23" t="s">
        <v>1299</v>
      </c>
      <c r="C249" s="22"/>
      <c r="D249" s="22"/>
      <c r="E249" s="22"/>
      <c r="F249" s="22"/>
      <c r="G249" s="22"/>
      <c r="H249" s="22"/>
      <c r="I249" s="22"/>
      <c r="J249" s="43"/>
      <c r="K249" s="23"/>
      <c r="L249" s="22"/>
      <c r="M249" s="49"/>
      <c r="N249" s="49"/>
      <c r="O249" s="49"/>
      <c r="P249" s="49"/>
      <c r="Q249" s="22"/>
      <c r="R249" s="22"/>
      <c r="S249" s="58"/>
      <c r="T249" s="58"/>
      <c r="U249" s="58"/>
      <c r="V249" s="58"/>
      <c r="W249" s="22"/>
      <c r="X249" s="22">
        <v>3967</v>
      </c>
      <c r="Y249" s="22"/>
    </row>
    <row r="250" s="6" customFormat="1" ht="24.95" customHeight="1" spans="1:25">
      <c r="A250" s="22">
        <v>132</v>
      </c>
      <c r="B250" s="23" t="s">
        <v>1300</v>
      </c>
      <c r="C250" s="22"/>
      <c r="D250" s="22"/>
      <c r="E250" s="22"/>
      <c r="F250" s="22"/>
      <c r="G250" s="22"/>
      <c r="H250" s="22"/>
      <c r="I250" s="22" t="s">
        <v>1301</v>
      </c>
      <c r="J250" s="43"/>
      <c r="K250" s="23"/>
      <c r="L250" s="22"/>
      <c r="M250" s="49"/>
      <c r="N250" s="49"/>
      <c r="O250" s="49"/>
      <c r="P250" s="49"/>
      <c r="Q250" s="22"/>
      <c r="R250" s="22"/>
      <c r="S250" s="58"/>
      <c r="T250" s="58"/>
      <c r="U250" s="58"/>
      <c r="V250" s="58"/>
      <c r="W250" s="22"/>
      <c r="X250" s="22"/>
      <c r="Y250" s="22" t="s">
        <v>1302</v>
      </c>
    </row>
    <row r="251" s="5" customFormat="1" ht="24.95" customHeight="1" spans="1:25">
      <c r="A251" s="20">
        <v>133</v>
      </c>
      <c r="B251" s="21" t="s">
        <v>1303</v>
      </c>
      <c r="C251" s="20"/>
      <c r="D251" s="20"/>
      <c r="E251" s="20"/>
      <c r="F251" s="20"/>
      <c r="G251" s="20"/>
      <c r="H251" s="20"/>
      <c r="I251" s="20" t="s">
        <v>108</v>
      </c>
      <c r="J251" s="41"/>
      <c r="K251" s="21"/>
      <c r="L251" s="20"/>
      <c r="M251" s="48"/>
      <c r="N251" s="48"/>
      <c r="O251" s="48"/>
      <c r="P251" s="48"/>
      <c r="Q251" s="20"/>
      <c r="R251" s="20"/>
      <c r="S251" s="57"/>
      <c r="T251" s="57"/>
      <c r="U251" s="57"/>
      <c r="V251" s="57"/>
      <c r="W251" s="20"/>
      <c r="X251" s="20"/>
      <c r="Y251" s="20" t="s">
        <v>1304</v>
      </c>
    </row>
    <row r="252" s="4" customFormat="1" ht="24.95" customHeight="1" spans="1:25">
      <c r="A252" s="18">
        <v>134</v>
      </c>
      <c r="B252" s="19" t="s">
        <v>1305</v>
      </c>
      <c r="C252" s="18"/>
      <c r="D252" s="18"/>
      <c r="E252" s="18"/>
      <c r="F252" s="18"/>
      <c r="G252" s="18" t="s">
        <v>37</v>
      </c>
      <c r="H252" s="18" t="s">
        <v>34</v>
      </c>
      <c r="I252" s="18" t="s">
        <v>106</v>
      </c>
      <c r="J252" s="62">
        <f>J253+J261+J281+J285+J289+J290+J291</f>
        <v>62</v>
      </c>
      <c r="K252" s="19"/>
      <c r="L252" s="18"/>
      <c r="M252" s="40">
        <f t="shared" ref="M252:P252" si="60">M253+M261+M281+M285+M289+M290+M291</f>
        <v>107.3</v>
      </c>
      <c r="N252" s="40">
        <f t="shared" si="60"/>
        <v>86.3</v>
      </c>
      <c r="O252" s="40">
        <f t="shared" si="60"/>
        <v>21</v>
      </c>
      <c r="P252" s="40">
        <f t="shared" si="60"/>
        <v>0</v>
      </c>
      <c r="Q252" s="18"/>
      <c r="R252" s="18" t="s">
        <v>39</v>
      </c>
      <c r="S252" s="56">
        <f>S253+S261+S281+S285+S289+S290+S291</f>
        <v>48</v>
      </c>
      <c r="T252" s="56">
        <f>T253+T261+T281+T285+T289+T290+T291</f>
        <v>184</v>
      </c>
      <c r="U252" s="56" t="s">
        <v>1306</v>
      </c>
      <c r="V252" s="56" t="s">
        <v>1287</v>
      </c>
      <c r="W252" s="18" t="s">
        <v>34</v>
      </c>
      <c r="X252" s="18">
        <v>3968</v>
      </c>
      <c r="Y252" s="18"/>
    </row>
    <row r="253" s="5" customFormat="1" ht="24.95" customHeight="1" spans="1:25">
      <c r="A253" s="20">
        <v>135</v>
      </c>
      <c r="B253" s="21" t="s">
        <v>1307</v>
      </c>
      <c r="C253" s="20"/>
      <c r="D253" s="20"/>
      <c r="E253" s="20"/>
      <c r="F253" s="20"/>
      <c r="G253" s="20" t="s">
        <v>37</v>
      </c>
      <c r="H253" s="20" t="s">
        <v>34</v>
      </c>
      <c r="I253" s="20" t="s">
        <v>106</v>
      </c>
      <c r="J253" s="41">
        <f>SUM(J254:J260)</f>
        <v>14</v>
      </c>
      <c r="K253" s="21"/>
      <c r="L253" s="20"/>
      <c r="M253" s="48">
        <f>SUM(M254:M260)</f>
        <v>29.4</v>
      </c>
      <c r="N253" s="48">
        <f>SUM(N254:N260)</f>
        <v>27.3</v>
      </c>
      <c r="O253" s="48">
        <f>SUM(O254:O260)</f>
        <v>2.1</v>
      </c>
      <c r="P253" s="48">
        <f>SUM(P254:P260)</f>
        <v>0</v>
      </c>
      <c r="Q253" s="20"/>
      <c r="R253" s="20" t="s">
        <v>39</v>
      </c>
      <c r="S253" s="57">
        <f>SUM(S254:S260)</f>
        <v>10</v>
      </c>
      <c r="T253" s="57">
        <f>SUM(T254:T260)</f>
        <v>38</v>
      </c>
      <c r="U253" s="57"/>
      <c r="V253" s="57"/>
      <c r="W253" s="20" t="s">
        <v>34</v>
      </c>
      <c r="X253" s="20">
        <v>3969</v>
      </c>
      <c r="Y253" s="20"/>
    </row>
    <row r="254" s="3" customFormat="1" ht="24.95" customHeight="1" spans="1:25">
      <c r="A254" s="24">
        <v>136</v>
      </c>
      <c r="B254" s="46" t="s">
        <v>1326</v>
      </c>
      <c r="C254" s="26" t="s">
        <v>45</v>
      </c>
      <c r="D254" s="26" t="s">
        <v>117</v>
      </c>
      <c r="E254" s="26" t="s">
        <v>560</v>
      </c>
      <c r="F254" s="26"/>
      <c r="G254" s="26" t="s">
        <v>37</v>
      </c>
      <c r="H254" s="26">
        <v>2018</v>
      </c>
      <c r="I254" s="26" t="s">
        <v>106</v>
      </c>
      <c r="J254" s="63">
        <v>3</v>
      </c>
      <c r="K254" s="46" t="s">
        <v>1309</v>
      </c>
      <c r="L254" s="47">
        <v>2.1</v>
      </c>
      <c r="M254" s="47">
        <f t="shared" ref="M254:M260" si="61">N254+O254+P254</f>
        <v>6.3</v>
      </c>
      <c r="N254" s="47">
        <v>6.3</v>
      </c>
      <c r="O254" s="47"/>
      <c r="P254" s="47"/>
      <c r="Q254" s="26" t="s">
        <v>135</v>
      </c>
      <c r="R254" s="26" t="s">
        <v>39</v>
      </c>
      <c r="S254" s="26">
        <v>2</v>
      </c>
      <c r="T254" s="26">
        <v>8</v>
      </c>
      <c r="U254" s="26"/>
      <c r="V254" s="26"/>
      <c r="W254" s="26" t="s">
        <v>1310</v>
      </c>
      <c r="X254" s="26">
        <v>3992</v>
      </c>
      <c r="Y254" s="26"/>
    </row>
    <row r="255" s="3" customFormat="1" ht="24.95" customHeight="1" spans="1:25">
      <c r="A255" s="24">
        <v>137</v>
      </c>
      <c r="B255" s="46" t="s">
        <v>1327</v>
      </c>
      <c r="C255" s="26" t="s">
        <v>45</v>
      </c>
      <c r="D255" s="26" t="s">
        <v>117</v>
      </c>
      <c r="E255" s="26" t="s">
        <v>400</v>
      </c>
      <c r="F255" s="26"/>
      <c r="G255" s="26" t="s">
        <v>37</v>
      </c>
      <c r="H255" s="26">
        <v>2018</v>
      </c>
      <c r="I255" s="26" t="s">
        <v>106</v>
      </c>
      <c r="J255" s="63">
        <v>1</v>
      </c>
      <c r="K255" s="46" t="s">
        <v>1309</v>
      </c>
      <c r="L255" s="47">
        <v>2.1</v>
      </c>
      <c r="M255" s="47">
        <f t="shared" si="61"/>
        <v>2.1</v>
      </c>
      <c r="N255" s="47">
        <v>2.1</v>
      </c>
      <c r="O255" s="47"/>
      <c r="P255" s="47"/>
      <c r="Q255" s="26" t="s">
        <v>135</v>
      </c>
      <c r="R255" s="26" t="s">
        <v>39</v>
      </c>
      <c r="S255" s="26">
        <v>1</v>
      </c>
      <c r="T255" s="26">
        <v>4</v>
      </c>
      <c r="U255" s="26"/>
      <c r="V255" s="26"/>
      <c r="W255" s="26" t="s">
        <v>1310</v>
      </c>
      <c r="X255" s="26">
        <v>3995</v>
      </c>
      <c r="Y255" s="26"/>
    </row>
    <row r="256" s="3" customFormat="1" ht="24.95" customHeight="1" spans="1:25">
      <c r="A256" s="24">
        <v>138</v>
      </c>
      <c r="B256" s="46" t="s">
        <v>1328</v>
      </c>
      <c r="C256" s="26" t="s">
        <v>45</v>
      </c>
      <c r="D256" s="26" t="s">
        <v>117</v>
      </c>
      <c r="E256" s="26" t="s">
        <v>243</v>
      </c>
      <c r="F256" s="26"/>
      <c r="G256" s="26" t="s">
        <v>37</v>
      </c>
      <c r="H256" s="26">
        <v>2018</v>
      </c>
      <c r="I256" s="26" t="s">
        <v>106</v>
      </c>
      <c r="J256" s="63">
        <v>1</v>
      </c>
      <c r="K256" s="46" t="s">
        <v>1309</v>
      </c>
      <c r="L256" s="47">
        <v>2.1</v>
      </c>
      <c r="M256" s="47">
        <f t="shared" si="61"/>
        <v>2.1</v>
      </c>
      <c r="N256" s="47">
        <v>2.1</v>
      </c>
      <c r="O256" s="47"/>
      <c r="P256" s="47"/>
      <c r="Q256" s="26" t="s">
        <v>135</v>
      </c>
      <c r="R256" s="26" t="s">
        <v>39</v>
      </c>
      <c r="S256" s="26">
        <v>1</v>
      </c>
      <c r="T256" s="26">
        <v>4</v>
      </c>
      <c r="U256" s="26"/>
      <c r="V256" s="26"/>
      <c r="W256" s="26" t="s">
        <v>1310</v>
      </c>
      <c r="X256" s="26">
        <v>3996</v>
      </c>
      <c r="Y256" s="26"/>
    </row>
    <row r="257" s="3" customFormat="1" ht="24.95" customHeight="1" spans="1:25">
      <c r="A257" s="24">
        <v>139</v>
      </c>
      <c r="B257" s="46" t="s">
        <v>1329</v>
      </c>
      <c r="C257" s="26" t="s">
        <v>45</v>
      </c>
      <c r="D257" s="26" t="s">
        <v>117</v>
      </c>
      <c r="E257" s="26" t="s">
        <v>171</v>
      </c>
      <c r="F257" s="26"/>
      <c r="G257" s="26" t="s">
        <v>37</v>
      </c>
      <c r="H257" s="26">
        <v>2018</v>
      </c>
      <c r="I257" s="26" t="s">
        <v>106</v>
      </c>
      <c r="J257" s="63">
        <v>4</v>
      </c>
      <c r="K257" s="46" t="s">
        <v>1309</v>
      </c>
      <c r="L257" s="47">
        <v>2.1</v>
      </c>
      <c r="M257" s="47">
        <f t="shared" si="61"/>
        <v>8.4</v>
      </c>
      <c r="N257" s="47">
        <v>8.4</v>
      </c>
      <c r="O257" s="47"/>
      <c r="P257" s="47"/>
      <c r="Q257" s="26" t="s">
        <v>135</v>
      </c>
      <c r="R257" s="26" t="s">
        <v>39</v>
      </c>
      <c r="S257" s="26">
        <v>3</v>
      </c>
      <c r="T257" s="26">
        <v>12</v>
      </c>
      <c r="U257" s="26"/>
      <c r="V257" s="26"/>
      <c r="W257" s="26" t="s">
        <v>1310</v>
      </c>
      <c r="X257" s="26">
        <v>3997</v>
      </c>
      <c r="Y257" s="26"/>
    </row>
    <row r="258" s="3" customFormat="1" ht="24.95" customHeight="1" spans="1:25">
      <c r="A258" s="24">
        <v>140</v>
      </c>
      <c r="B258" s="46" t="s">
        <v>1330</v>
      </c>
      <c r="C258" s="26" t="s">
        <v>45</v>
      </c>
      <c r="D258" s="26" t="s">
        <v>117</v>
      </c>
      <c r="E258" s="26" t="s">
        <v>249</v>
      </c>
      <c r="F258" s="26"/>
      <c r="G258" s="26" t="s">
        <v>37</v>
      </c>
      <c r="H258" s="26">
        <v>2018</v>
      </c>
      <c r="I258" s="26" t="s">
        <v>106</v>
      </c>
      <c r="J258" s="63">
        <v>1</v>
      </c>
      <c r="K258" s="46" t="s">
        <v>1309</v>
      </c>
      <c r="L258" s="47">
        <v>2.1</v>
      </c>
      <c r="M258" s="47">
        <f t="shared" si="61"/>
        <v>2.1</v>
      </c>
      <c r="N258" s="47">
        <v>2.1</v>
      </c>
      <c r="O258" s="47"/>
      <c r="P258" s="47"/>
      <c r="Q258" s="26" t="s">
        <v>135</v>
      </c>
      <c r="R258" s="26" t="s">
        <v>39</v>
      </c>
      <c r="S258" s="26">
        <v>1</v>
      </c>
      <c r="T258" s="26">
        <v>3</v>
      </c>
      <c r="U258" s="26"/>
      <c r="V258" s="26"/>
      <c r="W258" s="26" t="s">
        <v>1310</v>
      </c>
      <c r="X258" s="26">
        <v>3998</v>
      </c>
      <c r="Y258" s="26"/>
    </row>
    <row r="259" s="3" customFormat="1" ht="24.95" customHeight="1" spans="1:25">
      <c r="A259" s="24">
        <v>141</v>
      </c>
      <c r="B259" s="46" t="s">
        <v>1331</v>
      </c>
      <c r="C259" s="26" t="s">
        <v>45</v>
      </c>
      <c r="D259" s="26" t="s">
        <v>117</v>
      </c>
      <c r="E259" s="26" t="s">
        <v>261</v>
      </c>
      <c r="F259" s="26"/>
      <c r="G259" s="26" t="s">
        <v>37</v>
      </c>
      <c r="H259" s="26">
        <v>2018</v>
      </c>
      <c r="I259" s="26" t="s">
        <v>106</v>
      </c>
      <c r="J259" s="63">
        <v>3</v>
      </c>
      <c r="K259" s="46" t="s">
        <v>1309</v>
      </c>
      <c r="L259" s="47">
        <v>2.1</v>
      </c>
      <c r="M259" s="47">
        <f t="shared" si="61"/>
        <v>6.3</v>
      </c>
      <c r="N259" s="47">
        <v>6.3</v>
      </c>
      <c r="O259" s="47"/>
      <c r="P259" s="47"/>
      <c r="Q259" s="26" t="s">
        <v>135</v>
      </c>
      <c r="R259" s="26" t="s">
        <v>39</v>
      </c>
      <c r="S259" s="26">
        <v>1</v>
      </c>
      <c r="T259" s="26">
        <v>4</v>
      </c>
      <c r="U259" s="26"/>
      <c r="V259" s="26"/>
      <c r="W259" s="26" t="s">
        <v>1310</v>
      </c>
      <c r="X259" s="26">
        <v>4000</v>
      </c>
      <c r="Y259" s="26"/>
    </row>
    <row r="260" ht="24.95" customHeight="1" spans="1:25">
      <c r="A260" s="24">
        <v>142</v>
      </c>
      <c r="B260" s="25" t="s">
        <v>1329</v>
      </c>
      <c r="C260" s="26" t="s">
        <v>45</v>
      </c>
      <c r="D260" s="26" t="s">
        <v>117</v>
      </c>
      <c r="E260" s="26" t="s">
        <v>171</v>
      </c>
      <c r="F260" s="26"/>
      <c r="G260" s="26" t="s">
        <v>37</v>
      </c>
      <c r="H260" s="26">
        <v>2019</v>
      </c>
      <c r="I260" s="26" t="s">
        <v>106</v>
      </c>
      <c r="J260" s="45">
        <v>1</v>
      </c>
      <c r="K260" s="46" t="s">
        <v>1309</v>
      </c>
      <c r="L260" s="26">
        <v>2.1</v>
      </c>
      <c r="M260" s="47">
        <f t="shared" si="61"/>
        <v>2.1</v>
      </c>
      <c r="N260" s="47"/>
      <c r="O260" s="47">
        <v>2.1</v>
      </c>
      <c r="P260" s="47"/>
      <c r="Q260" s="26" t="s">
        <v>135</v>
      </c>
      <c r="R260" s="26" t="s">
        <v>39</v>
      </c>
      <c r="S260" s="60">
        <v>1</v>
      </c>
      <c r="T260" s="60">
        <v>3</v>
      </c>
      <c r="U260" s="60"/>
      <c r="V260" s="60"/>
      <c r="W260" s="26" t="s">
        <v>1310</v>
      </c>
      <c r="X260" s="26"/>
      <c r="Y260" s="26" t="s">
        <v>1395</v>
      </c>
    </row>
    <row r="261" s="5" customFormat="1" ht="24.95" customHeight="1" spans="1:25">
      <c r="A261" s="20">
        <v>143</v>
      </c>
      <c r="B261" s="21" t="s">
        <v>1423</v>
      </c>
      <c r="C261" s="20"/>
      <c r="D261" s="20"/>
      <c r="E261" s="20"/>
      <c r="F261" s="20"/>
      <c r="G261" s="20" t="s">
        <v>363</v>
      </c>
      <c r="H261" s="20" t="s">
        <v>34</v>
      </c>
      <c r="I261" s="20" t="s">
        <v>106</v>
      </c>
      <c r="J261" s="41">
        <f>SUM(J262:J280)</f>
        <v>41</v>
      </c>
      <c r="K261" s="21" t="s">
        <v>1424</v>
      </c>
      <c r="L261" s="20"/>
      <c r="M261" s="48">
        <f>SUM(M262:M280)</f>
        <v>68.7</v>
      </c>
      <c r="N261" s="48">
        <f>SUM(N262:N280)</f>
        <v>51.9</v>
      </c>
      <c r="O261" s="48">
        <f>SUM(O262:O280)</f>
        <v>16.8</v>
      </c>
      <c r="P261" s="48">
        <f>SUM(P262:P280)</f>
        <v>0</v>
      </c>
      <c r="Q261" s="20"/>
      <c r="R261" s="20" t="s">
        <v>39</v>
      </c>
      <c r="S261" s="57">
        <f>SUM(S262:S280)</f>
        <v>31</v>
      </c>
      <c r="T261" s="57">
        <f>SUM(T262:T280)</f>
        <v>126</v>
      </c>
      <c r="U261" s="57"/>
      <c r="V261" s="57"/>
      <c r="W261" s="20" t="s">
        <v>34</v>
      </c>
      <c r="X261" s="20">
        <v>4290</v>
      </c>
      <c r="Y261" s="20"/>
    </row>
    <row r="262" s="3" customFormat="1" ht="24.95" customHeight="1" spans="1:25">
      <c r="A262" s="24">
        <v>144</v>
      </c>
      <c r="B262" s="46" t="s">
        <v>1455</v>
      </c>
      <c r="C262" s="26" t="s">
        <v>45</v>
      </c>
      <c r="D262" s="26" t="s">
        <v>117</v>
      </c>
      <c r="E262" s="26" t="s">
        <v>560</v>
      </c>
      <c r="F262" s="26"/>
      <c r="G262" s="26" t="s">
        <v>363</v>
      </c>
      <c r="H262" s="26">
        <v>2018</v>
      </c>
      <c r="I262" s="26" t="s">
        <v>106</v>
      </c>
      <c r="J262" s="45">
        <v>3</v>
      </c>
      <c r="K262" s="46" t="s">
        <v>1427</v>
      </c>
      <c r="L262" s="47">
        <v>1.5</v>
      </c>
      <c r="M262" s="47">
        <f t="shared" ref="M262:M274" si="62">N262+O262+P262</f>
        <v>4.5</v>
      </c>
      <c r="N262" s="47">
        <v>4.5</v>
      </c>
      <c r="O262" s="47"/>
      <c r="P262" s="47"/>
      <c r="Q262" s="26" t="s">
        <v>135</v>
      </c>
      <c r="R262" s="26" t="s">
        <v>39</v>
      </c>
      <c r="S262" s="26">
        <v>2</v>
      </c>
      <c r="T262" s="26">
        <v>4</v>
      </c>
      <c r="U262" s="26"/>
      <c r="V262" s="26"/>
      <c r="W262" s="26" t="s">
        <v>1310</v>
      </c>
      <c r="X262" s="26">
        <v>4324</v>
      </c>
      <c r="Y262" s="26"/>
    </row>
    <row r="263" s="3" customFormat="1" ht="24.95" customHeight="1" spans="1:25">
      <c r="A263" s="24">
        <v>145</v>
      </c>
      <c r="B263" s="46" t="s">
        <v>1456</v>
      </c>
      <c r="C263" s="26" t="s">
        <v>45</v>
      </c>
      <c r="D263" s="26" t="s">
        <v>117</v>
      </c>
      <c r="E263" s="26" t="s">
        <v>231</v>
      </c>
      <c r="F263" s="26"/>
      <c r="G263" s="26" t="s">
        <v>363</v>
      </c>
      <c r="H263" s="26">
        <v>2018</v>
      </c>
      <c r="I263" s="26" t="s">
        <v>106</v>
      </c>
      <c r="J263" s="45">
        <v>3</v>
      </c>
      <c r="K263" s="46" t="s">
        <v>1427</v>
      </c>
      <c r="L263" s="47">
        <v>1.5</v>
      </c>
      <c r="M263" s="47">
        <f t="shared" si="62"/>
        <v>4.5</v>
      </c>
      <c r="N263" s="47">
        <v>4.5</v>
      </c>
      <c r="O263" s="47"/>
      <c r="P263" s="47"/>
      <c r="Q263" s="26" t="s">
        <v>135</v>
      </c>
      <c r="R263" s="26" t="s">
        <v>39</v>
      </c>
      <c r="S263" s="26">
        <v>3</v>
      </c>
      <c r="T263" s="26">
        <v>12</v>
      </c>
      <c r="U263" s="26"/>
      <c r="V263" s="26"/>
      <c r="W263" s="26" t="s">
        <v>1310</v>
      </c>
      <c r="X263" s="26">
        <v>4325</v>
      </c>
      <c r="Y263" s="26"/>
    </row>
    <row r="264" s="3" customFormat="1" ht="24.95" customHeight="1" spans="1:25">
      <c r="A264" s="24">
        <v>146</v>
      </c>
      <c r="B264" s="46" t="s">
        <v>1457</v>
      </c>
      <c r="C264" s="26" t="s">
        <v>45</v>
      </c>
      <c r="D264" s="26" t="s">
        <v>117</v>
      </c>
      <c r="E264" s="26" t="s">
        <v>1003</v>
      </c>
      <c r="F264" s="26"/>
      <c r="G264" s="26" t="s">
        <v>363</v>
      </c>
      <c r="H264" s="26">
        <v>2018</v>
      </c>
      <c r="I264" s="26" t="s">
        <v>106</v>
      </c>
      <c r="J264" s="45">
        <v>1</v>
      </c>
      <c r="K264" s="46" t="s">
        <v>1427</v>
      </c>
      <c r="L264" s="47">
        <v>1.5</v>
      </c>
      <c r="M264" s="47">
        <f t="shared" si="62"/>
        <v>1.5</v>
      </c>
      <c r="N264" s="47">
        <v>1.5</v>
      </c>
      <c r="O264" s="47"/>
      <c r="P264" s="47"/>
      <c r="Q264" s="26" t="s">
        <v>135</v>
      </c>
      <c r="R264" s="26" t="s">
        <v>39</v>
      </c>
      <c r="S264" s="26">
        <v>1</v>
      </c>
      <c r="T264" s="26">
        <v>4</v>
      </c>
      <c r="U264" s="26"/>
      <c r="V264" s="26"/>
      <c r="W264" s="26" t="s">
        <v>1310</v>
      </c>
      <c r="X264" s="26">
        <v>4326</v>
      </c>
      <c r="Y264" s="26"/>
    </row>
    <row r="265" s="3" customFormat="1" ht="24.95" customHeight="1" spans="1:25">
      <c r="A265" s="24">
        <v>147</v>
      </c>
      <c r="B265" s="46" t="s">
        <v>1458</v>
      </c>
      <c r="C265" s="26" t="s">
        <v>45</v>
      </c>
      <c r="D265" s="26" t="s">
        <v>117</v>
      </c>
      <c r="E265" s="26" t="s">
        <v>400</v>
      </c>
      <c r="F265" s="26"/>
      <c r="G265" s="26" t="s">
        <v>363</v>
      </c>
      <c r="H265" s="26">
        <v>2018</v>
      </c>
      <c r="I265" s="26" t="s">
        <v>106</v>
      </c>
      <c r="J265" s="45">
        <v>3</v>
      </c>
      <c r="K265" s="46" t="s">
        <v>1427</v>
      </c>
      <c r="L265" s="47">
        <v>1.5</v>
      </c>
      <c r="M265" s="47">
        <f t="shared" si="62"/>
        <v>4.5</v>
      </c>
      <c r="N265" s="47">
        <v>4.5</v>
      </c>
      <c r="O265" s="47"/>
      <c r="P265" s="47"/>
      <c r="Q265" s="26" t="s">
        <v>135</v>
      </c>
      <c r="R265" s="26" t="s">
        <v>39</v>
      </c>
      <c r="S265" s="26">
        <v>2</v>
      </c>
      <c r="T265" s="26">
        <v>8</v>
      </c>
      <c r="U265" s="26"/>
      <c r="V265" s="26"/>
      <c r="W265" s="26" t="s">
        <v>1310</v>
      </c>
      <c r="X265" s="26">
        <v>4327</v>
      </c>
      <c r="Y265" s="26"/>
    </row>
    <row r="266" s="3" customFormat="1" ht="24.95" customHeight="1" spans="1:25">
      <c r="A266" s="24">
        <v>148</v>
      </c>
      <c r="B266" s="46" t="s">
        <v>1459</v>
      </c>
      <c r="C266" s="26" t="s">
        <v>45</v>
      </c>
      <c r="D266" s="26" t="s">
        <v>117</v>
      </c>
      <c r="E266" s="26" t="s">
        <v>405</v>
      </c>
      <c r="F266" s="26"/>
      <c r="G266" s="26" t="s">
        <v>363</v>
      </c>
      <c r="H266" s="26">
        <v>2018</v>
      </c>
      <c r="I266" s="26" t="s">
        <v>106</v>
      </c>
      <c r="J266" s="45">
        <v>3</v>
      </c>
      <c r="K266" s="46" t="s">
        <v>1427</v>
      </c>
      <c r="L266" s="47">
        <v>1.5</v>
      </c>
      <c r="M266" s="47">
        <f t="shared" si="62"/>
        <v>4.5</v>
      </c>
      <c r="N266" s="47">
        <v>4.5</v>
      </c>
      <c r="O266" s="47"/>
      <c r="P266" s="47"/>
      <c r="Q266" s="26" t="s">
        <v>135</v>
      </c>
      <c r="R266" s="26" t="s">
        <v>39</v>
      </c>
      <c r="S266" s="26">
        <v>2</v>
      </c>
      <c r="T266" s="26">
        <v>8</v>
      </c>
      <c r="U266" s="26"/>
      <c r="V266" s="26"/>
      <c r="W266" s="26" t="s">
        <v>1310</v>
      </c>
      <c r="X266" s="26">
        <v>4328</v>
      </c>
      <c r="Y266" s="26"/>
    </row>
    <row r="267" s="3" customFormat="1" ht="24.95" customHeight="1" spans="1:25">
      <c r="A267" s="24">
        <v>149</v>
      </c>
      <c r="B267" s="46" t="s">
        <v>1460</v>
      </c>
      <c r="C267" s="26" t="s">
        <v>45</v>
      </c>
      <c r="D267" s="26" t="s">
        <v>117</v>
      </c>
      <c r="E267" s="26" t="s">
        <v>171</v>
      </c>
      <c r="F267" s="26"/>
      <c r="G267" s="26" t="s">
        <v>363</v>
      </c>
      <c r="H267" s="26">
        <v>2018</v>
      </c>
      <c r="I267" s="26" t="s">
        <v>106</v>
      </c>
      <c r="J267" s="45">
        <v>1</v>
      </c>
      <c r="K267" s="46" t="s">
        <v>1427</v>
      </c>
      <c r="L267" s="47">
        <v>1.5</v>
      </c>
      <c r="M267" s="47">
        <f t="shared" si="62"/>
        <v>1.5</v>
      </c>
      <c r="N267" s="47">
        <v>1.5</v>
      </c>
      <c r="O267" s="47"/>
      <c r="P267" s="47"/>
      <c r="Q267" s="26" t="s">
        <v>135</v>
      </c>
      <c r="R267" s="26" t="s">
        <v>39</v>
      </c>
      <c r="S267" s="26">
        <v>1</v>
      </c>
      <c r="T267" s="26">
        <v>4</v>
      </c>
      <c r="U267" s="26"/>
      <c r="V267" s="26"/>
      <c r="W267" s="26" t="s">
        <v>1310</v>
      </c>
      <c r="X267" s="26">
        <v>4329</v>
      </c>
      <c r="Y267" s="26"/>
    </row>
    <row r="268" s="3" customFormat="1" ht="24.95" customHeight="1" spans="1:25">
      <c r="A268" s="24">
        <v>150</v>
      </c>
      <c r="B268" s="46" t="s">
        <v>1461</v>
      </c>
      <c r="C268" s="26" t="s">
        <v>45</v>
      </c>
      <c r="D268" s="26" t="s">
        <v>117</v>
      </c>
      <c r="E268" s="26" t="s">
        <v>246</v>
      </c>
      <c r="F268" s="26"/>
      <c r="G268" s="26" t="s">
        <v>363</v>
      </c>
      <c r="H268" s="26">
        <v>2018</v>
      </c>
      <c r="I268" s="26" t="s">
        <v>106</v>
      </c>
      <c r="J268" s="45">
        <v>1</v>
      </c>
      <c r="K268" s="46" t="s">
        <v>1427</v>
      </c>
      <c r="L268" s="47">
        <v>1.5</v>
      </c>
      <c r="M268" s="47">
        <f t="shared" si="62"/>
        <v>1.5</v>
      </c>
      <c r="N268" s="47">
        <v>1.5</v>
      </c>
      <c r="O268" s="47"/>
      <c r="P268" s="47"/>
      <c r="Q268" s="26" t="s">
        <v>135</v>
      </c>
      <c r="R268" s="26" t="s">
        <v>39</v>
      </c>
      <c r="S268" s="26">
        <v>1</v>
      </c>
      <c r="T268" s="26">
        <v>4</v>
      </c>
      <c r="U268" s="26"/>
      <c r="V268" s="26"/>
      <c r="W268" s="26" t="s">
        <v>1310</v>
      </c>
      <c r="X268" s="26">
        <v>4330</v>
      </c>
      <c r="Y268" s="26"/>
    </row>
    <row r="269" s="3" customFormat="1" ht="24.95" customHeight="1" spans="1:25">
      <c r="A269" s="24">
        <v>151</v>
      </c>
      <c r="B269" s="46" t="s">
        <v>1462</v>
      </c>
      <c r="C269" s="26" t="s">
        <v>45</v>
      </c>
      <c r="D269" s="26" t="s">
        <v>117</v>
      </c>
      <c r="E269" s="26" t="s">
        <v>249</v>
      </c>
      <c r="F269" s="26"/>
      <c r="G269" s="26" t="s">
        <v>363</v>
      </c>
      <c r="H269" s="26">
        <v>2018</v>
      </c>
      <c r="I269" s="26" t="s">
        <v>106</v>
      </c>
      <c r="J269" s="45">
        <v>2</v>
      </c>
      <c r="K269" s="46" t="s">
        <v>1427</v>
      </c>
      <c r="L269" s="47">
        <v>1.5</v>
      </c>
      <c r="M269" s="47">
        <f t="shared" si="62"/>
        <v>3</v>
      </c>
      <c r="N269" s="47">
        <v>3</v>
      </c>
      <c r="O269" s="47"/>
      <c r="P269" s="47"/>
      <c r="Q269" s="26" t="s">
        <v>135</v>
      </c>
      <c r="R269" s="26" t="s">
        <v>39</v>
      </c>
      <c r="S269" s="26">
        <v>1</v>
      </c>
      <c r="T269" s="26">
        <v>4</v>
      </c>
      <c r="U269" s="26"/>
      <c r="V269" s="26"/>
      <c r="W269" s="26" t="s">
        <v>1310</v>
      </c>
      <c r="X269" s="26">
        <v>4331</v>
      </c>
      <c r="Y269" s="26"/>
    </row>
    <row r="270" s="3" customFormat="1" ht="24.95" customHeight="1" spans="1:25">
      <c r="A270" s="24">
        <v>152</v>
      </c>
      <c r="B270" s="46" t="s">
        <v>1463</v>
      </c>
      <c r="C270" s="26" t="s">
        <v>45</v>
      </c>
      <c r="D270" s="26" t="s">
        <v>117</v>
      </c>
      <c r="E270" s="26" t="s">
        <v>252</v>
      </c>
      <c r="F270" s="26"/>
      <c r="G270" s="26" t="s">
        <v>363</v>
      </c>
      <c r="H270" s="26">
        <v>2018</v>
      </c>
      <c r="I270" s="26" t="s">
        <v>106</v>
      </c>
      <c r="J270" s="45">
        <v>1</v>
      </c>
      <c r="K270" s="46" t="s">
        <v>1427</v>
      </c>
      <c r="L270" s="47">
        <v>1.5</v>
      </c>
      <c r="M270" s="47">
        <f t="shared" si="62"/>
        <v>1.5</v>
      </c>
      <c r="N270" s="47">
        <v>1.5</v>
      </c>
      <c r="O270" s="47"/>
      <c r="P270" s="47"/>
      <c r="Q270" s="26" t="s">
        <v>135</v>
      </c>
      <c r="R270" s="26" t="s">
        <v>39</v>
      </c>
      <c r="S270" s="26">
        <v>1</v>
      </c>
      <c r="T270" s="26">
        <v>4</v>
      </c>
      <c r="U270" s="26"/>
      <c r="V270" s="26"/>
      <c r="W270" s="26" t="s">
        <v>1310</v>
      </c>
      <c r="X270" s="26">
        <v>4332</v>
      </c>
      <c r="Y270" s="26"/>
    </row>
    <row r="271" s="3" customFormat="1" ht="24.95" customHeight="1" spans="1:25">
      <c r="A271" s="24">
        <v>153</v>
      </c>
      <c r="B271" s="46" t="s">
        <v>1464</v>
      </c>
      <c r="C271" s="26" t="s">
        <v>45</v>
      </c>
      <c r="D271" s="26" t="s">
        <v>117</v>
      </c>
      <c r="E271" s="26" t="s">
        <v>255</v>
      </c>
      <c r="F271" s="26"/>
      <c r="G271" s="26" t="s">
        <v>363</v>
      </c>
      <c r="H271" s="26">
        <v>2018</v>
      </c>
      <c r="I271" s="26" t="s">
        <v>106</v>
      </c>
      <c r="J271" s="45">
        <v>3</v>
      </c>
      <c r="K271" s="46" t="s">
        <v>1427</v>
      </c>
      <c r="L271" s="47">
        <v>1.5</v>
      </c>
      <c r="M271" s="47">
        <f t="shared" si="62"/>
        <v>4.5</v>
      </c>
      <c r="N271" s="47">
        <v>4.5</v>
      </c>
      <c r="O271" s="47"/>
      <c r="P271" s="47"/>
      <c r="Q271" s="26" t="s">
        <v>135</v>
      </c>
      <c r="R271" s="26" t="s">
        <v>39</v>
      </c>
      <c r="S271" s="26">
        <v>2</v>
      </c>
      <c r="T271" s="26">
        <v>8</v>
      </c>
      <c r="U271" s="26"/>
      <c r="V271" s="26"/>
      <c r="W271" s="26" t="s">
        <v>1310</v>
      </c>
      <c r="X271" s="26">
        <v>4333</v>
      </c>
      <c r="Y271" s="26"/>
    </row>
    <row r="272" s="3" customFormat="1" ht="24.95" customHeight="1" spans="1:25">
      <c r="A272" s="24">
        <v>154</v>
      </c>
      <c r="B272" s="46" t="s">
        <v>1465</v>
      </c>
      <c r="C272" s="26" t="s">
        <v>45</v>
      </c>
      <c r="D272" s="26" t="s">
        <v>117</v>
      </c>
      <c r="E272" s="26" t="s">
        <v>258</v>
      </c>
      <c r="F272" s="26"/>
      <c r="G272" s="26" t="s">
        <v>363</v>
      </c>
      <c r="H272" s="26">
        <v>2018</v>
      </c>
      <c r="I272" s="26" t="s">
        <v>106</v>
      </c>
      <c r="J272" s="45">
        <v>4</v>
      </c>
      <c r="K272" s="46" t="s">
        <v>1427</v>
      </c>
      <c r="L272" s="47">
        <v>1.5</v>
      </c>
      <c r="M272" s="47">
        <f t="shared" si="62"/>
        <v>6</v>
      </c>
      <c r="N272" s="47">
        <v>6</v>
      </c>
      <c r="O272" s="47"/>
      <c r="P272" s="47"/>
      <c r="Q272" s="26" t="s">
        <v>135</v>
      </c>
      <c r="R272" s="26" t="s">
        <v>39</v>
      </c>
      <c r="S272" s="26">
        <v>1</v>
      </c>
      <c r="T272" s="26">
        <v>4</v>
      </c>
      <c r="U272" s="26"/>
      <c r="V272" s="26"/>
      <c r="W272" s="26" t="s">
        <v>1310</v>
      </c>
      <c r="X272" s="26">
        <v>4334</v>
      </c>
      <c r="Y272" s="26"/>
    </row>
    <row r="273" s="3" customFormat="1" ht="24.95" customHeight="1" spans="1:25">
      <c r="A273" s="24">
        <v>155</v>
      </c>
      <c r="B273" s="46" t="s">
        <v>1466</v>
      </c>
      <c r="C273" s="26" t="s">
        <v>45</v>
      </c>
      <c r="D273" s="26" t="s">
        <v>117</v>
      </c>
      <c r="E273" s="26" t="s">
        <v>261</v>
      </c>
      <c r="F273" s="26"/>
      <c r="G273" s="26" t="s">
        <v>363</v>
      </c>
      <c r="H273" s="26">
        <v>2018</v>
      </c>
      <c r="I273" s="26" t="s">
        <v>106</v>
      </c>
      <c r="J273" s="45">
        <v>4</v>
      </c>
      <c r="K273" s="46" t="s">
        <v>1427</v>
      </c>
      <c r="L273" s="47">
        <v>1.5</v>
      </c>
      <c r="M273" s="47">
        <f t="shared" si="62"/>
        <v>6</v>
      </c>
      <c r="N273" s="47">
        <v>6</v>
      </c>
      <c r="O273" s="47"/>
      <c r="P273" s="47"/>
      <c r="Q273" s="26" t="s">
        <v>135</v>
      </c>
      <c r="R273" s="26" t="s">
        <v>39</v>
      </c>
      <c r="S273" s="26">
        <v>2</v>
      </c>
      <c r="T273" s="26">
        <v>8</v>
      </c>
      <c r="U273" s="26"/>
      <c r="V273" s="26"/>
      <c r="W273" s="26" t="s">
        <v>1310</v>
      </c>
      <c r="X273" s="26">
        <v>4335</v>
      </c>
      <c r="Y273" s="26"/>
    </row>
    <row r="274" ht="24.95" customHeight="1" spans="1:25">
      <c r="A274" s="24">
        <v>156</v>
      </c>
      <c r="B274" s="25" t="s">
        <v>1521</v>
      </c>
      <c r="C274" s="26" t="s">
        <v>45</v>
      </c>
      <c r="D274" s="26" t="s">
        <v>117</v>
      </c>
      <c r="E274" s="26" t="s">
        <v>234</v>
      </c>
      <c r="F274" s="26"/>
      <c r="G274" s="26" t="s">
        <v>37</v>
      </c>
      <c r="H274" s="26">
        <v>2018</v>
      </c>
      <c r="I274" s="26" t="s">
        <v>106</v>
      </c>
      <c r="J274" s="45">
        <v>4</v>
      </c>
      <c r="K274" s="46" t="s">
        <v>1427</v>
      </c>
      <c r="L274" s="26">
        <v>2.1</v>
      </c>
      <c r="M274" s="47">
        <f t="shared" si="62"/>
        <v>8.4</v>
      </c>
      <c r="N274" s="47">
        <v>8.4</v>
      </c>
      <c r="O274" s="47"/>
      <c r="P274" s="47"/>
      <c r="Q274" s="26" t="s">
        <v>135</v>
      </c>
      <c r="R274" s="26" t="s">
        <v>39</v>
      </c>
      <c r="S274" s="60">
        <v>4</v>
      </c>
      <c r="T274" s="60">
        <v>20</v>
      </c>
      <c r="U274" s="60"/>
      <c r="V274" s="60"/>
      <c r="W274" s="26" t="s">
        <v>1310</v>
      </c>
      <c r="X274" s="26"/>
      <c r="Y274" s="26" t="s">
        <v>1522</v>
      </c>
    </row>
    <row r="275" ht="24.95" customHeight="1" spans="1:25">
      <c r="A275" s="24">
        <v>157</v>
      </c>
      <c r="B275" s="25" t="s">
        <v>1541</v>
      </c>
      <c r="C275" s="26" t="s">
        <v>45</v>
      </c>
      <c r="D275" s="26" t="s">
        <v>117</v>
      </c>
      <c r="E275" s="26" t="s">
        <v>243</v>
      </c>
      <c r="F275" s="26"/>
      <c r="G275" s="26" t="s">
        <v>363</v>
      </c>
      <c r="H275" s="26">
        <v>2019</v>
      </c>
      <c r="I275" s="26" t="s">
        <v>106</v>
      </c>
      <c r="J275" s="45">
        <v>1</v>
      </c>
      <c r="K275" s="46" t="s">
        <v>1427</v>
      </c>
      <c r="L275" s="26">
        <v>2.1</v>
      </c>
      <c r="M275" s="47">
        <f t="shared" ref="M275:M280" si="63">N275+O275+P275</f>
        <v>2.1</v>
      </c>
      <c r="N275" s="47"/>
      <c r="O275" s="47">
        <v>2.1</v>
      </c>
      <c r="P275" s="47"/>
      <c r="Q275" s="26" t="s">
        <v>135</v>
      </c>
      <c r="R275" s="26" t="s">
        <v>39</v>
      </c>
      <c r="S275" s="60">
        <v>1</v>
      </c>
      <c r="T275" s="60">
        <v>4</v>
      </c>
      <c r="U275" s="60"/>
      <c r="V275" s="60"/>
      <c r="W275" s="26" t="s">
        <v>1310</v>
      </c>
      <c r="X275" s="26"/>
      <c r="Y275" s="26" t="s">
        <v>1542</v>
      </c>
    </row>
    <row r="276" ht="24.95" customHeight="1" spans="1:25">
      <c r="A276" s="24">
        <v>158</v>
      </c>
      <c r="B276" s="25" t="s">
        <v>1460</v>
      </c>
      <c r="C276" s="26" t="s">
        <v>45</v>
      </c>
      <c r="D276" s="26" t="s">
        <v>117</v>
      </c>
      <c r="E276" s="26" t="s">
        <v>171</v>
      </c>
      <c r="F276" s="26"/>
      <c r="G276" s="26" t="s">
        <v>363</v>
      </c>
      <c r="H276" s="26">
        <v>2019</v>
      </c>
      <c r="I276" s="26" t="s">
        <v>106</v>
      </c>
      <c r="J276" s="45">
        <v>1</v>
      </c>
      <c r="K276" s="46" t="s">
        <v>1427</v>
      </c>
      <c r="L276" s="26">
        <v>2.1</v>
      </c>
      <c r="M276" s="47">
        <f t="shared" si="63"/>
        <v>2.1</v>
      </c>
      <c r="N276" s="47"/>
      <c r="O276" s="47">
        <v>2.1</v>
      </c>
      <c r="P276" s="47"/>
      <c r="Q276" s="26" t="s">
        <v>135</v>
      </c>
      <c r="R276" s="26" t="s">
        <v>39</v>
      </c>
      <c r="S276" s="60">
        <v>1</v>
      </c>
      <c r="T276" s="60">
        <v>3</v>
      </c>
      <c r="U276" s="60"/>
      <c r="V276" s="60"/>
      <c r="W276" s="26" t="s">
        <v>1310</v>
      </c>
      <c r="X276" s="26"/>
      <c r="Y276" s="26" t="s">
        <v>1543</v>
      </c>
    </row>
    <row r="277" ht="24.95" customHeight="1" spans="1:25">
      <c r="A277" s="24">
        <v>159</v>
      </c>
      <c r="B277" s="25" t="s">
        <v>1466</v>
      </c>
      <c r="C277" s="26" t="s">
        <v>45</v>
      </c>
      <c r="D277" s="26" t="s">
        <v>117</v>
      </c>
      <c r="E277" s="26" t="s">
        <v>261</v>
      </c>
      <c r="F277" s="26"/>
      <c r="G277" s="26" t="s">
        <v>363</v>
      </c>
      <c r="H277" s="26">
        <v>2019</v>
      </c>
      <c r="I277" s="26" t="s">
        <v>106</v>
      </c>
      <c r="J277" s="45">
        <v>2</v>
      </c>
      <c r="K277" s="46" t="s">
        <v>1427</v>
      </c>
      <c r="L277" s="26">
        <v>2.1</v>
      </c>
      <c r="M277" s="47">
        <f t="shared" si="63"/>
        <v>4.2</v>
      </c>
      <c r="N277" s="47"/>
      <c r="O277" s="47">
        <v>4.2</v>
      </c>
      <c r="P277" s="47"/>
      <c r="Q277" s="26" t="s">
        <v>135</v>
      </c>
      <c r="R277" s="26" t="s">
        <v>39</v>
      </c>
      <c r="S277" s="60">
        <v>2</v>
      </c>
      <c r="T277" s="60">
        <v>9</v>
      </c>
      <c r="U277" s="60"/>
      <c r="V277" s="60"/>
      <c r="W277" s="26" t="s">
        <v>1310</v>
      </c>
      <c r="X277" s="26"/>
      <c r="Y277" s="26" t="s">
        <v>1544</v>
      </c>
    </row>
    <row r="278" ht="24.95" customHeight="1" spans="1:25">
      <c r="A278" s="24">
        <v>160</v>
      </c>
      <c r="B278" s="25" t="s">
        <v>1457</v>
      </c>
      <c r="C278" s="26" t="s">
        <v>45</v>
      </c>
      <c r="D278" s="26" t="s">
        <v>117</v>
      </c>
      <c r="E278" s="26" t="s">
        <v>1003</v>
      </c>
      <c r="F278" s="26"/>
      <c r="G278" s="26" t="s">
        <v>363</v>
      </c>
      <c r="H278" s="26">
        <v>2019</v>
      </c>
      <c r="I278" s="26" t="s">
        <v>106</v>
      </c>
      <c r="J278" s="45">
        <v>2</v>
      </c>
      <c r="K278" s="46" t="s">
        <v>1427</v>
      </c>
      <c r="L278" s="26">
        <v>2.1</v>
      </c>
      <c r="M278" s="47">
        <f t="shared" si="63"/>
        <v>4.2</v>
      </c>
      <c r="N278" s="47"/>
      <c r="O278" s="47">
        <v>4.2</v>
      </c>
      <c r="P278" s="47"/>
      <c r="Q278" s="26" t="s">
        <v>135</v>
      </c>
      <c r="R278" s="26" t="s">
        <v>39</v>
      </c>
      <c r="S278" s="60">
        <v>2</v>
      </c>
      <c r="T278" s="60">
        <v>8</v>
      </c>
      <c r="U278" s="60"/>
      <c r="V278" s="60"/>
      <c r="W278" s="26" t="s">
        <v>1310</v>
      </c>
      <c r="X278" s="26"/>
      <c r="Y278" s="26" t="s">
        <v>1545</v>
      </c>
    </row>
    <row r="279" ht="24.95" customHeight="1" spans="1:25">
      <c r="A279" s="24">
        <v>161</v>
      </c>
      <c r="B279" s="25" t="s">
        <v>1521</v>
      </c>
      <c r="C279" s="26" t="s">
        <v>45</v>
      </c>
      <c r="D279" s="26" t="s">
        <v>117</v>
      </c>
      <c r="E279" s="26" t="s">
        <v>234</v>
      </c>
      <c r="F279" s="26"/>
      <c r="G279" s="26" t="s">
        <v>363</v>
      </c>
      <c r="H279" s="26">
        <v>2019</v>
      </c>
      <c r="I279" s="26" t="s">
        <v>106</v>
      </c>
      <c r="J279" s="45">
        <v>1</v>
      </c>
      <c r="K279" s="46" t="s">
        <v>1427</v>
      </c>
      <c r="L279" s="26">
        <v>2.1</v>
      </c>
      <c r="M279" s="47">
        <f t="shared" si="63"/>
        <v>2.1</v>
      </c>
      <c r="N279" s="47"/>
      <c r="O279" s="47">
        <v>2.1</v>
      </c>
      <c r="P279" s="47"/>
      <c r="Q279" s="26" t="s">
        <v>135</v>
      </c>
      <c r="R279" s="26" t="s">
        <v>39</v>
      </c>
      <c r="S279" s="60">
        <v>1</v>
      </c>
      <c r="T279" s="60">
        <v>5</v>
      </c>
      <c r="U279" s="60"/>
      <c r="V279" s="60"/>
      <c r="W279" s="26" t="s">
        <v>1310</v>
      </c>
      <c r="X279" s="26"/>
      <c r="Y279" s="26" t="s">
        <v>1546</v>
      </c>
    </row>
    <row r="280" ht="24.95" customHeight="1" spans="1:25">
      <c r="A280" s="24">
        <v>162</v>
      </c>
      <c r="B280" s="25" t="s">
        <v>1456</v>
      </c>
      <c r="C280" s="26" t="s">
        <v>45</v>
      </c>
      <c r="D280" s="26" t="s">
        <v>117</v>
      </c>
      <c r="E280" s="26" t="s">
        <v>231</v>
      </c>
      <c r="F280" s="26"/>
      <c r="G280" s="26" t="s">
        <v>363</v>
      </c>
      <c r="H280" s="26">
        <v>2019</v>
      </c>
      <c r="I280" s="26" t="s">
        <v>106</v>
      </c>
      <c r="J280" s="45">
        <v>1</v>
      </c>
      <c r="K280" s="46" t="s">
        <v>1427</v>
      </c>
      <c r="L280" s="26">
        <v>2.1</v>
      </c>
      <c r="M280" s="47">
        <f t="shared" si="63"/>
        <v>2.1</v>
      </c>
      <c r="N280" s="47"/>
      <c r="O280" s="47">
        <v>2.1</v>
      </c>
      <c r="P280" s="47"/>
      <c r="Q280" s="26" t="s">
        <v>135</v>
      </c>
      <c r="R280" s="26" t="s">
        <v>39</v>
      </c>
      <c r="S280" s="60">
        <v>1</v>
      </c>
      <c r="T280" s="60">
        <v>5</v>
      </c>
      <c r="U280" s="60"/>
      <c r="V280" s="60"/>
      <c r="W280" s="26" t="s">
        <v>1310</v>
      </c>
      <c r="X280" s="26"/>
      <c r="Y280" s="26" t="s">
        <v>1547</v>
      </c>
    </row>
    <row r="281" s="5" customFormat="1" ht="24.95" customHeight="1" spans="1:25">
      <c r="A281" s="20">
        <v>163</v>
      </c>
      <c r="B281" s="21" t="s">
        <v>1590</v>
      </c>
      <c r="C281" s="20"/>
      <c r="D281" s="20"/>
      <c r="E281" s="20"/>
      <c r="F281" s="20"/>
      <c r="G281" s="20" t="s">
        <v>37</v>
      </c>
      <c r="H281" s="20" t="s">
        <v>34</v>
      </c>
      <c r="I281" s="20" t="s">
        <v>106</v>
      </c>
      <c r="J281" s="41">
        <f>SUM(J282:J284)</f>
        <v>3</v>
      </c>
      <c r="K281" s="21" t="s">
        <v>1424</v>
      </c>
      <c r="L281" s="20"/>
      <c r="M281" s="48">
        <f>SUM(M282:M284)</f>
        <v>6.3</v>
      </c>
      <c r="N281" s="48">
        <f>SUM(N282:N284)</f>
        <v>4.2</v>
      </c>
      <c r="O281" s="48">
        <f>SUM(O282:O284)</f>
        <v>2.1</v>
      </c>
      <c r="P281" s="48">
        <f>SUM(P282:P284)</f>
        <v>0</v>
      </c>
      <c r="Q281" s="20"/>
      <c r="R281" s="20" t="s">
        <v>39</v>
      </c>
      <c r="S281" s="57">
        <f>SUM(S282:S284)</f>
        <v>3</v>
      </c>
      <c r="T281" s="57">
        <f>SUM(T282:T284)</f>
        <v>9</v>
      </c>
      <c r="U281" s="57"/>
      <c r="V281" s="57"/>
      <c r="W281" s="20" t="s">
        <v>34</v>
      </c>
      <c r="X281" s="20">
        <v>4571</v>
      </c>
      <c r="Y281" s="20"/>
    </row>
    <row r="282" s="3" customFormat="1" ht="24.95" customHeight="1" spans="1:25">
      <c r="A282" s="24">
        <v>164</v>
      </c>
      <c r="B282" s="46" t="s">
        <v>1602</v>
      </c>
      <c r="C282" s="26" t="s">
        <v>45</v>
      </c>
      <c r="D282" s="26" t="s">
        <v>117</v>
      </c>
      <c r="E282" s="26" t="s">
        <v>246</v>
      </c>
      <c r="F282" s="26"/>
      <c r="G282" s="26" t="s">
        <v>37</v>
      </c>
      <c r="H282" s="26">
        <v>2018</v>
      </c>
      <c r="I282" s="26" t="s">
        <v>106</v>
      </c>
      <c r="J282" s="45">
        <v>1</v>
      </c>
      <c r="K282" s="46" t="s">
        <v>1593</v>
      </c>
      <c r="L282" s="47">
        <v>2.1</v>
      </c>
      <c r="M282" s="47">
        <f>N282+O282+P282</f>
        <v>2.1</v>
      </c>
      <c r="N282" s="54">
        <v>2.1</v>
      </c>
      <c r="O282" s="54"/>
      <c r="P282" s="54"/>
      <c r="Q282" s="26" t="s">
        <v>135</v>
      </c>
      <c r="R282" s="26" t="s">
        <v>39</v>
      </c>
      <c r="S282" s="45">
        <v>1</v>
      </c>
      <c r="T282" s="26">
        <v>4</v>
      </c>
      <c r="U282" s="26"/>
      <c r="V282" s="26"/>
      <c r="W282" s="26" t="s">
        <v>1310</v>
      </c>
      <c r="X282" s="26">
        <v>4580</v>
      </c>
      <c r="Y282" s="26"/>
    </row>
    <row r="283" s="3" customFormat="1" ht="24.95" customHeight="1" spans="1:25">
      <c r="A283" s="24">
        <v>165</v>
      </c>
      <c r="B283" s="46" t="s">
        <v>1603</v>
      </c>
      <c r="C283" s="26" t="s">
        <v>45</v>
      </c>
      <c r="D283" s="26" t="s">
        <v>117</v>
      </c>
      <c r="E283" s="26" t="s">
        <v>258</v>
      </c>
      <c r="F283" s="26"/>
      <c r="G283" s="26" t="s">
        <v>37</v>
      </c>
      <c r="H283" s="26">
        <v>2018</v>
      </c>
      <c r="I283" s="26" t="s">
        <v>106</v>
      </c>
      <c r="J283" s="45">
        <v>1</v>
      </c>
      <c r="K283" s="46" t="s">
        <v>1593</v>
      </c>
      <c r="L283" s="47">
        <v>2.1</v>
      </c>
      <c r="M283" s="47">
        <f>N283+O283+P283</f>
        <v>2.1</v>
      </c>
      <c r="N283" s="54">
        <v>2.1</v>
      </c>
      <c r="O283" s="54"/>
      <c r="P283" s="54"/>
      <c r="Q283" s="26" t="s">
        <v>135</v>
      </c>
      <c r="R283" s="26" t="s">
        <v>39</v>
      </c>
      <c r="S283" s="45">
        <v>1</v>
      </c>
      <c r="T283" s="26">
        <v>4</v>
      </c>
      <c r="U283" s="26"/>
      <c r="V283" s="26"/>
      <c r="W283" s="26" t="s">
        <v>1310</v>
      </c>
      <c r="X283" s="26">
        <v>4581</v>
      </c>
      <c r="Y283" s="26"/>
    </row>
    <row r="284" ht="24.95" customHeight="1" spans="1:25">
      <c r="A284" s="24">
        <v>166</v>
      </c>
      <c r="B284" s="25" t="s">
        <v>1619</v>
      </c>
      <c r="C284" s="26" t="s">
        <v>45</v>
      </c>
      <c r="D284" s="26" t="s">
        <v>117</v>
      </c>
      <c r="E284" s="26" t="s">
        <v>243</v>
      </c>
      <c r="F284" s="26"/>
      <c r="G284" s="26" t="s">
        <v>37</v>
      </c>
      <c r="H284" s="26">
        <v>2019</v>
      </c>
      <c r="I284" s="26" t="s">
        <v>106</v>
      </c>
      <c r="J284" s="45">
        <v>1</v>
      </c>
      <c r="K284" s="46" t="s">
        <v>1593</v>
      </c>
      <c r="L284" s="26">
        <v>2.1</v>
      </c>
      <c r="M284" s="47">
        <f>N284+O284+P284</f>
        <v>2.1</v>
      </c>
      <c r="N284" s="54"/>
      <c r="O284" s="54">
        <v>2.1</v>
      </c>
      <c r="P284" s="54"/>
      <c r="Q284" s="26" t="s">
        <v>135</v>
      </c>
      <c r="R284" s="26" t="s">
        <v>39</v>
      </c>
      <c r="S284" s="60">
        <v>1</v>
      </c>
      <c r="T284" s="60">
        <v>1</v>
      </c>
      <c r="U284" s="60"/>
      <c r="V284" s="60"/>
      <c r="W284" s="26" t="s">
        <v>1310</v>
      </c>
      <c r="X284" s="26"/>
      <c r="Y284" s="26" t="s">
        <v>1620</v>
      </c>
    </row>
    <row r="285" s="5" customFormat="1" ht="24.95" customHeight="1" spans="1:25">
      <c r="A285" s="20">
        <v>167</v>
      </c>
      <c r="B285" s="21" t="s">
        <v>1631</v>
      </c>
      <c r="C285" s="20"/>
      <c r="D285" s="20"/>
      <c r="E285" s="20"/>
      <c r="F285" s="20"/>
      <c r="G285" s="20" t="s">
        <v>363</v>
      </c>
      <c r="H285" s="20" t="s">
        <v>34</v>
      </c>
      <c r="I285" s="20" t="s">
        <v>106</v>
      </c>
      <c r="J285" s="41">
        <f>SUM(J286:J288)</f>
        <v>3</v>
      </c>
      <c r="K285" s="21" t="s">
        <v>1632</v>
      </c>
      <c r="L285" s="20"/>
      <c r="M285" s="48">
        <f>SUM(M286:M288)</f>
        <v>0.9</v>
      </c>
      <c r="N285" s="48">
        <f>SUM(N286:N288)</f>
        <v>0.9</v>
      </c>
      <c r="O285" s="48">
        <f>SUM(O286:O288)</f>
        <v>0</v>
      </c>
      <c r="P285" s="48">
        <f>SUM(P286:P288)</f>
        <v>0</v>
      </c>
      <c r="Q285" s="20"/>
      <c r="R285" s="20" t="s">
        <v>39</v>
      </c>
      <c r="S285" s="57">
        <f>SUM(S286:S288)</f>
        <v>3</v>
      </c>
      <c r="T285" s="57">
        <f>SUM(T286:T288)</f>
        <v>7</v>
      </c>
      <c r="U285" s="57"/>
      <c r="V285" s="57"/>
      <c r="W285" s="20" t="s">
        <v>34</v>
      </c>
      <c r="X285" s="20">
        <v>4603</v>
      </c>
      <c r="Y285" s="20"/>
    </row>
    <row r="286" ht="24.95" customHeight="1" spans="1:25">
      <c r="A286" s="24">
        <v>168</v>
      </c>
      <c r="B286" s="25" t="s">
        <v>1663</v>
      </c>
      <c r="C286" s="26" t="s">
        <v>45</v>
      </c>
      <c r="D286" s="26" t="s">
        <v>117</v>
      </c>
      <c r="E286" s="26" t="s">
        <v>560</v>
      </c>
      <c r="F286" s="26"/>
      <c r="G286" s="26" t="s">
        <v>363</v>
      </c>
      <c r="H286" s="26">
        <v>2018</v>
      </c>
      <c r="I286" s="26" t="s">
        <v>106</v>
      </c>
      <c r="J286" s="45">
        <v>1</v>
      </c>
      <c r="K286" s="46" t="s">
        <v>1634</v>
      </c>
      <c r="L286" s="26" t="s">
        <v>1635</v>
      </c>
      <c r="M286" s="47">
        <f>N286+O286+P286</f>
        <v>0.3</v>
      </c>
      <c r="N286" s="47">
        <v>0.3</v>
      </c>
      <c r="O286" s="47"/>
      <c r="P286" s="47"/>
      <c r="Q286" s="26" t="s">
        <v>135</v>
      </c>
      <c r="R286" s="26" t="s">
        <v>39</v>
      </c>
      <c r="S286" s="60">
        <v>1</v>
      </c>
      <c r="T286" s="60">
        <v>1</v>
      </c>
      <c r="U286" s="60"/>
      <c r="V286" s="60"/>
      <c r="W286" s="26" t="s">
        <v>17</v>
      </c>
      <c r="X286" s="26"/>
      <c r="Y286" s="26" t="s">
        <v>1664</v>
      </c>
    </row>
    <row r="287" ht="24.95" customHeight="1" spans="1:25">
      <c r="A287" s="24">
        <v>169</v>
      </c>
      <c r="B287" s="25" t="s">
        <v>1665</v>
      </c>
      <c r="C287" s="26" t="s">
        <v>45</v>
      </c>
      <c r="D287" s="26" t="s">
        <v>117</v>
      </c>
      <c r="E287" s="26" t="s">
        <v>255</v>
      </c>
      <c r="F287" s="26"/>
      <c r="G287" s="26" t="s">
        <v>363</v>
      </c>
      <c r="H287" s="26">
        <v>2018</v>
      </c>
      <c r="I287" s="26" t="s">
        <v>106</v>
      </c>
      <c r="J287" s="45">
        <v>1</v>
      </c>
      <c r="K287" s="46" t="s">
        <v>1634</v>
      </c>
      <c r="L287" s="26" t="s">
        <v>1635</v>
      </c>
      <c r="M287" s="47">
        <f>N287+O287+P287</f>
        <v>0.3</v>
      </c>
      <c r="N287" s="47">
        <v>0.3</v>
      </c>
      <c r="O287" s="47"/>
      <c r="P287" s="47"/>
      <c r="Q287" s="26" t="s">
        <v>135</v>
      </c>
      <c r="R287" s="26" t="s">
        <v>39</v>
      </c>
      <c r="S287" s="60">
        <v>1</v>
      </c>
      <c r="T287" s="60">
        <v>4</v>
      </c>
      <c r="U287" s="60"/>
      <c r="V287" s="60"/>
      <c r="W287" s="26" t="s">
        <v>17</v>
      </c>
      <c r="X287" s="26"/>
      <c r="Y287" s="26" t="s">
        <v>1666</v>
      </c>
    </row>
    <row r="288" ht="24.95" customHeight="1" spans="1:25">
      <c r="A288" s="24">
        <v>170</v>
      </c>
      <c r="B288" s="25" t="s">
        <v>1667</v>
      </c>
      <c r="C288" s="26" t="s">
        <v>45</v>
      </c>
      <c r="D288" s="26" t="s">
        <v>117</v>
      </c>
      <c r="E288" s="26" t="s">
        <v>252</v>
      </c>
      <c r="F288" s="26"/>
      <c r="G288" s="26" t="s">
        <v>363</v>
      </c>
      <c r="H288" s="26">
        <v>2018</v>
      </c>
      <c r="I288" s="26" t="s">
        <v>106</v>
      </c>
      <c r="J288" s="45">
        <v>1</v>
      </c>
      <c r="K288" s="46" t="s">
        <v>1634</v>
      </c>
      <c r="L288" s="26" t="s">
        <v>1635</v>
      </c>
      <c r="M288" s="47">
        <f>N288+O288+P288</f>
        <v>0.3</v>
      </c>
      <c r="N288" s="47">
        <v>0.3</v>
      </c>
      <c r="O288" s="47"/>
      <c r="P288" s="47"/>
      <c r="Q288" s="26" t="s">
        <v>135</v>
      </c>
      <c r="R288" s="26" t="s">
        <v>39</v>
      </c>
      <c r="S288" s="60">
        <v>1</v>
      </c>
      <c r="T288" s="60">
        <v>2</v>
      </c>
      <c r="U288" s="60"/>
      <c r="V288" s="60"/>
      <c r="W288" s="26" t="s">
        <v>17</v>
      </c>
      <c r="X288" s="26"/>
      <c r="Y288" s="26" t="s">
        <v>1668</v>
      </c>
    </row>
    <row r="289" s="5" customFormat="1" ht="24.95" customHeight="1" spans="1:25">
      <c r="A289" s="20">
        <v>171</v>
      </c>
      <c r="B289" s="21" t="s">
        <v>1699</v>
      </c>
      <c r="C289" s="20"/>
      <c r="D289" s="20"/>
      <c r="E289" s="20"/>
      <c r="F289" s="20"/>
      <c r="G289" s="20"/>
      <c r="H289" s="20"/>
      <c r="I289" s="20"/>
      <c r="J289" s="41"/>
      <c r="K289" s="21"/>
      <c r="L289" s="20"/>
      <c r="M289" s="48"/>
      <c r="N289" s="48"/>
      <c r="O289" s="48"/>
      <c r="P289" s="48"/>
      <c r="Q289" s="20"/>
      <c r="R289" s="20"/>
      <c r="S289" s="57"/>
      <c r="T289" s="57"/>
      <c r="U289" s="57"/>
      <c r="V289" s="57"/>
      <c r="W289" s="20"/>
      <c r="X289" s="20">
        <v>4613</v>
      </c>
      <c r="Y289" s="20"/>
    </row>
    <row r="290" s="5" customFormat="1" ht="24.95" customHeight="1" spans="1:25">
      <c r="A290" s="20">
        <v>172</v>
      </c>
      <c r="B290" s="21" t="s">
        <v>1700</v>
      </c>
      <c r="C290" s="20"/>
      <c r="D290" s="20"/>
      <c r="E290" s="20"/>
      <c r="F290" s="20"/>
      <c r="G290" s="20"/>
      <c r="H290" s="20"/>
      <c r="I290" s="20"/>
      <c r="J290" s="41"/>
      <c r="K290" s="21"/>
      <c r="L290" s="20"/>
      <c r="M290" s="48"/>
      <c r="N290" s="48"/>
      <c r="O290" s="48"/>
      <c r="P290" s="48"/>
      <c r="Q290" s="20"/>
      <c r="R290" s="20"/>
      <c r="S290" s="57"/>
      <c r="T290" s="57"/>
      <c r="U290" s="57"/>
      <c r="V290" s="57"/>
      <c r="W290" s="20"/>
      <c r="X290" s="20"/>
      <c r="Y290" s="20" t="s">
        <v>1701</v>
      </c>
    </row>
    <row r="291" s="5" customFormat="1" ht="24.95" customHeight="1" spans="1:25">
      <c r="A291" s="20">
        <v>173</v>
      </c>
      <c r="B291" s="21" t="s">
        <v>1303</v>
      </c>
      <c r="C291" s="20"/>
      <c r="D291" s="20"/>
      <c r="E291" s="20"/>
      <c r="F291" s="20"/>
      <c r="G291" s="20"/>
      <c r="H291" s="20"/>
      <c r="I291" s="20"/>
      <c r="J291" s="41">
        <f>SUM(J292,J293)</f>
        <v>1</v>
      </c>
      <c r="K291" s="21"/>
      <c r="L291" s="20"/>
      <c r="M291" s="48">
        <f t="shared" ref="M291:P291" si="64">SUM(M292,M293)</f>
        <v>2</v>
      </c>
      <c r="N291" s="48">
        <f t="shared" si="64"/>
        <v>2</v>
      </c>
      <c r="O291" s="48">
        <f t="shared" si="64"/>
        <v>0</v>
      </c>
      <c r="P291" s="48">
        <f t="shared" si="64"/>
        <v>0</v>
      </c>
      <c r="Q291" s="20"/>
      <c r="R291" s="20"/>
      <c r="S291" s="57">
        <f>SUM(S292,S293)</f>
        <v>1</v>
      </c>
      <c r="T291" s="57">
        <f>SUM(T292,T293)</f>
        <v>4</v>
      </c>
      <c r="U291" s="57"/>
      <c r="V291" s="57"/>
      <c r="W291" s="20"/>
      <c r="X291" s="20"/>
      <c r="Y291" s="20" t="s">
        <v>1702</v>
      </c>
    </row>
    <row r="292" s="6" customFormat="1" ht="24.95" customHeight="1" spans="1:25">
      <c r="A292" s="22">
        <v>174</v>
      </c>
      <c r="B292" s="23" t="s">
        <v>1703</v>
      </c>
      <c r="C292" s="22"/>
      <c r="D292" s="22"/>
      <c r="E292" s="22"/>
      <c r="F292" s="22"/>
      <c r="G292" s="22" t="s">
        <v>37</v>
      </c>
      <c r="H292" s="22" t="s">
        <v>34</v>
      </c>
      <c r="I292" s="22" t="s">
        <v>106</v>
      </c>
      <c r="J292" s="43">
        <f>SUM(0)</f>
        <v>0</v>
      </c>
      <c r="K292" s="23" t="s">
        <v>1704</v>
      </c>
      <c r="L292" s="22"/>
      <c r="M292" s="49">
        <f>SUM(0)</f>
        <v>0</v>
      </c>
      <c r="N292" s="49">
        <f>SUM(0)</f>
        <v>0</v>
      </c>
      <c r="O292" s="49">
        <f>SUM(0)</f>
        <v>0</v>
      </c>
      <c r="P292" s="49">
        <f>SUM(0)</f>
        <v>0</v>
      </c>
      <c r="Q292" s="22"/>
      <c r="R292" s="22" t="s">
        <v>39</v>
      </c>
      <c r="S292" s="58">
        <f>SUM(0)</f>
        <v>0</v>
      </c>
      <c r="T292" s="58">
        <f>SUM(0)</f>
        <v>0</v>
      </c>
      <c r="U292" s="44"/>
      <c r="V292" s="44"/>
      <c r="W292" s="22" t="s">
        <v>34</v>
      </c>
      <c r="X292" s="22">
        <v>4151</v>
      </c>
      <c r="Y292" s="22"/>
    </row>
    <row r="293" s="6" customFormat="1" ht="24.95" customHeight="1" spans="1:25">
      <c r="A293" s="22">
        <v>175</v>
      </c>
      <c r="B293" s="23" t="s">
        <v>1711</v>
      </c>
      <c r="C293" s="22"/>
      <c r="D293" s="22"/>
      <c r="E293" s="22"/>
      <c r="F293" s="22"/>
      <c r="G293" s="22" t="s">
        <v>37</v>
      </c>
      <c r="H293" s="22" t="s">
        <v>34</v>
      </c>
      <c r="I293" s="22" t="s">
        <v>106</v>
      </c>
      <c r="J293" s="43">
        <f>SUM(J294:J294)</f>
        <v>1</v>
      </c>
      <c r="K293" s="23" t="s">
        <v>1712</v>
      </c>
      <c r="L293" s="22"/>
      <c r="M293" s="49">
        <f>SUM(M294:M294)</f>
        <v>2</v>
      </c>
      <c r="N293" s="49">
        <f>SUM(N294:N294)</f>
        <v>2</v>
      </c>
      <c r="O293" s="49">
        <f>SUM(O294:O294)</f>
        <v>0</v>
      </c>
      <c r="P293" s="49">
        <f>SUM(P294:P294)</f>
        <v>0</v>
      </c>
      <c r="Q293" s="22"/>
      <c r="R293" s="22" t="s">
        <v>39</v>
      </c>
      <c r="S293" s="58">
        <f>SUM(S294:S294)</f>
        <v>1</v>
      </c>
      <c r="T293" s="58">
        <f>SUM(T294:T294)</f>
        <v>4</v>
      </c>
      <c r="U293" s="44"/>
      <c r="V293" s="44"/>
      <c r="W293" s="22" t="s">
        <v>34</v>
      </c>
      <c r="X293" s="22">
        <v>4155</v>
      </c>
      <c r="Y293" s="22"/>
    </row>
    <row r="294" s="3" customFormat="1" ht="24.95" customHeight="1" spans="1:25">
      <c r="A294" s="24">
        <v>176</v>
      </c>
      <c r="B294" s="46" t="s">
        <v>1713</v>
      </c>
      <c r="C294" s="26" t="s">
        <v>45</v>
      </c>
      <c r="D294" s="26" t="s">
        <v>117</v>
      </c>
      <c r="E294" s="26" t="s">
        <v>234</v>
      </c>
      <c r="F294" s="26"/>
      <c r="G294" s="26" t="s">
        <v>37</v>
      </c>
      <c r="H294" s="26">
        <v>2018</v>
      </c>
      <c r="I294" s="26" t="s">
        <v>106</v>
      </c>
      <c r="J294" s="45">
        <v>1</v>
      </c>
      <c r="K294" s="46" t="s">
        <v>1715</v>
      </c>
      <c r="L294" s="47" t="s">
        <v>1716</v>
      </c>
      <c r="M294" s="47">
        <f>N294+O294+P294</f>
        <v>2</v>
      </c>
      <c r="N294" s="47">
        <v>2</v>
      </c>
      <c r="O294" s="47"/>
      <c r="P294" s="47"/>
      <c r="Q294" s="26" t="s">
        <v>135</v>
      </c>
      <c r="R294" s="26" t="s">
        <v>39</v>
      </c>
      <c r="S294" s="26">
        <v>1</v>
      </c>
      <c r="T294" s="26">
        <v>4</v>
      </c>
      <c r="U294" s="26"/>
      <c r="V294" s="26"/>
      <c r="W294" s="26" t="s">
        <v>17</v>
      </c>
      <c r="X294" s="26">
        <v>4166</v>
      </c>
      <c r="Y294" s="26"/>
    </row>
    <row r="295" s="4" customFormat="1" ht="24.95" customHeight="1" spans="1:25">
      <c r="A295" s="18">
        <v>177</v>
      </c>
      <c r="B295" s="19" t="s">
        <v>1721</v>
      </c>
      <c r="C295" s="18"/>
      <c r="D295" s="18"/>
      <c r="E295" s="18"/>
      <c r="F295" s="18"/>
      <c r="G295" s="18" t="s">
        <v>34</v>
      </c>
      <c r="H295" s="18" t="s">
        <v>34</v>
      </c>
      <c r="I295" s="18" t="s">
        <v>34</v>
      </c>
      <c r="J295" s="62" t="s">
        <v>34</v>
      </c>
      <c r="K295" s="19"/>
      <c r="L295" s="18"/>
      <c r="M295" s="40">
        <f t="shared" ref="M295:P295" si="65">M296+M297+M298+M299+M302+M303+M304+M309</f>
        <v>0</v>
      </c>
      <c r="N295" s="40">
        <f t="shared" si="65"/>
        <v>0</v>
      </c>
      <c r="O295" s="40">
        <f t="shared" si="65"/>
        <v>0</v>
      </c>
      <c r="P295" s="40">
        <f t="shared" si="65"/>
        <v>0</v>
      </c>
      <c r="Q295" s="18">
        <f>SUBTOTAL(9,Q296,Q297,Q298,Q309,Q302,Q303,Q304)</f>
        <v>0</v>
      </c>
      <c r="R295" s="18" t="s">
        <v>34</v>
      </c>
      <c r="S295" s="56">
        <f>S296+S297+S298+S299+S302+S303+S304+S309</f>
        <v>0</v>
      </c>
      <c r="T295" s="56">
        <f>T296+T297+T298+T299+T302+T303+T304+T309</f>
        <v>0</v>
      </c>
      <c r="U295" s="56" t="s">
        <v>1722</v>
      </c>
      <c r="V295" s="56" t="s">
        <v>1723</v>
      </c>
      <c r="W295" s="18" t="s">
        <v>34</v>
      </c>
      <c r="X295" s="18">
        <v>4614</v>
      </c>
      <c r="Y295" s="18"/>
    </row>
    <row r="296" s="5" customFormat="1" ht="24.95" customHeight="1" spans="1:25">
      <c r="A296" s="20">
        <v>178</v>
      </c>
      <c r="B296" s="21" t="s">
        <v>1724</v>
      </c>
      <c r="C296" s="20"/>
      <c r="D296" s="20"/>
      <c r="E296" s="20"/>
      <c r="F296" s="20"/>
      <c r="G296" s="20" t="s">
        <v>37</v>
      </c>
      <c r="H296" s="20" t="s">
        <v>34</v>
      </c>
      <c r="I296" s="20" t="s">
        <v>108</v>
      </c>
      <c r="J296" s="41">
        <f>SUM(0)</f>
        <v>0</v>
      </c>
      <c r="K296" s="21" t="s">
        <v>1725</v>
      </c>
      <c r="L296" s="20"/>
      <c r="M296" s="48">
        <f t="shared" ref="M296:P296" si="66">SUM(0)</f>
        <v>0</v>
      </c>
      <c r="N296" s="48">
        <f t="shared" si="66"/>
        <v>0</v>
      </c>
      <c r="O296" s="48">
        <f t="shared" si="66"/>
        <v>0</v>
      </c>
      <c r="P296" s="48">
        <f t="shared" si="66"/>
        <v>0</v>
      </c>
      <c r="Q296" s="20"/>
      <c r="R296" s="20" t="s">
        <v>110</v>
      </c>
      <c r="S296" s="57">
        <f>SUM(0)</f>
        <v>0</v>
      </c>
      <c r="T296" s="57">
        <f>SUM(0)</f>
        <v>0</v>
      </c>
      <c r="U296" s="57" t="s">
        <v>1722</v>
      </c>
      <c r="V296" s="57" t="s">
        <v>1723</v>
      </c>
      <c r="W296" s="20" t="s">
        <v>34</v>
      </c>
      <c r="X296" s="20">
        <v>4615</v>
      </c>
      <c r="Y296" s="20"/>
    </row>
    <row r="297" s="5" customFormat="1" ht="24.95" customHeight="1" spans="1:25">
      <c r="A297" s="20">
        <v>179</v>
      </c>
      <c r="B297" s="21" t="s">
        <v>1726</v>
      </c>
      <c r="C297" s="20"/>
      <c r="D297" s="20"/>
      <c r="E297" s="20"/>
      <c r="F297" s="20"/>
      <c r="G297" s="20" t="s">
        <v>125</v>
      </c>
      <c r="H297" s="20" t="s">
        <v>34</v>
      </c>
      <c r="I297" s="20" t="s">
        <v>108</v>
      </c>
      <c r="J297" s="41">
        <f>SUM(0)</f>
        <v>0</v>
      </c>
      <c r="K297" s="21" t="s">
        <v>1725</v>
      </c>
      <c r="L297" s="20"/>
      <c r="M297" s="48">
        <f>SUM(0)</f>
        <v>0</v>
      </c>
      <c r="N297" s="48">
        <f>SUM(0)</f>
        <v>0</v>
      </c>
      <c r="O297" s="48">
        <f>SUM(0)</f>
        <v>0</v>
      </c>
      <c r="P297" s="48">
        <f>SUM(0)</f>
        <v>0</v>
      </c>
      <c r="Q297" s="20"/>
      <c r="R297" s="20" t="s">
        <v>110</v>
      </c>
      <c r="S297" s="57">
        <f>SUM(0)</f>
        <v>0</v>
      </c>
      <c r="T297" s="57">
        <f>SUM(0)</f>
        <v>0</v>
      </c>
      <c r="U297" s="57" t="s">
        <v>1727</v>
      </c>
      <c r="V297" s="57" t="s">
        <v>1723</v>
      </c>
      <c r="W297" s="20" t="s">
        <v>34</v>
      </c>
      <c r="X297" s="20">
        <v>4624</v>
      </c>
      <c r="Y297" s="20"/>
    </row>
    <row r="298" s="5" customFormat="1" ht="24.95" customHeight="1" spans="1:25">
      <c r="A298" s="20">
        <v>180</v>
      </c>
      <c r="B298" s="21" t="s">
        <v>1735</v>
      </c>
      <c r="C298" s="20"/>
      <c r="D298" s="20"/>
      <c r="E298" s="20"/>
      <c r="F298" s="20"/>
      <c r="G298" s="20" t="s">
        <v>37</v>
      </c>
      <c r="H298" s="20" t="s">
        <v>34</v>
      </c>
      <c r="I298" s="20" t="s">
        <v>1232</v>
      </c>
      <c r="J298" s="41">
        <f t="shared" ref="J298:J303" si="67">SUM(0)</f>
        <v>0</v>
      </c>
      <c r="K298" s="21" t="s">
        <v>1725</v>
      </c>
      <c r="L298" s="20"/>
      <c r="M298" s="48">
        <f t="shared" ref="M298:P298" si="68">SUM(0)</f>
        <v>0</v>
      </c>
      <c r="N298" s="48">
        <f t="shared" si="68"/>
        <v>0</v>
      </c>
      <c r="O298" s="48">
        <f t="shared" si="68"/>
        <v>0</v>
      </c>
      <c r="P298" s="48">
        <f t="shared" si="68"/>
        <v>0</v>
      </c>
      <c r="Q298" s="20"/>
      <c r="R298" s="20" t="s">
        <v>110</v>
      </c>
      <c r="S298" s="57">
        <f t="shared" ref="S298:S303" si="69">SUM(0)</f>
        <v>0</v>
      </c>
      <c r="T298" s="57">
        <f t="shared" ref="T298:T303" si="70">SUM(0)</f>
        <v>0</v>
      </c>
      <c r="U298" s="57" t="s">
        <v>1736</v>
      </c>
      <c r="V298" s="57" t="s">
        <v>1723</v>
      </c>
      <c r="W298" s="20" t="s">
        <v>34</v>
      </c>
      <c r="X298" s="20">
        <v>4641</v>
      </c>
      <c r="Y298" s="20"/>
    </row>
    <row r="299" s="5" customFormat="1" ht="24.95" customHeight="1" spans="1:25">
      <c r="A299" s="20">
        <v>181</v>
      </c>
      <c r="B299" s="21" t="s">
        <v>1737</v>
      </c>
      <c r="C299" s="20"/>
      <c r="D299" s="20"/>
      <c r="E299" s="20"/>
      <c r="F299" s="20"/>
      <c r="G299" s="20" t="s">
        <v>37</v>
      </c>
      <c r="H299" s="20" t="s">
        <v>34</v>
      </c>
      <c r="I299" s="20" t="s">
        <v>38</v>
      </c>
      <c r="J299" s="41">
        <f>SUM(J300,J301)</f>
        <v>0</v>
      </c>
      <c r="K299" s="21" t="s">
        <v>1738</v>
      </c>
      <c r="L299" s="20"/>
      <c r="M299" s="48">
        <f>SUM(N299:P299)</f>
        <v>0</v>
      </c>
      <c r="N299" s="48">
        <f t="shared" ref="N299:P299" si="71">SUM(N300,N301)</f>
        <v>0</v>
      </c>
      <c r="O299" s="48">
        <f t="shared" si="71"/>
        <v>0</v>
      </c>
      <c r="P299" s="48">
        <f t="shared" si="71"/>
        <v>0</v>
      </c>
      <c r="Q299" s="20"/>
      <c r="R299" s="20" t="s">
        <v>39</v>
      </c>
      <c r="S299" s="57">
        <f>SUM(S300,S301)</f>
        <v>0</v>
      </c>
      <c r="T299" s="57">
        <f>SUM(T300,T301)</f>
        <v>0</v>
      </c>
      <c r="U299" s="57" t="s">
        <v>1739</v>
      </c>
      <c r="V299" s="57" t="s">
        <v>1723</v>
      </c>
      <c r="W299" s="20" t="s">
        <v>34</v>
      </c>
      <c r="X299" s="20">
        <v>4678</v>
      </c>
      <c r="Y299" s="20"/>
    </row>
    <row r="300" s="6" customFormat="1" ht="24.95" customHeight="1" spans="1:25">
      <c r="A300" s="22">
        <v>182</v>
      </c>
      <c r="B300" s="23" t="s">
        <v>1740</v>
      </c>
      <c r="C300" s="22"/>
      <c r="D300" s="22"/>
      <c r="E300" s="22"/>
      <c r="F300" s="22"/>
      <c r="G300" s="22" t="s">
        <v>37</v>
      </c>
      <c r="H300" s="22" t="s">
        <v>34</v>
      </c>
      <c r="I300" s="22" t="s">
        <v>38</v>
      </c>
      <c r="J300" s="43">
        <f t="shared" si="67"/>
        <v>0</v>
      </c>
      <c r="K300" s="23"/>
      <c r="L300" s="22"/>
      <c r="M300" s="49">
        <f t="shared" ref="M300:P300" si="72">SUM(0)</f>
        <v>0</v>
      </c>
      <c r="N300" s="49">
        <f t="shared" si="72"/>
        <v>0</v>
      </c>
      <c r="O300" s="49">
        <f t="shared" si="72"/>
        <v>0</v>
      </c>
      <c r="P300" s="49">
        <f t="shared" si="72"/>
        <v>0</v>
      </c>
      <c r="Q300" s="22"/>
      <c r="R300" s="22"/>
      <c r="S300" s="58">
        <f t="shared" si="69"/>
        <v>0</v>
      </c>
      <c r="T300" s="58">
        <f t="shared" si="70"/>
        <v>0</v>
      </c>
      <c r="U300" s="58"/>
      <c r="V300" s="58"/>
      <c r="W300" s="22"/>
      <c r="X300" s="22"/>
      <c r="Y300" s="22" t="s">
        <v>1741</v>
      </c>
    </row>
    <row r="301" s="6" customFormat="1" ht="24.95" customHeight="1" spans="1:25">
      <c r="A301" s="22">
        <v>183</v>
      </c>
      <c r="B301" s="23" t="s">
        <v>1742</v>
      </c>
      <c r="C301" s="22"/>
      <c r="D301" s="22"/>
      <c r="E301" s="22"/>
      <c r="F301" s="22"/>
      <c r="G301" s="22"/>
      <c r="H301" s="22"/>
      <c r="I301" s="22" t="s">
        <v>1743</v>
      </c>
      <c r="J301" s="43"/>
      <c r="K301" s="23"/>
      <c r="L301" s="22"/>
      <c r="M301" s="49">
        <f t="shared" ref="M301:M307" si="73">SUM(N301:P301)</f>
        <v>0</v>
      </c>
      <c r="N301" s="49"/>
      <c r="O301" s="49"/>
      <c r="P301" s="49"/>
      <c r="Q301" s="22"/>
      <c r="R301" s="22"/>
      <c r="S301" s="58"/>
      <c r="T301" s="58"/>
      <c r="U301" s="58"/>
      <c r="V301" s="58"/>
      <c r="W301" s="22"/>
      <c r="X301" s="22"/>
      <c r="Y301" s="22" t="s">
        <v>1744</v>
      </c>
    </row>
    <row r="302" s="5" customFormat="1" ht="24.95" customHeight="1" spans="1:25">
      <c r="A302" s="20">
        <v>184</v>
      </c>
      <c r="B302" s="21" t="s">
        <v>1745</v>
      </c>
      <c r="C302" s="20"/>
      <c r="D302" s="20"/>
      <c r="E302" s="20"/>
      <c r="F302" s="20"/>
      <c r="G302" s="20"/>
      <c r="H302" s="20" t="s">
        <v>34</v>
      </c>
      <c r="I302" s="20" t="s">
        <v>38</v>
      </c>
      <c r="J302" s="41"/>
      <c r="K302" s="21"/>
      <c r="L302" s="20"/>
      <c r="M302" s="48"/>
      <c r="N302" s="48">
        <f>SUM(0)</f>
        <v>0</v>
      </c>
      <c r="O302" s="48"/>
      <c r="P302" s="48"/>
      <c r="Q302" s="20"/>
      <c r="R302" s="20"/>
      <c r="S302" s="57"/>
      <c r="T302" s="57"/>
      <c r="U302" s="57"/>
      <c r="V302" s="57"/>
      <c r="W302" s="20"/>
      <c r="X302" s="20"/>
      <c r="Y302" s="20" t="s">
        <v>1746</v>
      </c>
    </row>
    <row r="303" s="5" customFormat="1" ht="24.95" customHeight="1" spans="1:25">
      <c r="A303" s="20">
        <v>185</v>
      </c>
      <c r="B303" s="21" t="s">
        <v>1747</v>
      </c>
      <c r="C303" s="20"/>
      <c r="D303" s="20"/>
      <c r="E303" s="20"/>
      <c r="F303" s="20"/>
      <c r="G303" s="20" t="s">
        <v>37</v>
      </c>
      <c r="H303" s="20" t="s">
        <v>34</v>
      </c>
      <c r="I303" s="20" t="s">
        <v>38</v>
      </c>
      <c r="J303" s="41">
        <f t="shared" si="67"/>
        <v>0</v>
      </c>
      <c r="K303" s="21" t="s">
        <v>1748</v>
      </c>
      <c r="L303" s="20"/>
      <c r="M303" s="48">
        <f t="shared" ref="M303:P303" si="74">SUM(0)</f>
        <v>0</v>
      </c>
      <c r="N303" s="48">
        <f t="shared" si="74"/>
        <v>0</v>
      </c>
      <c r="O303" s="48">
        <f t="shared" si="74"/>
        <v>0</v>
      </c>
      <c r="P303" s="48">
        <f t="shared" si="74"/>
        <v>0</v>
      </c>
      <c r="Q303" s="20"/>
      <c r="R303" s="20" t="s">
        <v>110</v>
      </c>
      <c r="S303" s="57">
        <f t="shared" si="69"/>
        <v>0</v>
      </c>
      <c r="T303" s="57">
        <f t="shared" si="70"/>
        <v>0</v>
      </c>
      <c r="U303" s="57" t="s">
        <v>1749</v>
      </c>
      <c r="V303" s="57" t="s">
        <v>1723</v>
      </c>
      <c r="W303" s="20" t="s">
        <v>34</v>
      </c>
      <c r="X303" s="20">
        <v>4686</v>
      </c>
      <c r="Y303" s="20"/>
    </row>
    <row r="304" s="5" customFormat="1" ht="24.95" customHeight="1" spans="1:25">
      <c r="A304" s="20">
        <v>186</v>
      </c>
      <c r="B304" s="21" t="s">
        <v>1750</v>
      </c>
      <c r="C304" s="20"/>
      <c r="D304" s="20"/>
      <c r="E304" s="20"/>
      <c r="F304" s="20"/>
      <c r="G304" s="20" t="s">
        <v>37</v>
      </c>
      <c r="H304" s="20" t="s">
        <v>34</v>
      </c>
      <c r="I304" s="20" t="s">
        <v>38</v>
      </c>
      <c r="J304" s="41">
        <f>SUM(J305:J308)</f>
        <v>0</v>
      </c>
      <c r="K304" s="21"/>
      <c r="L304" s="20"/>
      <c r="M304" s="48">
        <f t="shared" si="73"/>
        <v>0</v>
      </c>
      <c r="N304" s="48">
        <f t="shared" ref="N304:Q304" si="75">SUM(N305:N308)</f>
        <v>0</v>
      </c>
      <c r="O304" s="48">
        <f t="shared" si="75"/>
        <v>0</v>
      </c>
      <c r="P304" s="48">
        <f t="shared" si="75"/>
        <v>0</v>
      </c>
      <c r="Q304" s="20">
        <f t="shared" si="75"/>
        <v>0</v>
      </c>
      <c r="R304" s="20" t="s">
        <v>39</v>
      </c>
      <c r="S304" s="57">
        <f>SUM(S305:S308)</f>
        <v>0</v>
      </c>
      <c r="T304" s="57">
        <f>SUM(T305:T308)</f>
        <v>0</v>
      </c>
      <c r="U304" s="57" t="s">
        <v>1751</v>
      </c>
      <c r="V304" s="57" t="s">
        <v>1752</v>
      </c>
      <c r="W304" s="20" t="s">
        <v>34</v>
      </c>
      <c r="X304" s="20">
        <v>4698</v>
      </c>
      <c r="Y304" s="20"/>
    </row>
    <row r="305" s="6" customFormat="1" ht="24.95" customHeight="1" spans="1:25">
      <c r="A305" s="22">
        <v>187</v>
      </c>
      <c r="B305" s="23" t="s">
        <v>1753</v>
      </c>
      <c r="C305" s="22"/>
      <c r="D305" s="22"/>
      <c r="E305" s="22"/>
      <c r="F305" s="22"/>
      <c r="G305" s="22" t="s">
        <v>37</v>
      </c>
      <c r="H305" s="22" t="s">
        <v>34</v>
      </c>
      <c r="I305" s="22" t="s">
        <v>38</v>
      </c>
      <c r="J305" s="43"/>
      <c r="K305" s="23"/>
      <c r="L305" s="22"/>
      <c r="M305" s="49">
        <f t="shared" si="73"/>
        <v>0</v>
      </c>
      <c r="N305" s="49"/>
      <c r="O305" s="49"/>
      <c r="P305" s="49"/>
      <c r="Q305" s="22"/>
      <c r="R305" s="22"/>
      <c r="S305" s="58"/>
      <c r="T305" s="58"/>
      <c r="U305" s="58"/>
      <c r="V305" s="58"/>
      <c r="W305" s="22"/>
      <c r="X305" s="22">
        <v>4699</v>
      </c>
      <c r="Y305" s="22"/>
    </row>
    <row r="306" s="6" customFormat="1" ht="24.95" customHeight="1" spans="1:25">
      <c r="A306" s="22">
        <v>188</v>
      </c>
      <c r="B306" s="23" t="s">
        <v>1754</v>
      </c>
      <c r="C306" s="22"/>
      <c r="D306" s="22"/>
      <c r="E306" s="22"/>
      <c r="F306" s="22"/>
      <c r="G306" s="22" t="s">
        <v>37</v>
      </c>
      <c r="H306" s="22" t="s">
        <v>34</v>
      </c>
      <c r="I306" s="22" t="s">
        <v>38</v>
      </c>
      <c r="J306" s="43"/>
      <c r="K306" s="23"/>
      <c r="L306" s="22"/>
      <c r="M306" s="49">
        <f t="shared" si="73"/>
        <v>0</v>
      </c>
      <c r="N306" s="49"/>
      <c r="O306" s="49"/>
      <c r="P306" s="49"/>
      <c r="Q306" s="22"/>
      <c r="R306" s="22"/>
      <c r="S306" s="58"/>
      <c r="T306" s="58"/>
      <c r="U306" s="58"/>
      <c r="V306" s="58"/>
      <c r="W306" s="22"/>
      <c r="X306" s="22">
        <v>4754</v>
      </c>
      <c r="Y306" s="22"/>
    </row>
    <row r="307" s="6" customFormat="1" ht="24.95" customHeight="1" spans="1:25">
      <c r="A307" s="22">
        <v>189</v>
      </c>
      <c r="B307" s="23" t="s">
        <v>1755</v>
      </c>
      <c r="C307" s="22"/>
      <c r="D307" s="22"/>
      <c r="E307" s="22"/>
      <c r="F307" s="22"/>
      <c r="G307" s="22" t="s">
        <v>37</v>
      </c>
      <c r="H307" s="22" t="s">
        <v>34</v>
      </c>
      <c r="I307" s="22" t="s">
        <v>38</v>
      </c>
      <c r="J307" s="43"/>
      <c r="K307" s="23"/>
      <c r="L307" s="22"/>
      <c r="M307" s="49">
        <f t="shared" si="73"/>
        <v>0</v>
      </c>
      <c r="N307" s="49"/>
      <c r="O307" s="49"/>
      <c r="P307" s="49"/>
      <c r="Q307" s="22"/>
      <c r="R307" s="22"/>
      <c r="S307" s="58"/>
      <c r="T307" s="58"/>
      <c r="U307" s="58"/>
      <c r="V307" s="58"/>
      <c r="W307" s="22"/>
      <c r="X307" s="22">
        <v>4863</v>
      </c>
      <c r="Y307" s="22"/>
    </row>
    <row r="308" s="6" customFormat="1" ht="24.95" customHeight="1" spans="1:25">
      <c r="A308" s="22">
        <v>190</v>
      </c>
      <c r="B308" s="23" t="s">
        <v>1756</v>
      </c>
      <c r="C308" s="22"/>
      <c r="D308" s="22"/>
      <c r="E308" s="22"/>
      <c r="F308" s="22"/>
      <c r="G308" s="22" t="s">
        <v>37</v>
      </c>
      <c r="H308" s="22" t="s">
        <v>34</v>
      </c>
      <c r="I308" s="22" t="s">
        <v>38</v>
      </c>
      <c r="J308" s="43">
        <f>SUM(0)</f>
        <v>0</v>
      </c>
      <c r="K308" s="23" t="s">
        <v>1757</v>
      </c>
      <c r="L308" s="22"/>
      <c r="M308" s="49">
        <f t="shared" ref="M308:P308" si="76">SUM(0)</f>
        <v>0</v>
      </c>
      <c r="N308" s="49">
        <f t="shared" si="76"/>
        <v>0</v>
      </c>
      <c r="O308" s="49">
        <f t="shared" si="76"/>
        <v>0</v>
      </c>
      <c r="P308" s="49">
        <f t="shared" si="76"/>
        <v>0</v>
      </c>
      <c r="Q308" s="22"/>
      <c r="R308" s="22" t="s">
        <v>39</v>
      </c>
      <c r="S308" s="58">
        <f>SUM(0)</f>
        <v>0</v>
      </c>
      <c r="T308" s="58">
        <f>SUM(0)</f>
        <v>0</v>
      </c>
      <c r="U308" s="58"/>
      <c r="V308" s="58"/>
      <c r="W308" s="22" t="s">
        <v>34</v>
      </c>
      <c r="X308" s="22">
        <v>4939</v>
      </c>
      <c r="Y308" s="22"/>
    </row>
    <row r="309" s="5" customFormat="1" ht="24.95" customHeight="1" spans="1:25">
      <c r="A309" s="20">
        <v>191</v>
      </c>
      <c r="B309" s="21" t="s">
        <v>1758</v>
      </c>
      <c r="C309" s="20"/>
      <c r="D309" s="20"/>
      <c r="E309" s="20"/>
      <c r="F309" s="20"/>
      <c r="G309" s="20" t="s">
        <v>37</v>
      </c>
      <c r="H309" s="20" t="s">
        <v>34</v>
      </c>
      <c r="I309" s="20" t="s">
        <v>1232</v>
      </c>
      <c r="J309" s="41">
        <f>SUM(0)</f>
        <v>0</v>
      </c>
      <c r="K309" s="21" t="s">
        <v>1725</v>
      </c>
      <c r="L309" s="20"/>
      <c r="M309" s="20">
        <f t="shared" ref="M309:Q309" si="77">SUM(0)</f>
        <v>0</v>
      </c>
      <c r="N309" s="20">
        <f t="shared" si="77"/>
        <v>0</v>
      </c>
      <c r="O309" s="20">
        <f t="shared" si="77"/>
        <v>0</v>
      </c>
      <c r="P309" s="20">
        <f t="shared" si="77"/>
        <v>0</v>
      </c>
      <c r="Q309" s="20">
        <f t="shared" si="77"/>
        <v>0</v>
      </c>
      <c r="R309" s="20" t="s">
        <v>110</v>
      </c>
      <c r="S309" s="20">
        <f>SUM(0)</f>
        <v>0</v>
      </c>
      <c r="T309" s="20">
        <f>SUM(0)</f>
        <v>0</v>
      </c>
      <c r="U309" s="57" t="s">
        <v>1736</v>
      </c>
      <c r="V309" s="57" t="s">
        <v>1723</v>
      </c>
      <c r="W309" s="20" t="s">
        <v>34</v>
      </c>
      <c r="X309" s="20"/>
      <c r="Y309" s="20" t="s">
        <v>1759</v>
      </c>
    </row>
    <row r="310" s="4" customFormat="1" ht="24.95" customHeight="1" spans="1:25">
      <c r="A310" s="18">
        <v>192</v>
      </c>
      <c r="B310" s="19" t="s">
        <v>1760</v>
      </c>
      <c r="C310" s="18"/>
      <c r="D310" s="18"/>
      <c r="E310" s="18"/>
      <c r="F310" s="18"/>
      <c r="G310" s="18" t="s">
        <v>34</v>
      </c>
      <c r="H310" s="18" t="s">
        <v>34</v>
      </c>
      <c r="I310" s="18" t="s">
        <v>34</v>
      </c>
      <c r="J310" s="18" t="s">
        <v>34</v>
      </c>
      <c r="K310" s="19"/>
      <c r="L310" s="18"/>
      <c r="M310" s="40">
        <f t="shared" ref="M310:P310" si="78">SUM(M311,M312:M313,M314:M315,M316,M320)</f>
        <v>0</v>
      </c>
      <c r="N310" s="40">
        <f t="shared" si="78"/>
        <v>0</v>
      </c>
      <c r="O310" s="40">
        <f t="shared" si="78"/>
        <v>0</v>
      </c>
      <c r="P310" s="40">
        <f t="shared" si="78"/>
        <v>0</v>
      </c>
      <c r="Q310" s="18"/>
      <c r="R310" s="18" t="s">
        <v>34</v>
      </c>
      <c r="S310" s="56">
        <f>SUM(S311,S312:S313,S314:S315,S316,S320)</f>
        <v>0</v>
      </c>
      <c r="T310" s="56">
        <f>SUM(T311,T312:T313,T314:T315,T316,T320)</f>
        <v>0</v>
      </c>
      <c r="U310" s="56" t="s">
        <v>1761</v>
      </c>
      <c r="V310" s="56" t="s">
        <v>1762</v>
      </c>
      <c r="W310" s="18" t="s">
        <v>34</v>
      </c>
      <c r="X310" s="18">
        <v>4968</v>
      </c>
      <c r="Y310" s="18"/>
    </row>
    <row r="311" s="5" customFormat="1" ht="24.95" customHeight="1" spans="1:25">
      <c r="A311" s="20">
        <v>193</v>
      </c>
      <c r="B311" s="21" t="s">
        <v>1763</v>
      </c>
      <c r="C311" s="20"/>
      <c r="D311" s="20"/>
      <c r="E311" s="20"/>
      <c r="F311" s="20"/>
      <c r="G311" s="20" t="s">
        <v>37</v>
      </c>
      <c r="H311" s="20" t="s">
        <v>34</v>
      </c>
      <c r="I311" s="20" t="s">
        <v>1232</v>
      </c>
      <c r="J311" s="41">
        <f>SUM(0)</f>
        <v>0</v>
      </c>
      <c r="K311" s="21" t="s">
        <v>1764</v>
      </c>
      <c r="L311" s="20"/>
      <c r="M311" s="48">
        <f>SUM(0)</f>
        <v>0</v>
      </c>
      <c r="N311" s="48">
        <f>SUM(0)</f>
        <v>0</v>
      </c>
      <c r="O311" s="48">
        <f>SUM(0)</f>
        <v>0</v>
      </c>
      <c r="P311" s="48">
        <f>SUM(0)</f>
        <v>0</v>
      </c>
      <c r="Q311" s="20"/>
      <c r="R311" s="20" t="s">
        <v>110</v>
      </c>
      <c r="S311" s="57">
        <f>SUM(0)</f>
        <v>0</v>
      </c>
      <c r="T311" s="57">
        <f>SUM(0)</f>
        <v>0</v>
      </c>
      <c r="U311" s="57"/>
      <c r="V311" s="57"/>
      <c r="W311" s="20" t="s">
        <v>34</v>
      </c>
      <c r="X311" s="20">
        <v>4969</v>
      </c>
      <c r="Y311" s="20"/>
    </row>
    <row r="312" s="5" customFormat="1" ht="24.95" customHeight="1" spans="1:25">
      <c r="A312" s="20">
        <v>194</v>
      </c>
      <c r="B312" s="21" t="s">
        <v>1772</v>
      </c>
      <c r="C312" s="20"/>
      <c r="D312" s="20"/>
      <c r="E312" s="20"/>
      <c r="F312" s="20"/>
      <c r="G312" s="20" t="s">
        <v>37</v>
      </c>
      <c r="H312" s="20" t="s">
        <v>34</v>
      </c>
      <c r="I312" s="20" t="s">
        <v>1773</v>
      </c>
      <c r="J312" s="41"/>
      <c r="K312" s="21"/>
      <c r="L312" s="20"/>
      <c r="M312" s="48"/>
      <c r="N312" s="48"/>
      <c r="O312" s="48"/>
      <c r="P312" s="48"/>
      <c r="Q312" s="20"/>
      <c r="R312" s="20"/>
      <c r="S312" s="57"/>
      <c r="T312" s="57"/>
      <c r="U312" s="57"/>
      <c r="V312" s="57"/>
      <c r="W312" s="20"/>
      <c r="X312" s="20">
        <v>4978</v>
      </c>
      <c r="Y312" s="20"/>
    </row>
    <row r="313" s="5" customFormat="1" ht="24.95" customHeight="1" spans="1:25">
      <c r="A313" s="20">
        <v>195</v>
      </c>
      <c r="B313" s="21" t="s">
        <v>1774</v>
      </c>
      <c r="C313" s="20"/>
      <c r="D313" s="20"/>
      <c r="E313" s="20"/>
      <c r="F313" s="20"/>
      <c r="G313" s="20" t="s">
        <v>37</v>
      </c>
      <c r="H313" s="20" t="s">
        <v>34</v>
      </c>
      <c r="I313" s="20" t="s">
        <v>1232</v>
      </c>
      <c r="J313" s="41">
        <f>SUM(0)</f>
        <v>0</v>
      </c>
      <c r="K313" s="21" t="s">
        <v>1764</v>
      </c>
      <c r="L313" s="20"/>
      <c r="M313" s="48">
        <f t="shared" ref="M313:P313" si="79">SUM(0)</f>
        <v>0</v>
      </c>
      <c r="N313" s="48">
        <f t="shared" si="79"/>
        <v>0</v>
      </c>
      <c r="O313" s="48">
        <f t="shared" si="79"/>
        <v>0</v>
      </c>
      <c r="P313" s="48">
        <f t="shared" si="79"/>
        <v>0</v>
      </c>
      <c r="Q313" s="20"/>
      <c r="R313" s="20" t="s">
        <v>110</v>
      </c>
      <c r="S313" s="57">
        <f>SUM(0)</f>
        <v>0</v>
      </c>
      <c r="T313" s="57">
        <f>SUM(0)</f>
        <v>0</v>
      </c>
      <c r="U313" s="57"/>
      <c r="V313" s="57"/>
      <c r="W313" s="20" t="s">
        <v>34</v>
      </c>
      <c r="X313" s="20">
        <v>4981</v>
      </c>
      <c r="Y313" s="20"/>
    </row>
    <row r="314" s="5" customFormat="1" ht="24.95" customHeight="1" spans="1:25">
      <c r="A314" s="20">
        <v>196</v>
      </c>
      <c r="B314" s="21" t="s">
        <v>1775</v>
      </c>
      <c r="C314" s="20"/>
      <c r="D314" s="20"/>
      <c r="E314" s="20"/>
      <c r="F314" s="20"/>
      <c r="G314" s="20"/>
      <c r="H314" s="20"/>
      <c r="I314" s="20"/>
      <c r="J314" s="41"/>
      <c r="K314" s="21"/>
      <c r="L314" s="20"/>
      <c r="M314" s="48"/>
      <c r="N314" s="48"/>
      <c r="O314" s="48"/>
      <c r="P314" s="48"/>
      <c r="Q314" s="20"/>
      <c r="R314" s="20"/>
      <c r="S314" s="57"/>
      <c r="T314" s="57"/>
      <c r="U314" s="57"/>
      <c r="V314" s="57"/>
      <c r="W314" s="20"/>
      <c r="X314" s="20">
        <v>4983</v>
      </c>
      <c r="Y314" s="20"/>
    </row>
    <row r="315" s="5" customFormat="1" ht="24.95" customHeight="1" spans="1:25">
      <c r="A315" s="20">
        <v>197</v>
      </c>
      <c r="B315" s="21" t="s">
        <v>1776</v>
      </c>
      <c r="C315" s="20"/>
      <c r="D315" s="20"/>
      <c r="E315" s="20"/>
      <c r="F315" s="20"/>
      <c r="G315" s="20" t="s">
        <v>37</v>
      </c>
      <c r="H315" s="20" t="s">
        <v>34</v>
      </c>
      <c r="I315" s="20" t="s">
        <v>1743</v>
      </c>
      <c r="J315" s="41"/>
      <c r="K315" s="21"/>
      <c r="L315" s="20"/>
      <c r="M315" s="48"/>
      <c r="N315" s="48"/>
      <c r="O315" s="48"/>
      <c r="P315" s="48"/>
      <c r="Q315" s="20"/>
      <c r="R315" s="20"/>
      <c r="S315" s="57"/>
      <c r="T315" s="57"/>
      <c r="U315" s="57"/>
      <c r="V315" s="57"/>
      <c r="W315" s="20" t="s">
        <v>34</v>
      </c>
      <c r="X315" s="20">
        <v>4984</v>
      </c>
      <c r="Y315" s="20"/>
    </row>
    <row r="316" s="5" customFormat="1" ht="24.95" customHeight="1" spans="1:25">
      <c r="A316" s="20">
        <v>198</v>
      </c>
      <c r="B316" s="21" t="s">
        <v>1777</v>
      </c>
      <c r="C316" s="20"/>
      <c r="D316" s="20"/>
      <c r="E316" s="20"/>
      <c r="F316" s="20"/>
      <c r="G316" s="20" t="s">
        <v>37</v>
      </c>
      <c r="H316" s="20" t="s">
        <v>34</v>
      </c>
      <c r="I316" s="20" t="s">
        <v>1743</v>
      </c>
      <c r="J316" s="41"/>
      <c r="K316" s="21"/>
      <c r="L316" s="20"/>
      <c r="M316" s="48"/>
      <c r="N316" s="48"/>
      <c r="O316" s="48"/>
      <c r="P316" s="48"/>
      <c r="Q316" s="20"/>
      <c r="R316" s="20"/>
      <c r="S316" s="57"/>
      <c r="T316" s="57"/>
      <c r="U316" s="57"/>
      <c r="V316" s="57"/>
      <c r="W316" s="20"/>
      <c r="X316" s="20">
        <v>4988</v>
      </c>
      <c r="Y316" s="20"/>
    </row>
    <row r="317" s="6" customFormat="1" ht="24.95" customHeight="1" spans="1:25">
      <c r="A317" s="22">
        <v>199</v>
      </c>
      <c r="B317" s="23" t="s">
        <v>1778</v>
      </c>
      <c r="C317" s="22"/>
      <c r="D317" s="22"/>
      <c r="E317" s="22"/>
      <c r="F317" s="22"/>
      <c r="G317" s="22" t="s">
        <v>37</v>
      </c>
      <c r="H317" s="22" t="s">
        <v>34</v>
      </c>
      <c r="I317" s="22" t="s">
        <v>1743</v>
      </c>
      <c r="J317" s="43"/>
      <c r="K317" s="23"/>
      <c r="L317" s="22"/>
      <c r="M317" s="49"/>
      <c r="N317" s="49"/>
      <c r="O317" s="49"/>
      <c r="P317" s="49"/>
      <c r="Q317" s="22"/>
      <c r="R317" s="22"/>
      <c r="S317" s="22"/>
      <c r="T317" s="58"/>
      <c r="U317" s="58"/>
      <c r="V317" s="58"/>
      <c r="W317" s="22"/>
      <c r="X317" s="22">
        <v>4989</v>
      </c>
      <c r="Y317" s="22"/>
    </row>
    <row r="318" s="6" customFormat="1" ht="24.95" customHeight="1" spans="1:25">
      <c r="A318" s="22">
        <v>200</v>
      </c>
      <c r="B318" s="23" t="s">
        <v>1779</v>
      </c>
      <c r="C318" s="22"/>
      <c r="D318" s="22"/>
      <c r="E318" s="22"/>
      <c r="F318" s="22"/>
      <c r="G318" s="22" t="s">
        <v>37</v>
      </c>
      <c r="H318" s="22" t="s">
        <v>34</v>
      </c>
      <c r="I318" s="22" t="s">
        <v>1743</v>
      </c>
      <c r="J318" s="43"/>
      <c r="K318" s="23"/>
      <c r="L318" s="22"/>
      <c r="M318" s="49"/>
      <c r="N318" s="49"/>
      <c r="O318" s="49"/>
      <c r="P318" s="49"/>
      <c r="Q318" s="22"/>
      <c r="R318" s="22"/>
      <c r="S318" s="22"/>
      <c r="T318" s="58"/>
      <c r="U318" s="58"/>
      <c r="V318" s="58"/>
      <c r="W318" s="22"/>
      <c r="X318" s="22">
        <v>4993</v>
      </c>
      <c r="Y318" s="22"/>
    </row>
    <row r="319" s="6" customFormat="1" ht="24.95" customHeight="1" spans="1:25">
      <c r="A319" s="22">
        <v>201</v>
      </c>
      <c r="B319" s="23" t="s">
        <v>1780</v>
      </c>
      <c r="C319" s="22"/>
      <c r="D319" s="22"/>
      <c r="E319" s="22"/>
      <c r="F319" s="22"/>
      <c r="G319" s="22" t="s">
        <v>37</v>
      </c>
      <c r="H319" s="22" t="s">
        <v>34</v>
      </c>
      <c r="I319" s="22" t="s">
        <v>1743</v>
      </c>
      <c r="J319" s="43"/>
      <c r="K319" s="23"/>
      <c r="L319" s="22"/>
      <c r="M319" s="49"/>
      <c r="N319" s="49"/>
      <c r="O319" s="49"/>
      <c r="P319" s="49"/>
      <c r="Q319" s="22"/>
      <c r="R319" s="22"/>
      <c r="S319" s="58"/>
      <c r="T319" s="58"/>
      <c r="U319" s="58"/>
      <c r="V319" s="58"/>
      <c r="W319" s="22"/>
      <c r="X319" s="22">
        <v>4997</v>
      </c>
      <c r="Y319" s="22"/>
    </row>
    <row r="320" s="5" customFormat="1" ht="24.95" customHeight="1" spans="1:25">
      <c r="A320" s="20">
        <v>202</v>
      </c>
      <c r="B320" s="21" t="s">
        <v>1303</v>
      </c>
      <c r="C320" s="20"/>
      <c r="D320" s="20"/>
      <c r="E320" s="20"/>
      <c r="F320" s="20"/>
      <c r="G320" s="20"/>
      <c r="H320" s="20"/>
      <c r="I320" s="20"/>
      <c r="J320" s="41"/>
      <c r="K320" s="21"/>
      <c r="L320" s="20"/>
      <c r="M320" s="48"/>
      <c r="N320" s="48"/>
      <c r="O320" s="48"/>
      <c r="P320" s="48"/>
      <c r="Q320" s="20"/>
      <c r="R320" s="20"/>
      <c r="S320" s="57"/>
      <c r="T320" s="57"/>
      <c r="U320" s="57"/>
      <c r="V320" s="57"/>
      <c r="W320" s="20"/>
      <c r="X320" s="20"/>
      <c r="Y320" s="20" t="s">
        <v>1781</v>
      </c>
    </row>
    <row r="321" s="4" customFormat="1" ht="24.95" customHeight="1" spans="1:25">
      <c r="A321" s="18">
        <v>203</v>
      </c>
      <c r="B321" s="19" t="s">
        <v>1782</v>
      </c>
      <c r="C321" s="18"/>
      <c r="D321" s="18"/>
      <c r="E321" s="18"/>
      <c r="F321" s="18"/>
      <c r="G321" s="18" t="s">
        <v>34</v>
      </c>
      <c r="H321" s="18" t="s">
        <v>34</v>
      </c>
      <c r="I321" s="18" t="s">
        <v>34</v>
      </c>
      <c r="J321" s="18" t="s">
        <v>34</v>
      </c>
      <c r="K321" s="19"/>
      <c r="L321" s="18"/>
      <c r="M321" s="40">
        <f t="shared" ref="M321:P321" si="80">SUBTOTAL(9,M322,M325,M333,M353)</f>
        <v>12.9</v>
      </c>
      <c r="N321" s="40">
        <f t="shared" si="80"/>
        <v>4.9</v>
      </c>
      <c r="O321" s="40">
        <f t="shared" si="80"/>
        <v>4</v>
      </c>
      <c r="P321" s="40">
        <f t="shared" si="80"/>
        <v>4</v>
      </c>
      <c r="Q321" s="18"/>
      <c r="R321" s="18" t="s">
        <v>34</v>
      </c>
      <c r="S321" s="56">
        <f>SUBTOTAL(9,S322,S325,S333,S353)</f>
        <v>18</v>
      </c>
      <c r="T321" s="56">
        <f>SUBTOTAL(9,T322,T325,T333,T353)</f>
        <v>36</v>
      </c>
      <c r="U321" s="56" t="s">
        <v>1783</v>
      </c>
      <c r="V321" s="56" t="s">
        <v>1784</v>
      </c>
      <c r="W321" s="18" t="s">
        <v>34</v>
      </c>
      <c r="X321" s="18">
        <v>5050</v>
      </c>
      <c r="Y321" s="18"/>
    </row>
    <row r="322" s="5" customFormat="1" ht="24.95" customHeight="1" spans="1:25">
      <c r="A322" s="20">
        <v>204</v>
      </c>
      <c r="B322" s="21" t="s">
        <v>1785</v>
      </c>
      <c r="C322" s="20"/>
      <c r="D322" s="20"/>
      <c r="E322" s="20"/>
      <c r="F322" s="20"/>
      <c r="G322" s="20" t="s">
        <v>363</v>
      </c>
      <c r="H322" s="20" t="s">
        <v>34</v>
      </c>
      <c r="I322" s="20" t="s">
        <v>1232</v>
      </c>
      <c r="J322" s="41">
        <f>J323+J324</f>
        <v>0</v>
      </c>
      <c r="K322" s="21"/>
      <c r="L322" s="20"/>
      <c r="M322" s="48">
        <f t="shared" ref="M322:P322" si="81">M323+M324</f>
        <v>0</v>
      </c>
      <c r="N322" s="48">
        <f t="shared" si="81"/>
        <v>0</v>
      </c>
      <c r="O322" s="48">
        <f t="shared" si="81"/>
        <v>0</v>
      </c>
      <c r="P322" s="48">
        <f t="shared" si="81"/>
        <v>0</v>
      </c>
      <c r="Q322" s="20"/>
      <c r="R322" s="20" t="s">
        <v>39</v>
      </c>
      <c r="S322" s="57"/>
      <c r="T322" s="57"/>
      <c r="U322" s="57"/>
      <c r="V322" s="57"/>
      <c r="W322" s="20"/>
      <c r="X322" s="20">
        <v>5051</v>
      </c>
      <c r="Y322" s="20"/>
    </row>
    <row r="323" s="6" customFormat="1" ht="24.95" customHeight="1" spans="1:25">
      <c r="A323" s="22">
        <v>205</v>
      </c>
      <c r="B323" s="23" t="s">
        <v>1786</v>
      </c>
      <c r="C323" s="22"/>
      <c r="D323" s="22"/>
      <c r="E323" s="22"/>
      <c r="F323" s="22"/>
      <c r="G323" s="22"/>
      <c r="H323" s="22"/>
      <c r="I323" s="22"/>
      <c r="J323" s="44"/>
      <c r="K323" s="23"/>
      <c r="L323" s="22"/>
      <c r="M323" s="49"/>
      <c r="N323" s="49"/>
      <c r="O323" s="49"/>
      <c r="P323" s="49"/>
      <c r="Q323" s="22"/>
      <c r="R323" s="22"/>
      <c r="S323" s="58"/>
      <c r="T323" s="58"/>
      <c r="U323" s="58"/>
      <c r="V323" s="58"/>
      <c r="W323" s="22"/>
      <c r="X323" s="22">
        <v>5052</v>
      </c>
      <c r="Y323" s="22"/>
    </row>
    <row r="324" s="6" customFormat="1" ht="24.95" customHeight="1" spans="1:25">
      <c r="A324" s="22">
        <v>206</v>
      </c>
      <c r="B324" s="23" t="s">
        <v>1787</v>
      </c>
      <c r="C324" s="22"/>
      <c r="D324" s="22"/>
      <c r="E324" s="22"/>
      <c r="F324" s="22"/>
      <c r="G324" s="22" t="s">
        <v>363</v>
      </c>
      <c r="H324" s="22" t="s">
        <v>34</v>
      </c>
      <c r="I324" s="22" t="s">
        <v>1232</v>
      </c>
      <c r="J324" s="43">
        <f>SUM(0)</f>
        <v>0</v>
      </c>
      <c r="K324" s="69" t="s">
        <v>1788</v>
      </c>
      <c r="L324" s="22"/>
      <c r="M324" s="49">
        <f t="shared" ref="M324:P324" si="82">SUM(0)</f>
        <v>0</v>
      </c>
      <c r="N324" s="49">
        <f t="shared" si="82"/>
        <v>0</v>
      </c>
      <c r="O324" s="49">
        <f t="shared" si="82"/>
        <v>0</v>
      </c>
      <c r="P324" s="49">
        <f t="shared" si="82"/>
        <v>0</v>
      </c>
      <c r="Q324" s="22"/>
      <c r="R324" s="22" t="s">
        <v>110</v>
      </c>
      <c r="S324" s="58">
        <f>SUM(0)</f>
        <v>0</v>
      </c>
      <c r="T324" s="58">
        <f>SUM(0)</f>
        <v>0</v>
      </c>
      <c r="U324" s="58" t="s">
        <v>1789</v>
      </c>
      <c r="V324" s="58" t="s">
        <v>1790</v>
      </c>
      <c r="W324" s="22" t="s">
        <v>34</v>
      </c>
      <c r="X324" s="22">
        <v>5053</v>
      </c>
      <c r="Y324" s="22"/>
    </row>
    <row r="325" s="5" customFormat="1" ht="24.95" customHeight="1" spans="1:25">
      <c r="A325" s="20">
        <v>207</v>
      </c>
      <c r="B325" s="21" t="s">
        <v>1791</v>
      </c>
      <c r="C325" s="20"/>
      <c r="D325" s="20"/>
      <c r="E325" s="20"/>
      <c r="F325" s="20"/>
      <c r="G325" s="20" t="s">
        <v>34</v>
      </c>
      <c r="H325" s="20" t="s">
        <v>34</v>
      </c>
      <c r="I325" s="20" t="s">
        <v>34</v>
      </c>
      <c r="J325" s="20" t="s">
        <v>34</v>
      </c>
      <c r="K325" s="21"/>
      <c r="L325" s="20"/>
      <c r="M325" s="48">
        <f t="shared" ref="M325:P325" si="83">M326+M327+M332</f>
        <v>0</v>
      </c>
      <c r="N325" s="48">
        <f t="shared" si="83"/>
        <v>0</v>
      </c>
      <c r="O325" s="48">
        <f t="shared" si="83"/>
        <v>0</v>
      </c>
      <c r="P325" s="48">
        <f t="shared" si="83"/>
        <v>0</v>
      </c>
      <c r="Q325" s="20"/>
      <c r="R325" s="20" t="s">
        <v>34</v>
      </c>
      <c r="S325" s="57">
        <f>S326+S327+S332</f>
        <v>0</v>
      </c>
      <c r="T325" s="57">
        <f>T326+T327+T332</f>
        <v>0</v>
      </c>
      <c r="U325" s="57"/>
      <c r="V325" s="57"/>
      <c r="W325" s="20" t="s">
        <v>34</v>
      </c>
      <c r="X325" s="20">
        <v>5055</v>
      </c>
      <c r="Y325" s="20"/>
    </row>
    <row r="326" s="6" customFormat="1" ht="24.95" customHeight="1" spans="1:25">
      <c r="A326" s="22">
        <v>208</v>
      </c>
      <c r="B326" s="23" t="s">
        <v>1792</v>
      </c>
      <c r="C326" s="22"/>
      <c r="D326" s="22"/>
      <c r="E326" s="22"/>
      <c r="F326" s="22"/>
      <c r="G326" s="22" t="s">
        <v>37</v>
      </c>
      <c r="H326" s="22" t="s">
        <v>34</v>
      </c>
      <c r="I326" s="22" t="s">
        <v>126</v>
      </c>
      <c r="J326" s="44"/>
      <c r="K326" s="23"/>
      <c r="L326" s="22"/>
      <c r="M326" s="49"/>
      <c r="N326" s="49"/>
      <c r="O326" s="49"/>
      <c r="P326" s="49"/>
      <c r="Q326" s="22"/>
      <c r="R326" s="22"/>
      <c r="S326" s="58"/>
      <c r="T326" s="58"/>
      <c r="U326" s="58"/>
      <c r="V326" s="58"/>
      <c r="W326" s="22" t="s">
        <v>34</v>
      </c>
      <c r="X326" s="22">
        <v>5056</v>
      </c>
      <c r="Y326" s="22"/>
    </row>
    <row r="327" s="6" customFormat="1" ht="24.95" customHeight="1" spans="1:25">
      <c r="A327" s="22">
        <v>209</v>
      </c>
      <c r="B327" s="23" t="s">
        <v>1793</v>
      </c>
      <c r="C327" s="22"/>
      <c r="D327" s="22"/>
      <c r="E327" s="22"/>
      <c r="F327" s="22"/>
      <c r="G327" s="22" t="s">
        <v>37</v>
      </c>
      <c r="H327" s="22" t="s">
        <v>34</v>
      </c>
      <c r="I327" s="22" t="s">
        <v>1794</v>
      </c>
      <c r="J327" s="22">
        <f>J328+J329+J330+J331</f>
        <v>0</v>
      </c>
      <c r="K327" s="69" t="s">
        <v>1795</v>
      </c>
      <c r="L327" s="22"/>
      <c r="M327" s="49">
        <f t="shared" ref="M327:P327" si="84">M328+M329+M330+M331</f>
        <v>0</v>
      </c>
      <c r="N327" s="49">
        <f t="shared" si="84"/>
        <v>0</v>
      </c>
      <c r="O327" s="49">
        <f t="shared" si="84"/>
        <v>0</v>
      </c>
      <c r="P327" s="49">
        <f t="shared" si="84"/>
        <v>0</v>
      </c>
      <c r="Q327" s="22"/>
      <c r="R327" s="22" t="s">
        <v>39</v>
      </c>
      <c r="S327" s="58">
        <f>S328+S329+S330+S331</f>
        <v>0</v>
      </c>
      <c r="T327" s="58">
        <f>T328+T329+T330+T331</f>
        <v>0</v>
      </c>
      <c r="U327" s="58"/>
      <c r="V327" s="58"/>
      <c r="W327" s="22" t="s">
        <v>34</v>
      </c>
      <c r="X327" s="22">
        <v>5057</v>
      </c>
      <c r="Y327" s="22"/>
    </row>
    <row r="328" ht="24.95" customHeight="1" spans="1:25">
      <c r="A328" s="24">
        <v>210</v>
      </c>
      <c r="B328" s="26" t="s">
        <v>1796</v>
      </c>
      <c r="C328" s="24"/>
      <c r="D328" s="24"/>
      <c r="E328" s="24"/>
      <c r="F328" s="24"/>
      <c r="G328" s="24" t="s">
        <v>37</v>
      </c>
      <c r="H328" s="24" t="s">
        <v>34</v>
      </c>
      <c r="I328" s="24" t="s">
        <v>1797</v>
      </c>
      <c r="J328" s="55">
        <f>SUM(0)</f>
        <v>0</v>
      </c>
      <c r="K328" s="51"/>
      <c r="L328" s="24"/>
      <c r="M328" s="52"/>
      <c r="N328" s="52"/>
      <c r="O328" s="52"/>
      <c r="P328" s="52"/>
      <c r="Q328" s="24"/>
      <c r="R328" s="24"/>
      <c r="S328" s="24">
        <f>SUM(0)</f>
        <v>0</v>
      </c>
      <c r="T328" s="24">
        <f>SUM(0)</f>
        <v>0</v>
      </c>
      <c r="U328" s="24"/>
      <c r="V328" s="24"/>
      <c r="W328" s="24" t="s">
        <v>34</v>
      </c>
      <c r="X328" s="24">
        <v>5058</v>
      </c>
      <c r="Y328" s="24"/>
    </row>
    <row r="329" ht="24.95" customHeight="1" spans="1:25">
      <c r="A329" s="24">
        <v>211</v>
      </c>
      <c r="B329" s="26" t="s">
        <v>1798</v>
      </c>
      <c r="C329" s="24"/>
      <c r="D329" s="24"/>
      <c r="E329" s="24"/>
      <c r="F329" s="24"/>
      <c r="G329" s="24" t="s">
        <v>37</v>
      </c>
      <c r="H329" s="24" t="s">
        <v>34</v>
      </c>
      <c r="I329" s="24" t="s">
        <v>106</v>
      </c>
      <c r="J329" s="55">
        <f>SUM(0)</f>
        <v>0</v>
      </c>
      <c r="K329" s="51"/>
      <c r="L329" s="24"/>
      <c r="M329" s="52">
        <f>SUM(0)</f>
        <v>0</v>
      </c>
      <c r="N329" s="52">
        <f>SUM(0)</f>
        <v>0</v>
      </c>
      <c r="O329" s="52">
        <f>SUM(0)</f>
        <v>0</v>
      </c>
      <c r="P329" s="52">
        <f>SUM(0)</f>
        <v>0</v>
      </c>
      <c r="Q329" s="24"/>
      <c r="R329" s="24" t="s">
        <v>39</v>
      </c>
      <c r="S329" s="24">
        <f>SUM(0)</f>
        <v>0</v>
      </c>
      <c r="T329" s="24">
        <f>SUM(0)</f>
        <v>0</v>
      </c>
      <c r="U329" s="24"/>
      <c r="V329" s="24"/>
      <c r="W329" s="24" t="s">
        <v>34</v>
      </c>
      <c r="X329" s="24">
        <v>5076</v>
      </c>
      <c r="Y329" s="24"/>
    </row>
    <row r="330" ht="24.95" customHeight="1" spans="1:25">
      <c r="A330" s="24">
        <v>212</v>
      </c>
      <c r="B330" s="26" t="s">
        <v>1818</v>
      </c>
      <c r="C330" s="24"/>
      <c r="D330" s="24"/>
      <c r="E330" s="24"/>
      <c r="F330" s="24"/>
      <c r="G330" s="24" t="s">
        <v>37</v>
      </c>
      <c r="H330" s="24" t="s">
        <v>34</v>
      </c>
      <c r="I330" s="24" t="s">
        <v>106</v>
      </c>
      <c r="J330" s="55">
        <f>SUM(0)</f>
        <v>0</v>
      </c>
      <c r="K330" s="51"/>
      <c r="L330" s="24"/>
      <c r="M330" s="52">
        <f t="shared" ref="M330:P330" si="85">SUM(0)</f>
        <v>0</v>
      </c>
      <c r="N330" s="52">
        <f t="shared" si="85"/>
        <v>0</v>
      </c>
      <c r="O330" s="52">
        <f t="shared" si="85"/>
        <v>0</v>
      </c>
      <c r="P330" s="52">
        <f t="shared" si="85"/>
        <v>0</v>
      </c>
      <c r="Q330" s="24"/>
      <c r="R330" s="24" t="s">
        <v>39</v>
      </c>
      <c r="S330" s="24">
        <f>SUM(0)</f>
        <v>0</v>
      </c>
      <c r="T330" s="24">
        <f>SUM(0)</f>
        <v>0</v>
      </c>
      <c r="U330" s="24"/>
      <c r="V330" s="24"/>
      <c r="W330" s="24" t="s">
        <v>34</v>
      </c>
      <c r="X330" s="24">
        <v>5680</v>
      </c>
      <c r="Y330" s="24"/>
    </row>
    <row r="331" ht="24.95" customHeight="1" spans="1:25">
      <c r="A331" s="24">
        <v>213</v>
      </c>
      <c r="B331" s="26" t="s">
        <v>1819</v>
      </c>
      <c r="C331" s="24"/>
      <c r="D331" s="24"/>
      <c r="E331" s="24"/>
      <c r="F331" s="24"/>
      <c r="G331" s="24" t="s">
        <v>37</v>
      </c>
      <c r="H331" s="24" t="s">
        <v>34</v>
      </c>
      <c r="I331" s="24" t="s">
        <v>1797</v>
      </c>
      <c r="J331" s="55">
        <f>SUM(0)</f>
        <v>0</v>
      </c>
      <c r="K331" s="51"/>
      <c r="L331" s="24"/>
      <c r="M331" s="52">
        <f t="shared" ref="M331:P331" si="86">SUM(0)</f>
        <v>0</v>
      </c>
      <c r="N331" s="52">
        <f t="shared" si="86"/>
        <v>0</v>
      </c>
      <c r="O331" s="52">
        <f t="shared" si="86"/>
        <v>0</v>
      </c>
      <c r="P331" s="52">
        <f t="shared" si="86"/>
        <v>0</v>
      </c>
      <c r="Q331" s="24"/>
      <c r="R331" s="24" t="s">
        <v>39</v>
      </c>
      <c r="S331" s="24">
        <f>SUM(0)</f>
        <v>0</v>
      </c>
      <c r="T331" s="24">
        <f>SUM(0)</f>
        <v>0</v>
      </c>
      <c r="U331" s="24"/>
      <c r="V331" s="24"/>
      <c r="W331" s="24" t="s">
        <v>34</v>
      </c>
      <c r="X331" s="24">
        <v>5682</v>
      </c>
      <c r="Y331" s="24"/>
    </row>
    <row r="332" s="6" customFormat="1" ht="24.95" customHeight="1" spans="1:25">
      <c r="A332" s="22">
        <v>214</v>
      </c>
      <c r="B332" s="23" t="s">
        <v>1820</v>
      </c>
      <c r="C332" s="22"/>
      <c r="D332" s="22"/>
      <c r="E332" s="22"/>
      <c r="F332" s="22"/>
      <c r="G332" s="22"/>
      <c r="H332" s="22"/>
      <c r="I332" s="22"/>
      <c r="J332" s="44"/>
      <c r="K332" s="23"/>
      <c r="L332" s="22"/>
      <c r="M332" s="49"/>
      <c r="N332" s="49"/>
      <c r="O332" s="49"/>
      <c r="P332" s="49"/>
      <c r="Q332" s="22"/>
      <c r="R332" s="22"/>
      <c r="S332" s="58"/>
      <c r="T332" s="58"/>
      <c r="U332" s="58"/>
      <c r="V332" s="58"/>
      <c r="W332" s="22"/>
      <c r="X332" s="22">
        <v>6179</v>
      </c>
      <c r="Y332" s="22"/>
    </row>
    <row r="333" s="5" customFormat="1" ht="24.95" customHeight="1" spans="1:25">
      <c r="A333" s="20">
        <v>215</v>
      </c>
      <c r="B333" s="21" t="s">
        <v>1821</v>
      </c>
      <c r="C333" s="20"/>
      <c r="D333" s="20"/>
      <c r="E333" s="20"/>
      <c r="F333" s="20"/>
      <c r="G333" s="20" t="s">
        <v>34</v>
      </c>
      <c r="H333" s="20" t="s">
        <v>34</v>
      </c>
      <c r="I333" s="20" t="s">
        <v>34</v>
      </c>
      <c r="J333" s="41">
        <f>J334+J347+J348+J352</f>
        <v>18</v>
      </c>
      <c r="K333" s="21"/>
      <c r="L333" s="20"/>
      <c r="M333" s="48">
        <f t="shared" ref="M333:P333" si="87">M334+M347+M348+M352</f>
        <v>12.9</v>
      </c>
      <c r="N333" s="48">
        <f t="shared" si="87"/>
        <v>4.9</v>
      </c>
      <c r="O333" s="48">
        <f t="shared" si="87"/>
        <v>4</v>
      </c>
      <c r="P333" s="48">
        <f t="shared" si="87"/>
        <v>4</v>
      </c>
      <c r="Q333" s="20"/>
      <c r="R333" s="20" t="s">
        <v>34</v>
      </c>
      <c r="S333" s="57">
        <f>S334+S347+S348+S352</f>
        <v>18</v>
      </c>
      <c r="T333" s="57">
        <f>T334+T347+T348+T352</f>
        <v>36</v>
      </c>
      <c r="U333" s="57"/>
      <c r="V333" s="57"/>
      <c r="W333" s="20" t="s">
        <v>34</v>
      </c>
      <c r="X333" s="20">
        <v>6180</v>
      </c>
      <c r="Y333" s="20"/>
    </row>
    <row r="334" s="6" customFormat="1" ht="24.95" customHeight="1" spans="1:25">
      <c r="A334" s="22">
        <v>216</v>
      </c>
      <c r="B334" s="23" t="s">
        <v>1822</v>
      </c>
      <c r="C334" s="22"/>
      <c r="D334" s="22"/>
      <c r="E334" s="22"/>
      <c r="F334" s="22"/>
      <c r="G334" s="22" t="s">
        <v>37</v>
      </c>
      <c r="H334" s="22" t="s">
        <v>34</v>
      </c>
      <c r="I334" s="22" t="s">
        <v>38</v>
      </c>
      <c r="J334" s="43">
        <f>SUM(J335:J346)</f>
        <v>12</v>
      </c>
      <c r="K334" s="69" t="s">
        <v>1823</v>
      </c>
      <c r="L334" s="22"/>
      <c r="M334" s="49">
        <f>SUM(M335:M346)</f>
        <v>12</v>
      </c>
      <c r="N334" s="49">
        <f>SUM(N335:N346)</f>
        <v>4</v>
      </c>
      <c r="O334" s="49">
        <f>SUM(O335:O346)</f>
        <v>4</v>
      </c>
      <c r="P334" s="49">
        <f>SUM(P335:P346)</f>
        <v>4</v>
      </c>
      <c r="Q334" s="22"/>
      <c r="R334" s="22" t="s">
        <v>39</v>
      </c>
      <c r="S334" s="58">
        <f>SUM(S335:S346)</f>
        <v>12</v>
      </c>
      <c r="T334" s="58">
        <f>SUM(T335:T346)</f>
        <v>12</v>
      </c>
      <c r="U334" s="58"/>
      <c r="V334" s="58"/>
      <c r="W334" s="22" t="s">
        <v>34</v>
      </c>
      <c r="X334" s="22">
        <v>6181</v>
      </c>
      <c r="Y334" s="22"/>
    </row>
    <row r="335" ht="24.95" customHeight="1" spans="1:25">
      <c r="A335" s="24">
        <v>217</v>
      </c>
      <c r="B335" s="51" t="s">
        <v>1824</v>
      </c>
      <c r="C335" s="24" t="s">
        <v>45</v>
      </c>
      <c r="D335" s="24" t="s">
        <v>117</v>
      </c>
      <c r="E335" s="24" t="s">
        <v>246</v>
      </c>
      <c r="F335" s="24"/>
      <c r="G335" s="24" t="s">
        <v>37</v>
      </c>
      <c r="H335" s="24">
        <v>2018</v>
      </c>
      <c r="I335" s="24" t="s">
        <v>38</v>
      </c>
      <c r="J335" s="55">
        <v>1</v>
      </c>
      <c r="K335" s="51" t="s">
        <v>1826</v>
      </c>
      <c r="L335" s="24" t="s">
        <v>1827</v>
      </c>
      <c r="M335" s="52">
        <f t="shared" ref="M335:M346" si="88">N335+O335+P335</f>
        <v>1</v>
      </c>
      <c r="N335" s="52">
        <v>1</v>
      </c>
      <c r="O335" s="52"/>
      <c r="P335" s="52"/>
      <c r="Q335" s="24" t="s">
        <v>49</v>
      </c>
      <c r="R335" s="24" t="s">
        <v>39</v>
      </c>
      <c r="S335" s="24">
        <v>1</v>
      </c>
      <c r="T335" s="24">
        <v>1</v>
      </c>
      <c r="U335" s="24"/>
      <c r="V335" s="24"/>
      <c r="W335" s="26" t="s">
        <v>1802</v>
      </c>
      <c r="X335" s="24">
        <v>6208</v>
      </c>
      <c r="Y335" s="24"/>
    </row>
    <row r="336" ht="24.95" customHeight="1" spans="1:25">
      <c r="A336" s="24">
        <v>218</v>
      </c>
      <c r="B336" s="51" t="s">
        <v>1824</v>
      </c>
      <c r="C336" s="24" t="s">
        <v>45</v>
      </c>
      <c r="D336" s="24" t="s">
        <v>117</v>
      </c>
      <c r="E336" s="24" t="s">
        <v>249</v>
      </c>
      <c r="F336" s="24"/>
      <c r="G336" s="24" t="s">
        <v>37</v>
      </c>
      <c r="H336" s="24">
        <v>2018</v>
      </c>
      <c r="I336" s="24" t="s">
        <v>38</v>
      </c>
      <c r="J336" s="55">
        <v>1</v>
      </c>
      <c r="K336" s="51" t="s">
        <v>1826</v>
      </c>
      <c r="L336" s="24" t="s">
        <v>1827</v>
      </c>
      <c r="M336" s="52">
        <f t="shared" si="88"/>
        <v>1</v>
      </c>
      <c r="N336" s="52">
        <v>1</v>
      </c>
      <c r="O336" s="52"/>
      <c r="P336" s="52"/>
      <c r="Q336" s="24" t="s">
        <v>49</v>
      </c>
      <c r="R336" s="24" t="s">
        <v>39</v>
      </c>
      <c r="S336" s="24">
        <v>1</v>
      </c>
      <c r="T336" s="24">
        <v>1</v>
      </c>
      <c r="U336" s="24"/>
      <c r="V336" s="24"/>
      <c r="W336" s="26" t="s">
        <v>1802</v>
      </c>
      <c r="X336" s="24">
        <v>6209</v>
      </c>
      <c r="Y336" s="24"/>
    </row>
    <row r="337" ht="24.95" customHeight="1" spans="1:25">
      <c r="A337" s="24">
        <v>219</v>
      </c>
      <c r="B337" s="51" t="s">
        <v>1824</v>
      </c>
      <c r="C337" s="24" t="s">
        <v>45</v>
      </c>
      <c r="D337" s="24" t="s">
        <v>117</v>
      </c>
      <c r="E337" s="24" t="s">
        <v>234</v>
      </c>
      <c r="F337" s="24"/>
      <c r="G337" s="24" t="s">
        <v>37</v>
      </c>
      <c r="H337" s="24">
        <v>2018</v>
      </c>
      <c r="I337" s="24" t="s">
        <v>38</v>
      </c>
      <c r="J337" s="55">
        <v>1</v>
      </c>
      <c r="K337" s="51" t="s">
        <v>1826</v>
      </c>
      <c r="L337" s="24" t="s">
        <v>1827</v>
      </c>
      <c r="M337" s="52">
        <f t="shared" si="88"/>
        <v>1</v>
      </c>
      <c r="N337" s="52">
        <v>1</v>
      </c>
      <c r="O337" s="52"/>
      <c r="P337" s="52"/>
      <c r="Q337" s="24" t="s">
        <v>49</v>
      </c>
      <c r="R337" s="24" t="s">
        <v>39</v>
      </c>
      <c r="S337" s="24">
        <v>1</v>
      </c>
      <c r="T337" s="24">
        <v>1</v>
      </c>
      <c r="U337" s="24"/>
      <c r="V337" s="24"/>
      <c r="W337" s="26" t="s">
        <v>1802</v>
      </c>
      <c r="X337" s="24">
        <v>6213</v>
      </c>
      <c r="Y337" s="24"/>
    </row>
    <row r="338" ht="24.95" customHeight="1" spans="1:25">
      <c r="A338" s="24">
        <v>220</v>
      </c>
      <c r="B338" s="51" t="s">
        <v>1824</v>
      </c>
      <c r="C338" s="24" t="s">
        <v>45</v>
      </c>
      <c r="D338" s="24" t="s">
        <v>117</v>
      </c>
      <c r="E338" s="24" t="s">
        <v>237</v>
      </c>
      <c r="F338" s="24"/>
      <c r="G338" s="24" t="s">
        <v>37</v>
      </c>
      <c r="H338" s="24">
        <v>2018</v>
      </c>
      <c r="I338" s="24" t="s">
        <v>38</v>
      </c>
      <c r="J338" s="55">
        <v>1</v>
      </c>
      <c r="K338" s="51" t="s">
        <v>1826</v>
      </c>
      <c r="L338" s="24" t="s">
        <v>1827</v>
      </c>
      <c r="M338" s="52">
        <f t="shared" si="88"/>
        <v>1</v>
      </c>
      <c r="N338" s="52">
        <v>1</v>
      </c>
      <c r="O338" s="52"/>
      <c r="P338" s="52"/>
      <c r="Q338" s="24" t="s">
        <v>49</v>
      </c>
      <c r="R338" s="24" t="s">
        <v>39</v>
      </c>
      <c r="S338" s="24">
        <v>1</v>
      </c>
      <c r="T338" s="24">
        <v>1</v>
      </c>
      <c r="U338" s="24"/>
      <c r="V338" s="24"/>
      <c r="W338" s="26" t="s">
        <v>1802</v>
      </c>
      <c r="X338" s="24">
        <v>6216</v>
      </c>
      <c r="Y338" s="24"/>
    </row>
    <row r="339" ht="24.95" customHeight="1" spans="1:25">
      <c r="A339" s="24">
        <v>221</v>
      </c>
      <c r="B339" s="51" t="s">
        <v>1824</v>
      </c>
      <c r="C339" s="24" t="s">
        <v>45</v>
      </c>
      <c r="D339" s="24" t="s">
        <v>117</v>
      </c>
      <c r="E339" s="24" t="s">
        <v>246</v>
      </c>
      <c r="F339" s="24"/>
      <c r="G339" s="24" t="s">
        <v>37</v>
      </c>
      <c r="H339" s="24">
        <v>2019</v>
      </c>
      <c r="I339" s="24" t="s">
        <v>38</v>
      </c>
      <c r="J339" s="55">
        <v>1</v>
      </c>
      <c r="K339" s="51" t="s">
        <v>1826</v>
      </c>
      <c r="L339" s="24" t="s">
        <v>1827</v>
      </c>
      <c r="M339" s="52">
        <f t="shared" si="88"/>
        <v>1</v>
      </c>
      <c r="N339" s="52"/>
      <c r="O339" s="52">
        <v>1</v>
      </c>
      <c r="P339" s="52"/>
      <c r="Q339" s="24" t="s">
        <v>49</v>
      </c>
      <c r="R339" s="24" t="s">
        <v>39</v>
      </c>
      <c r="S339" s="24">
        <v>1</v>
      </c>
      <c r="T339" s="24">
        <v>1</v>
      </c>
      <c r="U339" s="24"/>
      <c r="V339" s="24"/>
      <c r="W339" s="26" t="s">
        <v>1802</v>
      </c>
      <c r="X339" s="24">
        <v>6344</v>
      </c>
      <c r="Y339" s="24"/>
    </row>
    <row r="340" ht="24.95" customHeight="1" spans="1:25">
      <c r="A340" s="24">
        <v>222</v>
      </c>
      <c r="B340" s="51" t="s">
        <v>1824</v>
      </c>
      <c r="C340" s="24" t="s">
        <v>45</v>
      </c>
      <c r="D340" s="24" t="s">
        <v>117</v>
      </c>
      <c r="E340" s="24" t="s">
        <v>249</v>
      </c>
      <c r="F340" s="24"/>
      <c r="G340" s="24" t="s">
        <v>37</v>
      </c>
      <c r="H340" s="24">
        <v>2019</v>
      </c>
      <c r="I340" s="24" t="s">
        <v>38</v>
      </c>
      <c r="J340" s="55">
        <v>1</v>
      </c>
      <c r="K340" s="51" t="s">
        <v>1826</v>
      </c>
      <c r="L340" s="24" t="s">
        <v>1827</v>
      </c>
      <c r="M340" s="52">
        <f t="shared" si="88"/>
        <v>1</v>
      </c>
      <c r="N340" s="52"/>
      <c r="O340" s="52">
        <v>1</v>
      </c>
      <c r="P340" s="52"/>
      <c r="Q340" s="24" t="s">
        <v>49</v>
      </c>
      <c r="R340" s="24" t="s">
        <v>39</v>
      </c>
      <c r="S340" s="24">
        <v>1</v>
      </c>
      <c r="T340" s="24">
        <v>1</v>
      </c>
      <c r="U340" s="24"/>
      <c r="V340" s="24"/>
      <c r="W340" s="26" t="s">
        <v>1802</v>
      </c>
      <c r="X340" s="24">
        <v>6345</v>
      </c>
      <c r="Y340" s="24"/>
    </row>
    <row r="341" ht="24.95" customHeight="1" spans="1:25">
      <c r="A341" s="24">
        <v>223</v>
      </c>
      <c r="B341" s="51" t="s">
        <v>1824</v>
      </c>
      <c r="C341" s="24" t="s">
        <v>45</v>
      </c>
      <c r="D341" s="24" t="s">
        <v>117</v>
      </c>
      <c r="E341" s="24" t="s">
        <v>234</v>
      </c>
      <c r="F341" s="24"/>
      <c r="G341" s="24" t="s">
        <v>37</v>
      </c>
      <c r="H341" s="24">
        <v>2019</v>
      </c>
      <c r="I341" s="24" t="s">
        <v>38</v>
      </c>
      <c r="J341" s="55">
        <v>1</v>
      </c>
      <c r="K341" s="51" t="s">
        <v>1826</v>
      </c>
      <c r="L341" s="24" t="s">
        <v>1827</v>
      </c>
      <c r="M341" s="52">
        <f t="shared" si="88"/>
        <v>1</v>
      </c>
      <c r="N341" s="52"/>
      <c r="O341" s="52">
        <v>1</v>
      </c>
      <c r="P341" s="52"/>
      <c r="Q341" s="24" t="s">
        <v>49</v>
      </c>
      <c r="R341" s="24" t="s">
        <v>39</v>
      </c>
      <c r="S341" s="24">
        <v>1</v>
      </c>
      <c r="T341" s="24">
        <v>1</v>
      </c>
      <c r="U341" s="24"/>
      <c r="V341" s="24"/>
      <c r="W341" s="26" t="s">
        <v>1802</v>
      </c>
      <c r="X341" s="24">
        <v>6349</v>
      </c>
      <c r="Y341" s="24"/>
    </row>
    <row r="342" ht="24.95" customHeight="1" spans="1:25">
      <c r="A342" s="24">
        <v>224</v>
      </c>
      <c r="B342" s="51" t="s">
        <v>1824</v>
      </c>
      <c r="C342" s="24" t="s">
        <v>45</v>
      </c>
      <c r="D342" s="24" t="s">
        <v>117</v>
      </c>
      <c r="E342" s="24" t="s">
        <v>237</v>
      </c>
      <c r="F342" s="24"/>
      <c r="G342" s="24" t="s">
        <v>37</v>
      </c>
      <c r="H342" s="24">
        <v>2019</v>
      </c>
      <c r="I342" s="24" t="s">
        <v>38</v>
      </c>
      <c r="J342" s="55">
        <v>1</v>
      </c>
      <c r="K342" s="51" t="s">
        <v>1826</v>
      </c>
      <c r="L342" s="24" t="s">
        <v>1827</v>
      </c>
      <c r="M342" s="52">
        <f t="shared" si="88"/>
        <v>1</v>
      </c>
      <c r="N342" s="52"/>
      <c r="O342" s="52">
        <v>1</v>
      </c>
      <c r="P342" s="52"/>
      <c r="Q342" s="24" t="s">
        <v>49</v>
      </c>
      <c r="R342" s="24" t="s">
        <v>39</v>
      </c>
      <c r="S342" s="24">
        <v>1</v>
      </c>
      <c r="T342" s="24">
        <v>1</v>
      </c>
      <c r="U342" s="24"/>
      <c r="V342" s="24"/>
      <c r="W342" s="26" t="s">
        <v>1802</v>
      </c>
      <c r="X342" s="24">
        <v>6352</v>
      </c>
      <c r="Y342" s="24"/>
    </row>
    <row r="343" ht="24.95" customHeight="1" spans="1:25">
      <c r="A343" s="24">
        <v>225</v>
      </c>
      <c r="B343" s="51" t="s">
        <v>1824</v>
      </c>
      <c r="C343" s="24" t="s">
        <v>45</v>
      </c>
      <c r="D343" s="24" t="s">
        <v>117</v>
      </c>
      <c r="E343" s="24" t="s">
        <v>246</v>
      </c>
      <c r="F343" s="24"/>
      <c r="G343" s="24" t="s">
        <v>37</v>
      </c>
      <c r="H343" s="24">
        <v>2020</v>
      </c>
      <c r="I343" s="24" t="s">
        <v>38</v>
      </c>
      <c r="J343" s="55">
        <v>1</v>
      </c>
      <c r="K343" s="51" t="s">
        <v>1826</v>
      </c>
      <c r="L343" s="24" t="s">
        <v>1827</v>
      </c>
      <c r="M343" s="52">
        <f t="shared" si="88"/>
        <v>1</v>
      </c>
      <c r="N343" s="52"/>
      <c r="O343" s="52"/>
      <c r="P343" s="52">
        <v>1</v>
      </c>
      <c r="Q343" s="24" t="s">
        <v>49</v>
      </c>
      <c r="R343" s="24" t="s">
        <v>39</v>
      </c>
      <c r="S343" s="24">
        <v>1</v>
      </c>
      <c r="T343" s="24">
        <v>1</v>
      </c>
      <c r="U343" s="24"/>
      <c r="V343" s="24"/>
      <c r="W343" s="26" t="s">
        <v>1802</v>
      </c>
      <c r="X343" s="24">
        <v>6480</v>
      </c>
      <c r="Y343" s="24"/>
    </row>
    <row r="344" ht="24.95" customHeight="1" spans="1:25">
      <c r="A344" s="24">
        <v>226</v>
      </c>
      <c r="B344" s="51" t="s">
        <v>1824</v>
      </c>
      <c r="C344" s="24" t="s">
        <v>45</v>
      </c>
      <c r="D344" s="24" t="s">
        <v>117</v>
      </c>
      <c r="E344" s="24" t="s">
        <v>249</v>
      </c>
      <c r="F344" s="24"/>
      <c r="G344" s="24" t="s">
        <v>37</v>
      </c>
      <c r="H344" s="24">
        <v>2020</v>
      </c>
      <c r="I344" s="24" t="s">
        <v>38</v>
      </c>
      <c r="J344" s="55">
        <v>1</v>
      </c>
      <c r="K344" s="51" t="s">
        <v>1826</v>
      </c>
      <c r="L344" s="24" t="s">
        <v>1827</v>
      </c>
      <c r="M344" s="52">
        <f t="shared" si="88"/>
        <v>1</v>
      </c>
      <c r="N344" s="52"/>
      <c r="O344" s="52"/>
      <c r="P344" s="52">
        <v>1</v>
      </c>
      <c r="Q344" s="24" t="s">
        <v>49</v>
      </c>
      <c r="R344" s="24" t="s">
        <v>39</v>
      </c>
      <c r="S344" s="24">
        <v>1</v>
      </c>
      <c r="T344" s="24">
        <v>1</v>
      </c>
      <c r="U344" s="24"/>
      <c r="V344" s="24"/>
      <c r="W344" s="26" t="s">
        <v>1802</v>
      </c>
      <c r="X344" s="24">
        <v>6481</v>
      </c>
      <c r="Y344" s="24"/>
    </row>
    <row r="345" ht="24.95" customHeight="1" spans="1:25">
      <c r="A345" s="24">
        <v>227</v>
      </c>
      <c r="B345" s="51" t="s">
        <v>1824</v>
      </c>
      <c r="C345" s="24" t="s">
        <v>45</v>
      </c>
      <c r="D345" s="24" t="s">
        <v>117</v>
      </c>
      <c r="E345" s="24" t="s">
        <v>234</v>
      </c>
      <c r="F345" s="24"/>
      <c r="G345" s="24" t="s">
        <v>37</v>
      </c>
      <c r="H345" s="24">
        <v>2020</v>
      </c>
      <c r="I345" s="24" t="s">
        <v>38</v>
      </c>
      <c r="J345" s="55">
        <v>1</v>
      </c>
      <c r="K345" s="51" t="s">
        <v>1826</v>
      </c>
      <c r="L345" s="24" t="s">
        <v>1827</v>
      </c>
      <c r="M345" s="52">
        <f t="shared" si="88"/>
        <v>1</v>
      </c>
      <c r="N345" s="52"/>
      <c r="O345" s="52"/>
      <c r="P345" s="52">
        <v>1</v>
      </c>
      <c r="Q345" s="24" t="s">
        <v>49</v>
      </c>
      <c r="R345" s="24" t="s">
        <v>39</v>
      </c>
      <c r="S345" s="24">
        <v>1</v>
      </c>
      <c r="T345" s="24">
        <v>1</v>
      </c>
      <c r="U345" s="24"/>
      <c r="V345" s="24"/>
      <c r="W345" s="26" t="s">
        <v>1802</v>
      </c>
      <c r="X345" s="24">
        <v>6485</v>
      </c>
      <c r="Y345" s="24"/>
    </row>
    <row r="346" ht="24.95" customHeight="1" spans="1:25">
      <c r="A346" s="24">
        <v>228</v>
      </c>
      <c r="B346" s="51" t="s">
        <v>1824</v>
      </c>
      <c r="C346" s="24" t="s">
        <v>45</v>
      </c>
      <c r="D346" s="24" t="s">
        <v>117</v>
      </c>
      <c r="E346" s="24" t="s">
        <v>237</v>
      </c>
      <c r="F346" s="24"/>
      <c r="G346" s="24" t="s">
        <v>37</v>
      </c>
      <c r="H346" s="24">
        <v>2020</v>
      </c>
      <c r="I346" s="24" t="s">
        <v>38</v>
      </c>
      <c r="J346" s="55">
        <v>1</v>
      </c>
      <c r="K346" s="51" t="s">
        <v>1826</v>
      </c>
      <c r="L346" s="24" t="s">
        <v>1827</v>
      </c>
      <c r="M346" s="52">
        <f t="shared" si="88"/>
        <v>1</v>
      </c>
      <c r="N346" s="52"/>
      <c r="O346" s="52"/>
      <c r="P346" s="52">
        <v>1</v>
      </c>
      <c r="Q346" s="24" t="s">
        <v>49</v>
      </c>
      <c r="R346" s="24" t="s">
        <v>39</v>
      </c>
      <c r="S346" s="24">
        <v>1</v>
      </c>
      <c r="T346" s="24">
        <v>1</v>
      </c>
      <c r="U346" s="24"/>
      <c r="V346" s="24"/>
      <c r="W346" s="26" t="s">
        <v>1802</v>
      </c>
      <c r="X346" s="24">
        <v>6488</v>
      </c>
      <c r="Y346" s="24"/>
    </row>
    <row r="347" s="6" customFormat="1" ht="24.95" customHeight="1" spans="1:25">
      <c r="A347" s="22">
        <v>229</v>
      </c>
      <c r="B347" s="23" t="s">
        <v>1830</v>
      </c>
      <c r="C347" s="22"/>
      <c r="D347" s="22"/>
      <c r="E347" s="22"/>
      <c r="F347" s="22"/>
      <c r="G347" s="22"/>
      <c r="H347" s="22"/>
      <c r="I347" s="22"/>
      <c r="J347" s="43"/>
      <c r="K347" s="23"/>
      <c r="L347" s="22"/>
      <c r="M347" s="49"/>
      <c r="N347" s="49"/>
      <c r="O347" s="49"/>
      <c r="P347" s="49"/>
      <c r="Q347" s="22"/>
      <c r="R347" s="22"/>
      <c r="S347" s="58"/>
      <c r="T347" s="58"/>
      <c r="U347" s="58"/>
      <c r="V347" s="58"/>
      <c r="W347" s="22"/>
      <c r="X347" s="22">
        <v>6590</v>
      </c>
      <c r="Y347" s="22"/>
    </row>
    <row r="348" s="6" customFormat="1" ht="24.95" customHeight="1" spans="1:25">
      <c r="A348" s="22">
        <v>230</v>
      </c>
      <c r="B348" s="23" t="s">
        <v>1831</v>
      </c>
      <c r="C348" s="22"/>
      <c r="D348" s="22"/>
      <c r="E348" s="22"/>
      <c r="F348" s="22"/>
      <c r="G348" s="22" t="s">
        <v>37</v>
      </c>
      <c r="H348" s="22" t="s">
        <v>34</v>
      </c>
      <c r="I348" s="22" t="s">
        <v>38</v>
      </c>
      <c r="J348" s="43">
        <f>SUM(J349:J351)</f>
        <v>6</v>
      </c>
      <c r="K348" s="69" t="s">
        <v>1832</v>
      </c>
      <c r="L348" s="22"/>
      <c r="M348" s="49">
        <f>SUM(M349:M351)</f>
        <v>0.9</v>
      </c>
      <c r="N348" s="49">
        <f>SUM(N349:N351)</f>
        <v>0.9</v>
      </c>
      <c r="O348" s="49">
        <f>SUM(O349:O351)</f>
        <v>0</v>
      </c>
      <c r="P348" s="49">
        <f>SUM(P349:P351)</f>
        <v>0</v>
      </c>
      <c r="Q348" s="22"/>
      <c r="R348" s="22" t="s">
        <v>39</v>
      </c>
      <c r="S348" s="58">
        <f>SUM(S349:S351)</f>
        <v>6</v>
      </c>
      <c r="T348" s="58">
        <f>SUM(T349:T351)</f>
        <v>24</v>
      </c>
      <c r="U348" s="58"/>
      <c r="V348" s="58"/>
      <c r="W348" s="22" t="s">
        <v>34</v>
      </c>
      <c r="X348" s="22">
        <v>6591</v>
      </c>
      <c r="Y348" s="22"/>
    </row>
    <row r="349" ht="24.95" customHeight="1" spans="1:25">
      <c r="A349" s="24">
        <v>231</v>
      </c>
      <c r="B349" s="51" t="s">
        <v>1833</v>
      </c>
      <c r="C349" s="24" t="s">
        <v>45</v>
      </c>
      <c r="D349" s="24" t="s">
        <v>117</v>
      </c>
      <c r="E349" s="24" t="s">
        <v>1856</v>
      </c>
      <c r="F349" s="24"/>
      <c r="G349" s="24" t="s">
        <v>37</v>
      </c>
      <c r="H349" s="24">
        <v>2018</v>
      </c>
      <c r="I349" s="24" t="s">
        <v>38</v>
      </c>
      <c r="J349" s="55">
        <v>2</v>
      </c>
      <c r="K349" s="51" t="s">
        <v>1835</v>
      </c>
      <c r="L349" s="24">
        <v>0.15</v>
      </c>
      <c r="M349" s="52">
        <f>N349+O349+P349</f>
        <v>0.3</v>
      </c>
      <c r="N349" s="52">
        <v>0.3</v>
      </c>
      <c r="O349" s="52"/>
      <c r="P349" s="52"/>
      <c r="Q349" s="24" t="s">
        <v>49</v>
      </c>
      <c r="R349" s="24" t="s">
        <v>39</v>
      </c>
      <c r="S349" s="24">
        <v>2</v>
      </c>
      <c r="T349" s="24">
        <v>8</v>
      </c>
      <c r="U349" s="24"/>
      <c r="V349" s="24"/>
      <c r="W349" s="26" t="s">
        <v>1710</v>
      </c>
      <c r="X349" s="24">
        <v>6833</v>
      </c>
      <c r="Y349" s="24"/>
    </row>
    <row r="350" ht="24.95" customHeight="1" spans="1:25">
      <c r="A350" s="24">
        <v>232</v>
      </c>
      <c r="B350" s="51" t="s">
        <v>1833</v>
      </c>
      <c r="C350" s="24" t="s">
        <v>45</v>
      </c>
      <c r="D350" s="24" t="s">
        <v>117</v>
      </c>
      <c r="E350" s="24" t="s">
        <v>1857</v>
      </c>
      <c r="F350" s="24"/>
      <c r="G350" s="24" t="s">
        <v>37</v>
      </c>
      <c r="H350" s="24">
        <v>2018</v>
      </c>
      <c r="I350" s="24" t="s">
        <v>38</v>
      </c>
      <c r="J350" s="55">
        <v>2</v>
      </c>
      <c r="K350" s="51" t="s">
        <v>1835</v>
      </c>
      <c r="L350" s="24">
        <v>0.15</v>
      </c>
      <c r="M350" s="52">
        <f>N350+O350+P350</f>
        <v>0.3</v>
      </c>
      <c r="N350" s="52">
        <v>0.3</v>
      </c>
      <c r="O350" s="52"/>
      <c r="P350" s="52"/>
      <c r="Q350" s="24" t="s">
        <v>49</v>
      </c>
      <c r="R350" s="24" t="s">
        <v>39</v>
      </c>
      <c r="S350" s="24">
        <v>2</v>
      </c>
      <c r="T350" s="24">
        <v>7</v>
      </c>
      <c r="U350" s="24"/>
      <c r="V350" s="24"/>
      <c r="W350" s="26" t="s">
        <v>1710</v>
      </c>
      <c r="X350" s="24">
        <v>6834</v>
      </c>
      <c r="Y350" s="24"/>
    </row>
    <row r="351" ht="24.95" customHeight="1" spans="1:25">
      <c r="A351" s="24">
        <v>233</v>
      </c>
      <c r="B351" s="51" t="s">
        <v>1833</v>
      </c>
      <c r="C351" s="24" t="s">
        <v>45</v>
      </c>
      <c r="D351" s="24" t="s">
        <v>117</v>
      </c>
      <c r="E351" s="24" t="s">
        <v>1865</v>
      </c>
      <c r="F351" s="24"/>
      <c r="G351" s="24" t="s">
        <v>37</v>
      </c>
      <c r="H351" s="24">
        <v>2018</v>
      </c>
      <c r="I351" s="24" t="s">
        <v>38</v>
      </c>
      <c r="J351" s="55">
        <v>2</v>
      </c>
      <c r="K351" s="51" t="s">
        <v>1835</v>
      </c>
      <c r="L351" s="24">
        <v>0.15</v>
      </c>
      <c r="M351" s="52">
        <f>N351+O351+P351</f>
        <v>0.3</v>
      </c>
      <c r="N351" s="52">
        <v>0.3</v>
      </c>
      <c r="O351" s="52"/>
      <c r="P351" s="52"/>
      <c r="Q351" s="24" t="s">
        <v>49</v>
      </c>
      <c r="R351" s="24" t="s">
        <v>39</v>
      </c>
      <c r="S351" s="24">
        <v>2</v>
      </c>
      <c r="T351" s="24">
        <v>9</v>
      </c>
      <c r="U351" s="24"/>
      <c r="V351" s="24"/>
      <c r="W351" s="26" t="s">
        <v>1710</v>
      </c>
      <c r="X351" s="24">
        <v>6842</v>
      </c>
      <c r="Y351" s="24"/>
    </row>
    <row r="352" s="6" customFormat="1" ht="24.95" customHeight="1" spans="1:25">
      <c r="A352" s="22">
        <v>234</v>
      </c>
      <c r="B352" s="23" t="s">
        <v>1872</v>
      </c>
      <c r="C352" s="22"/>
      <c r="D352" s="22"/>
      <c r="E352" s="22"/>
      <c r="F352" s="22"/>
      <c r="G352" s="22"/>
      <c r="H352" s="22"/>
      <c r="I352" s="22"/>
      <c r="J352" s="43"/>
      <c r="K352" s="23"/>
      <c r="L352" s="22"/>
      <c r="M352" s="49"/>
      <c r="N352" s="49"/>
      <c r="O352" s="49"/>
      <c r="P352" s="49"/>
      <c r="Q352" s="22"/>
      <c r="R352" s="22"/>
      <c r="S352" s="58"/>
      <c r="T352" s="58"/>
      <c r="U352" s="58"/>
      <c r="V352" s="58"/>
      <c r="W352" s="22"/>
      <c r="X352" s="22">
        <v>7366</v>
      </c>
      <c r="Y352" s="22"/>
    </row>
    <row r="353" s="5" customFormat="1" ht="24.95" customHeight="1" spans="1:25">
      <c r="A353" s="20">
        <v>235</v>
      </c>
      <c r="B353" s="21" t="s">
        <v>1873</v>
      </c>
      <c r="C353" s="20"/>
      <c r="D353" s="20"/>
      <c r="E353" s="20"/>
      <c r="F353" s="20"/>
      <c r="G353" s="20"/>
      <c r="H353" s="20"/>
      <c r="I353" s="20"/>
      <c r="J353" s="41"/>
      <c r="K353" s="21"/>
      <c r="L353" s="20"/>
      <c r="M353" s="48"/>
      <c r="N353" s="48"/>
      <c r="O353" s="48"/>
      <c r="P353" s="48"/>
      <c r="Q353" s="20"/>
      <c r="R353" s="20"/>
      <c r="S353" s="57"/>
      <c r="T353" s="57"/>
      <c r="U353" s="57"/>
      <c r="V353" s="57"/>
      <c r="W353" s="20"/>
      <c r="X353" s="20"/>
      <c r="Y353" s="20" t="s">
        <v>1874</v>
      </c>
    </row>
    <row r="354" s="4" customFormat="1" ht="24.95" customHeight="1" spans="1:25">
      <c r="A354" s="18">
        <v>236</v>
      </c>
      <c r="B354" s="19" t="s">
        <v>1875</v>
      </c>
      <c r="C354" s="18"/>
      <c r="D354" s="18"/>
      <c r="E354" s="18"/>
      <c r="F354" s="18"/>
      <c r="G354" s="18" t="s">
        <v>34</v>
      </c>
      <c r="H354" s="18" t="s">
        <v>34</v>
      </c>
      <c r="I354" s="18" t="s">
        <v>1743</v>
      </c>
      <c r="J354" s="18">
        <f>J355+J356+J357+J358+J359+J360</f>
        <v>0</v>
      </c>
      <c r="K354" s="19"/>
      <c r="L354" s="18"/>
      <c r="M354" s="40">
        <f t="shared" ref="M354:P354" si="89">M355+M356+M357+M358+M359+M360</f>
        <v>0</v>
      </c>
      <c r="N354" s="40">
        <f t="shared" si="89"/>
        <v>0</v>
      </c>
      <c r="O354" s="40">
        <f t="shared" si="89"/>
        <v>0</v>
      </c>
      <c r="P354" s="40">
        <f t="shared" si="89"/>
        <v>0</v>
      </c>
      <c r="Q354" s="18"/>
      <c r="R354" s="18" t="s">
        <v>39</v>
      </c>
      <c r="S354" s="56">
        <f>S355+S356+S357+S358+S359+S360</f>
        <v>0</v>
      </c>
      <c r="T354" s="56">
        <f>T355+T356+T357+T358+T359+T360</f>
        <v>0</v>
      </c>
      <c r="U354" s="56" t="s">
        <v>1876</v>
      </c>
      <c r="V354" s="56" t="s">
        <v>1877</v>
      </c>
      <c r="W354" s="18" t="s">
        <v>34</v>
      </c>
      <c r="X354" s="18">
        <v>7367</v>
      </c>
      <c r="Y354" s="18"/>
    </row>
    <row r="355" s="5" customFormat="1" ht="24.95" customHeight="1" spans="1:25">
      <c r="A355" s="20">
        <v>237</v>
      </c>
      <c r="B355" s="21" t="s">
        <v>1878</v>
      </c>
      <c r="C355" s="20"/>
      <c r="D355" s="20"/>
      <c r="E355" s="20"/>
      <c r="F355" s="20"/>
      <c r="G355" s="20" t="s">
        <v>37</v>
      </c>
      <c r="H355" s="20" t="s">
        <v>34</v>
      </c>
      <c r="I355" s="20" t="s">
        <v>1743</v>
      </c>
      <c r="J355" s="41">
        <f t="shared" ref="J355:J358" si="90">SUM(0)</f>
        <v>0</v>
      </c>
      <c r="K355" s="21" t="s">
        <v>1879</v>
      </c>
      <c r="L355" s="20"/>
      <c r="M355" s="48">
        <f t="shared" ref="M355:P355" si="91">SUM(0)</f>
        <v>0</v>
      </c>
      <c r="N355" s="48">
        <f t="shared" si="91"/>
        <v>0</v>
      </c>
      <c r="O355" s="48">
        <f t="shared" si="91"/>
        <v>0</v>
      </c>
      <c r="P355" s="48">
        <f t="shared" si="91"/>
        <v>0</v>
      </c>
      <c r="Q355" s="20"/>
      <c r="R355" s="20" t="s">
        <v>39</v>
      </c>
      <c r="S355" s="57">
        <f t="shared" ref="S355:S358" si="92">SUM(0)</f>
        <v>0</v>
      </c>
      <c r="T355" s="57">
        <f t="shared" ref="T355:T358" si="93">SUM(0)</f>
        <v>0</v>
      </c>
      <c r="U355" s="57"/>
      <c r="V355" s="57"/>
      <c r="W355" s="20" t="s">
        <v>34</v>
      </c>
      <c r="X355" s="20">
        <v>7368</v>
      </c>
      <c r="Y355" s="20"/>
    </row>
    <row r="356" s="5" customFormat="1" ht="24.95" customHeight="1" spans="1:25">
      <c r="A356" s="20">
        <v>238</v>
      </c>
      <c r="B356" s="21" t="s">
        <v>1880</v>
      </c>
      <c r="C356" s="20"/>
      <c r="D356" s="20"/>
      <c r="E356" s="20"/>
      <c r="F356" s="20"/>
      <c r="G356" s="20" t="s">
        <v>37</v>
      </c>
      <c r="H356" s="20" t="s">
        <v>34</v>
      </c>
      <c r="I356" s="20" t="s">
        <v>1743</v>
      </c>
      <c r="J356" s="41">
        <f t="shared" si="90"/>
        <v>0</v>
      </c>
      <c r="K356" s="21" t="s">
        <v>1881</v>
      </c>
      <c r="L356" s="20"/>
      <c r="M356" s="48">
        <f t="shared" ref="M356:P356" si="94">SUM(0)</f>
        <v>0</v>
      </c>
      <c r="N356" s="48">
        <f t="shared" si="94"/>
        <v>0</v>
      </c>
      <c r="O356" s="48">
        <f t="shared" si="94"/>
        <v>0</v>
      </c>
      <c r="P356" s="48">
        <f t="shared" si="94"/>
        <v>0</v>
      </c>
      <c r="Q356" s="20"/>
      <c r="R356" s="20" t="s">
        <v>39</v>
      </c>
      <c r="S356" s="57">
        <f t="shared" si="92"/>
        <v>0</v>
      </c>
      <c r="T356" s="57">
        <f t="shared" si="93"/>
        <v>0</v>
      </c>
      <c r="U356" s="57"/>
      <c r="V356" s="57"/>
      <c r="W356" s="20" t="s">
        <v>34</v>
      </c>
      <c r="X356" s="20">
        <v>7382</v>
      </c>
      <c r="Y356" s="20"/>
    </row>
    <row r="357" s="5" customFormat="1" ht="24.95" customHeight="1" spans="1:25">
      <c r="A357" s="20">
        <v>239</v>
      </c>
      <c r="B357" s="21" t="s">
        <v>1882</v>
      </c>
      <c r="C357" s="20"/>
      <c r="D357" s="20"/>
      <c r="E357" s="20"/>
      <c r="F357" s="20"/>
      <c r="G357" s="20" t="s">
        <v>37</v>
      </c>
      <c r="H357" s="20" t="s">
        <v>34</v>
      </c>
      <c r="I357" s="20" t="s">
        <v>1743</v>
      </c>
      <c r="J357" s="41">
        <f t="shared" si="90"/>
        <v>0</v>
      </c>
      <c r="K357" s="21" t="s">
        <v>1883</v>
      </c>
      <c r="L357" s="20"/>
      <c r="M357" s="48">
        <f t="shared" ref="M357:P357" si="95">SUM(0)</f>
        <v>0</v>
      </c>
      <c r="N357" s="48">
        <f t="shared" si="95"/>
        <v>0</v>
      </c>
      <c r="O357" s="48">
        <f t="shared" si="95"/>
        <v>0</v>
      </c>
      <c r="P357" s="48">
        <f t="shared" si="95"/>
        <v>0</v>
      </c>
      <c r="Q357" s="20"/>
      <c r="R357" s="20" t="s">
        <v>39</v>
      </c>
      <c r="S357" s="57">
        <f t="shared" si="92"/>
        <v>0</v>
      </c>
      <c r="T357" s="57">
        <f t="shared" si="93"/>
        <v>0</v>
      </c>
      <c r="U357" s="57"/>
      <c r="V357" s="57"/>
      <c r="W357" s="20" t="s">
        <v>34</v>
      </c>
      <c r="X357" s="20">
        <v>7389</v>
      </c>
      <c r="Y357" s="20"/>
    </row>
    <row r="358" s="5" customFormat="1" ht="24.95" customHeight="1" spans="1:25">
      <c r="A358" s="20">
        <v>240</v>
      </c>
      <c r="B358" s="21" t="s">
        <v>1884</v>
      </c>
      <c r="C358" s="20"/>
      <c r="D358" s="20"/>
      <c r="E358" s="20"/>
      <c r="F358" s="20"/>
      <c r="G358" s="20" t="s">
        <v>37</v>
      </c>
      <c r="H358" s="20" t="s">
        <v>34</v>
      </c>
      <c r="I358" s="20" t="s">
        <v>1743</v>
      </c>
      <c r="J358" s="41">
        <f t="shared" si="90"/>
        <v>0</v>
      </c>
      <c r="K358" s="21" t="s">
        <v>1885</v>
      </c>
      <c r="L358" s="20"/>
      <c r="M358" s="42">
        <f t="shared" ref="M358:P358" si="96">SUM(0)</f>
        <v>0</v>
      </c>
      <c r="N358" s="42">
        <f t="shared" si="96"/>
        <v>0</v>
      </c>
      <c r="O358" s="42">
        <f t="shared" si="96"/>
        <v>0</v>
      </c>
      <c r="P358" s="42">
        <f t="shared" si="96"/>
        <v>0</v>
      </c>
      <c r="Q358" s="20"/>
      <c r="R358" s="20" t="s">
        <v>39</v>
      </c>
      <c r="S358" s="42">
        <f t="shared" si="92"/>
        <v>0</v>
      </c>
      <c r="T358" s="42">
        <f t="shared" si="93"/>
        <v>0</v>
      </c>
      <c r="U358" s="57"/>
      <c r="V358" s="57"/>
      <c r="W358" s="20"/>
      <c r="X358" s="20">
        <v>7394</v>
      </c>
      <c r="Y358" s="20"/>
    </row>
    <row r="359" s="5" customFormat="1" ht="24.95" customHeight="1" spans="1:25">
      <c r="A359" s="20">
        <v>241</v>
      </c>
      <c r="B359" s="21" t="s">
        <v>1886</v>
      </c>
      <c r="C359" s="20"/>
      <c r="D359" s="20"/>
      <c r="E359" s="20"/>
      <c r="F359" s="20"/>
      <c r="G359" s="20"/>
      <c r="H359" s="20"/>
      <c r="I359" s="20"/>
      <c r="J359" s="42"/>
      <c r="K359" s="21"/>
      <c r="L359" s="20"/>
      <c r="M359" s="48"/>
      <c r="N359" s="48"/>
      <c r="O359" s="48"/>
      <c r="P359" s="48"/>
      <c r="Q359" s="20"/>
      <c r="R359" s="20"/>
      <c r="S359" s="57"/>
      <c r="T359" s="57"/>
      <c r="U359" s="57"/>
      <c r="V359" s="57"/>
      <c r="W359" s="20"/>
      <c r="X359" s="20">
        <v>7395</v>
      </c>
      <c r="Y359" s="20"/>
    </row>
    <row r="360" s="5" customFormat="1" ht="24.95" customHeight="1" spans="1:25">
      <c r="A360" s="20">
        <v>242</v>
      </c>
      <c r="B360" s="21" t="s">
        <v>1887</v>
      </c>
      <c r="C360" s="20"/>
      <c r="D360" s="20"/>
      <c r="E360" s="20"/>
      <c r="F360" s="20"/>
      <c r="G360" s="20"/>
      <c r="H360" s="20"/>
      <c r="I360" s="20"/>
      <c r="J360" s="42"/>
      <c r="K360" s="21"/>
      <c r="L360" s="20"/>
      <c r="M360" s="48"/>
      <c r="N360" s="48"/>
      <c r="O360" s="48"/>
      <c r="P360" s="48"/>
      <c r="Q360" s="20"/>
      <c r="R360" s="20"/>
      <c r="S360" s="57"/>
      <c r="T360" s="57"/>
      <c r="U360" s="57"/>
      <c r="V360" s="57"/>
      <c r="W360" s="20"/>
      <c r="X360" s="20">
        <v>7396</v>
      </c>
      <c r="Y360" s="20"/>
    </row>
    <row r="361" s="4" customFormat="1" ht="24.95" customHeight="1" spans="1:25">
      <c r="A361" s="18">
        <v>243</v>
      </c>
      <c r="B361" s="19" t="s">
        <v>1888</v>
      </c>
      <c r="C361" s="18"/>
      <c r="D361" s="18"/>
      <c r="E361" s="18"/>
      <c r="F361" s="18"/>
      <c r="G361" s="18" t="s">
        <v>34</v>
      </c>
      <c r="H361" s="18" t="s">
        <v>34</v>
      </c>
      <c r="I361" s="18" t="s">
        <v>34</v>
      </c>
      <c r="J361" s="39" t="s">
        <v>34</v>
      </c>
      <c r="K361" s="19"/>
      <c r="L361" s="18"/>
      <c r="M361" s="40">
        <f t="shared" ref="M361:P361" si="97">M362+M364+M365+M368+M377+M378+M481+M482+M483</f>
        <v>2893.60736</v>
      </c>
      <c r="N361" s="40">
        <f t="shared" si="97"/>
        <v>888.95</v>
      </c>
      <c r="O361" s="40">
        <f t="shared" si="97"/>
        <v>350.65736</v>
      </c>
      <c r="P361" s="40">
        <f t="shared" si="97"/>
        <v>1654</v>
      </c>
      <c r="Q361" s="18"/>
      <c r="R361" s="18" t="s">
        <v>34</v>
      </c>
      <c r="S361" s="56">
        <f>S362+S364+S365+S368+S377+S378+S481+S482+S483</f>
        <v>338</v>
      </c>
      <c r="T361" s="56">
        <f>T362+T364+T365+T368+T377+T378+T481+T482+T483</f>
        <v>1449</v>
      </c>
      <c r="U361" s="56" t="s">
        <v>1889</v>
      </c>
      <c r="V361" s="56" t="s">
        <v>1890</v>
      </c>
      <c r="W361" s="18" t="s">
        <v>34</v>
      </c>
      <c r="X361" s="18">
        <v>7397</v>
      </c>
      <c r="Y361" s="18"/>
    </row>
    <row r="362" s="5" customFormat="1" ht="24.95" customHeight="1" spans="1:25">
      <c r="A362" s="20">
        <v>244</v>
      </c>
      <c r="B362" s="21" t="s">
        <v>1891</v>
      </c>
      <c r="C362" s="20"/>
      <c r="D362" s="20"/>
      <c r="E362" s="20"/>
      <c r="F362" s="20"/>
      <c r="G362" s="20" t="s">
        <v>125</v>
      </c>
      <c r="H362" s="20" t="s">
        <v>34</v>
      </c>
      <c r="I362" s="20" t="s">
        <v>1892</v>
      </c>
      <c r="J362" s="42">
        <f>SUM(J363:J363)</f>
        <v>20</v>
      </c>
      <c r="K362" s="21" t="s">
        <v>1893</v>
      </c>
      <c r="L362" s="20"/>
      <c r="M362" s="48">
        <f>SUM(M363:M363)</f>
        <v>1600</v>
      </c>
      <c r="N362" s="48">
        <f>SUM(N363:N363)</f>
        <v>0</v>
      </c>
      <c r="O362" s="48">
        <f>SUM(O363:O363)</f>
        <v>0</v>
      </c>
      <c r="P362" s="48">
        <f>SUM(P363:P363)</f>
        <v>1600</v>
      </c>
      <c r="Q362" s="20"/>
      <c r="R362" s="20" t="s">
        <v>110</v>
      </c>
      <c r="S362" s="57">
        <f>SUM(S363:S363)</f>
        <v>0</v>
      </c>
      <c r="T362" s="57">
        <f>SUM(T363:T363)</f>
        <v>0</v>
      </c>
      <c r="U362" s="57"/>
      <c r="V362" s="57"/>
      <c r="W362" s="20" t="s">
        <v>34</v>
      </c>
      <c r="X362" s="20">
        <v>7398</v>
      </c>
      <c r="Y362" s="20"/>
    </row>
    <row r="363" ht="24.95" customHeight="1" spans="1:25">
      <c r="A363" s="24">
        <v>245</v>
      </c>
      <c r="B363" s="67" t="s">
        <v>1953</v>
      </c>
      <c r="C363" s="24" t="s">
        <v>45</v>
      </c>
      <c r="D363" s="116"/>
      <c r="E363" s="116"/>
      <c r="F363" s="116"/>
      <c r="G363" s="116" t="s">
        <v>37</v>
      </c>
      <c r="H363" s="116">
        <v>2020</v>
      </c>
      <c r="I363" s="116" t="s">
        <v>126</v>
      </c>
      <c r="J363" s="116">
        <v>20</v>
      </c>
      <c r="K363" s="141" t="s">
        <v>1954</v>
      </c>
      <c r="L363" s="26">
        <f>M363</f>
        <v>1600</v>
      </c>
      <c r="M363" s="142">
        <f>SUM(N363:P363)</f>
        <v>1600</v>
      </c>
      <c r="N363" s="116"/>
      <c r="O363" s="116"/>
      <c r="P363" s="116">
        <v>1600</v>
      </c>
      <c r="Q363" s="24" t="s">
        <v>49</v>
      </c>
      <c r="R363" s="24" t="s">
        <v>110</v>
      </c>
      <c r="S363" s="116"/>
      <c r="T363" s="116"/>
      <c r="U363" s="143"/>
      <c r="V363" s="24"/>
      <c r="W363" s="24" t="s">
        <v>1896</v>
      </c>
      <c r="X363" s="116"/>
      <c r="Y363" s="26" t="s">
        <v>1955</v>
      </c>
    </row>
    <row r="364" s="5" customFormat="1" ht="24.95" customHeight="1" spans="1:25">
      <c r="A364" s="20">
        <v>246</v>
      </c>
      <c r="B364" s="21" t="s">
        <v>1956</v>
      </c>
      <c r="C364" s="20"/>
      <c r="D364" s="20"/>
      <c r="E364" s="20"/>
      <c r="F364" s="20"/>
      <c r="G364" s="20"/>
      <c r="H364" s="20"/>
      <c r="I364" s="20"/>
      <c r="J364" s="42"/>
      <c r="K364" s="21"/>
      <c r="L364" s="20"/>
      <c r="M364" s="48"/>
      <c r="N364" s="48"/>
      <c r="O364" s="48"/>
      <c r="P364" s="48"/>
      <c r="Q364" s="20"/>
      <c r="R364" s="20"/>
      <c r="S364" s="57"/>
      <c r="T364" s="57"/>
      <c r="U364" s="57"/>
      <c r="V364" s="57"/>
      <c r="W364" s="20"/>
      <c r="X364" s="20">
        <v>7563</v>
      </c>
      <c r="Y364" s="20"/>
    </row>
    <row r="365" s="5" customFormat="1" ht="24.95" customHeight="1" spans="1:25">
      <c r="A365" s="20">
        <v>247</v>
      </c>
      <c r="B365" s="21" t="s">
        <v>1957</v>
      </c>
      <c r="C365" s="20"/>
      <c r="D365" s="20"/>
      <c r="E365" s="20"/>
      <c r="F365" s="20"/>
      <c r="G365" s="20" t="s">
        <v>125</v>
      </c>
      <c r="H365" s="20" t="s">
        <v>34</v>
      </c>
      <c r="I365" s="20" t="s">
        <v>38</v>
      </c>
      <c r="J365" s="41">
        <f>SUM(J366:J367)</f>
        <v>1118</v>
      </c>
      <c r="K365" s="21" t="s">
        <v>1958</v>
      </c>
      <c r="L365" s="20"/>
      <c r="M365" s="48">
        <f>SUM(M366:M367)</f>
        <v>16.55</v>
      </c>
      <c r="N365" s="48">
        <f>SUM(N366:N367)</f>
        <v>0</v>
      </c>
      <c r="O365" s="48">
        <f>SUM(O366:O367)</f>
        <v>16.55</v>
      </c>
      <c r="P365" s="48">
        <f>SUM(P366:P367)</f>
        <v>0</v>
      </c>
      <c r="Q365" s="20"/>
      <c r="R365" s="20" t="s">
        <v>110</v>
      </c>
      <c r="S365" s="57">
        <f>SUM(S366:S367)</f>
        <v>11</v>
      </c>
      <c r="T365" s="57">
        <f>SUM(T366:T367)</f>
        <v>51</v>
      </c>
      <c r="U365" s="57"/>
      <c r="V365" s="57"/>
      <c r="W365" s="20" t="s">
        <v>34</v>
      </c>
      <c r="X365" s="20">
        <v>7564</v>
      </c>
      <c r="Y365" s="20"/>
    </row>
    <row r="366" s="7" customFormat="1" ht="24.95" customHeight="1" spans="1:25">
      <c r="A366" s="24">
        <v>248</v>
      </c>
      <c r="B366" s="68" t="s">
        <v>2009</v>
      </c>
      <c r="C366" s="61" t="s">
        <v>45</v>
      </c>
      <c r="D366" s="61" t="s">
        <v>117</v>
      </c>
      <c r="E366" s="61" t="s">
        <v>1856</v>
      </c>
      <c r="F366" s="61"/>
      <c r="G366" s="61" t="s">
        <v>363</v>
      </c>
      <c r="H366" s="61">
        <v>2019</v>
      </c>
      <c r="I366" s="61" t="s">
        <v>38</v>
      </c>
      <c r="J366" s="70">
        <v>785</v>
      </c>
      <c r="K366" s="68" t="s">
        <v>1979</v>
      </c>
      <c r="L366" s="47">
        <f>M366</f>
        <v>11.68</v>
      </c>
      <c r="M366" s="71">
        <f>N366+O366+P366</f>
        <v>11.68</v>
      </c>
      <c r="N366" s="71"/>
      <c r="O366" s="71">
        <v>11.68</v>
      </c>
      <c r="P366" s="71"/>
      <c r="Q366" s="61" t="s">
        <v>49</v>
      </c>
      <c r="R366" s="61" t="s">
        <v>110</v>
      </c>
      <c r="S366" s="61">
        <v>7</v>
      </c>
      <c r="T366" s="61">
        <v>34</v>
      </c>
      <c r="U366" s="61"/>
      <c r="V366" s="26"/>
      <c r="W366" s="61" t="s">
        <v>1964</v>
      </c>
      <c r="X366" s="61">
        <v>7778</v>
      </c>
      <c r="Y366" s="61"/>
    </row>
    <row r="367" s="7" customFormat="1" ht="24.95" customHeight="1" spans="1:25">
      <c r="A367" s="24">
        <v>249</v>
      </c>
      <c r="B367" s="68" t="s">
        <v>2010</v>
      </c>
      <c r="C367" s="61" t="s">
        <v>45</v>
      </c>
      <c r="D367" s="61" t="s">
        <v>117</v>
      </c>
      <c r="E367" s="61" t="s">
        <v>2011</v>
      </c>
      <c r="F367" s="61"/>
      <c r="G367" s="61" t="s">
        <v>363</v>
      </c>
      <c r="H367" s="61">
        <v>2019</v>
      </c>
      <c r="I367" s="61" t="s">
        <v>38</v>
      </c>
      <c r="J367" s="70">
        <v>333</v>
      </c>
      <c r="K367" s="68" t="s">
        <v>1979</v>
      </c>
      <c r="L367" s="47">
        <f>M367</f>
        <v>4.87</v>
      </c>
      <c r="M367" s="71">
        <f>N367+O367+P367</f>
        <v>4.87</v>
      </c>
      <c r="N367" s="71"/>
      <c r="O367" s="71">
        <v>4.87</v>
      </c>
      <c r="P367" s="71"/>
      <c r="Q367" s="61" t="s">
        <v>49</v>
      </c>
      <c r="R367" s="61" t="s">
        <v>110</v>
      </c>
      <c r="S367" s="61">
        <v>4</v>
      </c>
      <c r="T367" s="61">
        <v>17</v>
      </c>
      <c r="U367" s="61"/>
      <c r="V367" s="26"/>
      <c r="W367" s="61" t="s">
        <v>1964</v>
      </c>
      <c r="X367" s="61">
        <v>7779</v>
      </c>
      <c r="Y367" s="61"/>
    </row>
    <row r="368" s="5" customFormat="1" ht="24.95" customHeight="1" spans="1:25">
      <c r="A368" s="20">
        <v>250</v>
      </c>
      <c r="B368" s="21" t="s">
        <v>2047</v>
      </c>
      <c r="C368" s="20"/>
      <c r="D368" s="20"/>
      <c r="E368" s="20"/>
      <c r="F368" s="20"/>
      <c r="G368" s="20" t="s">
        <v>34</v>
      </c>
      <c r="H368" s="20" t="s">
        <v>34</v>
      </c>
      <c r="I368" s="20" t="s">
        <v>34</v>
      </c>
      <c r="J368" s="20" t="s">
        <v>34</v>
      </c>
      <c r="K368" s="21"/>
      <c r="L368" s="72">
        <v>200</v>
      </c>
      <c r="M368" s="48">
        <f t="shared" ref="M368:P368" si="98">SUM(M369,M370,M374,M375)</f>
        <v>725</v>
      </c>
      <c r="N368" s="48">
        <f t="shared" si="98"/>
        <v>725</v>
      </c>
      <c r="O368" s="48">
        <f t="shared" si="98"/>
        <v>0</v>
      </c>
      <c r="P368" s="48">
        <f t="shared" si="98"/>
        <v>0</v>
      </c>
      <c r="Q368" s="20"/>
      <c r="R368" s="20" t="s">
        <v>110</v>
      </c>
      <c r="S368" s="57">
        <f>SUM(S369,S370,S374,S375)</f>
        <v>0</v>
      </c>
      <c r="T368" s="57">
        <f>SUM(T369,T370,T374,T375)</f>
        <v>0</v>
      </c>
      <c r="U368" s="57"/>
      <c r="V368" s="57"/>
      <c r="W368" s="20" t="s">
        <v>34</v>
      </c>
      <c r="X368" s="20">
        <v>7832</v>
      </c>
      <c r="Y368" s="20"/>
    </row>
    <row r="369" s="6" customFormat="1" ht="24.95" customHeight="1" spans="1:25">
      <c r="A369" s="22">
        <v>251</v>
      </c>
      <c r="B369" s="23" t="s">
        <v>2048</v>
      </c>
      <c r="C369" s="22"/>
      <c r="D369" s="22"/>
      <c r="E369" s="22"/>
      <c r="F369" s="22"/>
      <c r="G369" s="22" t="s">
        <v>363</v>
      </c>
      <c r="H369" s="22" t="s">
        <v>34</v>
      </c>
      <c r="I369" s="22" t="s">
        <v>108</v>
      </c>
      <c r="J369" s="43">
        <f>SUM(0)</f>
        <v>0</v>
      </c>
      <c r="K369" s="69" t="s">
        <v>2049</v>
      </c>
      <c r="L369" s="73">
        <v>3000</v>
      </c>
      <c r="M369" s="49">
        <f>SUM(0)</f>
        <v>0</v>
      </c>
      <c r="N369" s="49">
        <f>SUM(0)</f>
        <v>0</v>
      </c>
      <c r="O369" s="49">
        <f>SUM(0)</f>
        <v>0</v>
      </c>
      <c r="P369" s="49">
        <f>SUM(0)</f>
        <v>0</v>
      </c>
      <c r="Q369" s="22"/>
      <c r="R369" s="22" t="s">
        <v>110</v>
      </c>
      <c r="S369" s="58">
        <f>SUM(0)</f>
        <v>0</v>
      </c>
      <c r="T369" s="58">
        <f>SUM(0)</f>
        <v>0</v>
      </c>
      <c r="U369" s="58"/>
      <c r="V369" s="58"/>
      <c r="W369" s="22" t="s">
        <v>34</v>
      </c>
      <c r="X369" s="22">
        <v>7833</v>
      </c>
      <c r="Y369" s="22"/>
    </row>
    <row r="370" s="6" customFormat="1" ht="24.95" customHeight="1" spans="1:25">
      <c r="A370" s="22">
        <v>252</v>
      </c>
      <c r="B370" s="23" t="s">
        <v>2052</v>
      </c>
      <c r="C370" s="22"/>
      <c r="D370" s="22"/>
      <c r="E370" s="22"/>
      <c r="F370" s="22"/>
      <c r="G370" s="22" t="s">
        <v>125</v>
      </c>
      <c r="H370" s="22" t="s">
        <v>34</v>
      </c>
      <c r="I370" s="22" t="s">
        <v>2053</v>
      </c>
      <c r="J370" s="43">
        <f>SUM(J371,J372,J373)</f>
        <v>0</v>
      </c>
      <c r="K370" s="69" t="s">
        <v>2054</v>
      </c>
      <c r="L370" s="73"/>
      <c r="M370" s="49">
        <f t="shared" ref="M370:P370" si="99">SUM(M371,M372,M373)</f>
        <v>0</v>
      </c>
      <c r="N370" s="49">
        <f t="shared" si="99"/>
        <v>0</v>
      </c>
      <c r="O370" s="49">
        <f t="shared" si="99"/>
        <v>0</v>
      </c>
      <c r="P370" s="49">
        <f t="shared" si="99"/>
        <v>0</v>
      </c>
      <c r="Q370" s="22"/>
      <c r="R370" s="22" t="s">
        <v>110</v>
      </c>
      <c r="S370" s="58">
        <f>SUM(S371,S372,S373)</f>
        <v>0</v>
      </c>
      <c r="T370" s="58">
        <f>SUM(T371,T372,T373)</f>
        <v>0</v>
      </c>
      <c r="U370" s="58"/>
      <c r="V370" s="58"/>
      <c r="W370" s="22" t="s">
        <v>34</v>
      </c>
      <c r="X370" s="22">
        <v>7840</v>
      </c>
      <c r="Y370" s="22"/>
    </row>
    <row r="371" s="3" customFormat="1" ht="24.95" customHeight="1" spans="1:25">
      <c r="A371" s="24">
        <v>253</v>
      </c>
      <c r="B371" s="26" t="s">
        <v>2055</v>
      </c>
      <c r="C371" s="24"/>
      <c r="D371" s="24"/>
      <c r="E371" s="24"/>
      <c r="F371" s="24"/>
      <c r="G371" s="24" t="s">
        <v>125</v>
      </c>
      <c r="H371" s="24" t="s">
        <v>34</v>
      </c>
      <c r="I371" s="24" t="s">
        <v>2053</v>
      </c>
      <c r="J371" s="55">
        <f>SUM(0)</f>
        <v>0</v>
      </c>
      <c r="K371" s="51"/>
      <c r="L371" s="24"/>
      <c r="M371" s="52">
        <f>SUM(0)</f>
        <v>0</v>
      </c>
      <c r="N371" s="52">
        <f>SUM(0)</f>
        <v>0</v>
      </c>
      <c r="O371" s="52">
        <f>SUM(0)</f>
        <v>0</v>
      </c>
      <c r="P371" s="52">
        <f>SUM(0)</f>
        <v>0</v>
      </c>
      <c r="Q371" s="24"/>
      <c r="R371" s="24" t="s">
        <v>110</v>
      </c>
      <c r="S371" s="59">
        <f>SUM(0)</f>
        <v>0</v>
      </c>
      <c r="T371" s="59">
        <f>SUM(0)</f>
        <v>0</v>
      </c>
      <c r="U371" s="59"/>
      <c r="V371" s="59"/>
      <c r="W371" s="24" t="s">
        <v>34</v>
      </c>
      <c r="X371" s="24">
        <v>7841</v>
      </c>
      <c r="Y371" s="24"/>
    </row>
    <row r="372" s="3" customFormat="1" ht="24.95" customHeight="1" spans="1:25">
      <c r="A372" s="24">
        <v>254</v>
      </c>
      <c r="B372" s="26" t="s">
        <v>2060</v>
      </c>
      <c r="C372" s="24"/>
      <c r="D372" s="24"/>
      <c r="E372" s="24"/>
      <c r="F372" s="24"/>
      <c r="G372" s="24" t="s">
        <v>125</v>
      </c>
      <c r="H372" s="24" t="s">
        <v>34</v>
      </c>
      <c r="I372" s="24" t="s">
        <v>2053</v>
      </c>
      <c r="J372" s="55">
        <f t="shared" ref="J372:J374" si="100">SUM(0)</f>
        <v>0</v>
      </c>
      <c r="K372" s="51"/>
      <c r="L372" s="24"/>
      <c r="M372" s="52">
        <f t="shared" ref="M372:P372" si="101">SUM(0)</f>
        <v>0</v>
      </c>
      <c r="N372" s="52">
        <f t="shared" si="101"/>
        <v>0</v>
      </c>
      <c r="O372" s="52">
        <f t="shared" si="101"/>
        <v>0</v>
      </c>
      <c r="P372" s="52">
        <f t="shared" si="101"/>
        <v>0</v>
      </c>
      <c r="Q372" s="24"/>
      <c r="R372" s="24" t="s">
        <v>110</v>
      </c>
      <c r="S372" s="59">
        <f>SUM(0)</f>
        <v>0</v>
      </c>
      <c r="T372" s="59">
        <f>SUM(0)</f>
        <v>0</v>
      </c>
      <c r="U372" s="59"/>
      <c r="V372" s="59"/>
      <c r="W372" s="24" t="s">
        <v>34</v>
      </c>
      <c r="X372" s="24">
        <v>7875</v>
      </c>
      <c r="Y372" s="24"/>
    </row>
    <row r="373" s="3" customFormat="1" ht="24.95" customHeight="1" spans="1:25">
      <c r="A373" s="24">
        <v>255</v>
      </c>
      <c r="B373" s="26" t="s">
        <v>2061</v>
      </c>
      <c r="C373" s="24"/>
      <c r="D373" s="24"/>
      <c r="E373" s="24"/>
      <c r="F373" s="24"/>
      <c r="G373" s="24" t="s">
        <v>37</v>
      </c>
      <c r="H373" s="24" t="s">
        <v>34</v>
      </c>
      <c r="I373" s="24" t="s">
        <v>2053</v>
      </c>
      <c r="J373" s="55">
        <f t="shared" si="100"/>
        <v>0</v>
      </c>
      <c r="K373" s="51"/>
      <c r="L373" s="24"/>
      <c r="M373" s="52">
        <f t="shared" ref="M373:P373" si="102">SUM(0)</f>
        <v>0</v>
      </c>
      <c r="N373" s="52">
        <f t="shared" si="102"/>
        <v>0</v>
      </c>
      <c r="O373" s="52">
        <f t="shared" si="102"/>
        <v>0</v>
      </c>
      <c r="P373" s="52">
        <f t="shared" si="102"/>
        <v>0</v>
      </c>
      <c r="Q373" s="24"/>
      <c r="R373" s="24" t="s">
        <v>110</v>
      </c>
      <c r="S373" s="59"/>
      <c r="T373" s="59"/>
      <c r="U373" s="59"/>
      <c r="V373" s="59"/>
      <c r="W373" s="24" t="s">
        <v>34</v>
      </c>
      <c r="X373" s="24">
        <v>7885</v>
      </c>
      <c r="Y373" s="24"/>
    </row>
    <row r="374" s="6" customFormat="1" ht="24.95" customHeight="1" spans="1:25">
      <c r="A374" s="22">
        <v>256</v>
      </c>
      <c r="B374" s="23" t="s">
        <v>2062</v>
      </c>
      <c r="C374" s="22"/>
      <c r="D374" s="22"/>
      <c r="E374" s="22"/>
      <c r="F374" s="22"/>
      <c r="G374" s="22"/>
      <c r="H374" s="22"/>
      <c r="I374" s="22"/>
      <c r="J374" s="43">
        <f t="shared" si="100"/>
        <v>0</v>
      </c>
      <c r="K374" s="69"/>
      <c r="L374" s="73"/>
      <c r="M374" s="49">
        <f t="shared" ref="M374:P374" si="103">SUM(0)</f>
        <v>0</v>
      </c>
      <c r="N374" s="49">
        <f t="shared" si="103"/>
        <v>0</v>
      </c>
      <c r="O374" s="49">
        <f t="shared" si="103"/>
        <v>0</v>
      </c>
      <c r="P374" s="49">
        <f t="shared" si="103"/>
        <v>0</v>
      </c>
      <c r="Q374" s="22"/>
      <c r="R374" s="22"/>
      <c r="S374" s="58">
        <f>SUM(0)</f>
        <v>0</v>
      </c>
      <c r="T374" s="58">
        <f>SUM(0)</f>
        <v>0</v>
      </c>
      <c r="U374" s="58"/>
      <c r="V374" s="58"/>
      <c r="W374" s="22"/>
      <c r="X374" s="22"/>
      <c r="Y374" s="22" t="s">
        <v>2063</v>
      </c>
    </row>
    <row r="375" s="6" customFormat="1" ht="24.95" customHeight="1" spans="1:25">
      <c r="A375" s="22">
        <v>257</v>
      </c>
      <c r="B375" s="23" t="s">
        <v>2064</v>
      </c>
      <c r="C375" s="22"/>
      <c r="D375" s="22"/>
      <c r="E375" s="22"/>
      <c r="F375" s="22"/>
      <c r="G375" s="22"/>
      <c r="H375" s="22"/>
      <c r="I375" s="22"/>
      <c r="J375" s="43">
        <f>SUM(J376:J376)</f>
        <v>1</v>
      </c>
      <c r="K375" s="69"/>
      <c r="L375" s="73"/>
      <c r="M375" s="49">
        <f t="shared" ref="M375:P375" si="104">SUM(M376:M376)</f>
        <v>725</v>
      </c>
      <c r="N375" s="49">
        <f t="shared" si="104"/>
        <v>725</v>
      </c>
      <c r="O375" s="49">
        <f t="shared" si="104"/>
        <v>0</v>
      </c>
      <c r="P375" s="49">
        <f t="shared" si="104"/>
        <v>0</v>
      </c>
      <c r="Q375" s="22"/>
      <c r="R375" s="22"/>
      <c r="S375" s="58">
        <f>SUM(S376:S376)</f>
        <v>0</v>
      </c>
      <c r="T375" s="58">
        <f>SUM(T376:T376)</f>
        <v>0</v>
      </c>
      <c r="U375" s="58"/>
      <c r="V375" s="58"/>
      <c r="W375" s="22"/>
      <c r="X375" s="22"/>
      <c r="Y375" s="22" t="s">
        <v>2065</v>
      </c>
    </row>
    <row r="376" s="77" customFormat="1" ht="24.95" customHeight="1" spans="1:25">
      <c r="A376" s="24">
        <v>258</v>
      </c>
      <c r="B376" s="88" t="s">
        <v>2066</v>
      </c>
      <c r="C376" s="89" t="s">
        <v>45</v>
      </c>
      <c r="D376" s="89" t="s">
        <v>117</v>
      </c>
      <c r="E376" s="89" t="s">
        <v>117</v>
      </c>
      <c r="F376" s="89"/>
      <c r="G376" s="89" t="s">
        <v>363</v>
      </c>
      <c r="H376" s="89">
        <v>2018</v>
      </c>
      <c r="I376" s="89" t="s">
        <v>2053</v>
      </c>
      <c r="J376" s="90">
        <v>1</v>
      </c>
      <c r="K376" s="88" t="s">
        <v>2067</v>
      </c>
      <c r="L376" s="74">
        <v>725</v>
      </c>
      <c r="M376" s="71">
        <f>N376+O376+P376</f>
        <v>725</v>
      </c>
      <c r="N376" s="91">
        <v>725</v>
      </c>
      <c r="O376" s="91"/>
      <c r="P376" s="91"/>
      <c r="Q376" s="89" t="s">
        <v>49</v>
      </c>
      <c r="R376" s="89" t="s">
        <v>110</v>
      </c>
      <c r="S376" s="89"/>
      <c r="T376" s="89"/>
      <c r="U376" s="89"/>
      <c r="V376" s="89"/>
      <c r="W376" s="89" t="s">
        <v>1964</v>
      </c>
      <c r="X376" s="24">
        <v>7856</v>
      </c>
      <c r="Y376" s="24"/>
    </row>
    <row r="377" s="5" customFormat="1" ht="24.95" customHeight="1" spans="1:25">
      <c r="A377" s="20">
        <v>259</v>
      </c>
      <c r="B377" s="21" t="s">
        <v>2068</v>
      </c>
      <c r="C377" s="20"/>
      <c r="D377" s="20"/>
      <c r="E377" s="20"/>
      <c r="F377" s="20"/>
      <c r="G377" s="20"/>
      <c r="H377" s="20"/>
      <c r="I377" s="20"/>
      <c r="J377" s="42"/>
      <c r="K377" s="21"/>
      <c r="L377" s="20"/>
      <c r="M377" s="48"/>
      <c r="N377" s="48"/>
      <c r="O377" s="48"/>
      <c r="P377" s="48"/>
      <c r="Q377" s="20"/>
      <c r="R377" s="20"/>
      <c r="S377" s="57"/>
      <c r="T377" s="57"/>
      <c r="U377" s="57"/>
      <c r="V377" s="57"/>
      <c r="W377" s="20"/>
      <c r="X377" s="20">
        <v>7888</v>
      </c>
      <c r="Y377" s="20"/>
    </row>
    <row r="378" s="5" customFormat="1" ht="24.95" customHeight="1" spans="1:25">
      <c r="A378" s="20">
        <v>260</v>
      </c>
      <c r="B378" s="21" t="s">
        <v>2069</v>
      </c>
      <c r="C378" s="20"/>
      <c r="D378" s="20"/>
      <c r="E378" s="20"/>
      <c r="F378" s="20"/>
      <c r="G378" s="20" t="s">
        <v>34</v>
      </c>
      <c r="H378" s="20" t="s">
        <v>34</v>
      </c>
      <c r="I378" s="20" t="s">
        <v>34</v>
      </c>
      <c r="J378" s="42" t="s">
        <v>34</v>
      </c>
      <c r="K378" s="21"/>
      <c r="L378" s="20"/>
      <c r="M378" s="48">
        <f t="shared" ref="M378:P378" si="105">M379+M393+M394+M395+M396+M397</f>
        <v>552.05736</v>
      </c>
      <c r="N378" s="48">
        <f t="shared" si="105"/>
        <v>163.95</v>
      </c>
      <c r="O378" s="48">
        <f t="shared" si="105"/>
        <v>334.10736</v>
      </c>
      <c r="P378" s="48">
        <f t="shared" si="105"/>
        <v>54</v>
      </c>
      <c r="Q378" s="20"/>
      <c r="R378" s="20" t="s">
        <v>110</v>
      </c>
      <c r="S378" s="57">
        <f>S379+S393+S394+S395+S396+S397</f>
        <v>327</v>
      </c>
      <c r="T378" s="57">
        <f>T379+T393+T394+T395+T396+T397</f>
        <v>1398</v>
      </c>
      <c r="U378" s="57"/>
      <c r="V378" s="57"/>
      <c r="W378" s="20" t="s">
        <v>34</v>
      </c>
      <c r="X378" s="20">
        <v>7889</v>
      </c>
      <c r="Y378" s="20"/>
    </row>
    <row r="379" s="6" customFormat="1" ht="24.95" customHeight="1" spans="1:25">
      <c r="A379" s="22">
        <v>261</v>
      </c>
      <c r="B379" s="23" t="s">
        <v>2070</v>
      </c>
      <c r="C379" s="22"/>
      <c r="D379" s="22"/>
      <c r="E379" s="22"/>
      <c r="F379" s="22"/>
      <c r="G379" s="22" t="s">
        <v>37</v>
      </c>
      <c r="H379" s="22" t="s">
        <v>34</v>
      </c>
      <c r="I379" s="22" t="s">
        <v>2053</v>
      </c>
      <c r="J379" s="43">
        <f>SUM(J380:J392)</f>
        <v>13</v>
      </c>
      <c r="K379" s="69" t="s">
        <v>2071</v>
      </c>
      <c r="L379" s="22"/>
      <c r="M379" s="49">
        <f>SUM(M380:M392)</f>
        <v>487.95</v>
      </c>
      <c r="N379" s="49">
        <f>SUM(N380:N392)</f>
        <v>163.95</v>
      </c>
      <c r="O379" s="49">
        <f>SUM(O380:O392)</f>
        <v>270</v>
      </c>
      <c r="P379" s="49">
        <f>SUM(P380:P392)</f>
        <v>54</v>
      </c>
      <c r="Q379" s="22"/>
      <c r="R379" s="22" t="s">
        <v>110</v>
      </c>
      <c r="S379" s="58">
        <f>SUM(S380:S392)</f>
        <v>198</v>
      </c>
      <c r="T379" s="58">
        <f>SUM(T380:T392)</f>
        <v>854</v>
      </c>
      <c r="U379" s="58"/>
      <c r="V379" s="58"/>
      <c r="W379" s="22" t="s">
        <v>34</v>
      </c>
      <c r="X379" s="22">
        <v>7890</v>
      </c>
      <c r="Y379" s="22"/>
    </row>
    <row r="380" ht="24.95" customHeight="1" spans="1:25">
      <c r="A380" s="24">
        <v>262</v>
      </c>
      <c r="B380" s="46" t="s">
        <v>2115</v>
      </c>
      <c r="C380" s="26" t="s">
        <v>45</v>
      </c>
      <c r="D380" s="26"/>
      <c r="E380" s="26"/>
      <c r="F380" s="26"/>
      <c r="G380" s="26" t="s">
        <v>37</v>
      </c>
      <c r="H380" s="26">
        <v>2018</v>
      </c>
      <c r="I380" s="26" t="s">
        <v>2053</v>
      </c>
      <c r="J380" s="45">
        <v>1</v>
      </c>
      <c r="K380" s="46" t="s">
        <v>2116</v>
      </c>
      <c r="L380" s="54">
        <f t="shared" ref="L380:L392" si="106">M380</f>
        <v>10</v>
      </c>
      <c r="M380" s="54">
        <f t="shared" ref="M380:M392" si="107">SUM(N380:P380)</f>
        <v>10</v>
      </c>
      <c r="N380" s="74">
        <v>10</v>
      </c>
      <c r="O380" s="74"/>
      <c r="P380" s="74"/>
      <c r="Q380" s="24" t="s">
        <v>1240</v>
      </c>
      <c r="R380" s="26" t="s">
        <v>110</v>
      </c>
      <c r="S380" s="65"/>
      <c r="T380" s="65"/>
      <c r="U380" s="74"/>
      <c r="V380" s="65"/>
      <c r="W380" s="26" t="s">
        <v>17</v>
      </c>
      <c r="X380" s="24">
        <v>7924</v>
      </c>
      <c r="Y380" s="24"/>
    </row>
    <row r="381" ht="24.95" customHeight="1" spans="1:25">
      <c r="A381" s="24">
        <v>263</v>
      </c>
      <c r="B381" s="46" t="s">
        <v>2120</v>
      </c>
      <c r="C381" s="26" t="s">
        <v>45</v>
      </c>
      <c r="D381" s="26"/>
      <c r="E381" s="26"/>
      <c r="F381" s="26"/>
      <c r="G381" s="26" t="s">
        <v>37</v>
      </c>
      <c r="H381" s="26">
        <v>2018</v>
      </c>
      <c r="I381" s="26" t="s">
        <v>2053</v>
      </c>
      <c r="J381" s="45">
        <v>1</v>
      </c>
      <c r="K381" s="46" t="s">
        <v>2121</v>
      </c>
      <c r="L381" s="54">
        <f t="shared" si="106"/>
        <v>50</v>
      </c>
      <c r="M381" s="54">
        <f t="shared" si="107"/>
        <v>50</v>
      </c>
      <c r="N381" s="74">
        <v>50</v>
      </c>
      <c r="O381" s="74"/>
      <c r="P381" s="74"/>
      <c r="Q381" s="24" t="s">
        <v>1240</v>
      </c>
      <c r="R381" s="26" t="s">
        <v>110</v>
      </c>
      <c r="S381" s="65"/>
      <c r="T381" s="65"/>
      <c r="U381" s="74"/>
      <c r="V381" s="65"/>
      <c r="W381" s="26" t="s">
        <v>17</v>
      </c>
      <c r="X381" s="24">
        <v>7926</v>
      </c>
      <c r="Y381" s="24"/>
    </row>
    <row r="382" ht="24.95" customHeight="1" spans="1:25">
      <c r="A382" s="24">
        <v>264</v>
      </c>
      <c r="B382" s="51" t="s">
        <v>2126</v>
      </c>
      <c r="C382" s="24" t="s">
        <v>45</v>
      </c>
      <c r="D382" s="24" t="s">
        <v>117</v>
      </c>
      <c r="E382" s="24" t="s">
        <v>2127</v>
      </c>
      <c r="F382" s="24"/>
      <c r="G382" s="24" t="s">
        <v>37</v>
      </c>
      <c r="H382" s="24">
        <v>2018</v>
      </c>
      <c r="I382" s="24" t="s">
        <v>2053</v>
      </c>
      <c r="J382" s="55">
        <v>1</v>
      </c>
      <c r="K382" s="51" t="s">
        <v>2128</v>
      </c>
      <c r="L382" s="50">
        <f t="shared" si="106"/>
        <v>14.85</v>
      </c>
      <c r="M382" s="50">
        <f t="shared" si="107"/>
        <v>14.85</v>
      </c>
      <c r="N382" s="74">
        <v>14.85</v>
      </c>
      <c r="O382" s="74"/>
      <c r="P382" s="74"/>
      <c r="Q382" s="24" t="s">
        <v>2075</v>
      </c>
      <c r="R382" s="24" t="s">
        <v>110</v>
      </c>
      <c r="S382" s="24">
        <v>75</v>
      </c>
      <c r="T382" s="24">
        <v>305</v>
      </c>
      <c r="U382" s="74"/>
      <c r="V382" s="24"/>
      <c r="W382" s="24" t="s">
        <v>17</v>
      </c>
      <c r="X382" s="24">
        <v>7929</v>
      </c>
      <c r="Y382" s="24"/>
    </row>
    <row r="383" ht="24.95" customHeight="1" spans="1:25">
      <c r="A383" s="24">
        <v>265</v>
      </c>
      <c r="B383" s="51" t="s">
        <v>2136</v>
      </c>
      <c r="C383" s="24" t="s">
        <v>45</v>
      </c>
      <c r="D383" s="24" t="s">
        <v>117</v>
      </c>
      <c r="E383" s="24" t="s">
        <v>2011</v>
      </c>
      <c r="F383" s="24"/>
      <c r="G383" s="24" t="s">
        <v>37</v>
      </c>
      <c r="H383" s="24">
        <v>2018</v>
      </c>
      <c r="I383" s="24" t="s">
        <v>2053</v>
      </c>
      <c r="J383" s="55">
        <v>1</v>
      </c>
      <c r="K383" s="51" t="s">
        <v>2085</v>
      </c>
      <c r="L383" s="50">
        <f t="shared" si="106"/>
        <v>49.5</v>
      </c>
      <c r="M383" s="50">
        <f t="shared" si="107"/>
        <v>49.5</v>
      </c>
      <c r="N383" s="74">
        <v>49.5</v>
      </c>
      <c r="O383" s="74"/>
      <c r="P383" s="74"/>
      <c r="Q383" s="24" t="s">
        <v>2075</v>
      </c>
      <c r="R383" s="24" t="s">
        <v>110</v>
      </c>
      <c r="S383" s="24">
        <v>8</v>
      </c>
      <c r="T383" s="24">
        <v>36</v>
      </c>
      <c r="U383" s="74"/>
      <c r="V383" s="24"/>
      <c r="W383" s="24" t="s">
        <v>17</v>
      </c>
      <c r="X383" s="24">
        <v>7934</v>
      </c>
      <c r="Y383" s="24"/>
    </row>
    <row r="384" ht="24.95" customHeight="1" spans="1:25">
      <c r="A384" s="24">
        <v>266</v>
      </c>
      <c r="B384" s="51" t="s">
        <v>2137</v>
      </c>
      <c r="C384" s="24" t="s">
        <v>45</v>
      </c>
      <c r="D384" s="24" t="s">
        <v>117</v>
      </c>
      <c r="E384" s="24" t="s">
        <v>2138</v>
      </c>
      <c r="F384" s="24"/>
      <c r="G384" s="24" t="s">
        <v>37</v>
      </c>
      <c r="H384" s="24">
        <v>2018</v>
      </c>
      <c r="I384" s="24" t="s">
        <v>2053</v>
      </c>
      <c r="J384" s="55">
        <v>1</v>
      </c>
      <c r="K384" s="51" t="s">
        <v>2085</v>
      </c>
      <c r="L384" s="50">
        <f t="shared" si="106"/>
        <v>39.6</v>
      </c>
      <c r="M384" s="50">
        <f t="shared" si="107"/>
        <v>39.6</v>
      </c>
      <c r="N384" s="74">
        <v>39.6</v>
      </c>
      <c r="O384" s="74"/>
      <c r="P384" s="74"/>
      <c r="Q384" s="24" t="s">
        <v>2075</v>
      </c>
      <c r="R384" s="24" t="s">
        <v>110</v>
      </c>
      <c r="S384" s="24">
        <v>15</v>
      </c>
      <c r="T384" s="24">
        <v>64</v>
      </c>
      <c r="U384" s="74"/>
      <c r="V384" s="24"/>
      <c r="W384" s="24" t="s">
        <v>17</v>
      </c>
      <c r="X384" s="24">
        <v>7935</v>
      </c>
      <c r="Y384" s="24"/>
    </row>
    <row r="385" ht="24.95" customHeight="1" spans="1:25">
      <c r="A385" s="24">
        <v>267</v>
      </c>
      <c r="B385" s="51" t="s">
        <v>2186</v>
      </c>
      <c r="C385" s="24" t="s">
        <v>45</v>
      </c>
      <c r="D385" s="24" t="s">
        <v>117</v>
      </c>
      <c r="E385" s="24" t="s">
        <v>1856</v>
      </c>
      <c r="F385" s="24"/>
      <c r="G385" s="24" t="s">
        <v>37</v>
      </c>
      <c r="H385" s="24">
        <v>2019</v>
      </c>
      <c r="I385" s="24" t="s">
        <v>2053</v>
      </c>
      <c r="J385" s="55">
        <v>1</v>
      </c>
      <c r="K385" s="51" t="s">
        <v>2187</v>
      </c>
      <c r="L385" s="50">
        <f t="shared" si="106"/>
        <v>17</v>
      </c>
      <c r="M385" s="50">
        <f t="shared" si="107"/>
        <v>17</v>
      </c>
      <c r="N385" s="74"/>
      <c r="O385" s="74">
        <v>17</v>
      </c>
      <c r="P385" s="74"/>
      <c r="Q385" s="24" t="s">
        <v>1240</v>
      </c>
      <c r="R385" s="24" t="s">
        <v>110</v>
      </c>
      <c r="S385" s="24">
        <v>9</v>
      </c>
      <c r="T385" s="24">
        <v>45</v>
      </c>
      <c r="U385" s="74"/>
      <c r="V385" s="24"/>
      <c r="W385" s="24" t="s">
        <v>17</v>
      </c>
      <c r="X385" s="24">
        <v>8006</v>
      </c>
      <c r="Y385" s="24"/>
    </row>
    <row r="386" ht="24.95" customHeight="1" spans="1:25">
      <c r="A386" s="24">
        <v>268</v>
      </c>
      <c r="B386" s="51" t="s">
        <v>2188</v>
      </c>
      <c r="C386" s="24" t="s">
        <v>45</v>
      </c>
      <c r="D386" s="24" t="s">
        <v>117</v>
      </c>
      <c r="E386" s="24" t="s">
        <v>2189</v>
      </c>
      <c r="F386" s="24"/>
      <c r="G386" s="24" t="s">
        <v>37</v>
      </c>
      <c r="H386" s="24">
        <v>2019</v>
      </c>
      <c r="I386" s="24" t="s">
        <v>2053</v>
      </c>
      <c r="J386" s="55">
        <v>1</v>
      </c>
      <c r="K386" s="51" t="s">
        <v>2190</v>
      </c>
      <c r="L386" s="50">
        <f t="shared" si="106"/>
        <v>5</v>
      </c>
      <c r="M386" s="50">
        <f t="shared" si="107"/>
        <v>5</v>
      </c>
      <c r="N386" s="74"/>
      <c r="O386" s="74">
        <v>5</v>
      </c>
      <c r="P386" s="74"/>
      <c r="Q386" s="24" t="s">
        <v>1240</v>
      </c>
      <c r="R386" s="24" t="s">
        <v>110</v>
      </c>
      <c r="S386" s="24">
        <v>4</v>
      </c>
      <c r="T386" s="24">
        <v>12</v>
      </c>
      <c r="U386" s="74"/>
      <c r="V386" s="24"/>
      <c r="W386" s="24" t="s">
        <v>17</v>
      </c>
      <c r="X386" s="24">
        <v>8007</v>
      </c>
      <c r="Y386" s="24"/>
    </row>
    <row r="387" ht="24.95" customHeight="1" spans="1:25">
      <c r="A387" s="24">
        <v>269</v>
      </c>
      <c r="B387" s="51" t="s">
        <v>2208</v>
      </c>
      <c r="C387" s="24" t="s">
        <v>45</v>
      </c>
      <c r="D387" s="24" t="s">
        <v>117</v>
      </c>
      <c r="E387" s="24" t="s">
        <v>2209</v>
      </c>
      <c r="F387" s="24"/>
      <c r="G387" s="24" t="s">
        <v>37</v>
      </c>
      <c r="H387" s="24">
        <v>2019</v>
      </c>
      <c r="I387" s="24" t="s">
        <v>2053</v>
      </c>
      <c r="J387" s="55">
        <v>1</v>
      </c>
      <c r="K387" s="51" t="s">
        <v>2085</v>
      </c>
      <c r="L387" s="50">
        <f t="shared" si="106"/>
        <v>28</v>
      </c>
      <c r="M387" s="50">
        <f t="shared" si="107"/>
        <v>28</v>
      </c>
      <c r="N387" s="74"/>
      <c r="O387" s="74">
        <v>28</v>
      </c>
      <c r="P387" s="74"/>
      <c r="Q387" s="24" t="s">
        <v>2075</v>
      </c>
      <c r="R387" s="24" t="s">
        <v>110</v>
      </c>
      <c r="S387" s="24">
        <v>18</v>
      </c>
      <c r="T387" s="24">
        <v>73</v>
      </c>
      <c r="U387" s="74"/>
      <c r="V387" s="24"/>
      <c r="W387" s="24" t="s">
        <v>17</v>
      </c>
      <c r="X387" s="24">
        <v>8053</v>
      </c>
      <c r="Y387" s="24"/>
    </row>
    <row r="388" s="77" customFormat="1" ht="24.95" customHeight="1" spans="1:25">
      <c r="A388" s="24">
        <v>270</v>
      </c>
      <c r="B388" s="88" t="s">
        <v>2210</v>
      </c>
      <c r="C388" s="89" t="s">
        <v>45</v>
      </c>
      <c r="D388" s="89" t="s">
        <v>117</v>
      </c>
      <c r="E388" s="89" t="s">
        <v>2211</v>
      </c>
      <c r="F388" s="89"/>
      <c r="G388" s="89" t="s">
        <v>37</v>
      </c>
      <c r="H388" s="89">
        <v>2019</v>
      </c>
      <c r="I388" s="89" t="s">
        <v>2053</v>
      </c>
      <c r="J388" s="90">
        <v>1</v>
      </c>
      <c r="K388" s="88" t="s">
        <v>2085</v>
      </c>
      <c r="L388" s="74">
        <f t="shared" si="106"/>
        <v>56</v>
      </c>
      <c r="M388" s="74">
        <f t="shared" si="107"/>
        <v>56</v>
      </c>
      <c r="N388" s="74"/>
      <c r="O388" s="74">
        <v>56</v>
      </c>
      <c r="P388" s="74"/>
      <c r="Q388" s="24" t="s">
        <v>2075</v>
      </c>
      <c r="R388" s="89" t="s">
        <v>110</v>
      </c>
      <c r="S388" s="89">
        <v>19</v>
      </c>
      <c r="T388" s="89">
        <v>67</v>
      </c>
      <c r="U388" s="74"/>
      <c r="V388" s="89"/>
      <c r="W388" s="89" t="s">
        <v>17</v>
      </c>
      <c r="X388" s="89">
        <v>8054</v>
      </c>
      <c r="Y388" s="89"/>
    </row>
    <row r="389" s="77" customFormat="1" ht="24.95" customHeight="1" spans="1:25">
      <c r="A389" s="24">
        <v>271</v>
      </c>
      <c r="B389" s="88" t="s">
        <v>2212</v>
      </c>
      <c r="C389" s="89" t="s">
        <v>45</v>
      </c>
      <c r="D389" s="89" t="s">
        <v>117</v>
      </c>
      <c r="E389" s="89" t="s">
        <v>1857</v>
      </c>
      <c r="F389" s="89"/>
      <c r="G389" s="89" t="s">
        <v>37</v>
      </c>
      <c r="H389" s="89">
        <v>2019</v>
      </c>
      <c r="I389" s="89" t="s">
        <v>2053</v>
      </c>
      <c r="J389" s="90">
        <v>1</v>
      </c>
      <c r="K389" s="88" t="s">
        <v>2085</v>
      </c>
      <c r="L389" s="74">
        <f t="shared" si="106"/>
        <v>100</v>
      </c>
      <c r="M389" s="74">
        <f t="shared" si="107"/>
        <v>100</v>
      </c>
      <c r="N389" s="74"/>
      <c r="O389" s="74">
        <v>100</v>
      </c>
      <c r="P389" s="74"/>
      <c r="Q389" s="24" t="s">
        <v>135</v>
      </c>
      <c r="R389" s="89" t="s">
        <v>110</v>
      </c>
      <c r="S389" s="89">
        <v>22</v>
      </c>
      <c r="T389" s="89">
        <v>116</v>
      </c>
      <c r="U389" s="74"/>
      <c r="V389" s="89"/>
      <c r="W389" s="89" t="s">
        <v>2100</v>
      </c>
      <c r="X389" s="89">
        <v>8055</v>
      </c>
      <c r="Y389" s="89"/>
    </row>
    <row r="390" ht="24.95" customHeight="1" spans="1:25">
      <c r="A390" s="24">
        <v>272</v>
      </c>
      <c r="B390" s="51" t="s">
        <v>2213</v>
      </c>
      <c r="C390" s="24" t="s">
        <v>45</v>
      </c>
      <c r="D390" s="24" t="s">
        <v>117</v>
      </c>
      <c r="E390" s="24" t="s">
        <v>2214</v>
      </c>
      <c r="F390" s="24"/>
      <c r="G390" s="24" t="s">
        <v>37</v>
      </c>
      <c r="H390" s="24">
        <v>2019</v>
      </c>
      <c r="I390" s="24" t="s">
        <v>2053</v>
      </c>
      <c r="J390" s="55">
        <v>1</v>
      </c>
      <c r="K390" s="51" t="s">
        <v>2085</v>
      </c>
      <c r="L390" s="50">
        <f t="shared" si="106"/>
        <v>64</v>
      </c>
      <c r="M390" s="50">
        <f t="shared" si="107"/>
        <v>64</v>
      </c>
      <c r="N390" s="74"/>
      <c r="O390" s="74">
        <v>64</v>
      </c>
      <c r="P390" s="74"/>
      <c r="Q390" s="24" t="s">
        <v>2075</v>
      </c>
      <c r="R390" s="24" t="s">
        <v>110</v>
      </c>
      <c r="S390" s="24">
        <v>13</v>
      </c>
      <c r="T390" s="24">
        <v>73</v>
      </c>
      <c r="U390" s="74"/>
      <c r="V390" s="24"/>
      <c r="W390" s="24" t="s">
        <v>17</v>
      </c>
      <c r="X390" s="24">
        <v>8056</v>
      </c>
      <c r="Y390" s="24"/>
    </row>
    <row r="391" ht="24.95" customHeight="1" spans="1:25">
      <c r="A391" s="24">
        <v>273</v>
      </c>
      <c r="B391" s="25" t="s">
        <v>2305</v>
      </c>
      <c r="C391" s="26" t="s">
        <v>45</v>
      </c>
      <c r="D391" s="26" t="s">
        <v>117</v>
      </c>
      <c r="E391" s="26" t="s">
        <v>2138</v>
      </c>
      <c r="F391" s="26"/>
      <c r="G391" s="26" t="s">
        <v>37</v>
      </c>
      <c r="H391" s="26">
        <v>2020</v>
      </c>
      <c r="I391" s="26" t="s">
        <v>2053</v>
      </c>
      <c r="J391" s="45">
        <v>1</v>
      </c>
      <c r="K391" s="46" t="s">
        <v>2306</v>
      </c>
      <c r="L391" s="54">
        <f t="shared" si="106"/>
        <v>34</v>
      </c>
      <c r="M391" s="54">
        <f t="shared" si="107"/>
        <v>34</v>
      </c>
      <c r="N391" s="74"/>
      <c r="O391" s="74"/>
      <c r="P391" s="74">
        <v>34</v>
      </c>
      <c r="Q391" s="24" t="s">
        <v>2075</v>
      </c>
      <c r="R391" s="26" t="s">
        <v>110</v>
      </c>
      <c r="S391" s="60">
        <v>15</v>
      </c>
      <c r="T391" s="60">
        <v>63</v>
      </c>
      <c r="U391" s="74"/>
      <c r="V391" s="60"/>
      <c r="W391" s="26" t="s">
        <v>17</v>
      </c>
      <c r="X391" s="26"/>
      <c r="Y391" s="26" t="s">
        <v>2307</v>
      </c>
    </row>
    <row r="392" ht="24.95" customHeight="1" spans="1:25">
      <c r="A392" s="24">
        <v>274</v>
      </c>
      <c r="B392" s="25" t="s">
        <v>2308</v>
      </c>
      <c r="C392" s="26" t="s">
        <v>45</v>
      </c>
      <c r="D392" s="26" t="s">
        <v>117</v>
      </c>
      <c r="E392" s="26" t="s">
        <v>1856</v>
      </c>
      <c r="F392" s="26"/>
      <c r="G392" s="26" t="s">
        <v>37</v>
      </c>
      <c r="H392" s="26">
        <v>2020</v>
      </c>
      <c r="I392" s="26" t="s">
        <v>2053</v>
      </c>
      <c r="J392" s="45">
        <v>1</v>
      </c>
      <c r="K392" s="46" t="s">
        <v>2309</v>
      </c>
      <c r="L392" s="54">
        <f t="shared" si="106"/>
        <v>20</v>
      </c>
      <c r="M392" s="54">
        <f t="shared" si="107"/>
        <v>20</v>
      </c>
      <c r="N392" s="74"/>
      <c r="O392" s="74"/>
      <c r="P392" s="74">
        <v>20</v>
      </c>
      <c r="Q392" s="24" t="s">
        <v>2075</v>
      </c>
      <c r="R392" s="26" t="s">
        <v>110</v>
      </c>
      <c r="S392" s="60"/>
      <c r="T392" s="60"/>
      <c r="U392" s="74"/>
      <c r="V392" s="60"/>
      <c r="W392" s="26" t="s">
        <v>17</v>
      </c>
      <c r="X392" s="26"/>
      <c r="Y392" s="26" t="s">
        <v>2310</v>
      </c>
    </row>
    <row r="393" s="6" customFormat="1" ht="24.95" customHeight="1" spans="1:25">
      <c r="A393" s="22">
        <v>275</v>
      </c>
      <c r="B393" s="23" t="s">
        <v>2382</v>
      </c>
      <c r="C393" s="22"/>
      <c r="D393" s="22"/>
      <c r="E393" s="22"/>
      <c r="F393" s="22"/>
      <c r="G393" s="22" t="s">
        <v>37</v>
      </c>
      <c r="H393" s="22" t="s">
        <v>34</v>
      </c>
      <c r="I393" s="22" t="s">
        <v>2053</v>
      </c>
      <c r="J393" s="43">
        <f>SUM(0)</f>
        <v>0</v>
      </c>
      <c r="K393" s="69" t="s">
        <v>2383</v>
      </c>
      <c r="L393" s="22"/>
      <c r="M393" s="49">
        <f t="shared" ref="M393:P393" si="108">SUM(0)</f>
        <v>0</v>
      </c>
      <c r="N393" s="49">
        <f t="shared" si="108"/>
        <v>0</v>
      </c>
      <c r="O393" s="49">
        <f t="shared" si="108"/>
        <v>0</v>
      </c>
      <c r="P393" s="49">
        <f t="shared" si="108"/>
        <v>0</v>
      </c>
      <c r="Q393" s="22"/>
      <c r="R393" s="22" t="s">
        <v>110</v>
      </c>
      <c r="S393" s="58">
        <f>SUM(0)</f>
        <v>0</v>
      </c>
      <c r="T393" s="58">
        <f>SUM(0)</f>
        <v>0</v>
      </c>
      <c r="U393" s="58"/>
      <c r="V393" s="58"/>
      <c r="W393" s="22" t="s">
        <v>34</v>
      </c>
      <c r="X393" s="22">
        <v>8123</v>
      </c>
      <c r="Y393" s="22"/>
    </row>
    <row r="394" s="6" customFormat="1" ht="24.95" customHeight="1" spans="1:25">
      <c r="A394" s="22">
        <v>276</v>
      </c>
      <c r="B394" s="23" t="s">
        <v>2384</v>
      </c>
      <c r="C394" s="22"/>
      <c r="D394" s="22"/>
      <c r="E394" s="22"/>
      <c r="F394" s="22"/>
      <c r="G394" s="22" t="s">
        <v>37</v>
      </c>
      <c r="H394" s="22" t="s">
        <v>34</v>
      </c>
      <c r="I394" s="22" t="s">
        <v>2053</v>
      </c>
      <c r="J394" s="58">
        <f>SUM(0)</f>
        <v>0</v>
      </c>
      <c r="K394" s="23" t="s">
        <v>2385</v>
      </c>
      <c r="L394" s="22"/>
      <c r="M394" s="49">
        <f t="shared" ref="M394:P394" si="109">SUM(0)</f>
        <v>0</v>
      </c>
      <c r="N394" s="49">
        <f t="shared" si="109"/>
        <v>0</v>
      </c>
      <c r="O394" s="49">
        <f t="shared" si="109"/>
        <v>0</v>
      </c>
      <c r="P394" s="49">
        <f t="shared" si="109"/>
        <v>0</v>
      </c>
      <c r="Q394" s="22"/>
      <c r="R394" s="22" t="s">
        <v>110</v>
      </c>
      <c r="S394" s="58">
        <f>SUM(0)</f>
        <v>0</v>
      </c>
      <c r="T394" s="58">
        <f>SUM(0)</f>
        <v>0</v>
      </c>
      <c r="U394" s="58"/>
      <c r="V394" s="58"/>
      <c r="W394" s="22" t="s">
        <v>34</v>
      </c>
      <c r="X394" s="22">
        <v>8193</v>
      </c>
      <c r="Y394" s="22"/>
    </row>
    <row r="395" s="6" customFormat="1" ht="24.95" customHeight="1" spans="1:25">
      <c r="A395" s="22">
        <v>277</v>
      </c>
      <c r="B395" s="23" t="s">
        <v>2386</v>
      </c>
      <c r="C395" s="22"/>
      <c r="D395" s="22"/>
      <c r="E395" s="22"/>
      <c r="F395" s="22"/>
      <c r="G395" s="22" t="s">
        <v>37</v>
      </c>
      <c r="H395" s="22" t="s">
        <v>34</v>
      </c>
      <c r="I395" s="22" t="s">
        <v>1232</v>
      </c>
      <c r="J395" s="43">
        <f>SUM(0)</f>
        <v>0</v>
      </c>
      <c r="K395" s="69" t="s">
        <v>2387</v>
      </c>
      <c r="L395" s="22"/>
      <c r="M395" s="49">
        <f>SUM(0)</f>
        <v>0</v>
      </c>
      <c r="N395" s="49">
        <f>SUM(0)</f>
        <v>0</v>
      </c>
      <c r="O395" s="49">
        <f>SUM(0)</f>
        <v>0</v>
      </c>
      <c r="P395" s="49">
        <f>SUM(0)</f>
        <v>0</v>
      </c>
      <c r="Q395" s="22"/>
      <c r="R395" s="22" t="s">
        <v>110</v>
      </c>
      <c r="S395" s="58">
        <f>SUM(0)</f>
        <v>0</v>
      </c>
      <c r="T395" s="58">
        <f>SUM(0)</f>
        <v>0</v>
      </c>
      <c r="U395" s="58"/>
      <c r="V395" s="58"/>
      <c r="W395" s="22" t="s">
        <v>34</v>
      </c>
      <c r="X395" s="22">
        <v>8255</v>
      </c>
      <c r="Y395" s="22"/>
    </row>
    <row r="396" s="6" customFormat="1" ht="24.95" customHeight="1" spans="1:25">
      <c r="A396" s="22">
        <v>278</v>
      </c>
      <c r="B396" s="23" t="s">
        <v>2398</v>
      </c>
      <c r="C396" s="22"/>
      <c r="D396" s="22"/>
      <c r="E396" s="22"/>
      <c r="F396" s="22"/>
      <c r="G396" s="22" t="s">
        <v>37</v>
      </c>
      <c r="H396" s="22" t="s">
        <v>34</v>
      </c>
      <c r="I396" s="22" t="s">
        <v>2399</v>
      </c>
      <c r="J396" s="43">
        <f>SUM(0)</f>
        <v>0</v>
      </c>
      <c r="K396" s="23" t="s">
        <v>2400</v>
      </c>
      <c r="L396" s="44"/>
      <c r="M396" s="44">
        <f t="shared" ref="M396:P396" si="110">SUM(0)</f>
        <v>0</v>
      </c>
      <c r="N396" s="44">
        <f t="shared" si="110"/>
        <v>0</v>
      </c>
      <c r="O396" s="44">
        <f t="shared" si="110"/>
        <v>0</v>
      </c>
      <c r="P396" s="44">
        <f t="shared" si="110"/>
        <v>0</v>
      </c>
      <c r="Q396" s="22"/>
      <c r="R396" s="22" t="s">
        <v>110</v>
      </c>
      <c r="S396" s="58">
        <f>SUM(0)</f>
        <v>0</v>
      </c>
      <c r="T396" s="58">
        <f>SUM(0)</f>
        <v>0</v>
      </c>
      <c r="U396" s="58"/>
      <c r="V396" s="58"/>
      <c r="W396" s="22" t="s">
        <v>34</v>
      </c>
      <c r="X396" s="22">
        <v>8283</v>
      </c>
      <c r="Y396" s="22"/>
    </row>
    <row r="397" s="6" customFormat="1" ht="24.95" customHeight="1" spans="1:25">
      <c r="A397" s="22">
        <v>279</v>
      </c>
      <c r="B397" s="23" t="s">
        <v>2401</v>
      </c>
      <c r="C397" s="22"/>
      <c r="D397" s="22"/>
      <c r="E397" s="22"/>
      <c r="F397" s="22"/>
      <c r="G397" s="22" t="s">
        <v>125</v>
      </c>
      <c r="H397" s="22" t="s">
        <v>34</v>
      </c>
      <c r="I397" s="22" t="s">
        <v>106</v>
      </c>
      <c r="J397" s="43">
        <f>SUM(J398:J477)</f>
        <v>129</v>
      </c>
      <c r="K397" s="23" t="s">
        <v>1632</v>
      </c>
      <c r="L397" s="22"/>
      <c r="M397" s="49">
        <f>SUM(M398:M477)</f>
        <v>64.10736</v>
      </c>
      <c r="N397" s="49">
        <f>SUM(N398:N477)</f>
        <v>0</v>
      </c>
      <c r="O397" s="49">
        <f>SUM(O398:O477)</f>
        <v>64.10736</v>
      </c>
      <c r="P397" s="49">
        <f>SUM(P398:P477)</f>
        <v>0</v>
      </c>
      <c r="Q397" s="22"/>
      <c r="R397" s="22" t="s">
        <v>11</v>
      </c>
      <c r="S397" s="58">
        <f>SUM(S398:S477)</f>
        <v>129</v>
      </c>
      <c r="T397" s="58">
        <f>SUM(T398:T477)</f>
        <v>544</v>
      </c>
      <c r="U397" s="58"/>
      <c r="V397" s="58"/>
      <c r="W397" s="22" t="s">
        <v>34</v>
      </c>
      <c r="X397" s="22">
        <v>8294</v>
      </c>
      <c r="Y397" s="22"/>
    </row>
    <row r="398" ht="24.95" customHeight="1" spans="1:25">
      <c r="A398" s="24">
        <v>280</v>
      </c>
      <c r="B398" s="25" t="s">
        <v>2447</v>
      </c>
      <c r="C398" s="26" t="s">
        <v>45</v>
      </c>
      <c r="D398" s="26" t="s">
        <v>117</v>
      </c>
      <c r="E398" s="26" t="s">
        <v>2138</v>
      </c>
      <c r="F398" s="26"/>
      <c r="G398" s="26" t="s">
        <v>363</v>
      </c>
      <c r="H398" s="26">
        <v>2019</v>
      </c>
      <c r="I398" s="26" t="s">
        <v>106</v>
      </c>
      <c r="J398" s="45">
        <v>7</v>
      </c>
      <c r="K398" s="46" t="s">
        <v>2403</v>
      </c>
      <c r="L398" s="26" t="s">
        <v>1635</v>
      </c>
      <c r="M398" s="47">
        <f>N398+O398+P398</f>
        <v>3.8408</v>
      </c>
      <c r="N398" s="47"/>
      <c r="O398" s="47">
        <v>3.8408</v>
      </c>
      <c r="P398" s="47"/>
      <c r="Q398" s="26" t="s">
        <v>2075</v>
      </c>
      <c r="R398" s="26" t="s">
        <v>39</v>
      </c>
      <c r="S398" s="60">
        <v>7</v>
      </c>
      <c r="T398" s="60">
        <v>21</v>
      </c>
      <c r="U398" s="60"/>
      <c r="V398" s="60"/>
      <c r="W398" s="26" t="s">
        <v>17</v>
      </c>
      <c r="X398" s="26"/>
      <c r="Y398" s="26" t="s">
        <v>2448</v>
      </c>
    </row>
    <row r="399" ht="24.95" customHeight="1" spans="1:25">
      <c r="A399" s="24"/>
      <c r="B399" s="25"/>
      <c r="C399" s="118" t="s">
        <v>2727</v>
      </c>
      <c r="D399" s="144" t="s">
        <v>117</v>
      </c>
      <c r="E399" s="144" t="s">
        <v>397</v>
      </c>
      <c r="F399" s="144" t="s">
        <v>2952</v>
      </c>
      <c r="G399" s="26" t="s">
        <v>363</v>
      </c>
      <c r="H399" s="26">
        <v>2019</v>
      </c>
      <c r="I399" s="26" t="s">
        <v>106</v>
      </c>
      <c r="J399" s="45">
        <v>1</v>
      </c>
      <c r="K399" s="46" t="s">
        <v>2403</v>
      </c>
      <c r="L399" s="26" t="s">
        <v>1635</v>
      </c>
      <c r="M399" s="47">
        <v>0.76688</v>
      </c>
      <c r="N399" s="47"/>
      <c r="O399" s="47">
        <v>0.76688</v>
      </c>
      <c r="P399" s="47"/>
      <c r="Q399" s="26" t="s">
        <v>2075</v>
      </c>
      <c r="R399" s="26" t="s">
        <v>39</v>
      </c>
      <c r="S399" s="60">
        <v>1</v>
      </c>
      <c r="T399" s="119">
        <v>3</v>
      </c>
      <c r="U399" s="60"/>
      <c r="V399" s="60"/>
      <c r="W399" s="26" t="s">
        <v>17</v>
      </c>
      <c r="X399" s="26"/>
      <c r="Y399" s="26"/>
    </row>
    <row r="400" ht="24.95" customHeight="1" spans="1:25">
      <c r="A400" s="24"/>
      <c r="B400" s="25"/>
      <c r="C400" s="118" t="s">
        <v>2727</v>
      </c>
      <c r="D400" s="127" t="s">
        <v>117</v>
      </c>
      <c r="E400" s="127" t="s">
        <v>397</v>
      </c>
      <c r="F400" s="127" t="s">
        <v>2953</v>
      </c>
      <c r="G400" s="26" t="s">
        <v>363</v>
      </c>
      <c r="H400" s="26">
        <v>2019</v>
      </c>
      <c r="I400" s="26" t="s">
        <v>106</v>
      </c>
      <c r="J400" s="45">
        <v>1</v>
      </c>
      <c r="K400" s="46" t="s">
        <v>2403</v>
      </c>
      <c r="L400" s="26" t="s">
        <v>1635</v>
      </c>
      <c r="M400" s="47">
        <v>0.1</v>
      </c>
      <c r="N400" s="47"/>
      <c r="O400" s="47">
        <v>0.1</v>
      </c>
      <c r="P400" s="47"/>
      <c r="Q400" s="26" t="s">
        <v>2075</v>
      </c>
      <c r="R400" s="26" t="s">
        <v>39</v>
      </c>
      <c r="S400" s="60">
        <v>1</v>
      </c>
      <c r="T400" s="119">
        <v>4</v>
      </c>
      <c r="U400" s="60"/>
      <c r="V400" s="60"/>
      <c r="W400" s="26" t="s">
        <v>17</v>
      </c>
      <c r="X400" s="26"/>
      <c r="Y400" s="26"/>
    </row>
    <row r="401" ht="24.95" customHeight="1" spans="1:25">
      <c r="A401" s="24"/>
      <c r="B401" s="25"/>
      <c r="C401" s="118" t="s">
        <v>2727</v>
      </c>
      <c r="D401" s="144" t="s">
        <v>117</v>
      </c>
      <c r="E401" s="144" t="s">
        <v>397</v>
      </c>
      <c r="F401" s="144" t="s">
        <v>2886</v>
      </c>
      <c r="G401" s="26" t="s">
        <v>363</v>
      </c>
      <c r="H401" s="26">
        <v>2019</v>
      </c>
      <c r="I401" s="26" t="s">
        <v>106</v>
      </c>
      <c r="J401" s="45">
        <v>1</v>
      </c>
      <c r="K401" s="46" t="s">
        <v>2403</v>
      </c>
      <c r="L401" s="26" t="s">
        <v>1635</v>
      </c>
      <c r="M401" s="47">
        <v>0.8</v>
      </c>
      <c r="N401" s="47"/>
      <c r="O401" s="47">
        <v>0.8</v>
      </c>
      <c r="P401" s="47"/>
      <c r="Q401" s="26" t="s">
        <v>2075</v>
      </c>
      <c r="R401" s="26" t="s">
        <v>39</v>
      </c>
      <c r="S401" s="60">
        <v>1</v>
      </c>
      <c r="T401" s="119">
        <v>3</v>
      </c>
      <c r="U401" s="60"/>
      <c r="V401" s="60"/>
      <c r="W401" s="26" t="s">
        <v>17</v>
      </c>
      <c r="X401" s="26"/>
      <c r="Y401" s="26"/>
    </row>
    <row r="402" ht="24.95" customHeight="1" spans="1:25">
      <c r="A402" s="24"/>
      <c r="B402" s="25"/>
      <c r="C402" s="118" t="s">
        <v>2727</v>
      </c>
      <c r="D402" s="144" t="s">
        <v>117</v>
      </c>
      <c r="E402" s="144" t="s">
        <v>397</v>
      </c>
      <c r="F402" s="144" t="s">
        <v>2954</v>
      </c>
      <c r="G402" s="26" t="s">
        <v>363</v>
      </c>
      <c r="H402" s="26">
        <v>2019</v>
      </c>
      <c r="I402" s="26" t="s">
        <v>106</v>
      </c>
      <c r="J402" s="45">
        <v>1</v>
      </c>
      <c r="K402" s="46" t="s">
        <v>2403</v>
      </c>
      <c r="L402" s="26" t="s">
        <v>1635</v>
      </c>
      <c r="M402" s="47">
        <v>0.8</v>
      </c>
      <c r="N402" s="47"/>
      <c r="O402" s="47">
        <v>0.8</v>
      </c>
      <c r="P402" s="47"/>
      <c r="Q402" s="26" t="s">
        <v>2075</v>
      </c>
      <c r="R402" s="26" t="s">
        <v>39</v>
      </c>
      <c r="S402" s="60">
        <v>1</v>
      </c>
      <c r="T402" s="119">
        <v>5</v>
      </c>
      <c r="U402" s="60"/>
      <c r="V402" s="60"/>
      <c r="W402" s="26" t="s">
        <v>17</v>
      </c>
      <c r="X402" s="26"/>
      <c r="Y402" s="26"/>
    </row>
    <row r="403" ht="24.95" customHeight="1" spans="1:25">
      <c r="A403" s="24"/>
      <c r="B403" s="25"/>
      <c r="C403" s="118" t="s">
        <v>2727</v>
      </c>
      <c r="D403" s="127" t="s">
        <v>117</v>
      </c>
      <c r="E403" s="127" t="s">
        <v>397</v>
      </c>
      <c r="F403" s="127" t="s">
        <v>2894</v>
      </c>
      <c r="G403" s="26" t="s">
        <v>363</v>
      </c>
      <c r="H403" s="26">
        <v>2019</v>
      </c>
      <c r="I403" s="26" t="s">
        <v>106</v>
      </c>
      <c r="J403" s="45">
        <v>1</v>
      </c>
      <c r="K403" s="46" t="s">
        <v>2403</v>
      </c>
      <c r="L403" s="26" t="s">
        <v>1635</v>
      </c>
      <c r="M403" s="47">
        <v>0.626</v>
      </c>
      <c r="N403" s="47"/>
      <c r="O403" s="47">
        <v>0.626</v>
      </c>
      <c r="P403" s="47"/>
      <c r="Q403" s="26" t="s">
        <v>2075</v>
      </c>
      <c r="R403" s="26" t="s">
        <v>39</v>
      </c>
      <c r="S403" s="60">
        <v>1</v>
      </c>
      <c r="T403" s="119">
        <v>2</v>
      </c>
      <c r="U403" s="60"/>
      <c r="V403" s="60"/>
      <c r="W403" s="26" t="s">
        <v>17</v>
      </c>
      <c r="X403" s="26"/>
      <c r="Y403" s="26"/>
    </row>
    <row r="404" ht="24.95" customHeight="1" spans="1:25">
      <c r="A404" s="24"/>
      <c r="B404" s="25"/>
      <c r="C404" s="118" t="s">
        <v>2727</v>
      </c>
      <c r="D404" s="127" t="s">
        <v>117</v>
      </c>
      <c r="E404" s="127" t="s">
        <v>397</v>
      </c>
      <c r="F404" s="127" t="s">
        <v>2955</v>
      </c>
      <c r="G404" s="26" t="s">
        <v>363</v>
      </c>
      <c r="H404" s="26">
        <v>2019</v>
      </c>
      <c r="I404" s="26" t="s">
        <v>106</v>
      </c>
      <c r="J404" s="45">
        <v>1</v>
      </c>
      <c r="K404" s="46" t="s">
        <v>2403</v>
      </c>
      <c r="L404" s="26" t="s">
        <v>1635</v>
      </c>
      <c r="M404" s="47">
        <v>0.6</v>
      </c>
      <c r="N404" s="47"/>
      <c r="O404" s="47">
        <v>0.6</v>
      </c>
      <c r="P404" s="47"/>
      <c r="Q404" s="26" t="s">
        <v>2075</v>
      </c>
      <c r="R404" s="26" t="s">
        <v>39</v>
      </c>
      <c r="S404" s="60">
        <v>1</v>
      </c>
      <c r="T404" s="119">
        <v>4</v>
      </c>
      <c r="U404" s="60"/>
      <c r="V404" s="60"/>
      <c r="W404" s="26" t="s">
        <v>17</v>
      </c>
      <c r="X404" s="26"/>
      <c r="Y404" s="26"/>
    </row>
    <row r="405" ht="24.95" customHeight="1" spans="1:25">
      <c r="A405" s="24"/>
      <c r="B405" s="25"/>
      <c r="C405" s="118" t="s">
        <v>2727</v>
      </c>
      <c r="D405" s="127" t="s">
        <v>117</v>
      </c>
      <c r="E405" s="127" t="s">
        <v>397</v>
      </c>
      <c r="F405" s="127" t="s">
        <v>2956</v>
      </c>
      <c r="G405" s="26" t="s">
        <v>363</v>
      </c>
      <c r="H405" s="26">
        <v>2019</v>
      </c>
      <c r="I405" s="26" t="s">
        <v>106</v>
      </c>
      <c r="J405" s="45">
        <v>1</v>
      </c>
      <c r="K405" s="46" t="s">
        <v>2403</v>
      </c>
      <c r="L405" s="26" t="s">
        <v>1635</v>
      </c>
      <c r="M405" s="47">
        <v>0.148</v>
      </c>
      <c r="N405" s="47"/>
      <c r="O405" s="47">
        <v>0.148</v>
      </c>
      <c r="P405" s="47"/>
      <c r="Q405" s="26" t="s">
        <v>2075</v>
      </c>
      <c r="R405" s="26" t="s">
        <v>39</v>
      </c>
      <c r="S405" s="60">
        <v>1</v>
      </c>
      <c r="T405" s="119">
        <v>5</v>
      </c>
      <c r="U405" s="60"/>
      <c r="V405" s="60"/>
      <c r="W405" s="26" t="s">
        <v>17</v>
      </c>
      <c r="X405" s="26"/>
      <c r="Y405" s="26"/>
    </row>
    <row r="406" ht="24.95" customHeight="1" spans="1:25">
      <c r="A406" s="24">
        <v>281</v>
      </c>
      <c r="B406" s="25" t="s">
        <v>2449</v>
      </c>
      <c r="C406" s="26" t="s">
        <v>45</v>
      </c>
      <c r="D406" s="26" t="s">
        <v>117</v>
      </c>
      <c r="E406" s="26" t="s">
        <v>231</v>
      </c>
      <c r="F406" s="26"/>
      <c r="G406" s="26" t="s">
        <v>363</v>
      </c>
      <c r="H406" s="26">
        <v>2019</v>
      </c>
      <c r="I406" s="26" t="s">
        <v>106</v>
      </c>
      <c r="J406" s="45">
        <v>2</v>
      </c>
      <c r="K406" s="46" t="s">
        <v>2403</v>
      </c>
      <c r="L406" s="26" t="s">
        <v>1635</v>
      </c>
      <c r="M406" s="47">
        <f>N406+O406+P406</f>
        <v>0.982</v>
      </c>
      <c r="N406" s="47"/>
      <c r="O406" s="47">
        <v>0.982</v>
      </c>
      <c r="P406" s="47"/>
      <c r="Q406" s="26" t="s">
        <v>2075</v>
      </c>
      <c r="R406" s="26" t="s">
        <v>39</v>
      </c>
      <c r="S406" s="60">
        <v>2</v>
      </c>
      <c r="T406" s="60">
        <v>6</v>
      </c>
      <c r="U406" s="60"/>
      <c r="V406" s="60"/>
      <c r="W406" s="26" t="s">
        <v>17</v>
      </c>
      <c r="X406" s="26"/>
      <c r="Y406" s="26" t="s">
        <v>2450</v>
      </c>
    </row>
    <row r="407" ht="24.95" customHeight="1" spans="1:25">
      <c r="A407" s="24"/>
      <c r="B407" s="25"/>
      <c r="C407" s="118" t="s">
        <v>2727</v>
      </c>
      <c r="D407" s="127" t="s">
        <v>117</v>
      </c>
      <c r="E407" s="127" t="s">
        <v>231</v>
      </c>
      <c r="F407" s="127" t="s">
        <v>2957</v>
      </c>
      <c r="G407" s="26" t="s">
        <v>363</v>
      </c>
      <c r="H407" s="26">
        <v>2019</v>
      </c>
      <c r="I407" s="26" t="s">
        <v>106</v>
      </c>
      <c r="J407" s="45">
        <v>1</v>
      </c>
      <c r="K407" s="46" t="s">
        <v>2403</v>
      </c>
      <c r="L407" s="26" t="s">
        <v>1635</v>
      </c>
      <c r="M407" s="47">
        <v>0.8</v>
      </c>
      <c r="N407" s="47"/>
      <c r="O407" s="47">
        <v>0.8</v>
      </c>
      <c r="P407" s="47"/>
      <c r="Q407" s="26" t="s">
        <v>2075</v>
      </c>
      <c r="R407" s="26" t="s">
        <v>39</v>
      </c>
      <c r="S407" s="60">
        <v>1</v>
      </c>
      <c r="T407" s="119">
        <v>4</v>
      </c>
      <c r="U407" s="60"/>
      <c r="V407" s="60"/>
      <c r="W407" s="26" t="s">
        <v>17</v>
      </c>
      <c r="X407" s="26"/>
      <c r="Y407" s="26"/>
    </row>
    <row r="408" ht="24.95" customHeight="1" spans="1:25">
      <c r="A408" s="24"/>
      <c r="B408" s="25"/>
      <c r="C408" s="118" t="s">
        <v>2727</v>
      </c>
      <c r="D408" s="127" t="s">
        <v>117</v>
      </c>
      <c r="E408" s="127" t="s">
        <v>231</v>
      </c>
      <c r="F408" s="127" t="s">
        <v>2958</v>
      </c>
      <c r="G408" s="26" t="s">
        <v>363</v>
      </c>
      <c r="H408" s="26">
        <v>2019</v>
      </c>
      <c r="I408" s="26" t="s">
        <v>106</v>
      </c>
      <c r="J408" s="45">
        <v>1</v>
      </c>
      <c r="K408" s="46" t="s">
        <v>2403</v>
      </c>
      <c r="L408" s="26" t="s">
        <v>1635</v>
      </c>
      <c r="M408" s="47">
        <v>0.182</v>
      </c>
      <c r="N408" s="47"/>
      <c r="O408" s="47">
        <v>0.182</v>
      </c>
      <c r="P408" s="47"/>
      <c r="Q408" s="26" t="s">
        <v>2075</v>
      </c>
      <c r="R408" s="26" t="s">
        <v>39</v>
      </c>
      <c r="S408" s="60">
        <v>1</v>
      </c>
      <c r="T408" s="119">
        <v>5</v>
      </c>
      <c r="U408" s="60"/>
      <c r="V408" s="60"/>
      <c r="W408" s="26" t="s">
        <v>17</v>
      </c>
      <c r="X408" s="26"/>
      <c r="Y408" s="26"/>
    </row>
    <row r="409" ht="24.95" customHeight="1" spans="1:25">
      <c r="A409" s="24">
        <v>282</v>
      </c>
      <c r="B409" s="25" t="s">
        <v>2451</v>
      </c>
      <c r="C409" s="26" t="s">
        <v>45</v>
      </c>
      <c r="D409" s="26" t="s">
        <v>117</v>
      </c>
      <c r="E409" s="26" t="s">
        <v>234</v>
      </c>
      <c r="F409" s="26"/>
      <c r="G409" s="26" t="s">
        <v>363</v>
      </c>
      <c r="H409" s="26">
        <v>2019</v>
      </c>
      <c r="I409" s="26" t="s">
        <v>106</v>
      </c>
      <c r="J409" s="45">
        <v>6</v>
      </c>
      <c r="K409" s="46" t="s">
        <v>2403</v>
      </c>
      <c r="L409" s="26" t="s">
        <v>1635</v>
      </c>
      <c r="M409" s="47">
        <f>N409+O409+P409</f>
        <v>3.49433</v>
      </c>
      <c r="N409" s="47"/>
      <c r="O409" s="47">
        <v>3.49433</v>
      </c>
      <c r="P409" s="47"/>
      <c r="Q409" s="26" t="s">
        <v>2075</v>
      </c>
      <c r="R409" s="26" t="s">
        <v>39</v>
      </c>
      <c r="S409" s="60">
        <v>6</v>
      </c>
      <c r="T409" s="60">
        <v>27</v>
      </c>
      <c r="U409" s="60"/>
      <c r="V409" s="60"/>
      <c r="W409" s="26" t="s">
        <v>17</v>
      </c>
      <c r="X409" s="26"/>
      <c r="Y409" s="26" t="s">
        <v>2452</v>
      </c>
    </row>
    <row r="410" ht="24.95" customHeight="1" spans="1:25">
      <c r="A410" s="24"/>
      <c r="B410" s="25"/>
      <c r="C410" s="118" t="s">
        <v>2727</v>
      </c>
      <c r="D410" s="127" t="s">
        <v>117</v>
      </c>
      <c r="E410" s="127" t="s">
        <v>234</v>
      </c>
      <c r="F410" s="127" t="s">
        <v>2908</v>
      </c>
      <c r="G410" s="26" t="s">
        <v>363</v>
      </c>
      <c r="H410" s="26">
        <v>2019</v>
      </c>
      <c r="I410" s="26" t="s">
        <v>106</v>
      </c>
      <c r="J410" s="45">
        <v>1</v>
      </c>
      <c r="K410" s="46" t="s">
        <v>2403</v>
      </c>
      <c r="L410" s="26" t="s">
        <v>1635</v>
      </c>
      <c r="M410" s="47">
        <v>0.712</v>
      </c>
      <c r="N410" s="47"/>
      <c r="O410" s="47">
        <v>0.712</v>
      </c>
      <c r="P410" s="47"/>
      <c r="Q410" s="26" t="s">
        <v>2075</v>
      </c>
      <c r="R410" s="26" t="s">
        <v>39</v>
      </c>
      <c r="S410" s="60">
        <v>1</v>
      </c>
      <c r="T410" s="119">
        <v>6</v>
      </c>
      <c r="U410" s="60"/>
      <c r="V410" s="60"/>
      <c r="W410" s="26" t="s">
        <v>17</v>
      </c>
      <c r="X410" s="26"/>
      <c r="Y410" s="26"/>
    </row>
    <row r="411" ht="24.95" customHeight="1" spans="1:25">
      <c r="A411" s="24"/>
      <c r="B411" s="25"/>
      <c r="C411" s="118" t="s">
        <v>2727</v>
      </c>
      <c r="D411" s="127" t="s">
        <v>117</v>
      </c>
      <c r="E411" s="127" t="s">
        <v>234</v>
      </c>
      <c r="F411" s="127" t="s">
        <v>2866</v>
      </c>
      <c r="G411" s="26" t="s">
        <v>363</v>
      </c>
      <c r="H411" s="26">
        <v>2019</v>
      </c>
      <c r="I411" s="26" t="s">
        <v>106</v>
      </c>
      <c r="J411" s="45">
        <v>1</v>
      </c>
      <c r="K411" s="46" t="s">
        <v>2403</v>
      </c>
      <c r="L411" s="26" t="s">
        <v>1635</v>
      </c>
      <c r="M411" s="47">
        <v>0.8</v>
      </c>
      <c r="N411" s="47"/>
      <c r="O411" s="47">
        <v>0.8</v>
      </c>
      <c r="P411" s="47"/>
      <c r="Q411" s="26" t="s">
        <v>2075</v>
      </c>
      <c r="R411" s="26" t="s">
        <v>39</v>
      </c>
      <c r="S411" s="60">
        <v>1</v>
      </c>
      <c r="T411" s="119">
        <v>2</v>
      </c>
      <c r="U411" s="60"/>
      <c r="V411" s="60"/>
      <c r="W411" s="26" t="s">
        <v>17</v>
      </c>
      <c r="X411" s="26"/>
      <c r="Y411" s="26"/>
    </row>
    <row r="412" ht="24.95" customHeight="1" spans="1:25">
      <c r="A412" s="24"/>
      <c r="B412" s="25"/>
      <c r="C412" s="118" t="s">
        <v>2727</v>
      </c>
      <c r="D412" s="127" t="s">
        <v>117</v>
      </c>
      <c r="E412" s="127" t="s">
        <v>234</v>
      </c>
      <c r="F412" s="127" t="s">
        <v>2959</v>
      </c>
      <c r="G412" s="26" t="s">
        <v>363</v>
      </c>
      <c r="H412" s="26">
        <v>2019</v>
      </c>
      <c r="I412" s="26" t="s">
        <v>106</v>
      </c>
      <c r="J412" s="45">
        <v>1</v>
      </c>
      <c r="K412" s="46" t="s">
        <v>2403</v>
      </c>
      <c r="L412" s="26" t="s">
        <v>1635</v>
      </c>
      <c r="M412" s="47">
        <v>0.6</v>
      </c>
      <c r="N412" s="47"/>
      <c r="O412" s="47">
        <v>0.6</v>
      </c>
      <c r="P412" s="47"/>
      <c r="Q412" s="26" t="s">
        <v>2075</v>
      </c>
      <c r="R412" s="26" t="s">
        <v>39</v>
      </c>
      <c r="S412" s="60">
        <v>1</v>
      </c>
      <c r="T412" s="119">
        <v>3</v>
      </c>
      <c r="U412" s="60"/>
      <c r="V412" s="60"/>
      <c r="W412" s="26" t="s">
        <v>17</v>
      </c>
      <c r="X412" s="26"/>
      <c r="Y412" s="26"/>
    </row>
    <row r="413" ht="24.95" customHeight="1" spans="1:25">
      <c r="A413" s="24"/>
      <c r="B413" s="25"/>
      <c r="C413" s="118" t="s">
        <v>2727</v>
      </c>
      <c r="D413" s="127" t="s">
        <v>117</v>
      </c>
      <c r="E413" s="127" t="s">
        <v>234</v>
      </c>
      <c r="F413" s="127" t="s">
        <v>2867</v>
      </c>
      <c r="G413" s="26" t="s">
        <v>363</v>
      </c>
      <c r="H413" s="26">
        <v>2019</v>
      </c>
      <c r="I413" s="26" t="s">
        <v>106</v>
      </c>
      <c r="J413" s="45">
        <v>1</v>
      </c>
      <c r="K413" s="46" t="s">
        <v>2403</v>
      </c>
      <c r="L413" s="26" t="s">
        <v>1635</v>
      </c>
      <c r="M413" s="47">
        <v>0.57208</v>
      </c>
      <c r="N413" s="47"/>
      <c r="O413" s="47">
        <v>0.57208</v>
      </c>
      <c r="P413" s="47"/>
      <c r="Q413" s="26" t="s">
        <v>2075</v>
      </c>
      <c r="R413" s="26" t="s">
        <v>39</v>
      </c>
      <c r="S413" s="60">
        <v>1</v>
      </c>
      <c r="T413" s="119">
        <v>6</v>
      </c>
      <c r="U413" s="60"/>
      <c r="V413" s="60"/>
      <c r="W413" s="26" t="s">
        <v>17</v>
      </c>
      <c r="X413" s="26"/>
      <c r="Y413" s="26"/>
    </row>
    <row r="414" ht="24.95" customHeight="1" spans="1:25">
      <c r="A414" s="24"/>
      <c r="B414" s="25"/>
      <c r="C414" s="118" t="s">
        <v>2727</v>
      </c>
      <c r="D414" s="127" t="s">
        <v>117</v>
      </c>
      <c r="E414" s="127" t="s">
        <v>234</v>
      </c>
      <c r="F414" s="127" t="s">
        <v>2865</v>
      </c>
      <c r="G414" s="26" t="s">
        <v>363</v>
      </c>
      <c r="H414" s="26">
        <v>2019</v>
      </c>
      <c r="I414" s="26" t="s">
        <v>106</v>
      </c>
      <c r="J414" s="45">
        <v>1</v>
      </c>
      <c r="K414" s="46" t="s">
        <v>2403</v>
      </c>
      <c r="L414" s="26" t="s">
        <v>1635</v>
      </c>
      <c r="M414" s="47">
        <v>0.072</v>
      </c>
      <c r="N414" s="47"/>
      <c r="O414" s="47">
        <v>0.072</v>
      </c>
      <c r="P414" s="47"/>
      <c r="Q414" s="26" t="s">
        <v>2075</v>
      </c>
      <c r="R414" s="26" t="s">
        <v>39</v>
      </c>
      <c r="S414" s="60">
        <v>1</v>
      </c>
      <c r="T414" s="119">
        <v>8</v>
      </c>
      <c r="U414" s="60"/>
      <c r="V414" s="60"/>
      <c r="W414" s="26" t="s">
        <v>17</v>
      </c>
      <c r="X414" s="26"/>
      <c r="Y414" s="26"/>
    </row>
    <row r="415" ht="24.95" customHeight="1" spans="1:25">
      <c r="A415" s="24"/>
      <c r="B415" s="25"/>
      <c r="C415" s="118" t="s">
        <v>2727</v>
      </c>
      <c r="D415" s="127" t="s">
        <v>117</v>
      </c>
      <c r="E415" s="127" t="s">
        <v>234</v>
      </c>
      <c r="F415" s="127" t="s">
        <v>2911</v>
      </c>
      <c r="G415" s="26" t="s">
        <v>363</v>
      </c>
      <c r="H415" s="26">
        <v>2019</v>
      </c>
      <c r="I415" s="26" t="s">
        <v>106</v>
      </c>
      <c r="J415" s="45">
        <v>1</v>
      </c>
      <c r="K415" s="46" t="s">
        <v>2403</v>
      </c>
      <c r="L415" s="26" t="s">
        <v>1635</v>
      </c>
      <c r="M415" s="47">
        <v>0.73825</v>
      </c>
      <c r="N415" s="47"/>
      <c r="O415" s="47">
        <v>0.73825</v>
      </c>
      <c r="P415" s="47"/>
      <c r="Q415" s="26" t="s">
        <v>2075</v>
      </c>
      <c r="R415" s="26" t="s">
        <v>39</v>
      </c>
      <c r="S415" s="60">
        <v>1</v>
      </c>
      <c r="T415" s="119">
        <v>2</v>
      </c>
      <c r="U415" s="60"/>
      <c r="V415" s="60"/>
      <c r="W415" s="26" t="s">
        <v>17</v>
      </c>
      <c r="X415" s="26"/>
      <c r="Y415" s="26"/>
    </row>
    <row r="416" ht="24.95" customHeight="1" spans="1:25">
      <c r="A416" s="24">
        <v>283</v>
      </c>
      <c r="B416" s="25" t="s">
        <v>2453</v>
      </c>
      <c r="C416" s="26" t="s">
        <v>45</v>
      </c>
      <c r="D416" s="26" t="s">
        <v>117</v>
      </c>
      <c r="E416" s="26" t="s">
        <v>2214</v>
      </c>
      <c r="F416" s="26"/>
      <c r="G416" s="26" t="s">
        <v>363</v>
      </c>
      <c r="H416" s="26">
        <v>2019</v>
      </c>
      <c r="I416" s="26" t="s">
        <v>106</v>
      </c>
      <c r="J416" s="45">
        <v>6</v>
      </c>
      <c r="K416" s="46" t="s">
        <v>2403</v>
      </c>
      <c r="L416" s="26" t="s">
        <v>1635</v>
      </c>
      <c r="M416" s="47">
        <f>N416+O416+P416</f>
        <v>3.578</v>
      </c>
      <c r="N416" s="47"/>
      <c r="O416" s="47">
        <v>3.578</v>
      </c>
      <c r="P416" s="47"/>
      <c r="Q416" s="26" t="s">
        <v>2075</v>
      </c>
      <c r="R416" s="26" t="s">
        <v>39</v>
      </c>
      <c r="S416" s="60">
        <v>6</v>
      </c>
      <c r="T416" s="60">
        <v>33</v>
      </c>
      <c r="U416" s="60"/>
      <c r="V416" s="60"/>
      <c r="W416" s="26" t="s">
        <v>17</v>
      </c>
      <c r="X416" s="26"/>
      <c r="Y416" s="26" t="s">
        <v>2454</v>
      </c>
    </row>
    <row r="417" ht="24.95" customHeight="1" spans="1:25">
      <c r="A417" s="24"/>
      <c r="B417" s="25"/>
      <c r="C417" s="118" t="s">
        <v>2727</v>
      </c>
      <c r="D417" s="127" t="s">
        <v>117</v>
      </c>
      <c r="E417" s="127" t="s">
        <v>656</v>
      </c>
      <c r="F417" s="127" t="s">
        <v>2960</v>
      </c>
      <c r="G417" s="26" t="s">
        <v>363</v>
      </c>
      <c r="H417" s="26">
        <v>2019</v>
      </c>
      <c r="I417" s="26" t="s">
        <v>106</v>
      </c>
      <c r="J417" s="45">
        <v>1</v>
      </c>
      <c r="K417" s="46" t="s">
        <v>2403</v>
      </c>
      <c r="L417" s="26" t="s">
        <v>1635</v>
      </c>
      <c r="M417" s="47">
        <v>0.8</v>
      </c>
      <c r="N417" s="47"/>
      <c r="O417" s="47">
        <v>0.8</v>
      </c>
      <c r="P417" s="47"/>
      <c r="Q417" s="26" t="s">
        <v>2075</v>
      </c>
      <c r="R417" s="26" t="s">
        <v>39</v>
      </c>
      <c r="S417" s="60">
        <v>1</v>
      </c>
      <c r="T417" s="119">
        <v>5</v>
      </c>
      <c r="U417" s="60"/>
      <c r="V417" s="60"/>
      <c r="W417" s="26" t="s">
        <v>17</v>
      </c>
      <c r="X417" s="26"/>
      <c r="Y417" s="26"/>
    </row>
    <row r="418" ht="24.95" customHeight="1" spans="1:25">
      <c r="A418" s="24"/>
      <c r="B418" s="25"/>
      <c r="C418" s="118" t="s">
        <v>2727</v>
      </c>
      <c r="D418" s="127" t="s">
        <v>117</v>
      </c>
      <c r="E418" s="127" t="s">
        <v>656</v>
      </c>
      <c r="F418" s="127" t="s">
        <v>2913</v>
      </c>
      <c r="G418" s="26" t="s">
        <v>363</v>
      </c>
      <c r="H418" s="26">
        <v>2019</v>
      </c>
      <c r="I418" s="26" t="s">
        <v>106</v>
      </c>
      <c r="J418" s="45">
        <v>1</v>
      </c>
      <c r="K418" s="46" t="s">
        <v>2403</v>
      </c>
      <c r="L418" s="26" t="s">
        <v>1635</v>
      </c>
      <c r="M418" s="47">
        <v>0.13</v>
      </c>
      <c r="N418" s="47"/>
      <c r="O418" s="47">
        <v>0.13</v>
      </c>
      <c r="P418" s="47"/>
      <c r="Q418" s="26" t="s">
        <v>2075</v>
      </c>
      <c r="R418" s="26" t="s">
        <v>39</v>
      </c>
      <c r="S418" s="60">
        <v>1</v>
      </c>
      <c r="T418" s="119">
        <v>6</v>
      </c>
      <c r="U418" s="60"/>
      <c r="V418" s="60"/>
      <c r="W418" s="26" t="s">
        <v>17</v>
      </c>
      <c r="X418" s="26"/>
      <c r="Y418" s="26"/>
    </row>
    <row r="419" ht="24.95" customHeight="1" spans="1:25">
      <c r="A419" s="24"/>
      <c r="B419" s="25"/>
      <c r="C419" s="118" t="s">
        <v>2727</v>
      </c>
      <c r="D419" s="127" t="s">
        <v>117</v>
      </c>
      <c r="E419" s="127" t="s">
        <v>656</v>
      </c>
      <c r="F419" s="127" t="s">
        <v>2918</v>
      </c>
      <c r="G419" s="26" t="s">
        <v>363</v>
      </c>
      <c r="H419" s="26">
        <v>2019</v>
      </c>
      <c r="I419" s="26" t="s">
        <v>106</v>
      </c>
      <c r="J419" s="45">
        <v>1</v>
      </c>
      <c r="K419" s="46" t="s">
        <v>2403</v>
      </c>
      <c r="L419" s="26" t="s">
        <v>1635</v>
      </c>
      <c r="M419" s="47">
        <v>0.8</v>
      </c>
      <c r="N419" s="47"/>
      <c r="O419" s="47">
        <v>0.8</v>
      </c>
      <c r="P419" s="47"/>
      <c r="Q419" s="26" t="s">
        <v>2075</v>
      </c>
      <c r="R419" s="26" t="s">
        <v>39</v>
      </c>
      <c r="S419" s="60">
        <v>1</v>
      </c>
      <c r="T419" s="119">
        <v>5</v>
      </c>
      <c r="U419" s="60"/>
      <c r="V419" s="60"/>
      <c r="W419" s="26" t="s">
        <v>17</v>
      </c>
      <c r="X419" s="26"/>
      <c r="Y419" s="26"/>
    </row>
    <row r="420" ht="24.95" customHeight="1" spans="1:25">
      <c r="A420" s="24"/>
      <c r="B420" s="25"/>
      <c r="C420" s="118" t="s">
        <v>2727</v>
      </c>
      <c r="D420" s="127" t="s">
        <v>117</v>
      </c>
      <c r="E420" s="127" t="s">
        <v>656</v>
      </c>
      <c r="F420" s="127" t="s">
        <v>2951</v>
      </c>
      <c r="G420" s="26" t="s">
        <v>363</v>
      </c>
      <c r="H420" s="26">
        <v>2019</v>
      </c>
      <c r="I420" s="26" t="s">
        <v>106</v>
      </c>
      <c r="J420" s="45">
        <v>1</v>
      </c>
      <c r="K420" s="46" t="s">
        <v>2403</v>
      </c>
      <c r="L420" s="26" t="s">
        <v>1635</v>
      </c>
      <c r="M420" s="47">
        <v>0.8</v>
      </c>
      <c r="N420" s="47"/>
      <c r="O420" s="47">
        <v>0.8</v>
      </c>
      <c r="P420" s="47"/>
      <c r="Q420" s="26" t="s">
        <v>2075</v>
      </c>
      <c r="R420" s="26" t="s">
        <v>39</v>
      </c>
      <c r="S420" s="60">
        <v>1</v>
      </c>
      <c r="T420" s="119">
        <v>4</v>
      </c>
      <c r="U420" s="60"/>
      <c r="V420" s="60"/>
      <c r="W420" s="26" t="s">
        <v>17</v>
      </c>
      <c r="X420" s="26"/>
      <c r="Y420" s="26"/>
    </row>
    <row r="421" ht="24.95" customHeight="1" spans="1:25">
      <c r="A421" s="24"/>
      <c r="B421" s="25"/>
      <c r="C421" s="118" t="s">
        <v>2727</v>
      </c>
      <c r="D421" s="127" t="s">
        <v>117</v>
      </c>
      <c r="E421" s="127" t="s">
        <v>656</v>
      </c>
      <c r="F421" s="127" t="s">
        <v>2917</v>
      </c>
      <c r="G421" s="26" t="s">
        <v>363</v>
      </c>
      <c r="H421" s="26">
        <v>2019</v>
      </c>
      <c r="I421" s="26" t="s">
        <v>106</v>
      </c>
      <c r="J421" s="45">
        <v>1</v>
      </c>
      <c r="K421" s="46" t="s">
        <v>2403</v>
      </c>
      <c r="L421" s="26" t="s">
        <v>1635</v>
      </c>
      <c r="M421" s="47">
        <v>0.8</v>
      </c>
      <c r="N421" s="47"/>
      <c r="O421" s="47">
        <v>0.8</v>
      </c>
      <c r="P421" s="47"/>
      <c r="Q421" s="26" t="s">
        <v>2075</v>
      </c>
      <c r="R421" s="26" t="s">
        <v>39</v>
      </c>
      <c r="S421" s="60">
        <v>1</v>
      </c>
      <c r="T421" s="119">
        <v>4</v>
      </c>
      <c r="U421" s="60"/>
      <c r="V421" s="60"/>
      <c r="W421" s="26" t="s">
        <v>17</v>
      </c>
      <c r="X421" s="26"/>
      <c r="Y421" s="26"/>
    </row>
    <row r="422" ht="24.95" customHeight="1" spans="1:25">
      <c r="A422" s="24"/>
      <c r="B422" s="25"/>
      <c r="C422" s="118" t="s">
        <v>2727</v>
      </c>
      <c r="D422" s="127" t="s">
        <v>117</v>
      </c>
      <c r="E422" s="127" t="s">
        <v>656</v>
      </c>
      <c r="F422" s="127" t="s">
        <v>2914</v>
      </c>
      <c r="G422" s="26" t="s">
        <v>363</v>
      </c>
      <c r="H422" s="26">
        <v>2019</v>
      </c>
      <c r="I422" s="26" t="s">
        <v>106</v>
      </c>
      <c r="J422" s="45">
        <v>1</v>
      </c>
      <c r="K422" s="46" t="s">
        <v>2403</v>
      </c>
      <c r="L422" s="26" t="s">
        <v>1635</v>
      </c>
      <c r="M422" s="47">
        <v>0.248</v>
      </c>
      <c r="N422" s="47"/>
      <c r="O422" s="47">
        <v>0.248</v>
      </c>
      <c r="P422" s="47"/>
      <c r="Q422" s="26" t="s">
        <v>2075</v>
      </c>
      <c r="R422" s="26" t="s">
        <v>39</v>
      </c>
      <c r="S422" s="60">
        <v>1</v>
      </c>
      <c r="T422" s="119">
        <v>9</v>
      </c>
      <c r="U422" s="60"/>
      <c r="V422" s="60"/>
      <c r="W422" s="26" t="s">
        <v>17</v>
      </c>
      <c r="X422" s="26"/>
      <c r="Y422" s="26"/>
    </row>
    <row r="423" ht="24.95" customHeight="1" spans="1:25">
      <c r="A423" s="24">
        <v>284</v>
      </c>
      <c r="B423" s="25" t="s">
        <v>2455</v>
      </c>
      <c r="C423" s="26" t="s">
        <v>45</v>
      </c>
      <c r="D423" s="26" t="s">
        <v>117</v>
      </c>
      <c r="E423" s="26" t="s">
        <v>237</v>
      </c>
      <c r="F423" s="26"/>
      <c r="G423" s="26" t="s">
        <v>363</v>
      </c>
      <c r="H423" s="26">
        <v>2019</v>
      </c>
      <c r="I423" s="26" t="s">
        <v>106</v>
      </c>
      <c r="J423" s="45">
        <v>1</v>
      </c>
      <c r="K423" s="46" t="s">
        <v>2403</v>
      </c>
      <c r="L423" s="26" t="s">
        <v>1635</v>
      </c>
      <c r="M423" s="47">
        <f>N423+O423+P423</f>
        <v>0.464</v>
      </c>
      <c r="N423" s="47"/>
      <c r="O423" s="47">
        <v>0.464</v>
      </c>
      <c r="P423" s="47"/>
      <c r="Q423" s="26" t="s">
        <v>2075</v>
      </c>
      <c r="R423" s="26" t="s">
        <v>39</v>
      </c>
      <c r="S423" s="60">
        <v>1</v>
      </c>
      <c r="T423" s="60">
        <v>5</v>
      </c>
      <c r="U423" s="60"/>
      <c r="V423" s="60"/>
      <c r="W423" s="26" t="s">
        <v>17</v>
      </c>
      <c r="X423" s="26"/>
      <c r="Y423" s="26" t="s">
        <v>2456</v>
      </c>
    </row>
    <row r="424" ht="24.95" customHeight="1" spans="1:25">
      <c r="A424" s="24"/>
      <c r="B424" s="25"/>
      <c r="C424" s="118" t="s">
        <v>2727</v>
      </c>
      <c r="D424" s="127" t="s">
        <v>117</v>
      </c>
      <c r="E424" s="127" t="s">
        <v>237</v>
      </c>
      <c r="F424" s="127" t="s">
        <v>2961</v>
      </c>
      <c r="G424" s="26" t="s">
        <v>363</v>
      </c>
      <c r="H424" s="26">
        <v>2019</v>
      </c>
      <c r="I424" s="26" t="s">
        <v>106</v>
      </c>
      <c r="J424" s="45">
        <v>1</v>
      </c>
      <c r="K424" s="46" t="s">
        <v>2403</v>
      </c>
      <c r="L424" s="26" t="s">
        <v>1635</v>
      </c>
      <c r="M424" s="47">
        <f>N424+O424+P424</f>
        <v>0.464</v>
      </c>
      <c r="N424" s="47"/>
      <c r="O424" s="47">
        <v>0.464</v>
      </c>
      <c r="P424" s="47"/>
      <c r="Q424" s="26" t="s">
        <v>2075</v>
      </c>
      <c r="R424" s="26" t="s">
        <v>39</v>
      </c>
      <c r="S424" s="60">
        <v>1</v>
      </c>
      <c r="T424" s="60">
        <v>5</v>
      </c>
      <c r="U424" s="60"/>
      <c r="V424" s="60"/>
      <c r="W424" s="26" t="s">
        <v>17</v>
      </c>
      <c r="X424" s="26"/>
      <c r="Y424" s="26"/>
    </row>
    <row r="425" ht="24.95" customHeight="1" spans="1:25">
      <c r="A425" s="24">
        <v>285</v>
      </c>
      <c r="B425" s="25" t="s">
        <v>2457</v>
      </c>
      <c r="C425" s="26" t="s">
        <v>45</v>
      </c>
      <c r="D425" s="26" t="s">
        <v>117</v>
      </c>
      <c r="E425" s="26" t="s">
        <v>400</v>
      </c>
      <c r="F425" s="26"/>
      <c r="G425" s="26" t="s">
        <v>363</v>
      </c>
      <c r="H425" s="26">
        <v>2019</v>
      </c>
      <c r="I425" s="26" t="s">
        <v>106</v>
      </c>
      <c r="J425" s="45">
        <v>4</v>
      </c>
      <c r="K425" s="46" t="s">
        <v>2403</v>
      </c>
      <c r="L425" s="26" t="s">
        <v>1635</v>
      </c>
      <c r="M425" s="47">
        <f>N425+O425+P425</f>
        <v>0.8892</v>
      </c>
      <c r="N425" s="47"/>
      <c r="O425" s="47">
        <v>0.8892</v>
      </c>
      <c r="P425" s="47"/>
      <c r="Q425" s="26" t="s">
        <v>2075</v>
      </c>
      <c r="R425" s="26" t="s">
        <v>39</v>
      </c>
      <c r="S425" s="60">
        <v>4</v>
      </c>
      <c r="T425" s="60">
        <v>23</v>
      </c>
      <c r="U425" s="60"/>
      <c r="V425" s="60"/>
      <c r="W425" s="26" t="s">
        <v>17</v>
      </c>
      <c r="X425" s="26"/>
      <c r="Y425" s="26" t="s">
        <v>2458</v>
      </c>
    </row>
    <row r="426" ht="24.95" customHeight="1" spans="1:25">
      <c r="A426" s="24"/>
      <c r="B426" s="25"/>
      <c r="C426" s="118" t="s">
        <v>2727</v>
      </c>
      <c r="D426" s="127" t="s">
        <v>117</v>
      </c>
      <c r="E426" s="127" t="s">
        <v>400</v>
      </c>
      <c r="F426" s="127" t="s">
        <v>2921</v>
      </c>
      <c r="G426" s="26" t="s">
        <v>363</v>
      </c>
      <c r="H426" s="26">
        <v>2019</v>
      </c>
      <c r="I426" s="26" t="s">
        <v>106</v>
      </c>
      <c r="J426" s="45">
        <v>1</v>
      </c>
      <c r="K426" s="46" t="s">
        <v>2403</v>
      </c>
      <c r="L426" s="26" t="s">
        <v>1635</v>
      </c>
      <c r="M426" s="47">
        <v>0.30192</v>
      </c>
      <c r="N426" s="47"/>
      <c r="O426" s="47">
        <v>0.30192</v>
      </c>
      <c r="P426" s="47"/>
      <c r="Q426" s="26" t="s">
        <v>2075</v>
      </c>
      <c r="R426" s="26" t="s">
        <v>39</v>
      </c>
      <c r="S426" s="60">
        <v>1</v>
      </c>
      <c r="T426" s="119">
        <v>4</v>
      </c>
      <c r="U426" s="60"/>
      <c r="V426" s="60"/>
      <c r="W426" s="26" t="s">
        <v>17</v>
      </c>
      <c r="X426" s="26"/>
      <c r="Y426" s="26"/>
    </row>
    <row r="427" ht="24.95" customHeight="1" spans="1:25">
      <c r="A427" s="24"/>
      <c r="B427" s="25"/>
      <c r="C427" s="118" t="s">
        <v>2727</v>
      </c>
      <c r="D427" s="127" t="s">
        <v>117</v>
      </c>
      <c r="E427" s="127" t="s">
        <v>400</v>
      </c>
      <c r="F427" s="127" t="s">
        <v>2962</v>
      </c>
      <c r="G427" s="26" t="s">
        <v>363</v>
      </c>
      <c r="H427" s="26">
        <v>2019</v>
      </c>
      <c r="I427" s="26" t="s">
        <v>106</v>
      </c>
      <c r="J427" s="45">
        <v>1</v>
      </c>
      <c r="K427" s="46" t="s">
        <v>2403</v>
      </c>
      <c r="L427" s="26" t="s">
        <v>1635</v>
      </c>
      <c r="M427" s="47">
        <v>0.06</v>
      </c>
      <c r="N427" s="47"/>
      <c r="O427" s="47">
        <v>0.06</v>
      </c>
      <c r="P427" s="47"/>
      <c r="Q427" s="26" t="s">
        <v>2075</v>
      </c>
      <c r="R427" s="26" t="s">
        <v>39</v>
      </c>
      <c r="S427" s="60">
        <v>1</v>
      </c>
      <c r="T427" s="119">
        <v>6</v>
      </c>
      <c r="U427" s="60"/>
      <c r="V427" s="60"/>
      <c r="W427" s="26" t="s">
        <v>17</v>
      </c>
      <c r="X427" s="26"/>
      <c r="Y427" s="26"/>
    </row>
    <row r="428" ht="24.95" customHeight="1" spans="1:25">
      <c r="A428" s="24"/>
      <c r="B428" s="25"/>
      <c r="C428" s="118" t="s">
        <v>2727</v>
      </c>
      <c r="D428" s="127" t="s">
        <v>117</v>
      </c>
      <c r="E428" s="127" t="s">
        <v>400</v>
      </c>
      <c r="F428" s="127" t="s">
        <v>2920</v>
      </c>
      <c r="G428" s="26" t="s">
        <v>363</v>
      </c>
      <c r="H428" s="26">
        <v>2019</v>
      </c>
      <c r="I428" s="26" t="s">
        <v>106</v>
      </c>
      <c r="J428" s="45">
        <v>1</v>
      </c>
      <c r="K428" s="46" t="s">
        <v>2403</v>
      </c>
      <c r="L428" s="26" t="s">
        <v>1635</v>
      </c>
      <c r="M428" s="47">
        <v>0.132</v>
      </c>
      <c r="N428" s="47"/>
      <c r="O428" s="47">
        <v>0.132</v>
      </c>
      <c r="P428" s="47"/>
      <c r="Q428" s="26" t="s">
        <v>2075</v>
      </c>
      <c r="R428" s="26" t="s">
        <v>39</v>
      </c>
      <c r="S428" s="60">
        <v>1</v>
      </c>
      <c r="T428" s="119">
        <v>10</v>
      </c>
      <c r="U428" s="60"/>
      <c r="V428" s="60"/>
      <c r="W428" s="26" t="s">
        <v>17</v>
      </c>
      <c r="X428" s="26"/>
      <c r="Y428" s="26"/>
    </row>
    <row r="429" ht="24.95" customHeight="1" spans="1:25">
      <c r="A429" s="24"/>
      <c r="B429" s="25"/>
      <c r="C429" s="118" t="s">
        <v>2727</v>
      </c>
      <c r="D429" s="127" t="s">
        <v>117</v>
      </c>
      <c r="E429" s="127" t="s">
        <v>400</v>
      </c>
      <c r="F429" s="127" t="s">
        <v>2963</v>
      </c>
      <c r="G429" s="26" t="s">
        <v>363</v>
      </c>
      <c r="H429" s="26">
        <v>2019</v>
      </c>
      <c r="I429" s="26" t="s">
        <v>106</v>
      </c>
      <c r="J429" s="45">
        <v>1</v>
      </c>
      <c r="K429" s="46" t="s">
        <v>2403</v>
      </c>
      <c r="L429" s="26" t="s">
        <v>1635</v>
      </c>
      <c r="M429" s="47">
        <v>0.39528</v>
      </c>
      <c r="N429" s="47"/>
      <c r="O429" s="47">
        <v>0.39528</v>
      </c>
      <c r="P429" s="47"/>
      <c r="Q429" s="26" t="s">
        <v>2075</v>
      </c>
      <c r="R429" s="26" t="s">
        <v>39</v>
      </c>
      <c r="S429" s="60">
        <v>1</v>
      </c>
      <c r="T429" s="119">
        <v>3</v>
      </c>
      <c r="U429" s="60"/>
      <c r="V429" s="60"/>
      <c r="W429" s="26" t="s">
        <v>17</v>
      </c>
      <c r="X429" s="26"/>
      <c r="Y429" s="26"/>
    </row>
    <row r="430" ht="24.95" customHeight="1" spans="1:25">
      <c r="A430" s="24">
        <v>286</v>
      </c>
      <c r="B430" s="25" t="s">
        <v>2459</v>
      </c>
      <c r="C430" s="26" t="s">
        <v>45</v>
      </c>
      <c r="D430" s="26" t="s">
        <v>117</v>
      </c>
      <c r="E430" s="26" t="s">
        <v>2460</v>
      </c>
      <c r="F430" s="26"/>
      <c r="G430" s="26" t="s">
        <v>363</v>
      </c>
      <c r="H430" s="26">
        <v>2019</v>
      </c>
      <c r="I430" s="26" t="s">
        <v>106</v>
      </c>
      <c r="J430" s="45">
        <v>2</v>
      </c>
      <c r="K430" s="46" t="s">
        <v>2403</v>
      </c>
      <c r="L430" s="26" t="s">
        <v>1635</v>
      </c>
      <c r="M430" s="47">
        <f>N430+O430+P430</f>
        <v>1.288</v>
      </c>
      <c r="N430" s="47"/>
      <c r="O430" s="47">
        <v>1.288</v>
      </c>
      <c r="P430" s="47"/>
      <c r="Q430" s="26" t="s">
        <v>2075</v>
      </c>
      <c r="R430" s="26" t="s">
        <v>39</v>
      </c>
      <c r="S430" s="60">
        <v>2</v>
      </c>
      <c r="T430" s="60">
        <v>6</v>
      </c>
      <c r="U430" s="60"/>
      <c r="V430" s="60"/>
      <c r="W430" s="26" t="s">
        <v>17</v>
      </c>
      <c r="X430" s="26"/>
      <c r="Y430" s="26" t="s">
        <v>2461</v>
      </c>
    </row>
    <row r="431" ht="24.95" customHeight="1" spans="1:25">
      <c r="A431" s="24"/>
      <c r="B431" s="25"/>
      <c r="C431" s="118" t="s">
        <v>2727</v>
      </c>
      <c r="D431" s="127" t="s">
        <v>117</v>
      </c>
      <c r="E431" s="127" t="s">
        <v>2460</v>
      </c>
      <c r="F431" s="127" t="s">
        <v>2964</v>
      </c>
      <c r="G431" s="26" t="s">
        <v>363</v>
      </c>
      <c r="H431" s="26">
        <v>2019</v>
      </c>
      <c r="I431" s="26" t="s">
        <v>106</v>
      </c>
      <c r="J431" s="45">
        <v>1</v>
      </c>
      <c r="K431" s="46" t="s">
        <v>2403</v>
      </c>
      <c r="L431" s="26" t="s">
        <v>1635</v>
      </c>
      <c r="M431" s="47">
        <v>0.488</v>
      </c>
      <c r="N431" s="47"/>
      <c r="O431" s="47">
        <v>0.488</v>
      </c>
      <c r="P431" s="47"/>
      <c r="Q431" s="26" t="s">
        <v>2075</v>
      </c>
      <c r="R431" s="26" t="s">
        <v>39</v>
      </c>
      <c r="S431" s="60">
        <v>1</v>
      </c>
      <c r="T431" s="119">
        <v>4</v>
      </c>
      <c r="U431" s="60"/>
      <c r="V431" s="60"/>
      <c r="W431" s="26" t="s">
        <v>17</v>
      </c>
      <c r="X431" s="26"/>
      <c r="Y431" s="26"/>
    </row>
    <row r="432" ht="24.95" customHeight="1" spans="1:25">
      <c r="A432" s="24"/>
      <c r="B432" s="25"/>
      <c r="C432" s="118" t="s">
        <v>2727</v>
      </c>
      <c r="D432" s="127" t="s">
        <v>117</v>
      </c>
      <c r="E432" s="127" t="s">
        <v>2460</v>
      </c>
      <c r="F432" s="127" t="s">
        <v>2965</v>
      </c>
      <c r="G432" s="26" t="s">
        <v>363</v>
      </c>
      <c r="H432" s="26">
        <v>2019</v>
      </c>
      <c r="I432" s="26" t="s">
        <v>106</v>
      </c>
      <c r="J432" s="45">
        <v>1</v>
      </c>
      <c r="K432" s="46" t="s">
        <v>2403</v>
      </c>
      <c r="L432" s="26" t="s">
        <v>1635</v>
      </c>
      <c r="M432" s="47">
        <v>0.8</v>
      </c>
      <c r="N432" s="47"/>
      <c r="O432" s="47">
        <v>0.8</v>
      </c>
      <c r="P432" s="47"/>
      <c r="Q432" s="26" t="s">
        <v>2075</v>
      </c>
      <c r="R432" s="26" t="s">
        <v>39</v>
      </c>
      <c r="S432" s="60">
        <v>1</v>
      </c>
      <c r="T432" s="119">
        <v>4</v>
      </c>
      <c r="U432" s="60"/>
      <c r="V432" s="60"/>
      <c r="W432" s="26" t="s">
        <v>17</v>
      </c>
      <c r="X432" s="26"/>
      <c r="Y432" s="26"/>
    </row>
    <row r="433" ht="24.95" customHeight="1" spans="1:25">
      <c r="A433" s="24">
        <v>287</v>
      </c>
      <c r="B433" s="25" t="s">
        <v>2462</v>
      </c>
      <c r="C433" s="26" t="s">
        <v>45</v>
      </c>
      <c r="D433" s="26" t="s">
        <v>117</v>
      </c>
      <c r="E433" s="26" t="s">
        <v>240</v>
      </c>
      <c r="F433" s="26"/>
      <c r="G433" s="26" t="s">
        <v>363</v>
      </c>
      <c r="H433" s="26">
        <v>2019</v>
      </c>
      <c r="I433" s="26" t="s">
        <v>106</v>
      </c>
      <c r="J433" s="45">
        <v>3</v>
      </c>
      <c r="K433" s="46" t="s">
        <v>2403</v>
      </c>
      <c r="L433" s="26" t="s">
        <v>1635</v>
      </c>
      <c r="M433" s="47">
        <f>N433+O433+P433</f>
        <v>0.9774</v>
      </c>
      <c r="N433" s="47"/>
      <c r="O433" s="47">
        <v>0.9774</v>
      </c>
      <c r="P433" s="47"/>
      <c r="Q433" s="26" t="s">
        <v>2075</v>
      </c>
      <c r="R433" s="26" t="s">
        <v>39</v>
      </c>
      <c r="S433" s="60">
        <v>3</v>
      </c>
      <c r="T433" s="60">
        <v>16</v>
      </c>
      <c r="U433" s="60"/>
      <c r="V433" s="60"/>
      <c r="W433" s="26" t="s">
        <v>17</v>
      </c>
      <c r="X433" s="26"/>
      <c r="Y433" s="26" t="s">
        <v>2463</v>
      </c>
    </row>
    <row r="434" ht="24.95" customHeight="1" spans="1:25">
      <c r="A434" s="24"/>
      <c r="B434" s="25"/>
      <c r="C434" s="118" t="s">
        <v>2727</v>
      </c>
      <c r="D434" s="127" t="s">
        <v>117</v>
      </c>
      <c r="E434" s="127" t="s">
        <v>240</v>
      </c>
      <c r="F434" s="127" t="s">
        <v>2966</v>
      </c>
      <c r="G434" s="26" t="s">
        <v>363</v>
      </c>
      <c r="H434" s="26">
        <v>2019</v>
      </c>
      <c r="I434" s="26" t="s">
        <v>106</v>
      </c>
      <c r="J434" s="45">
        <v>1</v>
      </c>
      <c r="K434" s="46" t="s">
        <v>2403</v>
      </c>
      <c r="L434" s="26" t="s">
        <v>1635</v>
      </c>
      <c r="M434" s="47">
        <v>0.64</v>
      </c>
      <c r="N434" s="47"/>
      <c r="O434" s="47">
        <v>0.64</v>
      </c>
      <c r="P434" s="47"/>
      <c r="Q434" s="26" t="s">
        <v>2075</v>
      </c>
      <c r="R434" s="26" t="s">
        <v>39</v>
      </c>
      <c r="S434" s="60">
        <v>1</v>
      </c>
      <c r="T434" s="119">
        <v>3</v>
      </c>
      <c r="U434" s="60"/>
      <c r="V434" s="60"/>
      <c r="W434" s="26" t="s">
        <v>17</v>
      </c>
      <c r="X434" s="26"/>
      <c r="Y434" s="26"/>
    </row>
    <row r="435" ht="24.95" customHeight="1" spans="1:25">
      <c r="A435" s="24"/>
      <c r="B435" s="25"/>
      <c r="C435" s="118" t="s">
        <v>2727</v>
      </c>
      <c r="D435" s="127" t="s">
        <v>117</v>
      </c>
      <c r="E435" s="127" t="s">
        <v>240</v>
      </c>
      <c r="F435" s="127" t="s">
        <v>2870</v>
      </c>
      <c r="G435" s="26" t="s">
        <v>363</v>
      </c>
      <c r="H435" s="26">
        <v>2019</v>
      </c>
      <c r="I435" s="26" t="s">
        <v>106</v>
      </c>
      <c r="J435" s="45">
        <v>1</v>
      </c>
      <c r="K435" s="46" t="s">
        <v>2403</v>
      </c>
      <c r="L435" s="26" t="s">
        <v>1635</v>
      </c>
      <c r="M435" s="47">
        <v>0.2654</v>
      </c>
      <c r="N435" s="47"/>
      <c r="O435" s="47">
        <v>0.2654</v>
      </c>
      <c r="P435" s="47"/>
      <c r="Q435" s="26" t="s">
        <v>2075</v>
      </c>
      <c r="R435" s="26" t="s">
        <v>39</v>
      </c>
      <c r="S435" s="60">
        <v>1</v>
      </c>
      <c r="T435" s="119">
        <v>8</v>
      </c>
      <c r="U435" s="60"/>
      <c r="V435" s="60"/>
      <c r="W435" s="26" t="s">
        <v>17</v>
      </c>
      <c r="X435" s="26"/>
      <c r="Y435" s="26"/>
    </row>
    <row r="436" ht="24.95" customHeight="1" spans="1:25">
      <c r="A436" s="24"/>
      <c r="B436" s="25"/>
      <c r="C436" s="118" t="s">
        <v>2727</v>
      </c>
      <c r="D436" s="127" t="s">
        <v>117</v>
      </c>
      <c r="E436" s="127" t="s">
        <v>240</v>
      </c>
      <c r="F436" s="127" t="s">
        <v>2967</v>
      </c>
      <c r="G436" s="26" t="s">
        <v>363</v>
      </c>
      <c r="H436" s="26">
        <v>2019</v>
      </c>
      <c r="I436" s="26" t="s">
        <v>106</v>
      </c>
      <c r="J436" s="45">
        <v>1</v>
      </c>
      <c r="K436" s="46" t="s">
        <v>2403</v>
      </c>
      <c r="L436" s="26" t="s">
        <v>1635</v>
      </c>
      <c r="M436" s="47">
        <v>0.072</v>
      </c>
      <c r="N436" s="47"/>
      <c r="O436" s="47">
        <v>0.072</v>
      </c>
      <c r="P436" s="47"/>
      <c r="Q436" s="26" t="s">
        <v>2075</v>
      </c>
      <c r="R436" s="26" t="s">
        <v>39</v>
      </c>
      <c r="S436" s="60">
        <v>1</v>
      </c>
      <c r="T436" s="119">
        <v>5</v>
      </c>
      <c r="U436" s="60"/>
      <c r="V436" s="60"/>
      <c r="W436" s="26" t="s">
        <v>17</v>
      </c>
      <c r="X436" s="26"/>
      <c r="Y436" s="26"/>
    </row>
    <row r="437" ht="24.95" customHeight="1" spans="1:25">
      <c r="A437" s="24">
        <v>288</v>
      </c>
      <c r="B437" s="25" t="s">
        <v>2464</v>
      </c>
      <c r="C437" s="26" t="s">
        <v>45</v>
      </c>
      <c r="D437" s="26" t="s">
        <v>117</v>
      </c>
      <c r="E437" s="26" t="s">
        <v>405</v>
      </c>
      <c r="F437" s="26"/>
      <c r="G437" s="26" t="s">
        <v>363</v>
      </c>
      <c r="H437" s="26">
        <v>2019</v>
      </c>
      <c r="I437" s="26" t="s">
        <v>106</v>
      </c>
      <c r="J437" s="45">
        <v>4</v>
      </c>
      <c r="K437" s="46" t="s">
        <v>2403</v>
      </c>
      <c r="L437" s="26" t="s">
        <v>1635</v>
      </c>
      <c r="M437" s="47">
        <f>N437+O437+P437</f>
        <v>1.52</v>
      </c>
      <c r="N437" s="47"/>
      <c r="O437" s="47">
        <v>1.52</v>
      </c>
      <c r="P437" s="47"/>
      <c r="Q437" s="26" t="s">
        <v>2075</v>
      </c>
      <c r="R437" s="26" t="s">
        <v>39</v>
      </c>
      <c r="S437" s="60">
        <v>4</v>
      </c>
      <c r="T437" s="60">
        <v>15</v>
      </c>
      <c r="U437" s="60"/>
      <c r="V437" s="60"/>
      <c r="W437" s="26" t="s">
        <v>17</v>
      </c>
      <c r="X437" s="26"/>
      <c r="Y437" s="26" t="s">
        <v>2465</v>
      </c>
    </row>
    <row r="438" ht="24.95" customHeight="1" spans="1:25">
      <c r="A438" s="24"/>
      <c r="B438" s="25"/>
      <c r="C438" s="118" t="s">
        <v>2727</v>
      </c>
      <c r="D438" s="127" t="s">
        <v>117</v>
      </c>
      <c r="E438" s="127" t="s">
        <v>405</v>
      </c>
      <c r="F438" s="127" t="s">
        <v>2872</v>
      </c>
      <c r="G438" s="26" t="s">
        <v>363</v>
      </c>
      <c r="H438" s="26">
        <v>2019</v>
      </c>
      <c r="I438" s="26" t="s">
        <v>106</v>
      </c>
      <c r="J438" s="45">
        <v>1</v>
      </c>
      <c r="K438" s="46" t="s">
        <v>2403</v>
      </c>
      <c r="L438" s="26" t="s">
        <v>1635</v>
      </c>
      <c r="M438" s="47">
        <v>0.192</v>
      </c>
      <c r="N438" s="47"/>
      <c r="O438" s="47">
        <v>0.192</v>
      </c>
      <c r="P438" s="47"/>
      <c r="Q438" s="26" t="s">
        <v>2075</v>
      </c>
      <c r="R438" s="26" t="s">
        <v>39</v>
      </c>
      <c r="S438" s="60">
        <v>1</v>
      </c>
      <c r="T438" s="119">
        <v>3</v>
      </c>
      <c r="U438" s="60"/>
      <c r="V438" s="60"/>
      <c r="W438" s="26" t="s">
        <v>17</v>
      </c>
      <c r="X438" s="26"/>
      <c r="Y438" s="26"/>
    </row>
    <row r="439" ht="24.95" customHeight="1" spans="1:25">
      <c r="A439" s="24"/>
      <c r="B439" s="25"/>
      <c r="C439" s="118" t="s">
        <v>2727</v>
      </c>
      <c r="D439" s="127" t="s">
        <v>117</v>
      </c>
      <c r="E439" s="127" t="s">
        <v>405</v>
      </c>
      <c r="F439" s="127" t="s">
        <v>2922</v>
      </c>
      <c r="G439" s="26" t="s">
        <v>363</v>
      </c>
      <c r="H439" s="26">
        <v>2019</v>
      </c>
      <c r="I439" s="26" t="s">
        <v>106</v>
      </c>
      <c r="J439" s="45">
        <v>1</v>
      </c>
      <c r="K439" s="46" t="s">
        <v>2403</v>
      </c>
      <c r="L439" s="26" t="s">
        <v>1635</v>
      </c>
      <c r="M439" s="47">
        <v>0.456</v>
      </c>
      <c r="N439" s="47"/>
      <c r="O439" s="47">
        <v>0.456</v>
      </c>
      <c r="P439" s="47"/>
      <c r="Q439" s="26" t="s">
        <v>2075</v>
      </c>
      <c r="R439" s="26" t="s">
        <v>39</v>
      </c>
      <c r="S439" s="60">
        <v>1</v>
      </c>
      <c r="T439" s="119">
        <v>5</v>
      </c>
      <c r="U439" s="60"/>
      <c r="V439" s="60"/>
      <c r="W439" s="26" t="s">
        <v>17</v>
      </c>
      <c r="X439" s="26"/>
      <c r="Y439" s="26"/>
    </row>
    <row r="440" ht="24.95" customHeight="1" spans="1:25">
      <c r="A440" s="24"/>
      <c r="B440" s="25"/>
      <c r="C440" s="118" t="s">
        <v>2727</v>
      </c>
      <c r="D440" s="127" t="s">
        <v>117</v>
      </c>
      <c r="E440" s="127" t="s">
        <v>405</v>
      </c>
      <c r="F440" s="127" t="s">
        <v>2889</v>
      </c>
      <c r="G440" s="26" t="s">
        <v>363</v>
      </c>
      <c r="H440" s="26">
        <v>2019</v>
      </c>
      <c r="I440" s="26" t="s">
        <v>106</v>
      </c>
      <c r="J440" s="45">
        <v>1</v>
      </c>
      <c r="K440" s="46" t="s">
        <v>2403</v>
      </c>
      <c r="L440" s="26" t="s">
        <v>1635</v>
      </c>
      <c r="M440" s="47">
        <v>0.072</v>
      </c>
      <c r="N440" s="47"/>
      <c r="O440" s="47">
        <v>0.072</v>
      </c>
      <c r="P440" s="47"/>
      <c r="Q440" s="26" t="s">
        <v>2075</v>
      </c>
      <c r="R440" s="26" t="s">
        <v>39</v>
      </c>
      <c r="S440" s="60">
        <v>1</v>
      </c>
      <c r="T440" s="119">
        <v>4</v>
      </c>
      <c r="U440" s="60"/>
      <c r="V440" s="60"/>
      <c r="W440" s="26" t="s">
        <v>17</v>
      </c>
      <c r="X440" s="26"/>
      <c r="Y440" s="26"/>
    </row>
    <row r="441" ht="24.95" customHeight="1" spans="1:25">
      <c r="A441" s="24"/>
      <c r="B441" s="25"/>
      <c r="C441" s="118" t="s">
        <v>2727</v>
      </c>
      <c r="D441" s="127" t="s">
        <v>117</v>
      </c>
      <c r="E441" s="127" t="s">
        <v>405</v>
      </c>
      <c r="F441" s="127" t="s">
        <v>2968</v>
      </c>
      <c r="G441" s="26" t="s">
        <v>363</v>
      </c>
      <c r="H441" s="26">
        <v>2019</v>
      </c>
      <c r="I441" s="26" t="s">
        <v>106</v>
      </c>
      <c r="J441" s="45">
        <v>1</v>
      </c>
      <c r="K441" s="46" t="s">
        <v>2403</v>
      </c>
      <c r="L441" s="26" t="s">
        <v>1635</v>
      </c>
      <c r="M441" s="47">
        <v>0.8</v>
      </c>
      <c r="N441" s="47"/>
      <c r="O441" s="47">
        <v>0.8</v>
      </c>
      <c r="P441" s="47"/>
      <c r="Q441" s="26" t="s">
        <v>2075</v>
      </c>
      <c r="R441" s="26" t="s">
        <v>39</v>
      </c>
      <c r="S441" s="60">
        <v>1</v>
      </c>
      <c r="T441" s="119">
        <v>3</v>
      </c>
      <c r="U441" s="60"/>
      <c r="V441" s="60"/>
      <c r="W441" s="26" t="s">
        <v>17</v>
      </c>
      <c r="X441" s="26"/>
      <c r="Y441" s="26"/>
    </row>
    <row r="442" ht="24.95" customHeight="1" spans="1:25">
      <c r="A442" s="24">
        <v>289</v>
      </c>
      <c r="B442" s="25" t="s">
        <v>2466</v>
      </c>
      <c r="C442" s="26" t="s">
        <v>45</v>
      </c>
      <c r="D442" s="26" t="s">
        <v>117</v>
      </c>
      <c r="E442" s="26" t="s">
        <v>243</v>
      </c>
      <c r="F442" s="26"/>
      <c r="G442" s="26" t="s">
        <v>363</v>
      </c>
      <c r="H442" s="26">
        <v>2019</v>
      </c>
      <c r="I442" s="26" t="s">
        <v>106</v>
      </c>
      <c r="J442" s="45">
        <v>2</v>
      </c>
      <c r="K442" s="46" t="s">
        <v>2403</v>
      </c>
      <c r="L442" s="26" t="s">
        <v>1635</v>
      </c>
      <c r="M442" s="47">
        <f>N442+O442+P442</f>
        <v>0.872</v>
      </c>
      <c r="N442" s="47"/>
      <c r="O442" s="47">
        <v>0.872</v>
      </c>
      <c r="P442" s="47"/>
      <c r="Q442" s="26" t="s">
        <v>2075</v>
      </c>
      <c r="R442" s="26" t="s">
        <v>39</v>
      </c>
      <c r="S442" s="60">
        <v>2</v>
      </c>
      <c r="T442" s="60">
        <v>5</v>
      </c>
      <c r="U442" s="60"/>
      <c r="V442" s="60"/>
      <c r="W442" s="26" t="s">
        <v>17</v>
      </c>
      <c r="X442" s="26"/>
      <c r="Y442" s="26" t="s">
        <v>2467</v>
      </c>
    </row>
    <row r="443" ht="24.95" customHeight="1" spans="1:25">
      <c r="A443" s="24"/>
      <c r="B443" s="25"/>
      <c r="C443" s="118" t="s">
        <v>2727</v>
      </c>
      <c r="D443" s="127" t="s">
        <v>117</v>
      </c>
      <c r="E443" s="127" t="s">
        <v>243</v>
      </c>
      <c r="F443" s="127" t="s">
        <v>2969</v>
      </c>
      <c r="G443" s="26" t="s">
        <v>363</v>
      </c>
      <c r="H443" s="26">
        <v>2019</v>
      </c>
      <c r="I443" s="26" t="s">
        <v>106</v>
      </c>
      <c r="J443" s="45">
        <v>1</v>
      </c>
      <c r="K443" s="46" t="s">
        <v>2403</v>
      </c>
      <c r="L443" s="26" t="s">
        <v>1635</v>
      </c>
      <c r="M443" s="47">
        <v>0.8</v>
      </c>
      <c r="N443" s="47"/>
      <c r="O443" s="47">
        <v>0.8</v>
      </c>
      <c r="P443" s="47"/>
      <c r="Q443" s="26" t="s">
        <v>2075</v>
      </c>
      <c r="R443" s="26" t="s">
        <v>39</v>
      </c>
      <c r="S443" s="60">
        <v>1</v>
      </c>
      <c r="T443" s="119">
        <v>1</v>
      </c>
      <c r="U443" s="60"/>
      <c r="V443" s="60"/>
      <c r="W443" s="26" t="s">
        <v>17</v>
      </c>
      <c r="X443" s="26"/>
      <c r="Y443" s="26"/>
    </row>
    <row r="444" ht="24.95" customHeight="1" spans="1:25">
      <c r="A444" s="24"/>
      <c r="B444" s="25"/>
      <c r="C444" s="118" t="s">
        <v>2727</v>
      </c>
      <c r="D444" s="127" t="s">
        <v>117</v>
      </c>
      <c r="E444" s="127" t="s">
        <v>243</v>
      </c>
      <c r="F444" s="127" t="s">
        <v>2970</v>
      </c>
      <c r="G444" s="26" t="s">
        <v>363</v>
      </c>
      <c r="H444" s="26">
        <v>2019</v>
      </c>
      <c r="I444" s="26" t="s">
        <v>106</v>
      </c>
      <c r="J444" s="45">
        <v>1</v>
      </c>
      <c r="K444" s="46" t="s">
        <v>2403</v>
      </c>
      <c r="L444" s="26" t="s">
        <v>1635</v>
      </c>
      <c r="M444" s="47">
        <v>0.072</v>
      </c>
      <c r="N444" s="47"/>
      <c r="O444" s="47">
        <v>0.072</v>
      </c>
      <c r="P444" s="47"/>
      <c r="Q444" s="26" t="s">
        <v>2075</v>
      </c>
      <c r="R444" s="26" t="s">
        <v>39</v>
      </c>
      <c r="S444" s="60">
        <v>1</v>
      </c>
      <c r="T444" s="119">
        <v>4</v>
      </c>
      <c r="U444" s="60"/>
      <c r="V444" s="60"/>
      <c r="W444" s="26" t="s">
        <v>17</v>
      </c>
      <c r="X444" s="26"/>
      <c r="Y444" s="26"/>
    </row>
    <row r="445" ht="24.95" customHeight="1" spans="1:25">
      <c r="A445" s="24">
        <v>290</v>
      </c>
      <c r="B445" s="25" t="s">
        <v>2468</v>
      </c>
      <c r="C445" s="26" t="s">
        <v>45</v>
      </c>
      <c r="D445" s="26" t="s">
        <v>117</v>
      </c>
      <c r="E445" s="26" t="s">
        <v>171</v>
      </c>
      <c r="F445" s="26"/>
      <c r="G445" s="26" t="s">
        <v>363</v>
      </c>
      <c r="H445" s="26">
        <v>2019</v>
      </c>
      <c r="I445" s="26" t="s">
        <v>106</v>
      </c>
      <c r="J445" s="45">
        <v>6</v>
      </c>
      <c r="K445" s="46" t="s">
        <v>2403</v>
      </c>
      <c r="L445" s="26" t="s">
        <v>1635</v>
      </c>
      <c r="M445" s="47">
        <f>N445+O445+P445</f>
        <v>3.03184</v>
      </c>
      <c r="N445" s="47"/>
      <c r="O445" s="47">
        <v>3.03184</v>
      </c>
      <c r="P445" s="47"/>
      <c r="Q445" s="26" t="s">
        <v>2075</v>
      </c>
      <c r="R445" s="26" t="s">
        <v>39</v>
      </c>
      <c r="S445" s="60">
        <v>6</v>
      </c>
      <c r="T445" s="60">
        <v>24</v>
      </c>
      <c r="U445" s="60"/>
      <c r="V445" s="60"/>
      <c r="W445" s="26" t="s">
        <v>17</v>
      </c>
      <c r="X445" s="26"/>
      <c r="Y445" s="26" t="s">
        <v>2469</v>
      </c>
    </row>
    <row r="446" ht="24.95" customHeight="1" spans="1:25">
      <c r="A446" s="24"/>
      <c r="B446" s="25"/>
      <c r="C446" s="118" t="s">
        <v>2727</v>
      </c>
      <c r="D446" s="127" t="s">
        <v>117</v>
      </c>
      <c r="E446" s="127" t="s">
        <v>171</v>
      </c>
      <c r="F446" s="127" t="s">
        <v>2949</v>
      </c>
      <c r="G446" s="26" t="s">
        <v>363</v>
      </c>
      <c r="H446" s="26">
        <v>2019</v>
      </c>
      <c r="I446" s="26" t="s">
        <v>106</v>
      </c>
      <c r="J446" s="45">
        <v>1</v>
      </c>
      <c r="K446" s="46" t="s">
        <v>2403</v>
      </c>
      <c r="L446" s="26" t="s">
        <v>1635</v>
      </c>
      <c r="M446" s="47">
        <v>0.8</v>
      </c>
      <c r="N446" s="47"/>
      <c r="O446" s="47">
        <v>0.8</v>
      </c>
      <c r="P446" s="47"/>
      <c r="Q446" s="26" t="s">
        <v>2075</v>
      </c>
      <c r="R446" s="26" t="s">
        <v>39</v>
      </c>
      <c r="S446" s="60">
        <v>1</v>
      </c>
      <c r="T446" s="119">
        <v>3</v>
      </c>
      <c r="U446" s="60"/>
      <c r="V446" s="60"/>
      <c r="W446" s="26" t="s">
        <v>17</v>
      </c>
      <c r="X446" s="26"/>
      <c r="Y446" s="26"/>
    </row>
    <row r="447" ht="24.95" customHeight="1" spans="1:25">
      <c r="A447" s="24"/>
      <c r="B447" s="25"/>
      <c r="C447" s="118" t="s">
        <v>2727</v>
      </c>
      <c r="D447" s="127" t="s">
        <v>117</v>
      </c>
      <c r="E447" s="127" t="s">
        <v>171</v>
      </c>
      <c r="F447" s="127" t="s">
        <v>2924</v>
      </c>
      <c r="G447" s="26" t="s">
        <v>363</v>
      </c>
      <c r="H447" s="26">
        <v>2019</v>
      </c>
      <c r="I447" s="26" t="s">
        <v>106</v>
      </c>
      <c r="J447" s="45">
        <v>1</v>
      </c>
      <c r="K447" s="46" t="s">
        <v>2403</v>
      </c>
      <c r="L447" s="26" t="s">
        <v>1635</v>
      </c>
      <c r="M447" s="47">
        <v>0.632</v>
      </c>
      <c r="N447" s="47"/>
      <c r="O447" s="47">
        <v>0.632</v>
      </c>
      <c r="P447" s="47"/>
      <c r="Q447" s="26" t="s">
        <v>2075</v>
      </c>
      <c r="R447" s="26" t="s">
        <v>39</v>
      </c>
      <c r="S447" s="60">
        <v>1</v>
      </c>
      <c r="T447" s="119">
        <v>4</v>
      </c>
      <c r="U447" s="60"/>
      <c r="V447" s="60"/>
      <c r="W447" s="26" t="s">
        <v>17</v>
      </c>
      <c r="X447" s="26"/>
      <c r="Y447" s="26"/>
    </row>
    <row r="448" ht="24.95" customHeight="1" spans="1:25">
      <c r="A448" s="24"/>
      <c r="B448" s="25"/>
      <c r="C448" s="118" t="s">
        <v>2727</v>
      </c>
      <c r="D448" s="127" t="s">
        <v>117</v>
      </c>
      <c r="E448" s="127" t="s">
        <v>171</v>
      </c>
      <c r="F448" s="127" t="s">
        <v>2971</v>
      </c>
      <c r="G448" s="26" t="s">
        <v>363</v>
      </c>
      <c r="H448" s="26">
        <v>2019</v>
      </c>
      <c r="I448" s="26" t="s">
        <v>106</v>
      </c>
      <c r="J448" s="45">
        <v>1</v>
      </c>
      <c r="K448" s="46" t="s">
        <v>2403</v>
      </c>
      <c r="L448" s="26" t="s">
        <v>1635</v>
      </c>
      <c r="M448" s="47">
        <v>0.67</v>
      </c>
      <c r="N448" s="47"/>
      <c r="O448" s="47">
        <v>0.67</v>
      </c>
      <c r="P448" s="47"/>
      <c r="Q448" s="26" t="s">
        <v>2075</v>
      </c>
      <c r="R448" s="26" t="s">
        <v>39</v>
      </c>
      <c r="S448" s="60">
        <v>1</v>
      </c>
      <c r="T448" s="119">
        <v>3</v>
      </c>
      <c r="U448" s="60"/>
      <c r="V448" s="60"/>
      <c r="W448" s="26" t="s">
        <v>17</v>
      </c>
      <c r="X448" s="26"/>
      <c r="Y448" s="26"/>
    </row>
    <row r="449" ht="24.95" customHeight="1" spans="1:25">
      <c r="A449" s="24"/>
      <c r="B449" s="25"/>
      <c r="C449" s="118" t="s">
        <v>2727</v>
      </c>
      <c r="D449" s="127" t="s">
        <v>117</v>
      </c>
      <c r="E449" s="127" t="s">
        <v>171</v>
      </c>
      <c r="F449" s="127" t="s">
        <v>2972</v>
      </c>
      <c r="G449" s="26" t="s">
        <v>363</v>
      </c>
      <c r="H449" s="26">
        <v>2019</v>
      </c>
      <c r="I449" s="26" t="s">
        <v>106</v>
      </c>
      <c r="J449" s="45">
        <v>1</v>
      </c>
      <c r="K449" s="46" t="s">
        <v>2403</v>
      </c>
      <c r="L449" s="26" t="s">
        <v>1635</v>
      </c>
      <c r="M449" s="47">
        <v>0.29784</v>
      </c>
      <c r="N449" s="47"/>
      <c r="O449" s="47">
        <v>0.29784</v>
      </c>
      <c r="P449" s="47"/>
      <c r="Q449" s="26" t="s">
        <v>2075</v>
      </c>
      <c r="R449" s="26" t="s">
        <v>39</v>
      </c>
      <c r="S449" s="60">
        <v>1</v>
      </c>
      <c r="T449" s="119">
        <v>2</v>
      </c>
      <c r="U449" s="60"/>
      <c r="V449" s="60"/>
      <c r="W449" s="26" t="s">
        <v>17</v>
      </c>
      <c r="X449" s="26"/>
      <c r="Y449" s="26"/>
    </row>
    <row r="450" ht="24.95" customHeight="1" spans="1:25">
      <c r="A450" s="24"/>
      <c r="B450" s="25"/>
      <c r="C450" s="118" t="s">
        <v>2727</v>
      </c>
      <c r="D450" s="127" t="s">
        <v>117</v>
      </c>
      <c r="E450" s="127" t="s">
        <v>171</v>
      </c>
      <c r="F450" s="127" t="s">
        <v>2973</v>
      </c>
      <c r="G450" s="26" t="s">
        <v>363</v>
      </c>
      <c r="H450" s="26">
        <v>2019</v>
      </c>
      <c r="I450" s="26" t="s">
        <v>106</v>
      </c>
      <c r="J450" s="45">
        <v>1</v>
      </c>
      <c r="K450" s="46" t="s">
        <v>2403</v>
      </c>
      <c r="L450" s="26" t="s">
        <v>1635</v>
      </c>
      <c r="M450" s="47">
        <v>0.56</v>
      </c>
      <c r="N450" s="47"/>
      <c r="O450" s="47">
        <v>0.56</v>
      </c>
      <c r="P450" s="47"/>
      <c r="Q450" s="26" t="s">
        <v>2075</v>
      </c>
      <c r="R450" s="26" t="s">
        <v>39</v>
      </c>
      <c r="S450" s="60">
        <v>1</v>
      </c>
      <c r="T450" s="119">
        <v>6</v>
      </c>
      <c r="U450" s="60"/>
      <c r="V450" s="60"/>
      <c r="W450" s="26" t="s">
        <v>17</v>
      </c>
      <c r="X450" s="26"/>
      <c r="Y450" s="26"/>
    </row>
    <row r="451" ht="24.95" customHeight="1" spans="1:25">
      <c r="A451" s="24"/>
      <c r="B451" s="25"/>
      <c r="C451" s="118" t="s">
        <v>2727</v>
      </c>
      <c r="D451" s="127" t="s">
        <v>117</v>
      </c>
      <c r="E451" s="127" t="s">
        <v>171</v>
      </c>
      <c r="F451" s="127" t="s">
        <v>2927</v>
      </c>
      <c r="G451" s="26" t="s">
        <v>363</v>
      </c>
      <c r="H451" s="26">
        <v>2019</v>
      </c>
      <c r="I451" s="26" t="s">
        <v>106</v>
      </c>
      <c r="J451" s="45">
        <v>1</v>
      </c>
      <c r="K451" s="46" t="s">
        <v>2403</v>
      </c>
      <c r="L451" s="26" t="s">
        <v>1635</v>
      </c>
      <c r="M451" s="47">
        <v>0.072</v>
      </c>
      <c r="N451" s="47"/>
      <c r="O451" s="47">
        <v>0.072</v>
      </c>
      <c r="P451" s="47"/>
      <c r="Q451" s="26" t="s">
        <v>2075</v>
      </c>
      <c r="R451" s="26" t="s">
        <v>39</v>
      </c>
      <c r="S451" s="60">
        <v>1</v>
      </c>
      <c r="T451" s="119">
        <v>6</v>
      </c>
      <c r="U451" s="60"/>
      <c r="V451" s="60"/>
      <c r="W451" s="26" t="s">
        <v>17</v>
      </c>
      <c r="X451" s="26"/>
      <c r="Y451" s="26"/>
    </row>
    <row r="452" ht="24.95" customHeight="1" spans="1:25">
      <c r="A452" s="24">
        <v>291</v>
      </c>
      <c r="B452" s="25" t="s">
        <v>2470</v>
      </c>
      <c r="C452" s="26" t="s">
        <v>45</v>
      </c>
      <c r="D452" s="26" t="s">
        <v>117</v>
      </c>
      <c r="E452" s="26" t="s">
        <v>246</v>
      </c>
      <c r="F452" s="26"/>
      <c r="G452" s="26" t="s">
        <v>363</v>
      </c>
      <c r="H452" s="26">
        <v>2019</v>
      </c>
      <c r="I452" s="26" t="s">
        <v>106</v>
      </c>
      <c r="J452" s="45">
        <v>4</v>
      </c>
      <c r="K452" s="46" t="s">
        <v>2403</v>
      </c>
      <c r="L452" s="26" t="s">
        <v>1635</v>
      </c>
      <c r="M452" s="47">
        <f>N452+O452+P452</f>
        <v>1.978</v>
      </c>
      <c r="N452" s="47"/>
      <c r="O452" s="47">
        <v>1.978</v>
      </c>
      <c r="P452" s="47"/>
      <c r="Q452" s="26" t="s">
        <v>2075</v>
      </c>
      <c r="R452" s="26" t="s">
        <v>39</v>
      </c>
      <c r="S452" s="60">
        <v>4</v>
      </c>
      <c r="T452" s="60">
        <v>12</v>
      </c>
      <c r="U452" s="60"/>
      <c r="V452" s="60"/>
      <c r="W452" s="26" t="s">
        <v>17</v>
      </c>
      <c r="X452" s="26"/>
      <c r="Y452" s="26" t="s">
        <v>2471</v>
      </c>
    </row>
    <row r="453" ht="24.95" customHeight="1" spans="1:25">
      <c r="A453" s="24"/>
      <c r="B453" s="25"/>
      <c r="C453" s="118" t="s">
        <v>2727</v>
      </c>
      <c r="D453" s="127" t="s">
        <v>117</v>
      </c>
      <c r="E453" s="127" t="s">
        <v>246</v>
      </c>
      <c r="F453" s="127" t="s">
        <v>2974</v>
      </c>
      <c r="G453" s="26" t="s">
        <v>363</v>
      </c>
      <c r="H453" s="26">
        <v>2019</v>
      </c>
      <c r="I453" s="26" t="s">
        <v>106</v>
      </c>
      <c r="J453" s="45">
        <v>1</v>
      </c>
      <c r="K453" s="46" t="s">
        <v>2403</v>
      </c>
      <c r="L453" s="26" t="s">
        <v>1635</v>
      </c>
      <c r="M453" s="47">
        <v>0.8</v>
      </c>
      <c r="N453" s="47"/>
      <c r="O453" s="47">
        <v>0.8</v>
      </c>
      <c r="P453" s="47"/>
      <c r="Q453" s="26" t="s">
        <v>2075</v>
      </c>
      <c r="R453" s="26" t="s">
        <v>39</v>
      </c>
      <c r="S453" s="60">
        <v>1</v>
      </c>
      <c r="T453" s="119">
        <v>3</v>
      </c>
      <c r="U453" s="60"/>
      <c r="V453" s="60"/>
      <c r="W453" s="26" t="s">
        <v>17</v>
      </c>
      <c r="X453" s="26"/>
      <c r="Y453" s="26"/>
    </row>
    <row r="454" ht="24.95" customHeight="1" spans="1:25">
      <c r="A454" s="24"/>
      <c r="B454" s="25"/>
      <c r="C454" s="118" t="s">
        <v>2727</v>
      </c>
      <c r="D454" s="127" t="s">
        <v>117</v>
      </c>
      <c r="E454" s="127" t="s">
        <v>246</v>
      </c>
      <c r="F454" s="127" t="s">
        <v>2975</v>
      </c>
      <c r="G454" s="26" t="s">
        <v>363</v>
      </c>
      <c r="H454" s="26">
        <v>2019</v>
      </c>
      <c r="I454" s="26" t="s">
        <v>106</v>
      </c>
      <c r="J454" s="45">
        <v>1</v>
      </c>
      <c r="K454" s="46" t="s">
        <v>2403</v>
      </c>
      <c r="L454" s="26" t="s">
        <v>1635</v>
      </c>
      <c r="M454" s="47">
        <v>0.612</v>
      </c>
      <c r="N454" s="47"/>
      <c r="O454" s="47">
        <v>0.612</v>
      </c>
      <c r="P454" s="47"/>
      <c r="Q454" s="26" t="s">
        <v>2075</v>
      </c>
      <c r="R454" s="26" t="s">
        <v>39</v>
      </c>
      <c r="S454" s="60">
        <v>1</v>
      </c>
      <c r="T454" s="119">
        <v>2</v>
      </c>
      <c r="U454" s="60"/>
      <c r="V454" s="60"/>
      <c r="W454" s="26" t="s">
        <v>17</v>
      </c>
      <c r="X454" s="26"/>
      <c r="Y454" s="26"/>
    </row>
    <row r="455" ht="24.95" customHeight="1" spans="1:25">
      <c r="A455" s="24"/>
      <c r="B455" s="25"/>
      <c r="C455" s="118" t="s">
        <v>2727</v>
      </c>
      <c r="D455" s="127" t="s">
        <v>117</v>
      </c>
      <c r="E455" s="127" t="s">
        <v>246</v>
      </c>
      <c r="F455" s="127" t="s">
        <v>2930</v>
      </c>
      <c r="G455" s="26" t="s">
        <v>363</v>
      </c>
      <c r="H455" s="26">
        <v>2019</v>
      </c>
      <c r="I455" s="26" t="s">
        <v>106</v>
      </c>
      <c r="J455" s="45">
        <v>1</v>
      </c>
      <c r="K455" s="46" t="s">
        <v>2403</v>
      </c>
      <c r="L455" s="26" t="s">
        <v>1635</v>
      </c>
      <c r="M455" s="47">
        <v>0.336</v>
      </c>
      <c r="N455" s="47"/>
      <c r="O455" s="47">
        <v>0.336</v>
      </c>
      <c r="P455" s="47"/>
      <c r="Q455" s="26" t="s">
        <v>2075</v>
      </c>
      <c r="R455" s="26" t="s">
        <v>39</v>
      </c>
      <c r="S455" s="60">
        <v>1</v>
      </c>
      <c r="T455" s="119">
        <v>5</v>
      </c>
      <c r="U455" s="60"/>
      <c r="V455" s="60"/>
      <c r="W455" s="26" t="s">
        <v>17</v>
      </c>
      <c r="X455" s="26"/>
      <c r="Y455" s="26"/>
    </row>
    <row r="456" ht="24.95" customHeight="1" spans="1:25">
      <c r="A456" s="24"/>
      <c r="B456" s="25"/>
      <c r="C456" s="118" t="s">
        <v>2727</v>
      </c>
      <c r="D456" s="127" t="s">
        <v>117</v>
      </c>
      <c r="E456" s="127" t="s">
        <v>246</v>
      </c>
      <c r="F456" s="127" t="s">
        <v>2976</v>
      </c>
      <c r="G456" s="26" t="s">
        <v>363</v>
      </c>
      <c r="H456" s="26">
        <v>2019</v>
      </c>
      <c r="I456" s="26" t="s">
        <v>106</v>
      </c>
      <c r="J456" s="45">
        <v>1</v>
      </c>
      <c r="K456" s="46" t="s">
        <v>2403</v>
      </c>
      <c r="L456" s="26" t="s">
        <v>1635</v>
      </c>
      <c r="M456" s="47">
        <v>0.23</v>
      </c>
      <c r="N456" s="47"/>
      <c r="O456" s="47">
        <v>0.23</v>
      </c>
      <c r="P456" s="47"/>
      <c r="Q456" s="26" t="s">
        <v>2075</v>
      </c>
      <c r="R456" s="26" t="s">
        <v>39</v>
      </c>
      <c r="S456" s="60">
        <v>1</v>
      </c>
      <c r="T456" s="119">
        <v>4</v>
      </c>
      <c r="U456" s="60"/>
      <c r="V456" s="60"/>
      <c r="W456" s="26" t="s">
        <v>17</v>
      </c>
      <c r="X456" s="26"/>
      <c r="Y456" s="26"/>
    </row>
    <row r="457" ht="24.95" customHeight="1" spans="1:25">
      <c r="A457" s="24">
        <v>292</v>
      </c>
      <c r="B457" s="25" t="s">
        <v>2472</v>
      </c>
      <c r="C457" s="26" t="s">
        <v>45</v>
      </c>
      <c r="D457" s="26" t="s">
        <v>117</v>
      </c>
      <c r="E457" s="26" t="s">
        <v>2473</v>
      </c>
      <c r="F457" s="26"/>
      <c r="G457" s="26" t="s">
        <v>363</v>
      </c>
      <c r="H457" s="26">
        <v>2019</v>
      </c>
      <c r="I457" s="26" t="s">
        <v>106</v>
      </c>
      <c r="J457" s="45">
        <v>4</v>
      </c>
      <c r="K457" s="46" t="s">
        <v>2403</v>
      </c>
      <c r="L457" s="26" t="s">
        <v>1635</v>
      </c>
      <c r="M457" s="47">
        <f>N457+O457+P457</f>
        <v>2.2011</v>
      </c>
      <c r="N457" s="47"/>
      <c r="O457" s="47">
        <v>2.2011</v>
      </c>
      <c r="P457" s="47"/>
      <c r="Q457" s="26" t="s">
        <v>2075</v>
      </c>
      <c r="R457" s="26" t="s">
        <v>39</v>
      </c>
      <c r="S457" s="60">
        <v>4</v>
      </c>
      <c r="T457" s="60">
        <v>21</v>
      </c>
      <c r="U457" s="60"/>
      <c r="V457" s="60"/>
      <c r="W457" s="26" t="s">
        <v>17</v>
      </c>
      <c r="X457" s="26"/>
      <c r="Y457" s="26" t="s">
        <v>2474</v>
      </c>
    </row>
    <row r="458" ht="24.95" customHeight="1" spans="1:25">
      <c r="A458" s="24"/>
      <c r="B458" s="25"/>
      <c r="C458" s="118" t="s">
        <v>2727</v>
      </c>
      <c r="D458" s="127" t="s">
        <v>117</v>
      </c>
      <c r="E458" s="127" t="s">
        <v>249</v>
      </c>
      <c r="F458" s="127" t="s">
        <v>2977</v>
      </c>
      <c r="G458" s="26" t="s">
        <v>363</v>
      </c>
      <c r="H458" s="26">
        <v>2019</v>
      </c>
      <c r="I458" s="26" t="s">
        <v>106</v>
      </c>
      <c r="J458" s="45">
        <v>1</v>
      </c>
      <c r="K458" s="46" t="s">
        <v>2403</v>
      </c>
      <c r="L458" s="26" t="s">
        <v>1635</v>
      </c>
      <c r="M458" s="47">
        <v>0.8</v>
      </c>
      <c r="N458" s="47"/>
      <c r="O458" s="47">
        <v>0.8</v>
      </c>
      <c r="P458" s="47"/>
      <c r="Q458" s="26" t="s">
        <v>2075</v>
      </c>
      <c r="R458" s="26" t="s">
        <v>39</v>
      </c>
      <c r="S458" s="60">
        <v>1</v>
      </c>
      <c r="T458" s="119">
        <v>3</v>
      </c>
      <c r="U458" s="60"/>
      <c r="V458" s="60"/>
      <c r="W458" s="26" t="s">
        <v>17</v>
      </c>
      <c r="X458" s="26"/>
      <c r="Y458" s="26"/>
    </row>
    <row r="459" ht="24.95" customHeight="1" spans="1:25">
      <c r="A459" s="24"/>
      <c r="B459" s="25"/>
      <c r="C459" s="118" t="s">
        <v>2727</v>
      </c>
      <c r="D459" s="127" t="s">
        <v>117</v>
      </c>
      <c r="E459" s="127" t="s">
        <v>249</v>
      </c>
      <c r="F459" s="127" t="s">
        <v>2933</v>
      </c>
      <c r="G459" s="26" t="s">
        <v>363</v>
      </c>
      <c r="H459" s="26">
        <v>2019</v>
      </c>
      <c r="I459" s="26" t="s">
        <v>106</v>
      </c>
      <c r="J459" s="45">
        <v>1</v>
      </c>
      <c r="K459" s="46" t="s">
        <v>2403</v>
      </c>
      <c r="L459" s="26" t="s">
        <v>1635</v>
      </c>
      <c r="M459" s="47">
        <v>0.34312</v>
      </c>
      <c r="N459" s="47"/>
      <c r="O459" s="47">
        <v>0.34312</v>
      </c>
      <c r="P459" s="47"/>
      <c r="Q459" s="26" t="s">
        <v>2075</v>
      </c>
      <c r="R459" s="26" t="s">
        <v>39</v>
      </c>
      <c r="S459" s="60">
        <v>1</v>
      </c>
      <c r="T459" s="119">
        <v>4</v>
      </c>
      <c r="U459" s="60"/>
      <c r="V459" s="60"/>
      <c r="W459" s="26" t="s">
        <v>17</v>
      </c>
      <c r="X459" s="26"/>
      <c r="Y459" s="26"/>
    </row>
    <row r="460" ht="24.95" customHeight="1" spans="1:25">
      <c r="A460" s="24"/>
      <c r="B460" s="25"/>
      <c r="C460" s="118" t="s">
        <v>2727</v>
      </c>
      <c r="D460" s="127" t="s">
        <v>117</v>
      </c>
      <c r="E460" s="127" t="s">
        <v>249</v>
      </c>
      <c r="F460" s="127" t="s">
        <v>2932</v>
      </c>
      <c r="G460" s="26" t="s">
        <v>363</v>
      </c>
      <c r="H460" s="26">
        <v>2019</v>
      </c>
      <c r="I460" s="26" t="s">
        <v>106</v>
      </c>
      <c r="J460" s="45">
        <v>1</v>
      </c>
      <c r="K460" s="46" t="s">
        <v>2403</v>
      </c>
      <c r="L460" s="26" t="s">
        <v>1635</v>
      </c>
      <c r="M460" s="47">
        <v>0.56</v>
      </c>
      <c r="N460" s="47"/>
      <c r="O460" s="47">
        <v>0.56</v>
      </c>
      <c r="P460" s="47"/>
      <c r="Q460" s="26" t="s">
        <v>2075</v>
      </c>
      <c r="R460" s="26" t="s">
        <v>39</v>
      </c>
      <c r="S460" s="60">
        <v>1</v>
      </c>
      <c r="T460" s="119">
        <v>5</v>
      </c>
      <c r="U460" s="60"/>
      <c r="V460" s="60"/>
      <c r="W460" s="26" t="s">
        <v>17</v>
      </c>
      <c r="X460" s="26"/>
      <c r="Y460" s="26"/>
    </row>
    <row r="461" ht="24.95" customHeight="1" spans="1:25">
      <c r="A461" s="24"/>
      <c r="B461" s="25"/>
      <c r="C461" s="118" t="s">
        <v>2727</v>
      </c>
      <c r="D461" s="127" t="s">
        <v>117</v>
      </c>
      <c r="E461" s="127" t="s">
        <v>249</v>
      </c>
      <c r="F461" s="127" t="s">
        <v>2875</v>
      </c>
      <c r="G461" s="26" t="s">
        <v>363</v>
      </c>
      <c r="H461" s="26">
        <v>2019</v>
      </c>
      <c r="I461" s="26" t="s">
        <v>106</v>
      </c>
      <c r="J461" s="45">
        <v>1</v>
      </c>
      <c r="K461" s="46" t="s">
        <v>2403</v>
      </c>
      <c r="L461" s="26" t="s">
        <v>1635</v>
      </c>
      <c r="M461" s="47">
        <v>0.498</v>
      </c>
      <c r="N461" s="47"/>
      <c r="O461" s="47">
        <v>0.498</v>
      </c>
      <c r="P461" s="47"/>
      <c r="Q461" s="26" t="s">
        <v>2075</v>
      </c>
      <c r="R461" s="26" t="s">
        <v>39</v>
      </c>
      <c r="S461" s="60">
        <v>1</v>
      </c>
      <c r="T461" s="119">
        <v>9</v>
      </c>
      <c r="U461" s="60"/>
      <c r="V461" s="60"/>
      <c r="W461" s="26" t="s">
        <v>17</v>
      </c>
      <c r="X461" s="26"/>
      <c r="Y461" s="26"/>
    </row>
    <row r="462" ht="24.95" customHeight="1" spans="1:25">
      <c r="A462" s="24">
        <v>293</v>
      </c>
      <c r="B462" s="25" t="s">
        <v>2475</v>
      </c>
      <c r="C462" s="26" t="s">
        <v>45</v>
      </c>
      <c r="D462" s="26" t="s">
        <v>117</v>
      </c>
      <c r="E462" s="26" t="s">
        <v>252</v>
      </c>
      <c r="F462" s="26"/>
      <c r="G462" s="26" t="s">
        <v>363</v>
      </c>
      <c r="H462" s="26">
        <v>2019</v>
      </c>
      <c r="I462" s="26" t="s">
        <v>106</v>
      </c>
      <c r="J462" s="45">
        <v>5</v>
      </c>
      <c r="K462" s="46" t="s">
        <v>2403</v>
      </c>
      <c r="L462" s="26" t="s">
        <v>1635</v>
      </c>
      <c r="M462" s="47">
        <f>N462+O462+P462</f>
        <v>3.0429</v>
      </c>
      <c r="N462" s="47"/>
      <c r="O462" s="47">
        <v>3.0429</v>
      </c>
      <c r="P462" s="47"/>
      <c r="Q462" s="26" t="s">
        <v>2075</v>
      </c>
      <c r="R462" s="26" t="s">
        <v>39</v>
      </c>
      <c r="S462" s="60">
        <v>5</v>
      </c>
      <c r="T462" s="60">
        <v>23</v>
      </c>
      <c r="U462" s="60"/>
      <c r="V462" s="60"/>
      <c r="W462" s="26" t="s">
        <v>17</v>
      </c>
      <c r="X462" s="26"/>
      <c r="Y462" s="26" t="s">
        <v>2476</v>
      </c>
    </row>
    <row r="463" ht="24.95" customHeight="1" spans="1:25">
      <c r="A463" s="24"/>
      <c r="B463" s="25"/>
      <c r="C463" s="118" t="s">
        <v>2727</v>
      </c>
      <c r="D463" s="127" t="s">
        <v>117</v>
      </c>
      <c r="E463" s="127" t="s">
        <v>252</v>
      </c>
      <c r="F463" s="127" t="s">
        <v>2978</v>
      </c>
      <c r="G463" s="26" t="s">
        <v>363</v>
      </c>
      <c r="H463" s="26">
        <v>2019</v>
      </c>
      <c r="I463" s="26" t="s">
        <v>106</v>
      </c>
      <c r="J463" s="45">
        <v>1</v>
      </c>
      <c r="K463" s="46" t="s">
        <v>2403</v>
      </c>
      <c r="L463" s="26" t="s">
        <v>1635</v>
      </c>
      <c r="M463" s="47">
        <v>0.8</v>
      </c>
      <c r="N463" s="47"/>
      <c r="O463" s="47">
        <v>0.8</v>
      </c>
      <c r="P463" s="47"/>
      <c r="Q463" s="26" t="s">
        <v>2075</v>
      </c>
      <c r="R463" s="26" t="s">
        <v>39</v>
      </c>
      <c r="S463" s="60">
        <v>1</v>
      </c>
      <c r="T463" s="119">
        <v>3</v>
      </c>
      <c r="U463" s="60"/>
      <c r="V463" s="60"/>
      <c r="W463" s="26" t="s">
        <v>17</v>
      </c>
      <c r="X463" s="26"/>
      <c r="Y463" s="26"/>
    </row>
    <row r="464" ht="24.95" customHeight="1" spans="1:25">
      <c r="A464" s="24"/>
      <c r="B464" s="25"/>
      <c r="C464" s="118" t="s">
        <v>2727</v>
      </c>
      <c r="D464" s="127" t="s">
        <v>117</v>
      </c>
      <c r="E464" s="127" t="s">
        <v>252</v>
      </c>
      <c r="F464" s="127" t="s">
        <v>2936</v>
      </c>
      <c r="G464" s="26" t="s">
        <v>363</v>
      </c>
      <c r="H464" s="26">
        <v>2019</v>
      </c>
      <c r="I464" s="26" t="s">
        <v>106</v>
      </c>
      <c r="J464" s="45">
        <v>1</v>
      </c>
      <c r="K464" s="46" t="s">
        <v>2403</v>
      </c>
      <c r="L464" s="26" t="s">
        <v>1635</v>
      </c>
      <c r="M464" s="47">
        <v>0.4289</v>
      </c>
      <c r="N464" s="47"/>
      <c r="O464" s="47">
        <v>0.4289</v>
      </c>
      <c r="P464" s="47"/>
      <c r="Q464" s="26" t="s">
        <v>2075</v>
      </c>
      <c r="R464" s="26" t="s">
        <v>39</v>
      </c>
      <c r="S464" s="60">
        <v>1</v>
      </c>
      <c r="T464" s="119">
        <v>5</v>
      </c>
      <c r="U464" s="60"/>
      <c r="V464" s="60"/>
      <c r="W464" s="26" t="s">
        <v>17</v>
      </c>
      <c r="X464" s="26"/>
      <c r="Y464" s="26"/>
    </row>
    <row r="465" ht="24.95" customHeight="1" spans="1:25">
      <c r="A465" s="24"/>
      <c r="B465" s="25"/>
      <c r="C465" s="118" t="s">
        <v>2727</v>
      </c>
      <c r="D465" s="127" t="s">
        <v>117</v>
      </c>
      <c r="E465" s="127" t="s">
        <v>252</v>
      </c>
      <c r="F465" s="127" t="s">
        <v>2878</v>
      </c>
      <c r="G465" s="26" t="s">
        <v>363</v>
      </c>
      <c r="H465" s="26">
        <v>2019</v>
      </c>
      <c r="I465" s="26" t="s">
        <v>106</v>
      </c>
      <c r="J465" s="45">
        <v>1</v>
      </c>
      <c r="K465" s="46" t="s">
        <v>2403</v>
      </c>
      <c r="L465" s="26" t="s">
        <v>1635</v>
      </c>
      <c r="M465" s="47">
        <v>0.782</v>
      </c>
      <c r="N465" s="47"/>
      <c r="O465" s="47">
        <v>0.782</v>
      </c>
      <c r="P465" s="47"/>
      <c r="Q465" s="26" t="s">
        <v>2075</v>
      </c>
      <c r="R465" s="26" t="s">
        <v>39</v>
      </c>
      <c r="S465" s="60">
        <v>1</v>
      </c>
      <c r="T465" s="119">
        <v>6</v>
      </c>
      <c r="U465" s="60"/>
      <c r="V465" s="60"/>
      <c r="W465" s="26" t="s">
        <v>17</v>
      </c>
      <c r="X465" s="26"/>
      <c r="Y465" s="26"/>
    </row>
    <row r="466" ht="24.95" customHeight="1" spans="1:25">
      <c r="A466" s="24"/>
      <c r="B466" s="25"/>
      <c r="C466" s="118" t="s">
        <v>2727</v>
      </c>
      <c r="D466" s="145" t="s">
        <v>117</v>
      </c>
      <c r="E466" s="145" t="s">
        <v>252</v>
      </c>
      <c r="F466" s="145" t="s">
        <v>2879</v>
      </c>
      <c r="G466" s="26" t="s">
        <v>363</v>
      </c>
      <c r="H466" s="26">
        <v>2019</v>
      </c>
      <c r="I466" s="26" t="s">
        <v>106</v>
      </c>
      <c r="J466" s="45">
        <v>1</v>
      </c>
      <c r="K466" s="46" t="s">
        <v>2403</v>
      </c>
      <c r="L466" s="26" t="s">
        <v>1635</v>
      </c>
      <c r="M466" s="47">
        <v>0.552</v>
      </c>
      <c r="N466" s="47"/>
      <c r="O466" s="47">
        <v>0.552</v>
      </c>
      <c r="P466" s="47"/>
      <c r="Q466" s="26" t="s">
        <v>2075</v>
      </c>
      <c r="R466" s="26" t="s">
        <v>39</v>
      </c>
      <c r="S466" s="60">
        <v>1</v>
      </c>
      <c r="T466" s="119">
        <v>5</v>
      </c>
      <c r="U466" s="60"/>
      <c r="V466" s="60"/>
      <c r="W466" s="26" t="s">
        <v>17</v>
      </c>
      <c r="X466" s="26"/>
      <c r="Y466" s="26"/>
    </row>
    <row r="467" ht="24.95" customHeight="1" spans="1:25">
      <c r="A467" s="24"/>
      <c r="B467" s="25"/>
      <c r="C467" s="118" t="s">
        <v>2727</v>
      </c>
      <c r="D467" s="119" t="s">
        <v>117</v>
      </c>
      <c r="E467" s="119" t="s">
        <v>252</v>
      </c>
      <c r="F467" s="119" t="s">
        <v>2979</v>
      </c>
      <c r="G467" s="26" t="s">
        <v>363</v>
      </c>
      <c r="H467" s="26">
        <v>2019</v>
      </c>
      <c r="I467" s="26" t="s">
        <v>106</v>
      </c>
      <c r="J467" s="45">
        <v>1</v>
      </c>
      <c r="K467" s="46" t="s">
        <v>2403</v>
      </c>
      <c r="L467" s="26" t="s">
        <v>1635</v>
      </c>
      <c r="M467" s="47">
        <v>0.48</v>
      </c>
      <c r="N467" s="47"/>
      <c r="O467" s="47">
        <v>0.48</v>
      </c>
      <c r="P467" s="47"/>
      <c r="Q467" s="26" t="s">
        <v>2075</v>
      </c>
      <c r="R467" s="26" t="s">
        <v>39</v>
      </c>
      <c r="S467" s="60">
        <v>1</v>
      </c>
      <c r="T467" s="119">
        <v>4</v>
      </c>
      <c r="U467" s="60"/>
      <c r="V467" s="60"/>
      <c r="W467" s="26" t="s">
        <v>17</v>
      </c>
      <c r="X467" s="26"/>
      <c r="Y467" s="26"/>
    </row>
    <row r="468" ht="24.95" customHeight="1" spans="1:25">
      <c r="A468" s="24">
        <v>294</v>
      </c>
      <c r="B468" s="25" t="s">
        <v>2477</v>
      </c>
      <c r="C468" s="26" t="s">
        <v>45</v>
      </c>
      <c r="D468" s="26" t="s">
        <v>117</v>
      </c>
      <c r="E468" s="26" t="s">
        <v>255</v>
      </c>
      <c r="F468" s="26"/>
      <c r="G468" s="26" t="s">
        <v>363</v>
      </c>
      <c r="H468" s="26">
        <v>2019</v>
      </c>
      <c r="I468" s="26" t="s">
        <v>106</v>
      </c>
      <c r="J468" s="45">
        <v>5</v>
      </c>
      <c r="K468" s="46" t="s">
        <v>2403</v>
      </c>
      <c r="L468" s="26" t="s">
        <v>1635</v>
      </c>
      <c r="M468" s="47">
        <f>N468+O468+P468</f>
        <v>2.17344</v>
      </c>
      <c r="N468" s="47"/>
      <c r="O468" s="47">
        <v>2.17344</v>
      </c>
      <c r="P468" s="47"/>
      <c r="Q468" s="26" t="s">
        <v>2075</v>
      </c>
      <c r="R468" s="26" t="s">
        <v>39</v>
      </c>
      <c r="S468" s="60">
        <v>5</v>
      </c>
      <c r="T468" s="60">
        <v>15</v>
      </c>
      <c r="U468" s="60"/>
      <c r="V468" s="60"/>
      <c r="W468" s="26" t="s">
        <v>17</v>
      </c>
      <c r="X468" s="26"/>
      <c r="Y468" s="26" t="s">
        <v>2478</v>
      </c>
    </row>
    <row r="469" ht="24.95" customHeight="1" spans="1:25">
      <c r="A469" s="24"/>
      <c r="B469" s="25"/>
      <c r="C469" s="118" t="s">
        <v>2727</v>
      </c>
      <c r="D469" s="127" t="s">
        <v>117</v>
      </c>
      <c r="E469" s="127" t="s">
        <v>255</v>
      </c>
      <c r="F469" s="127" t="s">
        <v>2980</v>
      </c>
      <c r="G469" s="26" t="s">
        <v>363</v>
      </c>
      <c r="H469" s="26">
        <v>2019</v>
      </c>
      <c r="I469" s="26" t="s">
        <v>106</v>
      </c>
      <c r="J469" s="45">
        <v>1</v>
      </c>
      <c r="K469" s="46" t="s">
        <v>2403</v>
      </c>
      <c r="L469" s="26" t="s">
        <v>1635</v>
      </c>
      <c r="M469" s="47">
        <v>0.8</v>
      </c>
      <c r="N469" s="47"/>
      <c r="O469" s="47">
        <v>0.8</v>
      </c>
      <c r="P469" s="47"/>
      <c r="Q469" s="26" t="s">
        <v>2075</v>
      </c>
      <c r="R469" s="26" t="s">
        <v>39</v>
      </c>
      <c r="S469" s="60">
        <v>1</v>
      </c>
      <c r="T469" s="119">
        <v>3</v>
      </c>
      <c r="U469" s="60"/>
      <c r="V469" s="60"/>
      <c r="W469" s="26" t="s">
        <v>17</v>
      </c>
      <c r="X469" s="26"/>
      <c r="Y469" s="26"/>
    </row>
    <row r="470" ht="24.95" customHeight="1" spans="1:25">
      <c r="A470" s="24"/>
      <c r="B470" s="25"/>
      <c r="C470" s="118" t="s">
        <v>2727</v>
      </c>
      <c r="D470" s="127" t="s">
        <v>117</v>
      </c>
      <c r="E470" s="127" t="s">
        <v>255</v>
      </c>
      <c r="F470" s="127" t="s">
        <v>2942</v>
      </c>
      <c r="G470" s="26" t="s">
        <v>363</v>
      </c>
      <c r="H470" s="26">
        <v>2019</v>
      </c>
      <c r="I470" s="26" t="s">
        <v>106</v>
      </c>
      <c r="J470" s="45">
        <v>1</v>
      </c>
      <c r="K470" s="46" t="s">
        <v>2403</v>
      </c>
      <c r="L470" s="26" t="s">
        <v>1635</v>
      </c>
      <c r="M470" s="47">
        <v>0.072</v>
      </c>
      <c r="N470" s="47"/>
      <c r="O470" s="47">
        <v>0.072</v>
      </c>
      <c r="P470" s="47"/>
      <c r="Q470" s="26" t="s">
        <v>2075</v>
      </c>
      <c r="R470" s="26" t="s">
        <v>39</v>
      </c>
      <c r="S470" s="60">
        <v>1</v>
      </c>
      <c r="T470" s="119">
        <v>4</v>
      </c>
      <c r="U470" s="60"/>
      <c r="V470" s="60"/>
      <c r="W470" s="26" t="s">
        <v>17</v>
      </c>
      <c r="X470" s="26"/>
      <c r="Y470" s="26"/>
    </row>
    <row r="471" ht="24.95" customHeight="1" spans="1:25">
      <c r="A471" s="24"/>
      <c r="B471" s="25"/>
      <c r="C471" s="118" t="s">
        <v>2727</v>
      </c>
      <c r="D471" s="127" t="s">
        <v>117</v>
      </c>
      <c r="E471" s="127" t="s">
        <v>255</v>
      </c>
      <c r="F471" s="127" t="s">
        <v>2941</v>
      </c>
      <c r="G471" s="26" t="s">
        <v>363</v>
      </c>
      <c r="H471" s="26">
        <v>2019</v>
      </c>
      <c r="I471" s="26" t="s">
        <v>106</v>
      </c>
      <c r="J471" s="45">
        <v>1</v>
      </c>
      <c r="K471" s="46" t="s">
        <v>2403</v>
      </c>
      <c r="L471" s="26" t="s">
        <v>1635</v>
      </c>
      <c r="M471" s="47">
        <v>0.264</v>
      </c>
      <c r="N471" s="47"/>
      <c r="O471" s="47">
        <v>0.264</v>
      </c>
      <c r="P471" s="47"/>
      <c r="Q471" s="26" t="s">
        <v>2075</v>
      </c>
      <c r="R471" s="26" t="s">
        <v>39</v>
      </c>
      <c r="S471" s="60">
        <v>1</v>
      </c>
      <c r="T471" s="119">
        <v>6</v>
      </c>
      <c r="U471" s="60"/>
      <c r="V471" s="60"/>
      <c r="W471" s="26" t="s">
        <v>17</v>
      </c>
      <c r="X471" s="26"/>
      <c r="Y471" s="26"/>
    </row>
    <row r="472" ht="24.95" customHeight="1" spans="1:25">
      <c r="A472" s="24"/>
      <c r="B472" s="25"/>
      <c r="C472" s="118" t="s">
        <v>2727</v>
      </c>
      <c r="D472" s="127" t="s">
        <v>117</v>
      </c>
      <c r="E472" s="127" t="s">
        <v>255</v>
      </c>
      <c r="F472" s="127" t="s">
        <v>2880</v>
      </c>
      <c r="G472" s="26" t="s">
        <v>363</v>
      </c>
      <c r="H472" s="26">
        <v>2019</v>
      </c>
      <c r="I472" s="26" t="s">
        <v>106</v>
      </c>
      <c r="J472" s="45">
        <v>1</v>
      </c>
      <c r="K472" s="46" t="s">
        <v>2403</v>
      </c>
      <c r="L472" s="26" t="s">
        <v>1635</v>
      </c>
      <c r="M472" s="47">
        <v>0.55744</v>
      </c>
      <c r="N472" s="47"/>
      <c r="O472" s="47">
        <v>0.55744</v>
      </c>
      <c r="P472" s="47"/>
      <c r="Q472" s="26" t="s">
        <v>2075</v>
      </c>
      <c r="R472" s="26" t="s">
        <v>39</v>
      </c>
      <c r="S472" s="60">
        <v>1</v>
      </c>
      <c r="T472" s="119">
        <v>6</v>
      </c>
      <c r="U472" s="60"/>
      <c r="V472" s="60"/>
      <c r="W472" s="26" t="s">
        <v>17</v>
      </c>
      <c r="X472" s="26"/>
      <c r="Y472" s="26"/>
    </row>
    <row r="473" ht="24.95" customHeight="1" spans="1:25">
      <c r="A473" s="24"/>
      <c r="B473" s="25"/>
      <c r="C473" s="118" t="s">
        <v>2727</v>
      </c>
      <c r="D473" s="119" t="s">
        <v>117</v>
      </c>
      <c r="E473" s="119" t="s">
        <v>255</v>
      </c>
      <c r="F473" s="119" t="s">
        <v>2981</v>
      </c>
      <c r="G473" s="26" t="s">
        <v>363</v>
      </c>
      <c r="H473" s="26">
        <v>2019</v>
      </c>
      <c r="I473" s="26" t="s">
        <v>106</v>
      </c>
      <c r="J473" s="45">
        <v>1</v>
      </c>
      <c r="K473" s="46" t="s">
        <v>2403</v>
      </c>
      <c r="L473" s="26" t="s">
        <v>1635</v>
      </c>
      <c r="M473" s="47">
        <v>0.48</v>
      </c>
      <c r="N473" s="47"/>
      <c r="O473" s="47">
        <v>0.48</v>
      </c>
      <c r="P473" s="47"/>
      <c r="Q473" s="26" t="s">
        <v>2075</v>
      </c>
      <c r="R473" s="26" t="s">
        <v>39</v>
      </c>
      <c r="S473" s="60">
        <v>1</v>
      </c>
      <c r="T473" s="119">
        <v>5</v>
      </c>
      <c r="U473" s="60"/>
      <c r="V473" s="60"/>
      <c r="W473" s="26" t="s">
        <v>17</v>
      </c>
      <c r="X473" s="26"/>
      <c r="Y473" s="26"/>
    </row>
    <row r="474" ht="24.95" customHeight="1" spans="1:25">
      <c r="A474" s="24">
        <v>295</v>
      </c>
      <c r="B474" s="25" t="s">
        <v>2479</v>
      </c>
      <c r="C474" s="26" t="s">
        <v>45</v>
      </c>
      <c r="D474" s="26" t="s">
        <v>117</v>
      </c>
      <c r="E474" s="26" t="s">
        <v>2480</v>
      </c>
      <c r="F474" s="26"/>
      <c r="G474" s="26" t="s">
        <v>363</v>
      </c>
      <c r="H474" s="26">
        <v>2019</v>
      </c>
      <c r="I474" s="26" t="s">
        <v>106</v>
      </c>
      <c r="J474" s="45">
        <v>2</v>
      </c>
      <c r="K474" s="46" t="s">
        <v>2403</v>
      </c>
      <c r="L474" s="26" t="s">
        <v>1635</v>
      </c>
      <c r="M474" s="47">
        <f>N474+O474+P474</f>
        <v>0.7922</v>
      </c>
      <c r="N474" s="47"/>
      <c r="O474" s="47">
        <v>0.7922</v>
      </c>
      <c r="P474" s="47"/>
      <c r="Q474" s="26" t="s">
        <v>2075</v>
      </c>
      <c r="R474" s="26" t="s">
        <v>39</v>
      </c>
      <c r="S474" s="60">
        <v>2</v>
      </c>
      <c r="T474" s="60">
        <v>6</v>
      </c>
      <c r="U474" s="60"/>
      <c r="V474" s="60"/>
      <c r="W474" s="26" t="s">
        <v>17</v>
      </c>
      <c r="X474" s="26"/>
      <c r="Y474" s="26" t="s">
        <v>2481</v>
      </c>
    </row>
    <row r="475" ht="24.95" customHeight="1" spans="1:25">
      <c r="A475" s="24"/>
      <c r="B475" s="25"/>
      <c r="C475" s="118" t="s">
        <v>2727</v>
      </c>
      <c r="D475" s="127" t="s">
        <v>117</v>
      </c>
      <c r="E475" s="127" t="s">
        <v>258</v>
      </c>
      <c r="F475" s="127" t="s">
        <v>2982</v>
      </c>
      <c r="G475" s="26" t="s">
        <v>363</v>
      </c>
      <c r="H475" s="26">
        <v>2019</v>
      </c>
      <c r="I475" s="26" t="s">
        <v>106</v>
      </c>
      <c r="J475" s="45">
        <v>1</v>
      </c>
      <c r="K475" s="46" t="s">
        <v>2403</v>
      </c>
      <c r="L475" s="26" t="s">
        <v>1635</v>
      </c>
      <c r="M475" s="47">
        <v>0.4202</v>
      </c>
      <c r="N475" s="47"/>
      <c r="O475" s="47">
        <v>0.4202</v>
      </c>
      <c r="P475" s="47"/>
      <c r="Q475" s="26" t="s">
        <v>2075</v>
      </c>
      <c r="R475" s="26" t="s">
        <v>39</v>
      </c>
      <c r="S475" s="60">
        <v>1</v>
      </c>
      <c r="T475" s="119">
        <v>2</v>
      </c>
      <c r="U475" s="60"/>
      <c r="V475" s="60"/>
      <c r="W475" s="26" t="s">
        <v>17</v>
      </c>
      <c r="X475" s="26"/>
      <c r="Y475" s="26"/>
    </row>
    <row r="476" ht="24.95" customHeight="1" spans="1:25">
      <c r="A476" s="24"/>
      <c r="B476" s="25"/>
      <c r="C476" s="118" t="s">
        <v>2727</v>
      </c>
      <c r="D476" s="127" t="s">
        <v>117</v>
      </c>
      <c r="E476" s="127" t="s">
        <v>258</v>
      </c>
      <c r="F476" s="127" t="s">
        <v>2881</v>
      </c>
      <c r="G476" s="26" t="s">
        <v>363</v>
      </c>
      <c r="H476" s="26">
        <v>2019</v>
      </c>
      <c r="I476" s="26" t="s">
        <v>106</v>
      </c>
      <c r="J476" s="45">
        <v>1</v>
      </c>
      <c r="K476" s="46" t="s">
        <v>2403</v>
      </c>
      <c r="L476" s="26" t="s">
        <v>1635</v>
      </c>
      <c r="M476" s="47">
        <v>0.372</v>
      </c>
      <c r="N476" s="47"/>
      <c r="O476" s="47">
        <v>0.372</v>
      </c>
      <c r="P476" s="47"/>
      <c r="Q476" s="26" t="s">
        <v>2075</v>
      </c>
      <c r="R476" s="26" t="s">
        <v>39</v>
      </c>
      <c r="S476" s="60">
        <v>1</v>
      </c>
      <c r="T476" s="119">
        <v>2</v>
      </c>
      <c r="U476" s="60"/>
      <c r="V476" s="60"/>
      <c r="W476" s="26" t="s">
        <v>17</v>
      </c>
      <c r="X476" s="26"/>
      <c r="Y476" s="26"/>
    </row>
    <row r="477" ht="24.95" customHeight="1" spans="1:25">
      <c r="A477" s="24">
        <v>296</v>
      </c>
      <c r="B477" s="25" t="s">
        <v>2482</v>
      </c>
      <c r="C477" s="26" t="s">
        <v>45</v>
      </c>
      <c r="D477" s="26" t="s">
        <v>117</v>
      </c>
      <c r="E477" s="26" t="s">
        <v>2483</v>
      </c>
      <c r="F477" s="26"/>
      <c r="G477" s="26" t="s">
        <v>363</v>
      </c>
      <c r="H477" s="26">
        <v>2019</v>
      </c>
      <c r="I477" s="26" t="s">
        <v>106</v>
      </c>
      <c r="J477" s="45">
        <v>3</v>
      </c>
      <c r="K477" s="46" t="s">
        <v>2403</v>
      </c>
      <c r="L477" s="26" t="s">
        <v>1635</v>
      </c>
      <c r="M477" s="47">
        <f>N477+O477+P477</f>
        <v>1.85684</v>
      </c>
      <c r="N477" s="47"/>
      <c r="O477" s="47">
        <v>1.85684</v>
      </c>
      <c r="P477" s="47"/>
      <c r="Q477" s="26" t="s">
        <v>2075</v>
      </c>
      <c r="R477" s="26" t="s">
        <v>39</v>
      </c>
      <c r="S477" s="60">
        <v>3</v>
      </c>
      <c r="T477" s="60">
        <v>9</v>
      </c>
      <c r="U477" s="60"/>
      <c r="V477" s="60"/>
      <c r="W477" s="26" t="s">
        <v>17</v>
      </c>
      <c r="X477" s="26"/>
      <c r="Y477" s="26" t="s">
        <v>2484</v>
      </c>
    </row>
    <row r="478" customFormat="1" ht="24.95" customHeight="1" spans="1:25">
      <c r="A478" s="24"/>
      <c r="B478" s="25"/>
      <c r="C478" s="118" t="s">
        <v>2727</v>
      </c>
      <c r="D478" s="127" t="s">
        <v>117</v>
      </c>
      <c r="E478" s="127" t="s">
        <v>261</v>
      </c>
      <c r="F478" s="127" t="s">
        <v>2983</v>
      </c>
      <c r="G478" s="26" t="s">
        <v>363</v>
      </c>
      <c r="H478" s="26">
        <v>2019</v>
      </c>
      <c r="I478" s="26" t="s">
        <v>106</v>
      </c>
      <c r="J478" s="45">
        <v>1</v>
      </c>
      <c r="K478" s="46" t="s">
        <v>2403</v>
      </c>
      <c r="L478" s="26" t="s">
        <v>1635</v>
      </c>
      <c r="M478" s="47">
        <v>0.8</v>
      </c>
      <c r="N478" s="47"/>
      <c r="O478" s="47">
        <v>0.8</v>
      </c>
      <c r="P478" s="47"/>
      <c r="Q478" s="26" t="s">
        <v>2075</v>
      </c>
      <c r="R478" s="26" t="s">
        <v>39</v>
      </c>
      <c r="S478" s="60">
        <v>1</v>
      </c>
      <c r="T478" s="119">
        <v>1</v>
      </c>
      <c r="U478" s="60"/>
      <c r="V478" s="60"/>
      <c r="W478" s="26" t="s">
        <v>17</v>
      </c>
      <c r="X478" s="26"/>
      <c r="Y478" s="26"/>
    </row>
    <row r="479" customFormat="1" ht="24.95" customHeight="1" spans="1:25">
      <c r="A479" s="24"/>
      <c r="B479" s="25"/>
      <c r="C479" s="118" t="s">
        <v>2727</v>
      </c>
      <c r="D479" s="127" t="s">
        <v>117</v>
      </c>
      <c r="E479" s="127" t="s">
        <v>261</v>
      </c>
      <c r="F479" s="127" t="s">
        <v>2984</v>
      </c>
      <c r="G479" s="26" t="s">
        <v>363</v>
      </c>
      <c r="H479" s="26">
        <v>2019</v>
      </c>
      <c r="I479" s="26" t="s">
        <v>106</v>
      </c>
      <c r="J479" s="45">
        <v>1</v>
      </c>
      <c r="K479" s="46" t="s">
        <v>2403</v>
      </c>
      <c r="L479" s="26" t="s">
        <v>1635</v>
      </c>
      <c r="M479" s="47">
        <v>0.65684</v>
      </c>
      <c r="N479" s="47"/>
      <c r="O479" s="47">
        <v>0.65684</v>
      </c>
      <c r="P479" s="47"/>
      <c r="Q479" s="26" t="s">
        <v>2075</v>
      </c>
      <c r="R479" s="26" t="s">
        <v>39</v>
      </c>
      <c r="S479" s="60">
        <v>1</v>
      </c>
      <c r="T479" s="119">
        <v>2</v>
      </c>
      <c r="U479" s="60"/>
      <c r="V479" s="60"/>
      <c r="W479" s="26" t="s">
        <v>17</v>
      </c>
      <c r="X479" s="26"/>
      <c r="Y479" s="26"/>
    </row>
    <row r="480" customFormat="1" ht="24.95" customHeight="1" spans="1:25">
      <c r="A480" s="24"/>
      <c r="B480" s="25"/>
      <c r="C480" s="118" t="s">
        <v>2727</v>
      </c>
      <c r="D480" s="119" t="s">
        <v>117</v>
      </c>
      <c r="E480" s="119" t="s">
        <v>261</v>
      </c>
      <c r="F480" s="119" t="s">
        <v>2946</v>
      </c>
      <c r="G480" s="26" t="s">
        <v>363</v>
      </c>
      <c r="H480" s="26">
        <v>2019</v>
      </c>
      <c r="I480" s="26" t="s">
        <v>106</v>
      </c>
      <c r="J480" s="45">
        <v>1</v>
      </c>
      <c r="K480" s="46" t="s">
        <v>2403</v>
      </c>
      <c r="L480" s="26" t="s">
        <v>1635</v>
      </c>
      <c r="M480" s="47">
        <v>0.4</v>
      </c>
      <c r="N480" s="47"/>
      <c r="O480" s="47">
        <v>0.4</v>
      </c>
      <c r="P480" s="47"/>
      <c r="Q480" s="26" t="s">
        <v>2075</v>
      </c>
      <c r="R480" s="26" t="s">
        <v>39</v>
      </c>
      <c r="S480" s="60">
        <v>1</v>
      </c>
      <c r="T480" s="119">
        <v>3</v>
      </c>
      <c r="U480" s="60"/>
      <c r="V480" s="60"/>
      <c r="W480" s="26" t="s">
        <v>17</v>
      </c>
      <c r="X480" s="26"/>
      <c r="Y480" s="26"/>
    </row>
    <row r="481" s="5" customFormat="1" ht="24.95" customHeight="1" spans="1:25">
      <c r="A481" s="20">
        <v>297</v>
      </c>
      <c r="B481" s="21" t="s">
        <v>2609</v>
      </c>
      <c r="C481" s="20"/>
      <c r="D481" s="20"/>
      <c r="E481" s="20"/>
      <c r="F481" s="20"/>
      <c r="G481" s="20" t="s">
        <v>37</v>
      </c>
      <c r="H481" s="20" t="s">
        <v>34</v>
      </c>
      <c r="I481" s="20" t="s">
        <v>108</v>
      </c>
      <c r="J481" s="41">
        <f>SUM(0)</f>
        <v>0</v>
      </c>
      <c r="K481" s="21"/>
      <c r="L481" s="20"/>
      <c r="M481" s="48"/>
      <c r="N481" s="48"/>
      <c r="O481" s="48"/>
      <c r="P481" s="48"/>
      <c r="Q481" s="20"/>
      <c r="R481" s="20"/>
      <c r="S481" s="57">
        <f>SUM(0)</f>
        <v>0</v>
      </c>
      <c r="T481" s="57">
        <f>SUM(0)</f>
        <v>0</v>
      </c>
      <c r="U481" s="57"/>
      <c r="V481" s="57"/>
      <c r="W481" s="20"/>
      <c r="X481" s="20">
        <v>9799</v>
      </c>
      <c r="Y481" s="20"/>
    </row>
    <row r="482" s="5" customFormat="1" ht="24.95" customHeight="1" spans="1:25">
      <c r="A482" s="20">
        <v>298</v>
      </c>
      <c r="B482" s="21" t="s">
        <v>2610</v>
      </c>
      <c r="C482" s="20"/>
      <c r="D482" s="20"/>
      <c r="E482" s="20"/>
      <c r="F482" s="20"/>
      <c r="G482" s="20" t="s">
        <v>37</v>
      </c>
      <c r="H482" s="20" t="s">
        <v>34</v>
      </c>
      <c r="I482" s="20" t="s">
        <v>1232</v>
      </c>
      <c r="J482" s="57">
        <f>SUM(0)</f>
        <v>0</v>
      </c>
      <c r="K482" s="21"/>
      <c r="L482" s="20"/>
      <c r="M482" s="48">
        <f>SUM(0)</f>
        <v>0</v>
      </c>
      <c r="N482" s="48">
        <f>SUM(0)</f>
        <v>0</v>
      </c>
      <c r="O482" s="48">
        <f>SUM(0)</f>
        <v>0</v>
      </c>
      <c r="P482" s="48">
        <f>SUM(0)</f>
        <v>0</v>
      </c>
      <c r="Q482" s="20"/>
      <c r="R482" s="20" t="s">
        <v>110</v>
      </c>
      <c r="S482" s="57">
        <f>SUM(0)</f>
        <v>0</v>
      </c>
      <c r="T482" s="57">
        <f>SUM(0)</f>
        <v>0</v>
      </c>
      <c r="U482" s="57"/>
      <c r="V482" s="57"/>
      <c r="W482" s="20" t="s">
        <v>34</v>
      </c>
      <c r="X482" s="20">
        <v>9800</v>
      </c>
      <c r="Y482" s="20"/>
    </row>
    <row r="483" s="5" customFormat="1" ht="24.95" customHeight="1" spans="1:25">
      <c r="A483" s="20">
        <v>299</v>
      </c>
      <c r="B483" s="21" t="s">
        <v>2620</v>
      </c>
      <c r="C483" s="20"/>
      <c r="D483" s="20"/>
      <c r="E483" s="20"/>
      <c r="F483" s="20"/>
      <c r="G483" s="20" t="s">
        <v>37</v>
      </c>
      <c r="H483" s="20" t="s">
        <v>34</v>
      </c>
      <c r="I483" s="20" t="s">
        <v>34</v>
      </c>
      <c r="J483" s="42" t="s">
        <v>34</v>
      </c>
      <c r="K483" s="21"/>
      <c r="L483" s="20"/>
      <c r="M483" s="48">
        <f t="shared" ref="M483:P483" si="111">M484+M485+M486+M487</f>
        <v>0</v>
      </c>
      <c r="N483" s="48">
        <f t="shared" si="111"/>
        <v>0</v>
      </c>
      <c r="O483" s="48">
        <f t="shared" si="111"/>
        <v>0</v>
      </c>
      <c r="P483" s="48">
        <f t="shared" si="111"/>
        <v>0</v>
      </c>
      <c r="Q483" s="20"/>
      <c r="R483" s="20" t="s">
        <v>110</v>
      </c>
      <c r="S483" s="57">
        <f>S484+S485+S486+S487</f>
        <v>0</v>
      </c>
      <c r="T483" s="57">
        <f>T484+T485+T486+T487</f>
        <v>0</v>
      </c>
      <c r="U483" s="57"/>
      <c r="V483" s="57"/>
      <c r="W483" s="20" t="s">
        <v>34</v>
      </c>
      <c r="X483" s="20">
        <v>9839</v>
      </c>
      <c r="Y483" s="20"/>
    </row>
    <row r="484" s="6" customFormat="1" ht="24.95" customHeight="1" spans="1:25">
      <c r="A484" s="22">
        <v>300</v>
      </c>
      <c r="B484" s="23" t="s">
        <v>2621</v>
      </c>
      <c r="C484" s="22"/>
      <c r="D484" s="22"/>
      <c r="E484" s="22"/>
      <c r="F484" s="22"/>
      <c r="G484" s="22" t="s">
        <v>37</v>
      </c>
      <c r="H484" s="22" t="s">
        <v>34</v>
      </c>
      <c r="I484" s="22" t="s">
        <v>2053</v>
      </c>
      <c r="J484" s="43"/>
      <c r="K484" s="69"/>
      <c r="L484" s="22"/>
      <c r="M484" s="49"/>
      <c r="N484" s="49"/>
      <c r="O484" s="49"/>
      <c r="P484" s="49"/>
      <c r="Q484" s="22"/>
      <c r="R484" s="22"/>
      <c r="S484" s="58"/>
      <c r="T484" s="58"/>
      <c r="U484" s="58"/>
      <c r="V484" s="58"/>
      <c r="W484" s="22" t="s">
        <v>34</v>
      </c>
      <c r="X484" s="22">
        <v>9840</v>
      </c>
      <c r="Y484" s="22"/>
    </row>
    <row r="485" s="6" customFormat="1" ht="24.95" customHeight="1" spans="1:25">
      <c r="A485" s="22">
        <v>301</v>
      </c>
      <c r="B485" s="23" t="s">
        <v>2622</v>
      </c>
      <c r="C485" s="22"/>
      <c r="D485" s="22"/>
      <c r="E485" s="22"/>
      <c r="F485" s="22"/>
      <c r="G485" s="22" t="s">
        <v>2623</v>
      </c>
      <c r="H485" s="22" t="s">
        <v>34</v>
      </c>
      <c r="I485" s="22" t="s">
        <v>1232</v>
      </c>
      <c r="J485" s="43">
        <f t="shared" ref="J485:J487" si="112">SUM(0)</f>
        <v>0</v>
      </c>
      <c r="K485" s="69"/>
      <c r="L485" s="22"/>
      <c r="M485" s="49"/>
      <c r="N485" s="49"/>
      <c r="O485" s="49"/>
      <c r="P485" s="49"/>
      <c r="Q485" s="22"/>
      <c r="R485" s="22"/>
      <c r="S485" s="58">
        <f t="shared" ref="S485:S487" si="113">SUM(0)</f>
        <v>0</v>
      </c>
      <c r="T485" s="58">
        <f t="shared" ref="T485:T487" si="114">SUM(0)</f>
        <v>0</v>
      </c>
      <c r="U485" s="58"/>
      <c r="V485" s="58"/>
      <c r="W485" s="22" t="s">
        <v>34</v>
      </c>
      <c r="X485" s="22">
        <v>9874</v>
      </c>
      <c r="Y485" s="22"/>
    </row>
    <row r="486" s="6" customFormat="1" ht="24.95" customHeight="1" spans="1:25">
      <c r="A486" s="22">
        <v>302</v>
      </c>
      <c r="B486" s="23" t="s">
        <v>2624</v>
      </c>
      <c r="C486" s="22"/>
      <c r="D486" s="22"/>
      <c r="E486" s="22"/>
      <c r="F486" s="22"/>
      <c r="G486" s="22" t="s">
        <v>37</v>
      </c>
      <c r="H486" s="22" t="s">
        <v>34</v>
      </c>
      <c r="I486" s="22" t="s">
        <v>108</v>
      </c>
      <c r="J486" s="43">
        <f t="shared" si="112"/>
        <v>0</v>
      </c>
      <c r="K486" s="69" t="s">
        <v>2625</v>
      </c>
      <c r="L486" s="22"/>
      <c r="M486" s="49">
        <f t="shared" ref="M486:P486" si="115">SUM(0)</f>
        <v>0</v>
      </c>
      <c r="N486" s="49">
        <f t="shared" si="115"/>
        <v>0</v>
      </c>
      <c r="O486" s="49">
        <f t="shared" si="115"/>
        <v>0</v>
      </c>
      <c r="P486" s="49">
        <f t="shared" si="115"/>
        <v>0</v>
      </c>
      <c r="Q486" s="22"/>
      <c r="R486" s="22" t="s">
        <v>110</v>
      </c>
      <c r="S486" s="58">
        <f t="shared" si="113"/>
        <v>0</v>
      </c>
      <c r="T486" s="58">
        <f t="shared" si="114"/>
        <v>0</v>
      </c>
      <c r="U486" s="58"/>
      <c r="V486" s="58"/>
      <c r="W486" s="22" t="s">
        <v>34</v>
      </c>
      <c r="X486" s="22">
        <v>9887</v>
      </c>
      <c r="Y486" s="22"/>
    </row>
    <row r="487" s="6" customFormat="1" ht="24.95" customHeight="1" spans="1:25">
      <c r="A487" s="22">
        <v>303</v>
      </c>
      <c r="B487" s="23" t="s">
        <v>2626</v>
      </c>
      <c r="C487" s="22"/>
      <c r="D487" s="22"/>
      <c r="E487" s="22"/>
      <c r="F487" s="22"/>
      <c r="G487" s="22" t="s">
        <v>37</v>
      </c>
      <c r="H487" s="22" t="s">
        <v>34</v>
      </c>
      <c r="I487" s="22" t="s">
        <v>34</v>
      </c>
      <c r="J487" s="58">
        <f t="shared" si="112"/>
        <v>0</v>
      </c>
      <c r="K487" s="69" t="s">
        <v>2627</v>
      </c>
      <c r="L487" s="22"/>
      <c r="M487" s="49">
        <f t="shared" ref="M487:P487" si="116">SUM(0)</f>
        <v>0</v>
      </c>
      <c r="N487" s="49">
        <f t="shared" si="116"/>
        <v>0</v>
      </c>
      <c r="O487" s="49">
        <f t="shared" si="116"/>
        <v>0</v>
      </c>
      <c r="P487" s="49">
        <f t="shared" si="116"/>
        <v>0</v>
      </c>
      <c r="Q487" s="22"/>
      <c r="R487" s="22" t="s">
        <v>110</v>
      </c>
      <c r="S487" s="58">
        <f t="shared" si="113"/>
        <v>0</v>
      </c>
      <c r="T487" s="58">
        <f t="shared" si="114"/>
        <v>0</v>
      </c>
      <c r="U487" s="58"/>
      <c r="V487" s="58"/>
      <c r="W487" s="22" t="s">
        <v>34</v>
      </c>
      <c r="X487" s="22">
        <v>9943</v>
      </c>
      <c r="Y487" s="22"/>
    </row>
    <row r="488" s="4" customFormat="1" ht="24.95" customHeight="1" spans="1:25">
      <c r="A488" s="18">
        <v>304</v>
      </c>
      <c r="B488" s="19" t="s">
        <v>2628</v>
      </c>
      <c r="C488" s="18"/>
      <c r="D488" s="18"/>
      <c r="E488" s="18"/>
      <c r="F488" s="18"/>
      <c r="G488" s="18" t="s">
        <v>34</v>
      </c>
      <c r="H488" s="18" t="s">
        <v>34</v>
      </c>
      <c r="I488" s="18" t="s">
        <v>34</v>
      </c>
      <c r="J488" s="39"/>
      <c r="K488" s="19"/>
      <c r="L488" s="18"/>
      <c r="M488" s="40"/>
      <c r="N488" s="40"/>
      <c r="O488" s="40"/>
      <c r="P488" s="40"/>
      <c r="Q488" s="18"/>
      <c r="R488" s="18"/>
      <c r="S488" s="56"/>
      <c r="T488" s="56"/>
      <c r="U488" s="56"/>
      <c r="V488" s="56"/>
      <c r="W488" s="18"/>
      <c r="X488" s="18">
        <v>9950</v>
      </c>
      <c r="Y488" s="18"/>
    </row>
    <row r="489" s="5" customFormat="1" ht="24.95" customHeight="1" spans="1:25">
      <c r="A489" s="20">
        <v>305</v>
      </c>
      <c r="B489" s="21" t="s">
        <v>2629</v>
      </c>
      <c r="C489" s="20"/>
      <c r="D489" s="20"/>
      <c r="E489" s="20"/>
      <c r="F489" s="20"/>
      <c r="G489" s="20"/>
      <c r="H489" s="20"/>
      <c r="I489" s="20"/>
      <c r="J489" s="41"/>
      <c r="K489" s="21"/>
      <c r="L489" s="20"/>
      <c r="M489" s="48"/>
      <c r="N489" s="48"/>
      <c r="O489" s="48"/>
      <c r="P489" s="48"/>
      <c r="Q489" s="20"/>
      <c r="R489" s="20"/>
      <c r="S489" s="57"/>
      <c r="T489" s="57"/>
      <c r="U489" s="57"/>
      <c r="V489" s="57"/>
      <c r="W489" s="20"/>
      <c r="X489" s="20">
        <v>9951</v>
      </c>
      <c r="Y489" s="20"/>
    </row>
    <row r="490" s="5" customFormat="1" ht="24.95" customHeight="1" spans="1:25">
      <c r="A490" s="20">
        <v>306</v>
      </c>
      <c r="B490" s="21" t="s">
        <v>2630</v>
      </c>
      <c r="C490" s="20"/>
      <c r="D490" s="20"/>
      <c r="E490" s="20"/>
      <c r="F490" s="20"/>
      <c r="G490" s="20"/>
      <c r="H490" s="20"/>
      <c r="I490" s="20"/>
      <c r="J490" s="41"/>
      <c r="K490" s="21"/>
      <c r="L490" s="20"/>
      <c r="M490" s="48"/>
      <c r="N490" s="48"/>
      <c r="O490" s="48"/>
      <c r="P490" s="48"/>
      <c r="Q490" s="20"/>
      <c r="R490" s="20"/>
      <c r="S490" s="57"/>
      <c r="T490" s="57"/>
      <c r="U490" s="57"/>
      <c r="V490" s="57"/>
      <c r="W490" s="20"/>
      <c r="X490" s="20">
        <v>9952</v>
      </c>
      <c r="Y490" s="20"/>
    </row>
    <row r="491" s="5" customFormat="1" ht="24.95" customHeight="1" spans="1:25">
      <c r="A491" s="20">
        <v>307</v>
      </c>
      <c r="B491" s="21" t="s">
        <v>2631</v>
      </c>
      <c r="C491" s="20"/>
      <c r="D491" s="20"/>
      <c r="E491" s="20"/>
      <c r="F491" s="20"/>
      <c r="G491" s="20"/>
      <c r="H491" s="20"/>
      <c r="I491" s="20"/>
      <c r="J491" s="41"/>
      <c r="K491" s="21"/>
      <c r="L491" s="20"/>
      <c r="M491" s="48"/>
      <c r="N491" s="48"/>
      <c r="O491" s="48"/>
      <c r="P491" s="48"/>
      <c r="Q491" s="20"/>
      <c r="R491" s="20"/>
      <c r="S491" s="57"/>
      <c r="T491" s="57"/>
      <c r="U491" s="57"/>
      <c r="V491" s="57"/>
      <c r="W491" s="20"/>
      <c r="X491" s="20">
        <v>9953</v>
      </c>
      <c r="Y491" s="20"/>
    </row>
    <row r="492" s="5" customFormat="1" ht="24.95" customHeight="1" spans="1:25">
      <c r="A492" s="20">
        <v>308</v>
      </c>
      <c r="B492" s="21" t="s">
        <v>2632</v>
      </c>
      <c r="C492" s="20"/>
      <c r="D492" s="20"/>
      <c r="E492" s="20"/>
      <c r="F492" s="20"/>
      <c r="G492" s="20"/>
      <c r="H492" s="20"/>
      <c r="I492" s="20"/>
      <c r="J492" s="41"/>
      <c r="K492" s="21"/>
      <c r="L492" s="20"/>
      <c r="M492" s="48"/>
      <c r="N492" s="48"/>
      <c r="O492" s="48"/>
      <c r="P492" s="48"/>
      <c r="Q492" s="20"/>
      <c r="R492" s="20"/>
      <c r="S492" s="57"/>
      <c r="T492" s="57"/>
      <c r="U492" s="57"/>
      <c r="V492" s="57"/>
      <c r="W492" s="20"/>
      <c r="X492" s="20">
        <v>9954</v>
      </c>
      <c r="Y492" s="20"/>
    </row>
    <row r="493" s="4" customFormat="1" ht="24.95" customHeight="1" spans="1:25">
      <c r="A493" s="18">
        <v>309</v>
      </c>
      <c r="B493" s="19" t="s">
        <v>2633</v>
      </c>
      <c r="C493" s="18"/>
      <c r="D493" s="18"/>
      <c r="E493" s="18"/>
      <c r="F493" s="18"/>
      <c r="G493" s="18" t="s">
        <v>34</v>
      </c>
      <c r="H493" s="18" t="s">
        <v>34</v>
      </c>
      <c r="I493" s="18" t="s">
        <v>34</v>
      </c>
      <c r="J493" s="39" t="s">
        <v>34</v>
      </c>
      <c r="K493" s="19"/>
      <c r="L493" s="18"/>
      <c r="M493" s="40">
        <f t="shared" ref="M493:P493" si="117">M494+M495+M496</f>
        <v>0</v>
      </c>
      <c r="N493" s="40">
        <f t="shared" si="117"/>
        <v>0</v>
      </c>
      <c r="O493" s="40">
        <f t="shared" si="117"/>
        <v>0</v>
      </c>
      <c r="P493" s="40">
        <f t="shared" si="117"/>
        <v>0</v>
      </c>
      <c r="Q493" s="18"/>
      <c r="R493" s="18" t="s">
        <v>34</v>
      </c>
      <c r="S493" s="56">
        <f>S494+S495+S496</f>
        <v>0</v>
      </c>
      <c r="T493" s="56">
        <f>T494+T495+T496</f>
        <v>0</v>
      </c>
      <c r="U493" s="56" t="s">
        <v>2634</v>
      </c>
      <c r="V493" s="56" t="s">
        <v>2635</v>
      </c>
      <c r="W493" s="18" t="s">
        <v>34</v>
      </c>
      <c r="X493" s="18">
        <v>9955</v>
      </c>
      <c r="Y493" s="18"/>
    </row>
    <row r="494" s="5" customFormat="1" ht="24.95" customHeight="1" spans="1:25">
      <c r="A494" s="20">
        <v>310</v>
      </c>
      <c r="B494" s="21" t="s">
        <v>2636</v>
      </c>
      <c r="C494" s="20"/>
      <c r="D494" s="20"/>
      <c r="E494" s="20"/>
      <c r="F494" s="20"/>
      <c r="G494" s="20" t="s">
        <v>37</v>
      </c>
      <c r="H494" s="20" t="s">
        <v>34</v>
      </c>
      <c r="I494" s="20" t="s">
        <v>108</v>
      </c>
      <c r="J494" s="41">
        <f>SUM(0)</f>
        <v>0</v>
      </c>
      <c r="K494" s="21" t="s">
        <v>2637</v>
      </c>
      <c r="L494" s="20"/>
      <c r="M494" s="48">
        <f>SUM(0)</f>
        <v>0</v>
      </c>
      <c r="N494" s="48">
        <f>SUM(0)</f>
        <v>0</v>
      </c>
      <c r="O494" s="48">
        <f>SUM(0)</f>
        <v>0</v>
      </c>
      <c r="P494" s="48">
        <f>SUM(0)</f>
        <v>0</v>
      </c>
      <c r="Q494" s="20"/>
      <c r="R494" s="20" t="s">
        <v>110</v>
      </c>
      <c r="S494" s="57">
        <f>SUM(0)</f>
        <v>0</v>
      </c>
      <c r="T494" s="57">
        <f>SUM(0)</f>
        <v>0</v>
      </c>
      <c r="U494" s="57"/>
      <c r="V494" s="57"/>
      <c r="W494" s="20" t="s">
        <v>34</v>
      </c>
      <c r="X494" s="20">
        <v>9956</v>
      </c>
      <c r="Y494" s="20"/>
    </row>
    <row r="495" s="5" customFormat="1" ht="24.95" customHeight="1" spans="1:25">
      <c r="A495" s="20">
        <v>311</v>
      </c>
      <c r="B495" s="21" t="s">
        <v>2641</v>
      </c>
      <c r="C495" s="20"/>
      <c r="D495" s="20"/>
      <c r="E495" s="20"/>
      <c r="F495" s="20"/>
      <c r="G495" s="20"/>
      <c r="H495" s="20"/>
      <c r="I495" s="20"/>
      <c r="J495" s="42"/>
      <c r="K495" s="21"/>
      <c r="L495" s="20"/>
      <c r="M495" s="48"/>
      <c r="N495" s="48"/>
      <c r="O495" s="48"/>
      <c r="P495" s="48"/>
      <c r="Q495" s="20"/>
      <c r="R495" s="20"/>
      <c r="S495" s="57"/>
      <c r="T495" s="57"/>
      <c r="U495" s="57"/>
      <c r="V495" s="57"/>
      <c r="W495" s="20"/>
      <c r="X495" s="20">
        <v>9958</v>
      </c>
      <c r="Y495" s="20"/>
    </row>
    <row r="496" s="5" customFormat="1" ht="24.95" customHeight="1" spans="1:25">
      <c r="A496" s="20">
        <v>312</v>
      </c>
      <c r="B496" s="21" t="s">
        <v>2642</v>
      </c>
      <c r="C496" s="20"/>
      <c r="D496" s="20"/>
      <c r="E496" s="20"/>
      <c r="F496" s="20"/>
      <c r="G496" s="20" t="s">
        <v>37</v>
      </c>
      <c r="H496" s="20" t="s">
        <v>34</v>
      </c>
      <c r="I496" s="20" t="s">
        <v>38</v>
      </c>
      <c r="J496" s="41"/>
      <c r="K496" s="21"/>
      <c r="L496" s="20"/>
      <c r="M496" s="48"/>
      <c r="N496" s="48"/>
      <c r="O496" s="48"/>
      <c r="P496" s="48"/>
      <c r="Q496" s="20"/>
      <c r="R496" s="20"/>
      <c r="S496" s="57"/>
      <c r="T496" s="57"/>
      <c r="U496" s="57"/>
      <c r="V496" s="57"/>
      <c r="W496" s="20"/>
      <c r="X496" s="20">
        <v>9959</v>
      </c>
      <c r="Y496" s="20"/>
    </row>
    <row r="497" s="6" customFormat="1" ht="24.95" customHeight="1" spans="1:25">
      <c r="A497" s="22">
        <v>313</v>
      </c>
      <c r="B497" s="23" t="s">
        <v>2643</v>
      </c>
      <c r="C497" s="22"/>
      <c r="D497" s="22"/>
      <c r="E497" s="22"/>
      <c r="F497" s="22"/>
      <c r="G497" s="22" t="s">
        <v>37</v>
      </c>
      <c r="H497" s="22" t="s">
        <v>34</v>
      </c>
      <c r="I497" s="22" t="s">
        <v>38</v>
      </c>
      <c r="J497" s="43"/>
      <c r="K497" s="23"/>
      <c r="L497" s="22"/>
      <c r="M497" s="49"/>
      <c r="N497" s="49"/>
      <c r="O497" s="49"/>
      <c r="P497" s="49"/>
      <c r="Q497" s="22"/>
      <c r="R497" s="22"/>
      <c r="S497" s="58"/>
      <c r="T497" s="58"/>
      <c r="U497" s="58"/>
      <c r="V497" s="58"/>
      <c r="W497" s="22"/>
      <c r="X497" s="22">
        <v>9960</v>
      </c>
      <c r="Y497" s="22"/>
    </row>
    <row r="498" s="6" customFormat="1" ht="24.95" customHeight="1" spans="1:25">
      <c r="A498" s="22">
        <v>314</v>
      </c>
      <c r="B498" s="23" t="s">
        <v>2644</v>
      </c>
      <c r="C498" s="22"/>
      <c r="D498" s="22"/>
      <c r="E498" s="22"/>
      <c r="F498" s="22"/>
      <c r="G498" s="22" t="s">
        <v>37</v>
      </c>
      <c r="H498" s="22" t="s">
        <v>34</v>
      </c>
      <c r="I498" s="22" t="s">
        <v>38</v>
      </c>
      <c r="J498" s="43"/>
      <c r="K498" s="23"/>
      <c r="L498" s="22"/>
      <c r="M498" s="49"/>
      <c r="N498" s="49"/>
      <c r="O498" s="49"/>
      <c r="P498" s="49"/>
      <c r="Q498" s="22"/>
      <c r="R498" s="22"/>
      <c r="S498" s="58"/>
      <c r="T498" s="58"/>
      <c r="U498" s="58"/>
      <c r="V498" s="58"/>
      <c r="W498" s="22"/>
      <c r="X498" s="22">
        <v>10320</v>
      </c>
      <c r="Y498" s="22"/>
    </row>
    <row r="499" s="6" customFormat="1" ht="24.95" customHeight="1" spans="1:25">
      <c r="A499" s="22">
        <v>315</v>
      </c>
      <c r="B499" s="23" t="s">
        <v>2645</v>
      </c>
      <c r="C499" s="22"/>
      <c r="D499" s="22"/>
      <c r="E499" s="22"/>
      <c r="F499" s="22"/>
      <c r="G499" s="22" t="s">
        <v>37</v>
      </c>
      <c r="H499" s="22" t="s">
        <v>34</v>
      </c>
      <c r="I499" s="22" t="s">
        <v>38</v>
      </c>
      <c r="J499" s="43"/>
      <c r="K499" s="23"/>
      <c r="L499" s="22"/>
      <c r="M499" s="49"/>
      <c r="N499" s="49"/>
      <c r="O499" s="49"/>
      <c r="P499" s="49"/>
      <c r="Q499" s="22"/>
      <c r="R499" s="22"/>
      <c r="S499" s="58"/>
      <c r="T499" s="58"/>
      <c r="U499" s="58"/>
      <c r="V499" s="58"/>
      <c r="W499" s="22"/>
      <c r="X499" s="22">
        <v>10917</v>
      </c>
      <c r="Y499" s="22"/>
    </row>
    <row r="500" s="4" customFormat="1" ht="24.95" customHeight="1" spans="1:25">
      <c r="A500" s="18">
        <v>316</v>
      </c>
      <c r="B500" s="19" t="s">
        <v>2646</v>
      </c>
      <c r="C500" s="18"/>
      <c r="D500" s="18"/>
      <c r="E500" s="18"/>
      <c r="F500" s="18"/>
      <c r="G500" s="18" t="s">
        <v>37</v>
      </c>
      <c r="H500" s="18" t="s">
        <v>34</v>
      </c>
      <c r="I500" s="18" t="s">
        <v>108</v>
      </c>
      <c r="J500" s="62">
        <f>J501+J502+J503+J504+J505</f>
        <v>0</v>
      </c>
      <c r="K500" s="19"/>
      <c r="L500" s="18"/>
      <c r="M500" s="40">
        <f t="shared" ref="M500:P500" si="118">M501+M502+M503+M504+M505</f>
        <v>0</v>
      </c>
      <c r="N500" s="40">
        <f t="shared" si="118"/>
        <v>0</v>
      </c>
      <c r="O500" s="40">
        <f t="shared" si="118"/>
        <v>0</v>
      </c>
      <c r="P500" s="40">
        <f t="shared" si="118"/>
        <v>0</v>
      </c>
      <c r="Q500" s="18"/>
      <c r="R500" s="18" t="s">
        <v>39</v>
      </c>
      <c r="S500" s="56">
        <f>S501+S502+S503+S504+S505</f>
        <v>0</v>
      </c>
      <c r="T500" s="56">
        <f>T501+T502+T503+T504+T505</f>
        <v>0</v>
      </c>
      <c r="U500" s="56" t="s">
        <v>2647</v>
      </c>
      <c r="V500" s="56" t="s">
        <v>2648</v>
      </c>
      <c r="W500" s="18" t="s">
        <v>34</v>
      </c>
      <c r="X500" s="18">
        <v>11424</v>
      </c>
      <c r="Y500" s="18"/>
    </row>
    <row r="501" s="5" customFormat="1" ht="24.95" customHeight="1" spans="1:25">
      <c r="A501" s="20">
        <v>317</v>
      </c>
      <c r="B501" s="21" t="s">
        <v>2649</v>
      </c>
      <c r="C501" s="20"/>
      <c r="D501" s="20"/>
      <c r="E501" s="20"/>
      <c r="F501" s="20"/>
      <c r="G501" s="20" t="s">
        <v>37</v>
      </c>
      <c r="H501" s="20" t="s">
        <v>34</v>
      </c>
      <c r="I501" s="20" t="s">
        <v>108</v>
      </c>
      <c r="J501" s="41">
        <f>SUM(0)</f>
        <v>0</v>
      </c>
      <c r="K501" s="21" t="s">
        <v>2650</v>
      </c>
      <c r="L501" s="20"/>
      <c r="M501" s="48">
        <f t="shared" ref="M501:P501" si="119">SUM(0)</f>
        <v>0</v>
      </c>
      <c r="N501" s="48">
        <f t="shared" si="119"/>
        <v>0</v>
      </c>
      <c r="O501" s="48">
        <f t="shared" si="119"/>
        <v>0</v>
      </c>
      <c r="P501" s="48">
        <f t="shared" si="119"/>
        <v>0</v>
      </c>
      <c r="Q501" s="20"/>
      <c r="R501" s="20" t="s">
        <v>39</v>
      </c>
      <c r="S501" s="57">
        <f>SUM(0)</f>
        <v>0</v>
      </c>
      <c r="T501" s="57">
        <f>SUM(0)</f>
        <v>0</v>
      </c>
      <c r="U501" s="57"/>
      <c r="V501" s="57"/>
      <c r="W501" s="20" t="s">
        <v>34</v>
      </c>
      <c r="X501" s="20">
        <v>11425</v>
      </c>
      <c r="Y501" s="20"/>
    </row>
    <row r="502" s="8" customFormat="1" ht="24.95" customHeight="1" spans="1:25">
      <c r="A502" s="20">
        <v>318</v>
      </c>
      <c r="B502" s="75" t="s">
        <v>2651</v>
      </c>
      <c r="C502" s="20"/>
      <c r="D502" s="20"/>
      <c r="E502" s="20"/>
      <c r="F502" s="20"/>
      <c r="G502" s="20" t="s">
        <v>37</v>
      </c>
      <c r="H502" s="20">
        <v>2020</v>
      </c>
      <c r="I502" s="20" t="s">
        <v>108</v>
      </c>
      <c r="J502" s="20">
        <f>SUM(0)</f>
        <v>0</v>
      </c>
      <c r="K502" s="20" t="s">
        <v>2652</v>
      </c>
      <c r="L502" s="20"/>
      <c r="M502" s="20">
        <f t="shared" ref="M502:P502" si="120">SUM(0)</f>
        <v>0</v>
      </c>
      <c r="N502" s="20">
        <f t="shared" si="120"/>
        <v>0</v>
      </c>
      <c r="O502" s="20">
        <f t="shared" si="120"/>
        <v>0</v>
      </c>
      <c r="P502" s="20">
        <f t="shared" si="120"/>
        <v>0</v>
      </c>
      <c r="Q502" s="20"/>
      <c r="R502" s="20"/>
      <c r="S502" s="20"/>
      <c r="T502" s="20"/>
      <c r="U502" s="20"/>
      <c r="V502" s="20"/>
      <c r="W502" s="20"/>
      <c r="X502" s="20">
        <v>11429</v>
      </c>
      <c r="Y502" s="20"/>
    </row>
    <row r="503" s="5" customFormat="1" ht="24.95" customHeight="1" spans="1:25">
      <c r="A503" s="20">
        <v>319</v>
      </c>
      <c r="B503" s="21" t="s">
        <v>2653</v>
      </c>
      <c r="C503" s="20"/>
      <c r="D503" s="20"/>
      <c r="E503" s="20"/>
      <c r="F503" s="20"/>
      <c r="G503" s="20"/>
      <c r="H503" s="20"/>
      <c r="I503" s="20"/>
      <c r="J503" s="42"/>
      <c r="K503" s="21"/>
      <c r="L503" s="20"/>
      <c r="M503" s="48"/>
      <c r="N503" s="48"/>
      <c r="O503" s="48"/>
      <c r="P503" s="48"/>
      <c r="Q503" s="20"/>
      <c r="R503" s="20"/>
      <c r="S503" s="57"/>
      <c r="T503" s="57"/>
      <c r="U503" s="57"/>
      <c r="V503" s="57"/>
      <c r="W503" s="20"/>
      <c r="X503" s="20">
        <v>11430</v>
      </c>
      <c r="Y503" s="20"/>
    </row>
    <row r="504" s="5" customFormat="1" ht="24.95" customHeight="1" spans="1:25">
      <c r="A504" s="20">
        <v>320</v>
      </c>
      <c r="B504" s="21" t="s">
        <v>2654</v>
      </c>
      <c r="C504" s="20"/>
      <c r="D504" s="20"/>
      <c r="E504" s="20"/>
      <c r="F504" s="20"/>
      <c r="G504" s="20"/>
      <c r="H504" s="20"/>
      <c r="I504" s="20"/>
      <c r="J504" s="42"/>
      <c r="K504" s="21"/>
      <c r="L504" s="20"/>
      <c r="M504" s="48"/>
      <c r="N504" s="48"/>
      <c r="O504" s="48"/>
      <c r="P504" s="48"/>
      <c r="Q504" s="20"/>
      <c r="R504" s="20"/>
      <c r="S504" s="57"/>
      <c r="T504" s="57"/>
      <c r="U504" s="57"/>
      <c r="V504" s="57"/>
      <c r="W504" s="20"/>
      <c r="X504" s="20">
        <v>11431</v>
      </c>
      <c r="Y504" s="20"/>
    </row>
    <row r="505" s="5" customFormat="1" ht="24.95" customHeight="1" spans="1:25">
      <c r="A505" s="20">
        <v>321</v>
      </c>
      <c r="B505" s="21" t="s">
        <v>2655</v>
      </c>
      <c r="C505" s="20"/>
      <c r="D505" s="20"/>
      <c r="E505" s="20"/>
      <c r="F505" s="20"/>
      <c r="G505" s="20"/>
      <c r="H505" s="20"/>
      <c r="I505" s="20"/>
      <c r="J505" s="42"/>
      <c r="K505" s="21"/>
      <c r="L505" s="20"/>
      <c r="M505" s="48"/>
      <c r="N505" s="48"/>
      <c r="O505" s="48"/>
      <c r="P505" s="48"/>
      <c r="Q505" s="20"/>
      <c r="R505" s="20"/>
      <c r="S505" s="57"/>
      <c r="T505" s="57"/>
      <c r="U505" s="57"/>
      <c r="V505" s="57"/>
      <c r="W505" s="20"/>
      <c r="X505" s="20">
        <v>11432</v>
      </c>
      <c r="Y505" s="20"/>
    </row>
    <row r="506" s="4" customFormat="1" ht="24.95" customHeight="1" spans="1:25">
      <c r="A506" s="18">
        <v>322</v>
      </c>
      <c r="B506" s="19" t="s">
        <v>2656</v>
      </c>
      <c r="C506" s="18"/>
      <c r="D506" s="18"/>
      <c r="E506" s="18"/>
      <c r="F506" s="18"/>
      <c r="G506" s="18"/>
      <c r="H506" s="18"/>
      <c r="I506" s="18"/>
      <c r="J506" s="39"/>
      <c r="K506" s="19"/>
      <c r="L506" s="18"/>
      <c r="M506" s="40"/>
      <c r="N506" s="40"/>
      <c r="O506" s="40"/>
      <c r="P506" s="40"/>
      <c r="Q506" s="18"/>
      <c r="R506" s="18"/>
      <c r="S506" s="56"/>
      <c r="T506" s="56"/>
      <c r="U506" s="56"/>
      <c r="V506" s="56"/>
      <c r="W506" s="18"/>
      <c r="X506" s="18">
        <v>11433</v>
      </c>
      <c r="Y506" s="18"/>
    </row>
    <row r="507" s="5" customFormat="1" ht="24.95" customHeight="1" spans="1:25">
      <c r="A507" s="20">
        <v>323</v>
      </c>
      <c r="B507" s="21" t="s">
        <v>2657</v>
      </c>
      <c r="C507" s="20"/>
      <c r="D507" s="20"/>
      <c r="E507" s="20"/>
      <c r="F507" s="20"/>
      <c r="G507" s="20"/>
      <c r="H507" s="20"/>
      <c r="I507" s="20"/>
      <c r="J507" s="41"/>
      <c r="K507" s="21"/>
      <c r="L507" s="20"/>
      <c r="M507" s="48"/>
      <c r="N507" s="48"/>
      <c r="O507" s="48"/>
      <c r="P507" s="48"/>
      <c r="Q507" s="20"/>
      <c r="R507" s="20"/>
      <c r="S507" s="57"/>
      <c r="T507" s="57"/>
      <c r="U507" s="57"/>
      <c r="V507" s="57"/>
      <c r="W507" s="20"/>
      <c r="X507" s="20">
        <v>11434</v>
      </c>
      <c r="Y507" s="20"/>
    </row>
    <row r="508" s="5" customFormat="1" ht="24.95" customHeight="1" spans="1:25">
      <c r="A508" s="20">
        <v>324</v>
      </c>
      <c r="B508" s="21" t="s">
        <v>2658</v>
      </c>
      <c r="C508" s="20"/>
      <c r="D508" s="20"/>
      <c r="E508" s="20"/>
      <c r="F508" s="20"/>
      <c r="G508" s="20"/>
      <c r="H508" s="20"/>
      <c r="I508" s="20"/>
      <c r="J508" s="42"/>
      <c r="K508" s="21"/>
      <c r="L508" s="20"/>
      <c r="M508" s="48"/>
      <c r="N508" s="48"/>
      <c r="O508" s="48"/>
      <c r="P508" s="48"/>
      <c r="Q508" s="20"/>
      <c r="R508" s="20"/>
      <c r="S508" s="57"/>
      <c r="T508" s="57"/>
      <c r="U508" s="57"/>
      <c r="V508" s="57"/>
      <c r="W508" s="20"/>
      <c r="X508" s="20">
        <v>11435</v>
      </c>
      <c r="Y508" s="20"/>
    </row>
    <row r="509" s="5" customFormat="1" ht="24.95" customHeight="1" spans="1:25">
      <c r="A509" s="20">
        <v>325</v>
      </c>
      <c r="B509" s="21" t="s">
        <v>2659</v>
      </c>
      <c r="C509" s="20"/>
      <c r="D509" s="20"/>
      <c r="E509" s="20"/>
      <c r="F509" s="20"/>
      <c r="G509" s="20"/>
      <c r="H509" s="20"/>
      <c r="I509" s="20"/>
      <c r="J509" s="42"/>
      <c r="K509" s="21"/>
      <c r="L509" s="20"/>
      <c r="M509" s="48"/>
      <c r="N509" s="48"/>
      <c r="O509" s="48"/>
      <c r="P509" s="48"/>
      <c r="Q509" s="20"/>
      <c r="R509" s="20"/>
      <c r="S509" s="57"/>
      <c r="T509" s="57"/>
      <c r="U509" s="57"/>
      <c r="V509" s="57"/>
      <c r="W509" s="20"/>
      <c r="X509" s="20">
        <v>11436</v>
      </c>
      <c r="Y509" s="20"/>
    </row>
    <row r="510" s="5" customFormat="1" ht="24.95" customHeight="1" spans="1:25">
      <c r="A510" s="20">
        <v>326</v>
      </c>
      <c r="B510" s="21" t="s">
        <v>2660</v>
      </c>
      <c r="C510" s="20"/>
      <c r="D510" s="20"/>
      <c r="E510" s="20"/>
      <c r="F510" s="20"/>
      <c r="G510" s="20"/>
      <c r="H510" s="20"/>
      <c r="I510" s="20"/>
      <c r="J510" s="42"/>
      <c r="K510" s="21"/>
      <c r="L510" s="20"/>
      <c r="M510" s="48"/>
      <c r="N510" s="48"/>
      <c r="O510" s="48"/>
      <c r="P510" s="48"/>
      <c r="Q510" s="20"/>
      <c r="R510" s="20"/>
      <c r="S510" s="57"/>
      <c r="T510" s="57"/>
      <c r="U510" s="57"/>
      <c r="V510" s="57"/>
      <c r="W510" s="20"/>
      <c r="X510" s="20">
        <v>11437</v>
      </c>
      <c r="Y510" s="20"/>
    </row>
  </sheetData>
  <autoFilter xmlns:etc="http://www.wps.cn/officeDocument/2017/etCustomData" ref="A4:XFD510"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conditionalFormatting sqref="F400">
    <cfRule type="duplicateValues" dxfId="0" priority="261"/>
    <cfRule type="duplicateValues" dxfId="0" priority="259"/>
    <cfRule type="duplicateValues" dxfId="0" priority="257"/>
  </conditionalFormatting>
  <conditionalFormatting sqref="D403">
    <cfRule type="duplicateValues" dxfId="0" priority="267"/>
    <cfRule type="duplicateValues" dxfId="0" priority="266"/>
    <cfRule type="duplicateValues" dxfId="0" priority="265"/>
  </conditionalFormatting>
  <conditionalFormatting sqref="E403">
    <cfRule type="duplicateValues" dxfId="0" priority="264"/>
    <cfRule type="duplicateValues" dxfId="0" priority="263"/>
    <cfRule type="duplicateValues" dxfId="0" priority="262"/>
  </conditionalFormatting>
  <conditionalFormatting sqref="F403">
    <cfRule type="duplicateValues" dxfId="0" priority="260"/>
    <cfRule type="duplicateValues" dxfId="0" priority="258"/>
    <cfRule type="duplicateValues" dxfId="0" priority="256"/>
  </conditionalFormatting>
  <conditionalFormatting sqref="F404">
    <cfRule type="duplicateValues" dxfId="0" priority="255"/>
    <cfRule type="duplicateValues" dxfId="0" priority="253"/>
    <cfRule type="duplicateValues" dxfId="0" priority="251"/>
  </conditionalFormatting>
  <conditionalFormatting sqref="F405">
    <cfRule type="duplicateValues" dxfId="0" priority="254"/>
    <cfRule type="duplicateValues" dxfId="0" priority="252"/>
    <cfRule type="duplicateValues" dxfId="0" priority="250"/>
  </conditionalFormatting>
  <conditionalFormatting sqref="D407">
    <cfRule type="duplicateValues" dxfId="0" priority="246"/>
    <cfRule type="duplicateValues" dxfId="0" priority="245"/>
    <cfRule type="duplicateValues" dxfId="0" priority="244"/>
  </conditionalFormatting>
  <conditionalFormatting sqref="E407">
    <cfRule type="duplicateValues" dxfId="0" priority="240"/>
    <cfRule type="duplicateValues" dxfId="0" priority="239"/>
    <cfRule type="duplicateValues" dxfId="0" priority="238"/>
  </conditionalFormatting>
  <conditionalFormatting sqref="F407">
    <cfRule type="duplicateValues" dxfId="0" priority="237"/>
    <cfRule type="duplicateValues" dxfId="0" priority="235"/>
    <cfRule type="duplicateValues" dxfId="0" priority="233"/>
  </conditionalFormatting>
  <conditionalFormatting sqref="D408">
    <cfRule type="duplicateValues" dxfId="0" priority="249"/>
    <cfRule type="duplicateValues" dxfId="0" priority="248"/>
    <cfRule type="duplicateValues" dxfId="0" priority="247"/>
  </conditionalFormatting>
  <conditionalFormatting sqref="E408">
    <cfRule type="duplicateValues" dxfId="0" priority="243"/>
    <cfRule type="duplicateValues" dxfId="0" priority="242"/>
    <cfRule type="duplicateValues" dxfId="0" priority="241"/>
  </conditionalFormatting>
  <conditionalFormatting sqref="F408">
    <cfRule type="duplicateValues" dxfId="0" priority="236"/>
    <cfRule type="duplicateValues" dxfId="0" priority="234"/>
    <cfRule type="duplicateValues" dxfId="0" priority="232"/>
  </conditionalFormatting>
  <conditionalFormatting sqref="D410">
    <cfRule type="duplicateValues" dxfId="0" priority="225"/>
    <cfRule type="duplicateValues" dxfId="0" priority="224"/>
    <cfRule type="duplicateValues" dxfId="0" priority="223"/>
  </conditionalFormatting>
  <conditionalFormatting sqref="E410">
    <cfRule type="duplicateValues" dxfId="0" priority="216"/>
    <cfRule type="duplicateValues" dxfId="0" priority="215"/>
    <cfRule type="duplicateValues" dxfId="0" priority="214"/>
  </conditionalFormatting>
  <conditionalFormatting sqref="F410">
    <cfRule type="duplicateValues" dxfId="0" priority="213"/>
    <cfRule type="duplicateValues" dxfId="0" priority="210"/>
    <cfRule type="duplicateValues" dxfId="0" priority="207"/>
  </conditionalFormatting>
  <conditionalFormatting sqref="F412">
    <cfRule type="duplicateValues" dxfId="0" priority="211"/>
    <cfRule type="duplicateValues" dxfId="0" priority="208"/>
    <cfRule type="duplicateValues" dxfId="0" priority="205"/>
  </conditionalFormatting>
  <conditionalFormatting sqref="D413">
    <cfRule type="duplicateValues" dxfId="0" priority="231"/>
    <cfRule type="duplicateValues" dxfId="0" priority="230"/>
    <cfRule type="duplicateValues" dxfId="0" priority="229"/>
  </conditionalFormatting>
  <conditionalFormatting sqref="E413">
    <cfRule type="duplicateValues" dxfId="0" priority="222"/>
    <cfRule type="duplicateValues" dxfId="0" priority="221"/>
    <cfRule type="duplicateValues" dxfId="0" priority="220"/>
  </conditionalFormatting>
  <conditionalFormatting sqref="F413">
    <cfRule type="duplicateValues" dxfId="0" priority="204"/>
    <cfRule type="duplicateValues" dxfId="0" priority="201"/>
    <cfRule type="duplicateValues" dxfId="0" priority="198"/>
  </conditionalFormatting>
  <conditionalFormatting sqref="F415">
    <cfRule type="duplicateValues" dxfId="0" priority="202"/>
    <cfRule type="duplicateValues" dxfId="0" priority="199"/>
    <cfRule type="duplicateValues" dxfId="0" priority="196"/>
  </conditionalFormatting>
  <conditionalFormatting sqref="D417">
    <cfRule type="duplicateValues" dxfId="0" priority="189"/>
    <cfRule type="duplicateValues" dxfId="0" priority="188"/>
    <cfRule type="duplicateValues" dxfId="0" priority="187"/>
  </conditionalFormatting>
  <conditionalFormatting sqref="E417">
    <cfRule type="duplicateValues" dxfId="0" priority="177"/>
    <cfRule type="duplicateValues" dxfId="0" priority="176"/>
    <cfRule type="duplicateValues" dxfId="0" priority="175"/>
  </conditionalFormatting>
  <conditionalFormatting sqref="F417">
    <cfRule type="duplicateValues" dxfId="0" priority="166"/>
    <cfRule type="duplicateValues" dxfId="0" priority="160"/>
    <cfRule type="duplicateValues" dxfId="0" priority="154"/>
  </conditionalFormatting>
  <conditionalFormatting sqref="D419">
    <cfRule type="duplicateValues" dxfId="0" priority="195"/>
    <cfRule type="duplicateValues" dxfId="0" priority="194"/>
    <cfRule type="duplicateValues" dxfId="0" priority="193"/>
  </conditionalFormatting>
  <conditionalFormatting sqref="E419">
    <cfRule type="duplicateValues" dxfId="0" priority="183"/>
    <cfRule type="duplicateValues" dxfId="0" priority="182"/>
    <cfRule type="duplicateValues" dxfId="0" priority="181"/>
  </conditionalFormatting>
  <conditionalFormatting sqref="F419">
    <cfRule type="duplicateValues" dxfId="0" priority="170"/>
    <cfRule type="duplicateValues" dxfId="0" priority="164"/>
    <cfRule type="duplicateValues" dxfId="0" priority="158"/>
  </conditionalFormatting>
  <conditionalFormatting sqref="F420">
    <cfRule type="duplicateValues" dxfId="0" priority="169"/>
    <cfRule type="duplicateValues" dxfId="0" priority="163"/>
    <cfRule type="duplicateValues" dxfId="0" priority="157"/>
  </conditionalFormatting>
  <conditionalFormatting sqref="D422">
    <cfRule type="duplicateValues" dxfId="0" priority="192"/>
    <cfRule type="duplicateValues" dxfId="0" priority="191"/>
    <cfRule type="duplicateValues" dxfId="0" priority="190"/>
  </conditionalFormatting>
  <conditionalFormatting sqref="E422">
    <cfRule type="duplicateValues" dxfId="0" priority="180"/>
    <cfRule type="duplicateValues" dxfId="0" priority="179"/>
    <cfRule type="duplicateValues" dxfId="0" priority="178"/>
  </conditionalFormatting>
  <conditionalFormatting sqref="F422">
    <cfRule type="duplicateValues" dxfId="0" priority="167"/>
    <cfRule type="duplicateValues" dxfId="0" priority="161"/>
    <cfRule type="duplicateValues" dxfId="0" priority="155"/>
  </conditionalFormatting>
  <conditionalFormatting sqref="F424">
    <cfRule type="duplicateValues" dxfId="0" priority="153"/>
    <cfRule type="duplicateValues" dxfId="0" priority="152"/>
    <cfRule type="duplicateValues" dxfId="0" priority="151"/>
  </conditionalFormatting>
  <conditionalFormatting sqref="F426">
    <cfRule type="duplicateValues" dxfId="0" priority="149"/>
    <cfRule type="duplicateValues" dxfId="0" priority="145"/>
    <cfRule type="duplicateValues" dxfId="0" priority="141"/>
  </conditionalFormatting>
  <conditionalFormatting sqref="F427">
    <cfRule type="duplicateValues" dxfId="0" priority="148"/>
    <cfRule type="duplicateValues" dxfId="0" priority="144"/>
    <cfRule type="duplicateValues" dxfId="0" priority="140"/>
  </conditionalFormatting>
  <conditionalFormatting sqref="F428">
    <cfRule type="duplicateValues" dxfId="0" priority="147"/>
    <cfRule type="duplicateValues" dxfId="0" priority="143"/>
    <cfRule type="duplicateValues" dxfId="0" priority="139"/>
  </conditionalFormatting>
  <conditionalFormatting sqref="F429">
    <cfRule type="duplicateValues" dxfId="0" priority="150"/>
    <cfRule type="duplicateValues" dxfId="0" priority="146"/>
    <cfRule type="duplicateValues" dxfId="0" priority="142"/>
  </conditionalFormatting>
  <conditionalFormatting sqref="F431">
    <cfRule type="duplicateValues" dxfId="0" priority="138"/>
    <cfRule type="duplicateValues" dxfId="0" priority="136"/>
    <cfRule type="duplicateValues" dxfId="0" priority="134"/>
  </conditionalFormatting>
  <conditionalFormatting sqref="F432">
    <cfRule type="duplicateValues" dxfId="0" priority="137"/>
    <cfRule type="duplicateValues" dxfId="0" priority="135"/>
    <cfRule type="duplicateValues" dxfId="0" priority="133"/>
  </conditionalFormatting>
  <conditionalFormatting sqref="F434">
    <cfRule type="duplicateValues" dxfId="0" priority="132"/>
    <cfRule type="duplicateValues" dxfId="0" priority="129"/>
    <cfRule type="duplicateValues" dxfId="0" priority="126"/>
  </conditionalFormatting>
  <conditionalFormatting sqref="F435">
    <cfRule type="duplicateValues" dxfId="0" priority="131"/>
    <cfRule type="duplicateValues" dxfId="0" priority="128"/>
    <cfRule type="duplicateValues" dxfId="0" priority="125"/>
  </conditionalFormatting>
  <conditionalFormatting sqref="F436">
    <cfRule type="duplicateValues" dxfId="0" priority="130"/>
    <cfRule type="duplicateValues" dxfId="0" priority="127"/>
    <cfRule type="duplicateValues" dxfId="0" priority="124"/>
  </conditionalFormatting>
  <conditionalFormatting sqref="F438">
    <cfRule type="duplicateValues" dxfId="0" priority="122"/>
    <cfRule type="duplicateValues" dxfId="0" priority="118"/>
    <cfRule type="duplicateValues" dxfId="0" priority="114"/>
  </conditionalFormatting>
  <conditionalFormatting sqref="F439">
    <cfRule type="duplicateValues" dxfId="0" priority="121"/>
    <cfRule type="duplicateValues" dxfId="0" priority="117"/>
    <cfRule type="duplicateValues" dxfId="0" priority="113"/>
  </conditionalFormatting>
  <conditionalFormatting sqref="F440">
    <cfRule type="duplicateValues" dxfId="0" priority="120"/>
    <cfRule type="duplicateValues" dxfId="0" priority="116"/>
    <cfRule type="duplicateValues" dxfId="0" priority="112"/>
  </conditionalFormatting>
  <conditionalFormatting sqref="F441">
    <cfRule type="duplicateValues" dxfId="0" priority="123"/>
    <cfRule type="duplicateValues" dxfId="0" priority="119"/>
    <cfRule type="duplicateValues" dxfId="0" priority="115"/>
  </conditionalFormatting>
  <conditionalFormatting sqref="F443">
    <cfRule type="duplicateValues" dxfId="0" priority="111"/>
    <cfRule type="duplicateValues" dxfId="0" priority="110"/>
    <cfRule type="duplicateValues" dxfId="0" priority="109"/>
  </conditionalFormatting>
  <conditionalFormatting sqref="F444">
    <cfRule type="duplicateValues" dxfId="0" priority="108"/>
    <cfRule type="duplicateValues" dxfId="0" priority="107"/>
    <cfRule type="duplicateValues" dxfId="0" priority="106"/>
  </conditionalFormatting>
  <conditionalFormatting sqref="F446">
    <cfRule type="duplicateValues" dxfId="0" priority="105"/>
    <cfRule type="duplicateValues" dxfId="0" priority="103"/>
    <cfRule type="duplicateValues" dxfId="0" priority="101"/>
  </conditionalFormatting>
  <conditionalFormatting sqref="F447">
    <cfRule type="duplicateValues" dxfId="0" priority="104"/>
    <cfRule type="duplicateValues" dxfId="0" priority="102"/>
    <cfRule type="duplicateValues" dxfId="0" priority="100"/>
  </conditionalFormatting>
  <conditionalFormatting sqref="F448">
    <cfRule type="duplicateValues" dxfId="0" priority="99"/>
    <cfRule type="duplicateValues" dxfId="0" priority="95"/>
    <cfRule type="duplicateValues" dxfId="0" priority="91"/>
  </conditionalFormatting>
  <conditionalFormatting sqref="F449">
    <cfRule type="duplicateValues" dxfId="0" priority="98"/>
    <cfRule type="duplicateValues" dxfId="0" priority="94"/>
    <cfRule type="duplicateValues" dxfId="0" priority="90"/>
  </conditionalFormatting>
  <conditionalFormatting sqref="F450">
    <cfRule type="duplicateValues" dxfId="0" priority="97"/>
    <cfRule type="duplicateValues" dxfId="0" priority="93"/>
    <cfRule type="duplicateValues" dxfId="0" priority="89"/>
  </conditionalFormatting>
  <conditionalFormatting sqref="F451">
    <cfRule type="duplicateValues" dxfId="0" priority="96"/>
    <cfRule type="duplicateValues" dxfId="0" priority="92"/>
    <cfRule type="duplicateValues" dxfId="0" priority="88"/>
  </conditionalFormatting>
  <conditionalFormatting sqref="D453">
    <cfRule type="duplicateValues" dxfId="0" priority="87"/>
    <cfRule type="duplicateValues" dxfId="0" priority="86"/>
    <cfRule type="duplicateValues" dxfId="0" priority="85"/>
  </conditionalFormatting>
  <conditionalFormatting sqref="E453">
    <cfRule type="duplicateValues" dxfId="0" priority="84"/>
    <cfRule type="duplicateValues" dxfId="0" priority="83"/>
    <cfRule type="duplicateValues" dxfId="0" priority="82"/>
  </conditionalFormatting>
  <conditionalFormatting sqref="F453">
    <cfRule type="duplicateValues" dxfId="0" priority="81"/>
    <cfRule type="duplicateValues" dxfId="0" priority="77"/>
    <cfRule type="duplicateValues" dxfId="0" priority="73"/>
  </conditionalFormatting>
  <conditionalFormatting sqref="F454">
    <cfRule type="duplicateValues" dxfId="0" priority="80"/>
    <cfRule type="duplicateValues" dxfId="0" priority="76"/>
    <cfRule type="duplicateValues" dxfId="0" priority="72"/>
  </conditionalFormatting>
  <conditionalFormatting sqref="F455">
    <cfRule type="duplicateValues" dxfId="0" priority="79"/>
    <cfRule type="duplicateValues" dxfId="0" priority="75"/>
    <cfRule type="duplicateValues" dxfId="0" priority="71"/>
  </conditionalFormatting>
  <conditionalFormatting sqref="F456">
    <cfRule type="duplicateValues" dxfId="0" priority="78"/>
    <cfRule type="duplicateValues" dxfId="0" priority="74"/>
    <cfRule type="duplicateValues" dxfId="0" priority="70"/>
  </conditionalFormatting>
  <conditionalFormatting sqref="F458">
    <cfRule type="duplicateValues" dxfId="0" priority="69"/>
    <cfRule type="duplicateValues" dxfId="0" priority="65"/>
    <cfRule type="duplicateValues" dxfId="0" priority="61"/>
  </conditionalFormatting>
  <conditionalFormatting sqref="F459">
    <cfRule type="duplicateValues" dxfId="0" priority="68"/>
    <cfRule type="duplicateValues" dxfId="0" priority="64"/>
    <cfRule type="duplicateValues" dxfId="0" priority="60"/>
  </conditionalFormatting>
  <conditionalFormatting sqref="F460">
    <cfRule type="duplicateValues" dxfId="0" priority="67"/>
    <cfRule type="duplicateValues" dxfId="0" priority="63"/>
    <cfRule type="duplicateValues" dxfId="0" priority="59"/>
  </conditionalFormatting>
  <conditionalFormatting sqref="F461">
    <cfRule type="duplicateValues" dxfId="0" priority="66"/>
    <cfRule type="duplicateValues" dxfId="0" priority="62"/>
    <cfRule type="duplicateValues" dxfId="0" priority="58"/>
  </conditionalFormatting>
  <conditionalFormatting sqref="F463">
    <cfRule type="duplicateValues" dxfId="0" priority="45"/>
    <cfRule type="duplicateValues" dxfId="0" priority="41"/>
    <cfRule type="duplicateValues" dxfId="0" priority="37"/>
  </conditionalFormatting>
  <conditionalFormatting sqref="D464">
    <cfRule type="duplicateValues" dxfId="0" priority="54"/>
    <cfRule type="duplicateValues" dxfId="0" priority="53"/>
    <cfRule type="duplicateValues" dxfId="0" priority="52"/>
  </conditionalFormatting>
  <conditionalFormatting sqref="E464">
    <cfRule type="duplicateValues" dxfId="0" priority="48"/>
    <cfRule type="duplicateValues" dxfId="0" priority="47"/>
    <cfRule type="duplicateValues" dxfId="0" priority="46"/>
  </conditionalFormatting>
  <conditionalFormatting sqref="F464">
    <cfRule type="duplicateValues" dxfId="0" priority="44"/>
    <cfRule type="duplicateValues" dxfId="0" priority="40"/>
    <cfRule type="duplicateValues" dxfId="0" priority="36"/>
  </conditionalFormatting>
  <conditionalFormatting sqref="F465">
    <cfRule type="duplicateValues" dxfId="0" priority="43"/>
    <cfRule type="duplicateValues" dxfId="0" priority="39"/>
    <cfRule type="duplicateValues" dxfId="0" priority="35"/>
  </conditionalFormatting>
  <conditionalFormatting sqref="D466">
    <cfRule type="duplicateValues" dxfId="0" priority="57"/>
    <cfRule type="duplicateValues" dxfId="0" priority="56"/>
    <cfRule type="duplicateValues" dxfId="0" priority="55"/>
  </conditionalFormatting>
  <conditionalFormatting sqref="E466">
    <cfRule type="duplicateValues" dxfId="0" priority="51"/>
    <cfRule type="duplicateValues" dxfId="0" priority="50"/>
    <cfRule type="duplicateValues" dxfId="0" priority="49"/>
  </conditionalFormatting>
  <conditionalFormatting sqref="F466">
    <cfRule type="duplicateValues" dxfId="0" priority="42"/>
    <cfRule type="duplicateValues" dxfId="0" priority="38"/>
    <cfRule type="duplicateValues" dxfId="0" priority="34"/>
  </conditionalFormatting>
  <conditionalFormatting sqref="F469">
    <cfRule type="duplicateValues" dxfId="0" priority="27"/>
    <cfRule type="duplicateValues" dxfId="0" priority="24"/>
    <cfRule type="duplicateValues" dxfId="0" priority="21"/>
  </conditionalFormatting>
  <conditionalFormatting sqref="F470">
    <cfRule type="duplicateValues" dxfId="0" priority="26"/>
    <cfRule type="duplicateValues" dxfId="0" priority="23"/>
    <cfRule type="duplicateValues" dxfId="0" priority="20"/>
  </conditionalFormatting>
  <conditionalFormatting sqref="D472">
    <cfRule type="duplicateValues" dxfId="0" priority="33"/>
    <cfRule type="duplicateValues" dxfId="0" priority="32"/>
    <cfRule type="duplicateValues" dxfId="0" priority="31"/>
  </conditionalFormatting>
  <conditionalFormatting sqref="E472">
    <cfRule type="duplicateValues" dxfId="0" priority="30"/>
    <cfRule type="duplicateValues" dxfId="0" priority="29"/>
    <cfRule type="duplicateValues" dxfId="0" priority="28"/>
  </conditionalFormatting>
  <conditionalFormatting sqref="F472">
    <cfRule type="duplicateValues" dxfId="0" priority="25"/>
    <cfRule type="duplicateValues" dxfId="0" priority="22"/>
    <cfRule type="duplicateValues" dxfId="0" priority="19"/>
  </conditionalFormatting>
  <conditionalFormatting sqref="D475">
    <cfRule type="duplicateValues" dxfId="0" priority="18"/>
    <cfRule type="duplicateValues" dxfId="0" priority="17"/>
    <cfRule type="duplicateValues" dxfId="0" priority="16"/>
  </conditionalFormatting>
  <conditionalFormatting sqref="E475">
    <cfRule type="duplicateValues" dxfId="0" priority="15"/>
    <cfRule type="duplicateValues" dxfId="0" priority="14"/>
    <cfRule type="duplicateValues" dxfId="0" priority="13"/>
  </conditionalFormatting>
  <conditionalFormatting sqref="F475">
    <cfRule type="duplicateValues" dxfId="0" priority="12"/>
    <cfRule type="duplicateValues" dxfId="0" priority="11"/>
    <cfRule type="duplicateValues" dxfId="0" priority="10"/>
  </conditionalFormatting>
  <conditionalFormatting sqref="D478">
    <cfRule type="duplicateValues" dxfId="0" priority="9"/>
    <cfRule type="duplicateValues" dxfId="0" priority="8"/>
    <cfRule type="duplicateValues" dxfId="0" priority="7"/>
  </conditionalFormatting>
  <conditionalFormatting sqref="E478">
    <cfRule type="duplicateValues" dxfId="0" priority="6"/>
    <cfRule type="duplicateValues" dxfId="0" priority="5"/>
    <cfRule type="duplicateValues" dxfId="0" priority="4"/>
  </conditionalFormatting>
  <conditionalFormatting sqref="F478">
    <cfRule type="duplicateValues" dxfId="0" priority="3"/>
    <cfRule type="duplicateValues" dxfId="0" priority="2"/>
    <cfRule type="duplicateValues" dxfId="0" priority="1"/>
  </conditionalFormatting>
  <conditionalFormatting sqref="D411:D413">
    <cfRule type="duplicateValues" dxfId="0" priority="226"/>
    <cfRule type="duplicateValues" dxfId="0" priority="227"/>
    <cfRule type="duplicateValues" dxfId="0" priority="228"/>
  </conditionalFormatting>
  <conditionalFormatting sqref="D421:D424">
    <cfRule type="duplicateValues" dxfId="0" priority="184"/>
    <cfRule type="duplicateValues" dxfId="0" priority="185"/>
    <cfRule type="duplicateValues" dxfId="0" priority="186"/>
  </conditionalFormatting>
  <conditionalFormatting sqref="E411:E413">
    <cfRule type="duplicateValues" dxfId="0" priority="217"/>
    <cfRule type="duplicateValues" dxfId="0" priority="218"/>
    <cfRule type="duplicateValues" dxfId="0" priority="219"/>
  </conditionalFormatting>
  <conditionalFormatting sqref="E421:E424">
    <cfRule type="duplicateValues" dxfId="0" priority="172"/>
    <cfRule type="duplicateValues" dxfId="0" priority="173"/>
    <cfRule type="duplicateValues" dxfId="0" priority="174"/>
  </conditionalFormatting>
  <conditionalFormatting sqref="F411:F413">
    <cfRule type="duplicateValues" dxfId="0" priority="206"/>
    <cfRule type="duplicateValues" dxfId="0" priority="209"/>
    <cfRule type="duplicateValues" dxfId="0" priority="212"/>
  </conditionalFormatting>
  <conditionalFormatting sqref="F414:F415">
    <cfRule type="duplicateValues" dxfId="0" priority="197"/>
    <cfRule type="duplicateValues" dxfId="0" priority="200"/>
    <cfRule type="duplicateValues" dxfId="0" priority="203"/>
  </conditionalFormatting>
  <conditionalFormatting sqref="F418:F420">
    <cfRule type="duplicateValues" dxfId="0" priority="159"/>
    <cfRule type="duplicateValues" dxfId="0" priority="165"/>
    <cfRule type="duplicateValues" dxfId="0" priority="171"/>
  </conditionalFormatting>
  <conditionalFormatting sqref="F421:F424">
    <cfRule type="duplicateValues" dxfId="0" priority="156"/>
    <cfRule type="duplicateValues" dxfId="0" priority="162"/>
    <cfRule type="duplicateValues" dxfId="0" priority="168"/>
  </conditionalFormatting>
  <printOptions horizontalCentered="1"/>
  <pageMargins left="0" right="0" top="0.432638888888889" bottom="0.354166666666667" header="0.313888888888889" footer="0.196527777777778"/>
  <pageSetup paperSize="9" scale="59" fitToHeight="0" orientation="landscape"/>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302"/>
  <sheetViews>
    <sheetView showZeros="0" view="pageBreakPreview" zoomScale="90" zoomScaleNormal="90" topLeftCell="A17" workbookViewId="0">
      <selection activeCell="B33" sqref="B33:T45"/>
    </sheetView>
  </sheetViews>
  <sheetFormatPr defaultColWidth="9" defaultRowHeight="12"/>
  <cols>
    <col min="1" max="1" width="6.12962962962963" style="9" customWidth="1"/>
    <col min="2" max="2" width="22" style="10" customWidth="1"/>
    <col min="3" max="3" width="6.87962962962963" style="9" customWidth="1"/>
    <col min="4" max="6" width="9"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2985</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f t="shared" ref="M7:P7" si="0">M8+M14+M134+M170+M185+M196+M220+M227+M280+M285+M292+M298</f>
        <v>578.5506</v>
      </c>
      <c r="N7" s="38">
        <f t="shared" si="0"/>
        <v>90.74</v>
      </c>
      <c r="O7" s="38">
        <f t="shared" si="0"/>
        <v>113.8156</v>
      </c>
      <c r="P7" s="38">
        <f t="shared" si="0"/>
        <v>374</v>
      </c>
      <c r="Q7" s="17"/>
      <c r="R7" s="17" t="s">
        <v>34</v>
      </c>
      <c r="S7" s="17" t="s">
        <v>34</v>
      </c>
      <c r="T7" s="17" t="s">
        <v>34</v>
      </c>
      <c r="U7" s="17"/>
      <c r="V7" s="17"/>
      <c r="W7" s="17" t="s">
        <v>34</v>
      </c>
      <c r="X7" s="17">
        <v>1</v>
      </c>
      <c r="Y7" s="17"/>
    </row>
    <row r="8" s="4" customFormat="1" ht="24.95" customHeight="1" spans="1:25">
      <c r="A8" s="18">
        <v>1</v>
      </c>
      <c r="B8" s="19" t="s">
        <v>35</v>
      </c>
      <c r="C8" s="18"/>
      <c r="D8" s="18"/>
      <c r="E8" s="18"/>
      <c r="F8" s="18"/>
      <c r="G8" s="18" t="s">
        <v>34</v>
      </c>
      <c r="H8" s="18" t="s">
        <v>34</v>
      </c>
      <c r="I8" s="18" t="s">
        <v>34</v>
      </c>
      <c r="J8" s="39" t="s">
        <v>34</v>
      </c>
      <c r="K8" s="19"/>
      <c r="L8" s="18"/>
      <c r="M8" s="40">
        <f t="shared" ref="M8:P8" si="1">M9+M12+M13</f>
        <v>0</v>
      </c>
      <c r="N8" s="40">
        <f t="shared" si="1"/>
        <v>0</v>
      </c>
      <c r="O8" s="40">
        <f t="shared" si="1"/>
        <v>0</v>
      </c>
      <c r="P8" s="40">
        <f t="shared" si="1"/>
        <v>0</v>
      </c>
      <c r="Q8" s="18"/>
      <c r="R8" s="18" t="s">
        <v>34</v>
      </c>
      <c r="S8" s="56">
        <f>S9+S12+S13</f>
        <v>0</v>
      </c>
      <c r="T8" s="56">
        <f>T9+T12+T13</f>
        <v>0</v>
      </c>
      <c r="U8" s="56"/>
      <c r="V8" s="56"/>
      <c r="W8" s="18" t="s">
        <v>34</v>
      </c>
      <c r="X8" s="18">
        <v>2</v>
      </c>
      <c r="Y8" s="18"/>
    </row>
    <row r="9" s="5" customFormat="1" ht="24.95" customHeight="1" spans="1:25">
      <c r="A9" s="20">
        <v>2</v>
      </c>
      <c r="B9" s="21" t="s">
        <v>36</v>
      </c>
      <c r="C9" s="20"/>
      <c r="D9" s="20"/>
      <c r="E9" s="20"/>
      <c r="F9" s="20"/>
      <c r="G9" s="20" t="s">
        <v>37</v>
      </c>
      <c r="H9" s="20" t="s">
        <v>34</v>
      </c>
      <c r="I9" s="20" t="s">
        <v>38</v>
      </c>
      <c r="J9" s="41">
        <f>J10+J11</f>
        <v>0</v>
      </c>
      <c r="K9" s="21"/>
      <c r="L9" s="20"/>
      <c r="M9" s="42">
        <f t="shared" ref="M9:O9" si="2">M10+M11</f>
        <v>0</v>
      </c>
      <c r="N9" s="42">
        <f t="shared" si="2"/>
        <v>0</v>
      </c>
      <c r="O9" s="42">
        <f t="shared" si="2"/>
        <v>0</v>
      </c>
      <c r="P9" s="41">
        <f>SUBTOTAL(9,P10,P11)</f>
        <v>0</v>
      </c>
      <c r="Q9" s="20"/>
      <c r="R9" s="20" t="s">
        <v>39</v>
      </c>
      <c r="S9" s="41">
        <f>S10+S11</f>
        <v>0</v>
      </c>
      <c r="T9" s="41">
        <f>T10+T11</f>
        <v>0</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SUM(0)</f>
        <v>0</v>
      </c>
      <c r="K10" s="23" t="s">
        <v>43</v>
      </c>
      <c r="L10" s="22"/>
      <c r="M10" s="44">
        <f>SUM(0)</f>
        <v>0</v>
      </c>
      <c r="N10" s="44">
        <f>SUM(0)</f>
        <v>0</v>
      </c>
      <c r="O10" s="44">
        <f>SUM(0)</f>
        <v>0</v>
      </c>
      <c r="P10" s="44">
        <f>SUM(0)</f>
        <v>0</v>
      </c>
      <c r="Q10" s="22"/>
      <c r="R10" s="22" t="s">
        <v>39</v>
      </c>
      <c r="S10" s="43">
        <f>SUM(0)</f>
        <v>0</v>
      </c>
      <c r="T10" s="43">
        <f>SUM(0)</f>
        <v>0</v>
      </c>
      <c r="U10" s="58"/>
      <c r="V10" s="58"/>
      <c r="W10" s="22" t="s">
        <v>34</v>
      </c>
      <c r="X10" s="22">
        <v>4</v>
      </c>
      <c r="Y10" s="22"/>
    </row>
    <row r="11" s="6" customFormat="1" ht="24.95" customHeight="1" spans="1:25">
      <c r="A11" s="22">
        <v>4</v>
      </c>
      <c r="B11" s="23" t="s">
        <v>76</v>
      </c>
      <c r="C11" s="22"/>
      <c r="D11" s="22"/>
      <c r="E11" s="22"/>
      <c r="F11" s="22"/>
      <c r="G11" s="22" t="s">
        <v>37</v>
      </c>
      <c r="H11" s="22" t="s">
        <v>34</v>
      </c>
      <c r="I11" s="22" t="s">
        <v>38</v>
      </c>
      <c r="J11" s="43">
        <f>SUM(0)</f>
        <v>0</v>
      </c>
      <c r="K11" s="23" t="s">
        <v>77</v>
      </c>
      <c r="L11" s="22"/>
      <c r="M11" s="44">
        <f>SUM(0)</f>
        <v>0</v>
      </c>
      <c r="N11" s="44">
        <f>SUM(0)</f>
        <v>0</v>
      </c>
      <c r="O11" s="44">
        <f>SUM(0)</f>
        <v>0</v>
      </c>
      <c r="P11" s="44">
        <f>SUM(0)</f>
        <v>0</v>
      </c>
      <c r="Q11" s="22"/>
      <c r="R11" s="22" t="s">
        <v>39</v>
      </c>
      <c r="S11" s="43">
        <f>SUM(0)</f>
        <v>0</v>
      </c>
      <c r="T11" s="43">
        <f>SUM(0)</f>
        <v>0</v>
      </c>
      <c r="U11" s="58"/>
      <c r="V11" s="58"/>
      <c r="W11" s="22" t="s">
        <v>34</v>
      </c>
      <c r="X11" s="22">
        <v>58</v>
      </c>
      <c r="Y11" s="22"/>
    </row>
    <row r="12" s="5" customFormat="1" ht="24.95" customHeight="1" spans="1:25">
      <c r="A12" s="20">
        <v>5</v>
      </c>
      <c r="B12" s="21" t="s">
        <v>105</v>
      </c>
      <c r="C12" s="20"/>
      <c r="D12" s="20"/>
      <c r="E12" s="20"/>
      <c r="F12" s="20"/>
      <c r="G12" s="20" t="s">
        <v>37</v>
      </c>
      <c r="H12" s="20" t="s">
        <v>34</v>
      </c>
      <c r="I12" s="20" t="s">
        <v>106</v>
      </c>
      <c r="J12" s="41"/>
      <c r="K12" s="21"/>
      <c r="L12" s="20"/>
      <c r="M12" s="48"/>
      <c r="N12" s="48"/>
      <c r="O12" s="48"/>
      <c r="P12" s="48"/>
      <c r="Q12" s="20"/>
      <c r="R12" s="20"/>
      <c r="S12" s="57"/>
      <c r="T12" s="57"/>
      <c r="U12" s="57"/>
      <c r="V12" s="57"/>
      <c r="W12" s="20" t="s">
        <v>34</v>
      </c>
      <c r="X12" s="20">
        <v>162</v>
      </c>
      <c r="Y12" s="20"/>
    </row>
    <row r="13" s="5" customFormat="1" ht="24.95" customHeight="1" spans="1:25">
      <c r="A13" s="20">
        <v>6</v>
      </c>
      <c r="B13" s="21" t="s">
        <v>107</v>
      </c>
      <c r="C13" s="20"/>
      <c r="D13" s="20"/>
      <c r="E13" s="20"/>
      <c r="F13" s="20"/>
      <c r="G13" s="20" t="s">
        <v>37</v>
      </c>
      <c r="H13" s="20" t="s">
        <v>34</v>
      </c>
      <c r="I13" s="20" t="s">
        <v>108</v>
      </c>
      <c r="J13" s="41">
        <f>SUM(0)</f>
        <v>0</v>
      </c>
      <c r="K13" s="21" t="s">
        <v>109</v>
      </c>
      <c r="L13" s="20"/>
      <c r="M13" s="48">
        <f>SUM(0)</f>
        <v>0</v>
      </c>
      <c r="N13" s="48">
        <f>SUM(0)</f>
        <v>0</v>
      </c>
      <c r="O13" s="48">
        <f>SUM(0)</f>
        <v>0</v>
      </c>
      <c r="P13" s="48">
        <f>SUM(0)</f>
        <v>0</v>
      </c>
      <c r="Q13" s="20"/>
      <c r="R13" s="20" t="s">
        <v>110</v>
      </c>
      <c r="S13" s="57">
        <f>SUM(0)</f>
        <v>0</v>
      </c>
      <c r="T13" s="57">
        <f>SUM(0)</f>
        <v>0</v>
      </c>
      <c r="U13" s="57" t="s">
        <v>40</v>
      </c>
      <c r="V13" s="57" t="s">
        <v>41</v>
      </c>
      <c r="W13" s="20" t="s">
        <v>34</v>
      </c>
      <c r="X13" s="20">
        <v>163</v>
      </c>
      <c r="Y13" s="20"/>
    </row>
    <row r="14" s="4" customFormat="1" ht="24.95" customHeight="1" spans="1:25">
      <c r="A14" s="18">
        <v>7</v>
      </c>
      <c r="B14" s="19" t="s">
        <v>123</v>
      </c>
      <c r="C14" s="18"/>
      <c r="D14" s="18"/>
      <c r="E14" s="18"/>
      <c r="F14" s="18"/>
      <c r="G14" s="18" t="s">
        <v>34</v>
      </c>
      <c r="H14" s="18" t="s">
        <v>34</v>
      </c>
      <c r="I14" s="18" t="s">
        <v>34</v>
      </c>
      <c r="J14" s="39" t="s">
        <v>34</v>
      </c>
      <c r="K14" s="19"/>
      <c r="L14" s="18"/>
      <c r="M14" s="40">
        <f t="shared" ref="M14:P14" si="3">M15+M85+M110+M120+M124+M129</f>
        <v>70.75</v>
      </c>
      <c r="N14" s="40">
        <f t="shared" si="3"/>
        <v>6.74</v>
      </c>
      <c r="O14" s="40">
        <f t="shared" si="3"/>
        <v>64.015</v>
      </c>
      <c r="P14" s="40">
        <f t="shared" si="3"/>
        <v>0</v>
      </c>
      <c r="Q14" s="18"/>
      <c r="R14" s="18" t="s">
        <v>34</v>
      </c>
      <c r="S14" s="56">
        <f>S15+S85+S110+S120+S124+S129</f>
        <v>80</v>
      </c>
      <c r="T14" s="56">
        <f>T15+T85+T110+T120+T124+T129</f>
        <v>301</v>
      </c>
      <c r="U14" s="56"/>
      <c r="V14" s="56"/>
      <c r="W14" s="18" t="s">
        <v>34</v>
      </c>
      <c r="X14" s="18">
        <v>182</v>
      </c>
      <c r="Y14" s="18"/>
    </row>
    <row r="15" s="5" customFormat="1" ht="24.95" customHeight="1" spans="1:25">
      <c r="A15" s="20">
        <v>8</v>
      </c>
      <c r="B15" s="21" t="s">
        <v>124</v>
      </c>
      <c r="C15" s="20"/>
      <c r="D15" s="20"/>
      <c r="E15" s="20"/>
      <c r="F15" s="20"/>
      <c r="G15" s="20" t="s">
        <v>125</v>
      </c>
      <c r="H15" s="20" t="s">
        <v>34</v>
      </c>
      <c r="I15" s="20" t="s">
        <v>126</v>
      </c>
      <c r="J15" s="42" t="s">
        <v>34</v>
      </c>
      <c r="K15" s="21"/>
      <c r="L15" s="20"/>
      <c r="M15" s="48">
        <f t="shared" ref="M15:P15" si="4">M16+M70+M77+M78</f>
        <v>15.15</v>
      </c>
      <c r="N15" s="48">
        <f t="shared" si="4"/>
        <v>1.69</v>
      </c>
      <c r="O15" s="48">
        <f t="shared" si="4"/>
        <v>13.465</v>
      </c>
      <c r="P15" s="48">
        <f t="shared" si="4"/>
        <v>0</v>
      </c>
      <c r="Q15" s="20"/>
      <c r="R15" s="20" t="s">
        <v>39</v>
      </c>
      <c r="S15" s="57">
        <f>S16+S70+S77+S78</f>
        <v>65</v>
      </c>
      <c r="T15" s="57">
        <f>T16+T70+T77+T78</f>
        <v>257</v>
      </c>
      <c r="U15" s="57" t="s">
        <v>127</v>
      </c>
      <c r="V15" s="57" t="s">
        <v>128</v>
      </c>
      <c r="W15" s="20" t="s">
        <v>34</v>
      </c>
      <c r="X15" s="20">
        <v>183</v>
      </c>
      <c r="Y15" s="20"/>
    </row>
    <row r="16" s="6" customFormat="1" ht="24.95" customHeight="1" spans="1:25">
      <c r="A16" s="22">
        <v>9</v>
      </c>
      <c r="B16" s="23" t="s">
        <v>129</v>
      </c>
      <c r="C16" s="22"/>
      <c r="D16" s="22"/>
      <c r="E16" s="22"/>
      <c r="F16" s="22" t="s">
        <v>2663</v>
      </c>
      <c r="G16" s="22" t="s">
        <v>125</v>
      </c>
      <c r="H16" s="22" t="s">
        <v>34</v>
      </c>
      <c r="I16" s="22" t="s">
        <v>126</v>
      </c>
      <c r="J16" s="44">
        <f>J17+J18+J22</f>
        <v>297.4</v>
      </c>
      <c r="K16" s="23" t="s">
        <v>130</v>
      </c>
      <c r="L16" s="22"/>
      <c r="M16" s="49">
        <f t="shared" ref="M16:P16" si="5">M17+M18+M22</f>
        <v>14.75</v>
      </c>
      <c r="N16" s="49">
        <f t="shared" si="5"/>
        <v>1.69</v>
      </c>
      <c r="O16" s="49">
        <f t="shared" si="5"/>
        <v>13.065</v>
      </c>
      <c r="P16" s="49">
        <f t="shared" si="5"/>
        <v>0</v>
      </c>
      <c r="Q16" s="22"/>
      <c r="R16" s="22" t="s">
        <v>39</v>
      </c>
      <c r="S16" s="58">
        <f>S17+S18+S22</f>
        <v>64</v>
      </c>
      <c r="T16" s="58">
        <f>T17+T18+T22</f>
        <v>253</v>
      </c>
      <c r="U16" s="58"/>
      <c r="V16" s="58"/>
      <c r="W16" s="22" t="s">
        <v>34</v>
      </c>
      <c r="X16" s="22">
        <v>184</v>
      </c>
      <c r="Y16" s="22"/>
    </row>
    <row r="17" ht="24.95" customHeight="1" spans="1:25">
      <c r="A17" s="24">
        <v>10</v>
      </c>
      <c r="B17" s="26" t="s">
        <v>131</v>
      </c>
      <c r="C17" s="24"/>
      <c r="D17" s="24"/>
      <c r="E17" s="24"/>
      <c r="F17" s="24"/>
      <c r="G17" s="24" t="s">
        <v>37</v>
      </c>
      <c r="H17" s="24" t="s">
        <v>34</v>
      </c>
      <c r="I17" s="24" t="s">
        <v>126</v>
      </c>
      <c r="J17" s="50">
        <f>SUM(0)</f>
        <v>0</v>
      </c>
      <c r="K17" s="51"/>
      <c r="L17" s="24"/>
      <c r="M17" s="52">
        <f t="shared" ref="M17:P17" si="6">SUM(0)</f>
        <v>0</v>
      </c>
      <c r="N17" s="52">
        <f t="shared" si="6"/>
        <v>0</v>
      </c>
      <c r="O17" s="52">
        <f t="shared" si="6"/>
        <v>0</v>
      </c>
      <c r="P17" s="52">
        <f t="shared" si="6"/>
        <v>0</v>
      </c>
      <c r="Q17" s="24"/>
      <c r="R17" s="24" t="s">
        <v>39</v>
      </c>
      <c r="S17" s="59">
        <f>SUM(0)</f>
        <v>0</v>
      </c>
      <c r="T17" s="59">
        <f>SUM(0)</f>
        <v>0</v>
      </c>
      <c r="U17" s="59"/>
      <c r="V17" s="59"/>
      <c r="W17" s="24" t="s">
        <v>34</v>
      </c>
      <c r="X17" s="24">
        <v>185</v>
      </c>
      <c r="Y17" s="24"/>
    </row>
    <row r="18" ht="24.95" customHeight="1" spans="1:25">
      <c r="A18" s="24">
        <v>11</v>
      </c>
      <c r="B18" s="26" t="s">
        <v>132</v>
      </c>
      <c r="C18" s="24"/>
      <c r="D18" s="24"/>
      <c r="E18" s="24"/>
      <c r="F18" s="24"/>
      <c r="G18" s="24" t="s">
        <v>125</v>
      </c>
      <c r="H18" s="24" t="s">
        <v>34</v>
      </c>
      <c r="I18" s="24" t="s">
        <v>126</v>
      </c>
      <c r="J18" s="50">
        <f>SUM(J19:J21)</f>
        <v>10</v>
      </c>
      <c r="K18" s="51"/>
      <c r="L18" s="24"/>
      <c r="M18" s="52">
        <f>SUM(M19:M21)</f>
        <v>0.38</v>
      </c>
      <c r="N18" s="52">
        <f>SUM(N19:N21)</f>
        <v>0.3</v>
      </c>
      <c r="O18" s="52">
        <f>SUM(O19:O21)</f>
        <v>0.08</v>
      </c>
      <c r="P18" s="52">
        <f>SUM(P19:P21)</f>
        <v>0</v>
      </c>
      <c r="Q18" s="24"/>
      <c r="R18" s="24" t="s">
        <v>39</v>
      </c>
      <c r="S18" s="59">
        <f>SUM(S19:S21)</f>
        <v>3</v>
      </c>
      <c r="T18" s="59">
        <f>SUM(T19:T21)</f>
        <v>14</v>
      </c>
      <c r="U18" s="59"/>
      <c r="V18" s="59"/>
      <c r="W18" s="24" t="s">
        <v>34</v>
      </c>
      <c r="X18" s="24">
        <v>202</v>
      </c>
      <c r="Y18" s="24"/>
    </row>
    <row r="19" s="3" customFormat="1" ht="24.95" customHeight="1" spans="1:25">
      <c r="A19" s="24">
        <v>12</v>
      </c>
      <c r="B19" s="25" t="s">
        <v>172</v>
      </c>
      <c r="C19" s="26" t="s">
        <v>45</v>
      </c>
      <c r="D19" s="26" t="s">
        <v>173</v>
      </c>
      <c r="E19" s="26" t="s">
        <v>174</v>
      </c>
      <c r="F19" s="26"/>
      <c r="G19" s="26" t="s">
        <v>37</v>
      </c>
      <c r="H19" s="26">
        <v>2018</v>
      </c>
      <c r="I19" s="26" t="s">
        <v>126</v>
      </c>
      <c r="J19" s="54">
        <v>2</v>
      </c>
      <c r="K19" s="46" t="s">
        <v>144</v>
      </c>
      <c r="L19" s="47">
        <v>0.05</v>
      </c>
      <c r="M19" s="47">
        <f>N19+O19+P19</f>
        <v>0.1</v>
      </c>
      <c r="N19" s="47">
        <v>0.1</v>
      </c>
      <c r="O19" s="47"/>
      <c r="P19" s="47"/>
      <c r="Q19" s="26" t="s">
        <v>135</v>
      </c>
      <c r="R19" s="26" t="s">
        <v>39</v>
      </c>
      <c r="S19" s="45">
        <v>1</v>
      </c>
      <c r="T19" s="45">
        <v>2</v>
      </c>
      <c r="U19" s="45"/>
      <c r="V19" s="45"/>
      <c r="W19" s="26" t="s">
        <v>17</v>
      </c>
      <c r="X19" s="24">
        <v>260</v>
      </c>
      <c r="Y19" s="24"/>
    </row>
    <row r="20" s="3" customFormat="1" ht="24.95" customHeight="1" spans="1:25">
      <c r="A20" s="24">
        <v>13</v>
      </c>
      <c r="B20" s="25" t="s">
        <v>175</v>
      </c>
      <c r="C20" s="26" t="s">
        <v>45</v>
      </c>
      <c r="D20" s="26" t="s">
        <v>173</v>
      </c>
      <c r="E20" s="26" t="s">
        <v>176</v>
      </c>
      <c r="F20" s="26"/>
      <c r="G20" s="26" t="s">
        <v>37</v>
      </c>
      <c r="H20" s="26">
        <v>2018</v>
      </c>
      <c r="I20" s="26" t="s">
        <v>126</v>
      </c>
      <c r="J20" s="54">
        <v>4</v>
      </c>
      <c r="K20" s="46" t="s">
        <v>144</v>
      </c>
      <c r="L20" s="47">
        <v>0.05</v>
      </c>
      <c r="M20" s="47">
        <f>N20+O20+P20</f>
        <v>0.2</v>
      </c>
      <c r="N20" s="47">
        <v>0.2</v>
      </c>
      <c r="O20" s="47"/>
      <c r="P20" s="47"/>
      <c r="Q20" s="26" t="s">
        <v>135</v>
      </c>
      <c r="R20" s="26" t="s">
        <v>39</v>
      </c>
      <c r="S20" s="45">
        <v>1</v>
      </c>
      <c r="T20" s="45">
        <v>6</v>
      </c>
      <c r="U20" s="45"/>
      <c r="V20" s="45"/>
      <c r="W20" s="26" t="s">
        <v>17</v>
      </c>
      <c r="X20" s="24">
        <v>261</v>
      </c>
      <c r="Y20" s="24"/>
    </row>
    <row r="21" ht="24.95" customHeight="1" spans="1:25">
      <c r="A21" s="24">
        <v>14</v>
      </c>
      <c r="B21" s="25" t="s">
        <v>409</v>
      </c>
      <c r="C21" s="26" t="s">
        <v>45</v>
      </c>
      <c r="D21" s="26" t="s">
        <v>173</v>
      </c>
      <c r="E21" s="26" t="s">
        <v>410</v>
      </c>
      <c r="F21" s="26"/>
      <c r="G21" s="26" t="s">
        <v>363</v>
      </c>
      <c r="H21" s="26">
        <v>2019</v>
      </c>
      <c r="I21" s="26" t="s">
        <v>126</v>
      </c>
      <c r="J21" s="54">
        <v>4</v>
      </c>
      <c r="K21" s="46" t="s">
        <v>364</v>
      </c>
      <c r="L21" s="26">
        <v>0.02</v>
      </c>
      <c r="M21" s="47">
        <f>N21+O21+P21</f>
        <v>0.08</v>
      </c>
      <c r="N21" s="47"/>
      <c r="O21" s="47">
        <v>0.08</v>
      </c>
      <c r="P21" s="47"/>
      <c r="Q21" s="26" t="s">
        <v>135</v>
      </c>
      <c r="R21" s="26" t="s">
        <v>39</v>
      </c>
      <c r="S21" s="60">
        <v>1</v>
      </c>
      <c r="T21" s="60">
        <v>6</v>
      </c>
      <c r="U21" s="60"/>
      <c r="V21" s="60"/>
      <c r="W21" s="26" t="s">
        <v>17</v>
      </c>
      <c r="X21" s="26"/>
      <c r="Y21" s="61" t="s">
        <v>411</v>
      </c>
    </row>
    <row r="22" ht="24.95" customHeight="1" spans="1:25">
      <c r="A22" s="24">
        <v>15</v>
      </c>
      <c r="B22" s="26" t="s">
        <v>526</v>
      </c>
      <c r="C22" s="24"/>
      <c r="D22" s="24"/>
      <c r="E22" s="24"/>
      <c r="F22" s="24"/>
      <c r="G22" s="24" t="s">
        <v>37</v>
      </c>
      <c r="H22" s="24" t="s">
        <v>34</v>
      </c>
      <c r="I22" s="24" t="s">
        <v>126</v>
      </c>
      <c r="J22" s="50">
        <f>SUM(J23:J67)</f>
        <v>287.4</v>
      </c>
      <c r="K22" s="51"/>
      <c r="L22" s="24"/>
      <c r="M22" s="52">
        <f>SUM(M23:M67)</f>
        <v>14.37</v>
      </c>
      <c r="N22" s="52">
        <f>SUM(N23:N67)</f>
        <v>1.39</v>
      </c>
      <c r="O22" s="52">
        <f>SUM(O23:O67)</f>
        <v>12.985</v>
      </c>
      <c r="P22" s="52">
        <f>SUM(P23:P67)</f>
        <v>0</v>
      </c>
      <c r="Q22" s="24"/>
      <c r="R22" s="24" t="s">
        <v>39</v>
      </c>
      <c r="S22" s="59">
        <f>SUM(S23:S67)</f>
        <v>61</v>
      </c>
      <c r="T22" s="59">
        <f>SUM(T23:T67)</f>
        <v>239</v>
      </c>
      <c r="U22" s="59"/>
      <c r="V22" s="59"/>
      <c r="W22" s="24" t="s">
        <v>34</v>
      </c>
      <c r="X22" s="24">
        <v>587</v>
      </c>
      <c r="Y22" s="24"/>
    </row>
    <row r="23" ht="24.95" customHeight="1" spans="1:25">
      <c r="A23" s="24">
        <v>16</v>
      </c>
      <c r="B23" s="51" t="s">
        <v>569</v>
      </c>
      <c r="C23" s="24" t="s">
        <v>45</v>
      </c>
      <c r="D23" s="24" t="s">
        <v>173</v>
      </c>
      <c r="E23" s="24" t="s">
        <v>570</v>
      </c>
      <c r="F23" s="24"/>
      <c r="G23" s="24" t="s">
        <v>37</v>
      </c>
      <c r="H23" s="24">
        <v>2018</v>
      </c>
      <c r="I23" s="24" t="s">
        <v>126</v>
      </c>
      <c r="J23" s="50">
        <v>3</v>
      </c>
      <c r="K23" s="51" t="s">
        <v>529</v>
      </c>
      <c r="L23" s="52">
        <v>0.05</v>
      </c>
      <c r="M23" s="52">
        <f t="shared" ref="M23:M30" si="7">N23+O23+P23</f>
        <v>0.15</v>
      </c>
      <c r="N23" s="52">
        <v>0.15</v>
      </c>
      <c r="O23" s="52"/>
      <c r="P23" s="52"/>
      <c r="Q23" s="24" t="s">
        <v>135</v>
      </c>
      <c r="R23" s="24" t="s">
        <v>39</v>
      </c>
      <c r="S23" s="24">
        <v>1</v>
      </c>
      <c r="T23" s="24">
        <v>3</v>
      </c>
      <c r="U23" s="24"/>
      <c r="V23" s="24"/>
      <c r="W23" s="24" t="s">
        <v>17</v>
      </c>
      <c r="X23" s="24">
        <v>652</v>
      </c>
      <c r="Y23" s="24"/>
    </row>
    <row r="24" ht="24.95" customHeight="1" spans="1:25">
      <c r="A24" s="24">
        <v>17</v>
      </c>
      <c r="B24" s="51" t="s">
        <v>571</v>
      </c>
      <c r="C24" s="24" t="s">
        <v>45</v>
      </c>
      <c r="D24" s="24" t="s">
        <v>173</v>
      </c>
      <c r="E24" s="24" t="s">
        <v>572</v>
      </c>
      <c r="F24" s="24"/>
      <c r="G24" s="24" t="s">
        <v>37</v>
      </c>
      <c r="H24" s="24">
        <v>2018</v>
      </c>
      <c r="I24" s="24" t="s">
        <v>126</v>
      </c>
      <c r="J24" s="50">
        <v>4</v>
      </c>
      <c r="K24" s="51" t="s">
        <v>529</v>
      </c>
      <c r="L24" s="52">
        <v>0.05</v>
      </c>
      <c r="M24" s="52">
        <f t="shared" si="7"/>
        <v>0.2</v>
      </c>
      <c r="N24" s="52">
        <v>0.2</v>
      </c>
      <c r="O24" s="52"/>
      <c r="P24" s="52"/>
      <c r="Q24" s="24" t="s">
        <v>135</v>
      </c>
      <c r="R24" s="24" t="s">
        <v>39</v>
      </c>
      <c r="S24" s="24">
        <v>1</v>
      </c>
      <c r="T24" s="24">
        <v>5</v>
      </c>
      <c r="U24" s="24"/>
      <c r="V24" s="24"/>
      <c r="W24" s="24" t="s">
        <v>17</v>
      </c>
      <c r="X24" s="24">
        <v>653</v>
      </c>
      <c r="Y24" s="24"/>
    </row>
    <row r="25" ht="24.95" customHeight="1" spans="1:25">
      <c r="A25" s="24">
        <v>18</v>
      </c>
      <c r="B25" s="51" t="s">
        <v>573</v>
      </c>
      <c r="C25" s="24" t="s">
        <v>45</v>
      </c>
      <c r="D25" s="24" t="s">
        <v>173</v>
      </c>
      <c r="E25" s="24" t="s">
        <v>574</v>
      </c>
      <c r="F25" s="24"/>
      <c r="G25" s="24" t="s">
        <v>37</v>
      </c>
      <c r="H25" s="24">
        <v>2018</v>
      </c>
      <c r="I25" s="24" t="s">
        <v>126</v>
      </c>
      <c r="J25" s="50">
        <v>2</v>
      </c>
      <c r="K25" s="51" t="s">
        <v>529</v>
      </c>
      <c r="L25" s="52">
        <v>0.05</v>
      </c>
      <c r="M25" s="52">
        <f t="shared" si="7"/>
        <v>0.1</v>
      </c>
      <c r="N25" s="52">
        <v>0.1</v>
      </c>
      <c r="O25" s="52"/>
      <c r="P25" s="52"/>
      <c r="Q25" s="24" t="s">
        <v>135</v>
      </c>
      <c r="R25" s="24" t="s">
        <v>39</v>
      </c>
      <c r="S25" s="24">
        <v>1</v>
      </c>
      <c r="T25" s="24">
        <v>2</v>
      </c>
      <c r="U25" s="24"/>
      <c r="V25" s="24"/>
      <c r="W25" s="24" t="s">
        <v>17</v>
      </c>
      <c r="X25" s="24">
        <v>654</v>
      </c>
      <c r="Y25" s="24"/>
    </row>
    <row r="26" ht="24.95" customHeight="1" spans="1:25">
      <c r="A26" s="24">
        <v>19</v>
      </c>
      <c r="B26" s="51" t="s">
        <v>575</v>
      </c>
      <c r="C26" s="24" t="s">
        <v>45</v>
      </c>
      <c r="D26" s="24" t="s">
        <v>173</v>
      </c>
      <c r="E26" s="24" t="s">
        <v>576</v>
      </c>
      <c r="F26" s="24"/>
      <c r="G26" s="24" t="s">
        <v>37</v>
      </c>
      <c r="H26" s="24">
        <v>2018</v>
      </c>
      <c r="I26" s="24" t="s">
        <v>126</v>
      </c>
      <c r="J26" s="50">
        <v>2</v>
      </c>
      <c r="K26" s="51" t="s">
        <v>529</v>
      </c>
      <c r="L26" s="52">
        <v>0.05</v>
      </c>
      <c r="M26" s="52">
        <f t="shared" si="7"/>
        <v>0.1</v>
      </c>
      <c r="N26" s="52">
        <v>0.1</v>
      </c>
      <c r="O26" s="52"/>
      <c r="P26" s="52"/>
      <c r="Q26" s="24" t="s">
        <v>135</v>
      </c>
      <c r="R26" s="24" t="s">
        <v>39</v>
      </c>
      <c r="S26" s="24">
        <v>1</v>
      </c>
      <c r="T26" s="24">
        <v>3</v>
      </c>
      <c r="U26" s="24"/>
      <c r="V26" s="24"/>
      <c r="W26" s="24" t="s">
        <v>17</v>
      </c>
      <c r="X26" s="24">
        <v>655</v>
      </c>
      <c r="Y26" s="24"/>
    </row>
    <row r="27" ht="24.95" customHeight="1" spans="1:25">
      <c r="A27" s="24">
        <v>20</v>
      </c>
      <c r="B27" s="51" t="s">
        <v>577</v>
      </c>
      <c r="C27" s="24" t="s">
        <v>45</v>
      </c>
      <c r="D27" s="24" t="s">
        <v>173</v>
      </c>
      <c r="E27" s="24" t="s">
        <v>578</v>
      </c>
      <c r="F27" s="24"/>
      <c r="G27" s="24" t="s">
        <v>37</v>
      </c>
      <c r="H27" s="24">
        <v>2018</v>
      </c>
      <c r="I27" s="24" t="s">
        <v>126</v>
      </c>
      <c r="J27" s="50">
        <v>5</v>
      </c>
      <c r="K27" s="51" t="s">
        <v>529</v>
      </c>
      <c r="L27" s="52">
        <v>0.05</v>
      </c>
      <c r="M27" s="52">
        <f t="shared" si="7"/>
        <v>0.25</v>
      </c>
      <c r="N27" s="52">
        <v>0.25</v>
      </c>
      <c r="O27" s="52"/>
      <c r="P27" s="52"/>
      <c r="Q27" s="24" t="s">
        <v>135</v>
      </c>
      <c r="R27" s="24" t="s">
        <v>39</v>
      </c>
      <c r="S27" s="24">
        <v>1</v>
      </c>
      <c r="T27" s="24">
        <v>3</v>
      </c>
      <c r="U27" s="24"/>
      <c r="V27" s="24"/>
      <c r="W27" s="24" t="s">
        <v>17</v>
      </c>
      <c r="X27" s="24">
        <v>656</v>
      </c>
      <c r="Y27" s="24"/>
    </row>
    <row r="28" ht="24.95" customHeight="1" spans="1:25">
      <c r="A28" s="24">
        <v>21</v>
      </c>
      <c r="B28" s="51" t="s">
        <v>579</v>
      </c>
      <c r="C28" s="24" t="s">
        <v>45</v>
      </c>
      <c r="D28" s="24" t="s">
        <v>173</v>
      </c>
      <c r="E28" s="24" t="s">
        <v>580</v>
      </c>
      <c r="F28" s="24"/>
      <c r="G28" s="24" t="s">
        <v>37</v>
      </c>
      <c r="H28" s="24">
        <v>2018</v>
      </c>
      <c r="I28" s="24" t="s">
        <v>126</v>
      </c>
      <c r="J28" s="50">
        <v>2</v>
      </c>
      <c r="K28" s="51" t="s">
        <v>529</v>
      </c>
      <c r="L28" s="52">
        <v>0.05</v>
      </c>
      <c r="M28" s="52">
        <f t="shared" si="7"/>
        <v>0.1</v>
      </c>
      <c r="N28" s="52">
        <v>0.1</v>
      </c>
      <c r="O28" s="52"/>
      <c r="P28" s="52"/>
      <c r="Q28" s="24" t="s">
        <v>135</v>
      </c>
      <c r="R28" s="24" t="s">
        <v>39</v>
      </c>
      <c r="S28" s="24">
        <v>1</v>
      </c>
      <c r="T28" s="24">
        <v>1</v>
      </c>
      <c r="U28" s="24"/>
      <c r="V28" s="24"/>
      <c r="W28" s="24" t="s">
        <v>17</v>
      </c>
      <c r="X28" s="24">
        <v>657</v>
      </c>
      <c r="Y28" s="24"/>
    </row>
    <row r="29" ht="24.95" customHeight="1" spans="1:25">
      <c r="A29" s="24">
        <v>22</v>
      </c>
      <c r="B29" s="51" t="s">
        <v>581</v>
      </c>
      <c r="C29" s="24" t="s">
        <v>45</v>
      </c>
      <c r="D29" s="24" t="s">
        <v>173</v>
      </c>
      <c r="E29" s="24" t="s">
        <v>176</v>
      </c>
      <c r="F29" s="24"/>
      <c r="G29" s="24" t="s">
        <v>37</v>
      </c>
      <c r="H29" s="24">
        <v>2018</v>
      </c>
      <c r="I29" s="24" t="s">
        <v>126</v>
      </c>
      <c r="J29" s="50">
        <v>6</v>
      </c>
      <c r="K29" s="51" t="s">
        <v>529</v>
      </c>
      <c r="L29" s="52">
        <v>0.05</v>
      </c>
      <c r="M29" s="52">
        <f t="shared" si="7"/>
        <v>0.3</v>
      </c>
      <c r="N29" s="52">
        <v>0.3</v>
      </c>
      <c r="O29" s="52"/>
      <c r="P29" s="52"/>
      <c r="Q29" s="24" t="s">
        <v>135</v>
      </c>
      <c r="R29" s="24" t="s">
        <v>39</v>
      </c>
      <c r="S29" s="24">
        <v>1</v>
      </c>
      <c r="T29" s="24">
        <v>6</v>
      </c>
      <c r="U29" s="24"/>
      <c r="V29" s="24"/>
      <c r="W29" s="24" t="s">
        <v>17</v>
      </c>
      <c r="X29" s="24">
        <v>658</v>
      </c>
      <c r="Y29" s="24"/>
    </row>
    <row r="30" ht="24.95" customHeight="1" spans="1:25">
      <c r="A30" s="24">
        <v>23</v>
      </c>
      <c r="B30" s="25" t="s">
        <v>573</v>
      </c>
      <c r="C30" s="26" t="s">
        <v>45</v>
      </c>
      <c r="D30" s="26" t="s">
        <v>173</v>
      </c>
      <c r="E30" s="26" t="s">
        <v>574</v>
      </c>
      <c r="F30" s="26"/>
      <c r="G30" s="26" t="s">
        <v>37</v>
      </c>
      <c r="H30" s="26">
        <v>2019</v>
      </c>
      <c r="I30" s="26" t="s">
        <v>126</v>
      </c>
      <c r="J30" s="54">
        <v>3.7</v>
      </c>
      <c r="K30" s="46" t="s">
        <v>529</v>
      </c>
      <c r="L30" s="26">
        <v>0.05</v>
      </c>
      <c r="M30" s="47">
        <f t="shared" si="7"/>
        <v>0.185</v>
      </c>
      <c r="N30" s="47"/>
      <c r="O30" s="47">
        <v>0.185</v>
      </c>
      <c r="P30" s="47"/>
      <c r="Q30" s="26" t="s">
        <v>135</v>
      </c>
      <c r="R30" s="26" t="s">
        <v>39</v>
      </c>
      <c r="S30" s="60">
        <v>2</v>
      </c>
      <c r="T30" s="60">
        <v>8</v>
      </c>
      <c r="U30" s="60"/>
      <c r="V30" s="60"/>
      <c r="W30" s="26" t="s">
        <v>17</v>
      </c>
      <c r="X30" s="26"/>
      <c r="Y30" s="26" t="s">
        <v>676</v>
      </c>
    </row>
    <row r="31" ht="24.95" customHeight="1" spans="1:25">
      <c r="A31" s="24"/>
      <c r="B31" s="25"/>
      <c r="C31" s="27" t="s">
        <v>45</v>
      </c>
      <c r="D31" s="27" t="s">
        <v>173</v>
      </c>
      <c r="E31" s="28" t="s">
        <v>574</v>
      </c>
      <c r="F31" s="28" t="s">
        <v>2986</v>
      </c>
      <c r="G31" s="26" t="s">
        <v>37</v>
      </c>
      <c r="H31" s="26">
        <v>2019</v>
      </c>
      <c r="I31" s="26" t="s">
        <v>126</v>
      </c>
      <c r="J31" s="28">
        <v>2</v>
      </c>
      <c r="K31" s="46" t="s">
        <v>529</v>
      </c>
      <c r="L31" s="26">
        <v>0.05</v>
      </c>
      <c r="M31" s="47">
        <f>L31*J31</f>
        <v>0.1</v>
      </c>
      <c r="N31" s="47">
        <v>0.1</v>
      </c>
      <c r="O31" s="47"/>
      <c r="P31" s="47"/>
      <c r="Q31" s="26" t="s">
        <v>135</v>
      </c>
      <c r="R31" s="26" t="s">
        <v>39</v>
      </c>
      <c r="S31" s="24">
        <v>1</v>
      </c>
      <c r="T31" s="86">
        <v>6</v>
      </c>
      <c r="U31" s="60"/>
      <c r="V31" s="60"/>
      <c r="W31" s="26" t="s">
        <v>17</v>
      </c>
      <c r="X31" s="26"/>
      <c r="Y31" s="26"/>
    </row>
    <row r="32" ht="24.95" customHeight="1" spans="1:25">
      <c r="A32" s="24"/>
      <c r="B32" s="25"/>
      <c r="C32" s="27" t="s">
        <v>45</v>
      </c>
      <c r="D32" s="27" t="s">
        <v>173</v>
      </c>
      <c r="E32" s="28" t="s">
        <v>574</v>
      </c>
      <c r="F32" s="28" t="s">
        <v>2987</v>
      </c>
      <c r="G32" s="26" t="s">
        <v>37</v>
      </c>
      <c r="H32" s="26">
        <v>2019</v>
      </c>
      <c r="I32" s="26" t="s">
        <v>126</v>
      </c>
      <c r="J32" s="28">
        <v>1.7</v>
      </c>
      <c r="K32" s="46" t="s">
        <v>529</v>
      </c>
      <c r="L32" s="26">
        <v>0.05</v>
      </c>
      <c r="M32" s="47">
        <f>L32*J32</f>
        <v>0.085</v>
      </c>
      <c r="N32" s="47">
        <v>0.09</v>
      </c>
      <c r="O32" s="47"/>
      <c r="P32" s="47"/>
      <c r="Q32" s="26" t="s">
        <v>135</v>
      </c>
      <c r="R32" s="26" t="s">
        <v>39</v>
      </c>
      <c r="S32" s="24">
        <v>1</v>
      </c>
      <c r="T32" s="86">
        <v>2</v>
      </c>
      <c r="U32" s="60"/>
      <c r="V32" s="60"/>
      <c r="W32" s="26" t="s">
        <v>17</v>
      </c>
      <c r="X32" s="26"/>
      <c r="Y32" s="26"/>
    </row>
    <row r="33" ht="24.95" customHeight="1" spans="1:25">
      <c r="A33" s="24">
        <v>24</v>
      </c>
      <c r="B33" s="78" t="s">
        <v>579</v>
      </c>
      <c r="C33" s="33" t="s">
        <v>45</v>
      </c>
      <c r="D33" s="33" t="s">
        <v>173</v>
      </c>
      <c r="E33" s="33" t="s">
        <v>580</v>
      </c>
      <c r="F33" s="33"/>
      <c r="G33" s="33" t="s">
        <v>37</v>
      </c>
      <c r="H33" s="33">
        <v>2019</v>
      </c>
      <c r="I33" s="33" t="s">
        <v>126</v>
      </c>
      <c r="J33" s="79">
        <v>14</v>
      </c>
      <c r="K33" s="53" t="s">
        <v>529</v>
      </c>
      <c r="L33" s="33">
        <v>0.05</v>
      </c>
      <c r="M33" s="80">
        <f>N33+O33+P33</f>
        <v>0.7</v>
      </c>
      <c r="N33" s="80"/>
      <c r="O33" s="80">
        <v>0.7</v>
      </c>
      <c r="P33" s="80"/>
      <c r="Q33" s="33" t="s">
        <v>135</v>
      </c>
      <c r="R33" s="33" t="s">
        <v>39</v>
      </c>
      <c r="S33" s="82">
        <v>3</v>
      </c>
      <c r="T33" s="82">
        <v>9</v>
      </c>
      <c r="U33" s="60"/>
      <c r="V33" s="60"/>
      <c r="W33" s="26" t="s">
        <v>17</v>
      </c>
      <c r="X33" s="26"/>
      <c r="Y33" s="26" t="s">
        <v>677</v>
      </c>
    </row>
    <row r="34" ht="24.95" customHeight="1" spans="1:25">
      <c r="A34" s="24"/>
      <c r="B34" s="78"/>
      <c r="C34" s="30" t="s">
        <v>45</v>
      </c>
      <c r="D34" s="30" t="s">
        <v>173</v>
      </c>
      <c r="E34" s="31" t="s">
        <v>580</v>
      </c>
      <c r="F34" s="30" t="s">
        <v>2988</v>
      </c>
      <c r="G34" s="33" t="s">
        <v>37</v>
      </c>
      <c r="H34" s="33">
        <v>2019</v>
      </c>
      <c r="I34" s="33" t="s">
        <v>126</v>
      </c>
      <c r="J34" s="31">
        <v>3</v>
      </c>
      <c r="K34" s="53" t="s">
        <v>529</v>
      </c>
      <c r="L34" s="33">
        <v>0.05</v>
      </c>
      <c r="M34" s="80">
        <f>L34*J34</f>
        <v>0.15</v>
      </c>
      <c r="N34" s="80"/>
      <c r="O34" s="80">
        <v>0.15</v>
      </c>
      <c r="P34" s="80"/>
      <c r="Q34" s="33" t="s">
        <v>135</v>
      </c>
      <c r="R34" s="33" t="s">
        <v>39</v>
      </c>
      <c r="S34" s="33">
        <v>1</v>
      </c>
      <c r="T34" s="83">
        <v>4</v>
      </c>
      <c r="U34" s="60"/>
      <c r="V34" s="60"/>
      <c r="W34" s="26" t="s">
        <v>17</v>
      </c>
      <c r="X34" s="26"/>
      <c r="Y34" s="26"/>
    </row>
    <row r="35" ht="24.95" customHeight="1" spans="1:25">
      <c r="A35" s="24"/>
      <c r="B35" s="78"/>
      <c r="C35" s="30" t="s">
        <v>45</v>
      </c>
      <c r="D35" s="30" t="s">
        <v>173</v>
      </c>
      <c r="E35" s="31" t="s">
        <v>580</v>
      </c>
      <c r="F35" s="31" t="s">
        <v>2989</v>
      </c>
      <c r="G35" s="33" t="s">
        <v>37</v>
      </c>
      <c r="H35" s="33">
        <v>2019</v>
      </c>
      <c r="I35" s="33" t="s">
        <v>126</v>
      </c>
      <c r="J35" s="31">
        <v>5</v>
      </c>
      <c r="K35" s="53" t="s">
        <v>529</v>
      </c>
      <c r="L35" s="33">
        <v>0.05</v>
      </c>
      <c r="M35" s="80">
        <f>L35*J35</f>
        <v>0.25</v>
      </c>
      <c r="N35" s="80"/>
      <c r="O35" s="80">
        <v>0.25</v>
      </c>
      <c r="P35" s="80"/>
      <c r="Q35" s="33" t="s">
        <v>135</v>
      </c>
      <c r="R35" s="33" t="s">
        <v>39</v>
      </c>
      <c r="S35" s="33">
        <v>1</v>
      </c>
      <c r="T35" s="83">
        <v>2</v>
      </c>
      <c r="U35" s="60"/>
      <c r="V35" s="60"/>
      <c r="W35" s="26" t="s">
        <v>17</v>
      </c>
      <c r="X35" s="26"/>
      <c r="Y35" s="26"/>
    </row>
    <row r="36" ht="24.95" customHeight="1" spans="1:25">
      <c r="A36" s="24"/>
      <c r="B36" s="78"/>
      <c r="C36" s="30" t="s">
        <v>45</v>
      </c>
      <c r="D36" s="30" t="s">
        <v>173</v>
      </c>
      <c r="E36" s="31" t="s">
        <v>580</v>
      </c>
      <c r="F36" s="31" t="s">
        <v>2990</v>
      </c>
      <c r="G36" s="33" t="s">
        <v>37</v>
      </c>
      <c r="H36" s="33">
        <v>2019</v>
      </c>
      <c r="I36" s="33" t="s">
        <v>126</v>
      </c>
      <c r="J36" s="31">
        <v>6</v>
      </c>
      <c r="K36" s="53" t="s">
        <v>529</v>
      </c>
      <c r="L36" s="33">
        <v>0.05</v>
      </c>
      <c r="M36" s="80">
        <f>L36*J36</f>
        <v>0.3</v>
      </c>
      <c r="N36" s="80"/>
      <c r="O36" s="80">
        <v>0.3</v>
      </c>
      <c r="P36" s="80"/>
      <c r="Q36" s="33" t="s">
        <v>135</v>
      </c>
      <c r="R36" s="33" t="s">
        <v>39</v>
      </c>
      <c r="S36" s="33">
        <v>1</v>
      </c>
      <c r="T36" s="83">
        <v>3</v>
      </c>
      <c r="U36" s="60"/>
      <c r="V36" s="60"/>
      <c r="W36" s="26" t="s">
        <v>17</v>
      </c>
      <c r="X36" s="26"/>
      <c r="Y36" s="26"/>
    </row>
    <row r="37" ht="24.95" customHeight="1" spans="1:25">
      <c r="A37" s="24">
        <v>25</v>
      </c>
      <c r="B37" s="78" t="s">
        <v>678</v>
      </c>
      <c r="C37" s="33" t="s">
        <v>45</v>
      </c>
      <c r="D37" s="33" t="s">
        <v>173</v>
      </c>
      <c r="E37" s="33" t="s">
        <v>410</v>
      </c>
      <c r="F37" s="33"/>
      <c r="G37" s="33" t="s">
        <v>37</v>
      </c>
      <c r="H37" s="33">
        <v>2019</v>
      </c>
      <c r="I37" s="33" t="s">
        <v>126</v>
      </c>
      <c r="J37" s="79">
        <v>9</v>
      </c>
      <c r="K37" s="53" t="s">
        <v>529</v>
      </c>
      <c r="L37" s="33">
        <v>0.05</v>
      </c>
      <c r="M37" s="80">
        <f>N37+O37+P37</f>
        <v>0.45</v>
      </c>
      <c r="N37" s="80"/>
      <c r="O37" s="80">
        <v>0.45</v>
      </c>
      <c r="P37" s="80"/>
      <c r="Q37" s="33" t="s">
        <v>135</v>
      </c>
      <c r="R37" s="33" t="s">
        <v>39</v>
      </c>
      <c r="S37" s="82">
        <v>2</v>
      </c>
      <c r="T37" s="82">
        <v>11</v>
      </c>
      <c r="U37" s="60"/>
      <c r="V37" s="60"/>
      <c r="W37" s="26" t="s">
        <v>17</v>
      </c>
      <c r="X37" s="26"/>
      <c r="Y37" s="26" t="s">
        <v>679</v>
      </c>
    </row>
    <row r="38" ht="24.95" customHeight="1" spans="1:25">
      <c r="A38" s="24"/>
      <c r="B38" s="78"/>
      <c r="C38" s="30" t="s">
        <v>45</v>
      </c>
      <c r="D38" s="30" t="s">
        <v>173</v>
      </c>
      <c r="E38" s="31" t="s">
        <v>410</v>
      </c>
      <c r="F38" s="31" t="s">
        <v>2991</v>
      </c>
      <c r="G38" s="33" t="s">
        <v>37</v>
      </c>
      <c r="H38" s="33">
        <v>2019</v>
      </c>
      <c r="I38" s="33" t="s">
        <v>126</v>
      </c>
      <c r="J38" s="31">
        <v>3</v>
      </c>
      <c r="K38" s="53" t="s">
        <v>529</v>
      </c>
      <c r="L38" s="33">
        <v>0.05</v>
      </c>
      <c r="M38" s="80">
        <f>L38*J38</f>
        <v>0.15</v>
      </c>
      <c r="N38" s="80"/>
      <c r="O38" s="80">
        <v>0.15</v>
      </c>
      <c r="P38" s="80"/>
      <c r="Q38" s="33" t="s">
        <v>135</v>
      </c>
      <c r="R38" s="33" t="s">
        <v>39</v>
      </c>
      <c r="S38" s="33">
        <v>1</v>
      </c>
      <c r="T38" s="83">
        <v>5</v>
      </c>
      <c r="U38" s="60"/>
      <c r="V38" s="60"/>
      <c r="W38" s="26" t="s">
        <v>17</v>
      </c>
      <c r="X38" s="26"/>
      <c r="Y38" s="26"/>
    </row>
    <row r="39" ht="24.95" customHeight="1" spans="1:25">
      <c r="A39" s="24"/>
      <c r="B39" s="78"/>
      <c r="C39" s="30" t="s">
        <v>45</v>
      </c>
      <c r="D39" s="30" t="s">
        <v>173</v>
      </c>
      <c r="E39" s="31" t="s">
        <v>410</v>
      </c>
      <c r="F39" s="31" t="s">
        <v>2992</v>
      </c>
      <c r="G39" s="33" t="s">
        <v>37</v>
      </c>
      <c r="H39" s="33">
        <v>2019</v>
      </c>
      <c r="I39" s="33" t="s">
        <v>126</v>
      </c>
      <c r="J39" s="31">
        <v>6</v>
      </c>
      <c r="K39" s="53" t="s">
        <v>529</v>
      </c>
      <c r="L39" s="33">
        <v>0.05</v>
      </c>
      <c r="M39" s="80">
        <f>L39*J39</f>
        <v>0.3</v>
      </c>
      <c r="N39" s="80"/>
      <c r="O39" s="80">
        <v>0.3</v>
      </c>
      <c r="P39" s="80"/>
      <c r="Q39" s="33" t="s">
        <v>135</v>
      </c>
      <c r="R39" s="33" t="s">
        <v>39</v>
      </c>
      <c r="S39" s="33">
        <v>1</v>
      </c>
      <c r="T39" s="83">
        <v>6</v>
      </c>
      <c r="U39" s="60"/>
      <c r="V39" s="60"/>
      <c r="W39" s="26" t="s">
        <v>17</v>
      </c>
      <c r="X39" s="26"/>
      <c r="Y39" s="26"/>
    </row>
    <row r="40" ht="24.95" customHeight="1" spans="1:25">
      <c r="A40" s="24">
        <v>26</v>
      </c>
      <c r="B40" s="78" t="s">
        <v>575</v>
      </c>
      <c r="C40" s="33" t="s">
        <v>45</v>
      </c>
      <c r="D40" s="33" t="s">
        <v>173</v>
      </c>
      <c r="E40" s="33" t="s">
        <v>576</v>
      </c>
      <c r="F40" s="33"/>
      <c r="G40" s="33" t="s">
        <v>37</v>
      </c>
      <c r="H40" s="33">
        <v>2019</v>
      </c>
      <c r="I40" s="33" t="s">
        <v>126</v>
      </c>
      <c r="J40" s="79">
        <v>10</v>
      </c>
      <c r="K40" s="53" t="s">
        <v>529</v>
      </c>
      <c r="L40" s="33">
        <v>0.05</v>
      </c>
      <c r="M40" s="80">
        <f>N40+O40+P40</f>
        <v>0.5</v>
      </c>
      <c r="N40" s="80"/>
      <c r="O40" s="80">
        <v>0.5</v>
      </c>
      <c r="P40" s="80"/>
      <c r="Q40" s="33" t="s">
        <v>135</v>
      </c>
      <c r="R40" s="33" t="s">
        <v>39</v>
      </c>
      <c r="S40" s="82">
        <v>3</v>
      </c>
      <c r="T40" s="82">
        <v>12</v>
      </c>
      <c r="U40" s="60"/>
      <c r="V40" s="60"/>
      <c r="W40" s="26" t="s">
        <v>17</v>
      </c>
      <c r="X40" s="26"/>
      <c r="Y40" s="26" t="s">
        <v>680</v>
      </c>
    </row>
    <row r="41" ht="24.95" customHeight="1" spans="1:25">
      <c r="A41" s="24"/>
      <c r="B41" s="78"/>
      <c r="C41" s="30" t="s">
        <v>45</v>
      </c>
      <c r="D41" s="30" t="s">
        <v>173</v>
      </c>
      <c r="E41" s="30" t="s">
        <v>576</v>
      </c>
      <c r="F41" s="30" t="s">
        <v>2993</v>
      </c>
      <c r="G41" s="33" t="s">
        <v>37</v>
      </c>
      <c r="H41" s="33">
        <v>2019</v>
      </c>
      <c r="I41" s="33" t="s">
        <v>126</v>
      </c>
      <c r="J41" s="30">
        <v>2</v>
      </c>
      <c r="K41" s="53" t="s">
        <v>529</v>
      </c>
      <c r="L41" s="33">
        <v>0.05</v>
      </c>
      <c r="M41" s="80">
        <f>L41*J41</f>
        <v>0.1</v>
      </c>
      <c r="N41" s="80"/>
      <c r="O41" s="80">
        <v>0.1</v>
      </c>
      <c r="P41" s="80"/>
      <c r="Q41" s="33" t="s">
        <v>135</v>
      </c>
      <c r="R41" s="33" t="s">
        <v>39</v>
      </c>
      <c r="S41" s="33">
        <v>1</v>
      </c>
      <c r="T41" s="83">
        <v>3</v>
      </c>
      <c r="U41" s="60"/>
      <c r="V41" s="60"/>
      <c r="W41" s="26" t="s">
        <v>17</v>
      </c>
      <c r="X41" s="26"/>
      <c r="Y41" s="26"/>
    </row>
    <row r="42" ht="24.95" customHeight="1" spans="1:25">
      <c r="A42" s="24"/>
      <c r="B42" s="78"/>
      <c r="C42" s="30" t="s">
        <v>45</v>
      </c>
      <c r="D42" s="30" t="s">
        <v>173</v>
      </c>
      <c r="E42" s="31" t="s">
        <v>576</v>
      </c>
      <c r="F42" s="31" t="s">
        <v>2994</v>
      </c>
      <c r="G42" s="33" t="s">
        <v>37</v>
      </c>
      <c r="H42" s="33">
        <v>2019</v>
      </c>
      <c r="I42" s="33" t="s">
        <v>126</v>
      </c>
      <c r="J42" s="31">
        <v>3</v>
      </c>
      <c r="K42" s="53" t="s">
        <v>529</v>
      </c>
      <c r="L42" s="33">
        <v>0.05</v>
      </c>
      <c r="M42" s="80">
        <f>L42*J42</f>
        <v>0.15</v>
      </c>
      <c r="N42" s="80"/>
      <c r="O42" s="80">
        <v>0.15</v>
      </c>
      <c r="P42" s="80"/>
      <c r="Q42" s="33" t="s">
        <v>135</v>
      </c>
      <c r="R42" s="33" t="s">
        <v>39</v>
      </c>
      <c r="S42" s="33">
        <v>1</v>
      </c>
      <c r="T42" s="83">
        <v>5</v>
      </c>
      <c r="U42" s="60"/>
      <c r="V42" s="60"/>
      <c r="W42" s="26" t="s">
        <v>17</v>
      </c>
      <c r="X42" s="26"/>
      <c r="Y42" s="26"/>
    </row>
    <row r="43" ht="24.95" customHeight="1" spans="1:25">
      <c r="A43" s="24"/>
      <c r="B43" s="78"/>
      <c r="C43" s="30" t="s">
        <v>45</v>
      </c>
      <c r="D43" s="30" t="s">
        <v>173</v>
      </c>
      <c r="E43" s="31" t="s">
        <v>576</v>
      </c>
      <c r="F43" s="31" t="s">
        <v>2995</v>
      </c>
      <c r="G43" s="33" t="s">
        <v>37</v>
      </c>
      <c r="H43" s="33">
        <v>2019</v>
      </c>
      <c r="I43" s="33" t="s">
        <v>126</v>
      </c>
      <c r="J43" s="31">
        <v>5</v>
      </c>
      <c r="K43" s="53" t="s">
        <v>529</v>
      </c>
      <c r="L43" s="33">
        <v>0.05</v>
      </c>
      <c r="M43" s="80">
        <f>L43*J43</f>
        <v>0.25</v>
      </c>
      <c r="N43" s="80"/>
      <c r="O43" s="80">
        <v>0.25</v>
      </c>
      <c r="P43" s="80"/>
      <c r="Q43" s="33" t="s">
        <v>135</v>
      </c>
      <c r="R43" s="33" t="s">
        <v>39</v>
      </c>
      <c r="S43" s="33">
        <v>1</v>
      </c>
      <c r="T43" s="83">
        <v>4</v>
      </c>
      <c r="U43" s="60"/>
      <c r="V43" s="60"/>
      <c r="W43" s="26" t="s">
        <v>17</v>
      </c>
      <c r="X43" s="26"/>
      <c r="Y43" s="26"/>
    </row>
    <row r="44" ht="24.95" customHeight="1" spans="1:25">
      <c r="A44" s="24">
        <v>27</v>
      </c>
      <c r="B44" s="78" t="s">
        <v>681</v>
      </c>
      <c r="C44" s="33" t="s">
        <v>45</v>
      </c>
      <c r="D44" s="33" t="s">
        <v>173</v>
      </c>
      <c r="E44" s="33" t="s">
        <v>682</v>
      </c>
      <c r="F44" s="33"/>
      <c r="G44" s="33" t="s">
        <v>37</v>
      </c>
      <c r="H44" s="33">
        <v>2019</v>
      </c>
      <c r="I44" s="33" t="s">
        <v>126</v>
      </c>
      <c r="J44" s="79">
        <v>12</v>
      </c>
      <c r="K44" s="53" t="s">
        <v>529</v>
      </c>
      <c r="L44" s="33">
        <v>0.05</v>
      </c>
      <c r="M44" s="80">
        <f t="shared" ref="M44:M49" si="8">N44+O44+P44</f>
        <v>0.6</v>
      </c>
      <c r="N44" s="80"/>
      <c r="O44" s="80">
        <v>0.6</v>
      </c>
      <c r="P44" s="80"/>
      <c r="Q44" s="33" t="s">
        <v>135</v>
      </c>
      <c r="R44" s="33" t="s">
        <v>39</v>
      </c>
      <c r="S44" s="82">
        <v>2</v>
      </c>
      <c r="T44" s="82">
        <v>9</v>
      </c>
      <c r="U44" s="60"/>
      <c r="V44" s="60"/>
      <c r="W44" s="26" t="s">
        <v>17</v>
      </c>
      <c r="X44" s="26"/>
      <c r="Y44" s="26" t="s">
        <v>683</v>
      </c>
    </row>
    <row r="45" ht="24.95" customHeight="1" spans="1:25">
      <c r="A45" s="24"/>
      <c r="B45" s="78"/>
      <c r="C45" s="30" t="s">
        <v>45</v>
      </c>
      <c r="D45" s="30" t="s">
        <v>173</v>
      </c>
      <c r="E45" s="31" t="s">
        <v>682</v>
      </c>
      <c r="F45" s="31" t="s">
        <v>2996</v>
      </c>
      <c r="G45" s="33" t="s">
        <v>37</v>
      </c>
      <c r="H45" s="33">
        <v>2019</v>
      </c>
      <c r="I45" s="33" t="s">
        <v>126</v>
      </c>
      <c r="J45" s="31">
        <v>8</v>
      </c>
      <c r="K45" s="53" t="s">
        <v>529</v>
      </c>
      <c r="L45" s="33">
        <v>0.05</v>
      </c>
      <c r="M45" s="80">
        <f>L45*J45</f>
        <v>0.4</v>
      </c>
      <c r="N45" s="80"/>
      <c r="O45" s="80">
        <v>0.4</v>
      </c>
      <c r="P45" s="80"/>
      <c r="Q45" s="33" t="s">
        <v>135</v>
      </c>
      <c r="R45" s="33" t="s">
        <v>39</v>
      </c>
      <c r="S45" s="33">
        <v>1</v>
      </c>
      <c r="T45" s="83">
        <v>3</v>
      </c>
      <c r="U45" s="60"/>
      <c r="V45" s="60"/>
      <c r="W45" s="26" t="s">
        <v>17</v>
      </c>
      <c r="X45" s="26"/>
      <c r="Y45" s="26"/>
    </row>
    <row r="46" ht="24.95" customHeight="1" spans="1:25">
      <c r="A46" s="24"/>
      <c r="B46" s="25"/>
      <c r="C46" s="27" t="s">
        <v>45</v>
      </c>
      <c r="D46" s="27" t="s">
        <v>173</v>
      </c>
      <c r="E46" s="28" t="s">
        <v>682</v>
      </c>
      <c r="F46" s="28" t="s">
        <v>2997</v>
      </c>
      <c r="G46" s="26" t="s">
        <v>37</v>
      </c>
      <c r="H46" s="26">
        <v>2019</v>
      </c>
      <c r="I46" s="26" t="s">
        <v>126</v>
      </c>
      <c r="J46" s="28">
        <v>4</v>
      </c>
      <c r="K46" s="46" t="s">
        <v>529</v>
      </c>
      <c r="L46" s="26">
        <v>0.05</v>
      </c>
      <c r="M46" s="47">
        <f>L46*J46</f>
        <v>0.2</v>
      </c>
      <c r="N46" s="47"/>
      <c r="O46" s="47">
        <v>0.2</v>
      </c>
      <c r="P46" s="47"/>
      <c r="Q46" s="26" t="s">
        <v>135</v>
      </c>
      <c r="R46" s="26" t="s">
        <v>39</v>
      </c>
      <c r="S46" s="24">
        <v>1</v>
      </c>
      <c r="T46" s="86">
        <v>6</v>
      </c>
      <c r="U46" s="60"/>
      <c r="V46" s="60"/>
      <c r="W46" s="26" t="s">
        <v>17</v>
      </c>
      <c r="X46" s="26"/>
      <c r="Y46" s="26"/>
    </row>
    <row r="47" ht="24.95" customHeight="1" spans="1:25">
      <c r="A47" s="24">
        <v>28</v>
      </c>
      <c r="B47" s="25" t="s">
        <v>684</v>
      </c>
      <c r="C47" s="26" t="s">
        <v>45</v>
      </c>
      <c r="D47" s="26" t="s">
        <v>173</v>
      </c>
      <c r="E47" s="26" t="s">
        <v>174</v>
      </c>
      <c r="F47" s="26"/>
      <c r="G47" s="26" t="s">
        <v>37</v>
      </c>
      <c r="H47" s="26">
        <v>2019</v>
      </c>
      <c r="I47" s="26" t="s">
        <v>126</v>
      </c>
      <c r="J47" s="54">
        <v>4</v>
      </c>
      <c r="K47" s="46" t="s">
        <v>529</v>
      </c>
      <c r="L47" s="26">
        <v>0.05</v>
      </c>
      <c r="M47" s="47">
        <f t="shared" si="8"/>
        <v>0.2</v>
      </c>
      <c r="N47" s="47"/>
      <c r="O47" s="47">
        <v>0.2</v>
      </c>
      <c r="P47" s="47"/>
      <c r="Q47" s="26" t="s">
        <v>135</v>
      </c>
      <c r="R47" s="26" t="s">
        <v>39</v>
      </c>
      <c r="S47" s="60">
        <v>1</v>
      </c>
      <c r="T47" s="60">
        <v>6</v>
      </c>
      <c r="U47" s="60"/>
      <c r="V47" s="60"/>
      <c r="W47" s="26" t="s">
        <v>17</v>
      </c>
      <c r="X47" s="26"/>
      <c r="Y47" s="26" t="s">
        <v>685</v>
      </c>
    </row>
    <row r="48" ht="24.95" customHeight="1" spans="1:25">
      <c r="A48" s="24"/>
      <c r="B48" s="25"/>
      <c r="C48" s="27" t="s">
        <v>45</v>
      </c>
      <c r="D48" s="27" t="s">
        <v>173</v>
      </c>
      <c r="E48" s="28" t="s">
        <v>174</v>
      </c>
      <c r="F48" s="139" t="s">
        <v>2998</v>
      </c>
      <c r="G48" s="26" t="s">
        <v>37</v>
      </c>
      <c r="H48" s="26">
        <v>2019</v>
      </c>
      <c r="I48" s="26" t="s">
        <v>126</v>
      </c>
      <c r="J48" s="54">
        <v>4</v>
      </c>
      <c r="K48" s="46" t="s">
        <v>529</v>
      </c>
      <c r="L48" s="26">
        <v>0.05</v>
      </c>
      <c r="M48" s="47">
        <f t="shared" si="8"/>
        <v>0.2</v>
      </c>
      <c r="N48" s="47"/>
      <c r="O48" s="47">
        <v>0.2</v>
      </c>
      <c r="P48" s="47"/>
      <c r="Q48" s="26" t="s">
        <v>135</v>
      </c>
      <c r="R48" s="26" t="s">
        <v>39</v>
      </c>
      <c r="S48" s="60">
        <v>1</v>
      </c>
      <c r="T48" s="60">
        <v>6</v>
      </c>
      <c r="U48" s="60"/>
      <c r="V48" s="60"/>
      <c r="W48" s="26" t="s">
        <v>17</v>
      </c>
      <c r="X48" s="26"/>
      <c r="Y48" s="26"/>
    </row>
    <row r="49" ht="24.95" customHeight="1" spans="1:25">
      <c r="A49" s="24">
        <v>30</v>
      </c>
      <c r="B49" s="25" t="s">
        <v>686</v>
      </c>
      <c r="C49" s="26" t="s">
        <v>45</v>
      </c>
      <c r="D49" s="26" t="s">
        <v>173</v>
      </c>
      <c r="E49" s="26" t="s">
        <v>687</v>
      </c>
      <c r="F49" s="26"/>
      <c r="G49" s="26" t="s">
        <v>37</v>
      </c>
      <c r="H49" s="26">
        <v>2019</v>
      </c>
      <c r="I49" s="26" t="s">
        <v>126</v>
      </c>
      <c r="J49" s="54">
        <v>49</v>
      </c>
      <c r="K49" s="46" t="s">
        <v>529</v>
      </c>
      <c r="L49" s="26">
        <v>0.05</v>
      </c>
      <c r="M49" s="47">
        <f t="shared" si="8"/>
        <v>2.45</v>
      </c>
      <c r="N49" s="47"/>
      <c r="O49" s="47">
        <v>2.45</v>
      </c>
      <c r="P49" s="47"/>
      <c r="Q49" s="26" t="s">
        <v>135</v>
      </c>
      <c r="R49" s="26" t="s">
        <v>39</v>
      </c>
      <c r="S49" s="60">
        <v>8</v>
      </c>
      <c r="T49" s="60">
        <v>35</v>
      </c>
      <c r="U49" s="60"/>
      <c r="V49" s="60"/>
      <c r="W49" s="26" t="s">
        <v>17</v>
      </c>
      <c r="X49" s="26"/>
      <c r="Y49" s="26" t="s">
        <v>689</v>
      </c>
    </row>
    <row r="50" ht="24.95" customHeight="1" spans="1:25">
      <c r="A50" s="24"/>
      <c r="B50" s="25"/>
      <c r="C50" s="27" t="s">
        <v>45</v>
      </c>
      <c r="D50" s="27" t="s">
        <v>173</v>
      </c>
      <c r="E50" s="28" t="s">
        <v>687</v>
      </c>
      <c r="F50" s="28" t="s">
        <v>2999</v>
      </c>
      <c r="G50" s="26" t="s">
        <v>37</v>
      </c>
      <c r="H50" s="26">
        <v>2019</v>
      </c>
      <c r="I50" s="26" t="s">
        <v>126</v>
      </c>
      <c r="J50" s="28">
        <v>4</v>
      </c>
      <c r="K50" s="46" t="s">
        <v>529</v>
      </c>
      <c r="L50" s="26">
        <v>0.05</v>
      </c>
      <c r="M50" s="47">
        <f>L50*J50</f>
        <v>0.2</v>
      </c>
      <c r="N50" s="47"/>
      <c r="O50" s="47">
        <f>L50*J50</f>
        <v>0.2</v>
      </c>
      <c r="P50" s="47"/>
      <c r="Q50" s="26" t="s">
        <v>135</v>
      </c>
      <c r="R50" s="26" t="s">
        <v>39</v>
      </c>
      <c r="S50" s="60">
        <v>1</v>
      </c>
      <c r="T50" s="86">
        <v>2</v>
      </c>
      <c r="U50" s="60"/>
      <c r="V50" s="60"/>
      <c r="W50" s="26" t="s">
        <v>17</v>
      </c>
      <c r="X50" s="26"/>
      <c r="Y50" s="26"/>
    </row>
    <row r="51" ht="24.95" customHeight="1" spans="1:25">
      <c r="A51" s="24"/>
      <c r="B51" s="25"/>
      <c r="C51" s="27" t="s">
        <v>45</v>
      </c>
      <c r="D51" s="27" t="s">
        <v>173</v>
      </c>
      <c r="E51" s="28" t="s">
        <v>687</v>
      </c>
      <c r="F51" s="28" t="s">
        <v>3000</v>
      </c>
      <c r="G51" s="26" t="s">
        <v>37</v>
      </c>
      <c r="H51" s="26">
        <v>2019</v>
      </c>
      <c r="I51" s="26" t="s">
        <v>126</v>
      </c>
      <c r="J51" s="28">
        <v>5</v>
      </c>
      <c r="K51" s="46" t="s">
        <v>529</v>
      </c>
      <c r="L51" s="26">
        <v>0.05</v>
      </c>
      <c r="M51" s="47">
        <f t="shared" ref="M51:M57" si="9">L51*J51</f>
        <v>0.25</v>
      </c>
      <c r="N51" s="47"/>
      <c r="O51" s="47">
        <f t="shared" ref="O51:O57" si="10">L51*J51</f>
        <v>0.25</v>
      </c>
      <c r="P51" s="47"/>
      <c r="Q51" s="26" t="s">
        <v>135</v>
      </c>
      <c r="R51" s="26" t="s">
        <v>39</v>
      </c>
      <c r="S51" s="60">
        <v>1</v>
      </c>
      <c r="T51" s="86">
        <v>6</v>
      </c>
      <c r="U51" s="60"/>
      <c r="V51" s="60"/>
      <c r="W51" s="26" t="s">
        <v>17</v>
      </c>
      <c r="X51" s="26"/>
      <c r="Y51" s="26"/>
    </row>
    <row r="52" ht="24.95" customHeight="1" spans="1:25">
      <c r="A52" s="24"/>
      <c r="B52" s="25"/>
      <c r="C52" s="27" t="s">
        <v>45</v>
      </c>
      <c r="D52" s="27" t="s">
        <v>173</v>
      </c>
      <c r="E52" s="28" t="s">
        <v>687</v>
      </c>
      <c r="F52" s="28" t="s">
        <v>3001</v>
      </c>
      <c r="G52" s="26" t="s">
        <v>37</v>
      </c>
      <c r="H52" s="26">
        <v>2019</v>
      </c>
      <c r="I52" s="26" t="s">
        <v>126</v>
      </c>
      <c r="J52" s="28">
        <v>4</v>
      </c>
      <c r="K52" s="46" t="s">
        <v>529</v>
      </c>
      <c r="L52" s="26">
        <v>0.05</v>
      </c>
      <c r="M52" s="47">
        <f t="shared" si="9"/>
        <v>0.2</v>
      </c>
      <c r="N52" s="47"/>
      <c r="O52" s="47">
        <f t="shared" si="10"/>
        <v>0.2</v>
      </c>
      <c r="P52" s="47"/>
      <c r="Q52" s="26" t="s">
        <v>135</v>
      </c>
      <c r="R52" s="26" t="s">
        <v>39</v>
      </c>
      <c r="S52" s="60">
        <v>1</v>
      </c>
      <c r="T52" s="86">
        <v>3</v>
      </c>
      <c r="U52" s="60"/>
      <c r="V52" s="60"/>
      <c r="W52" s="26" t="s">
        <v>17</v>
      </c>
      <c r="X52" s="26"/>
      <c r="Y52" s="26"/>
    </row>
    <row r="53" ht="24.95" customHeight="1" spans="1:25">
      <c r="A53" s="24"/>
      <c r="B53" s="25"/>
      <c r="C53" s="27" t="s">
        <v>45</v>
      </c>
      <c r="D53" s="27" t="s">
        <v>173</v>
      </c>
      <c r="E53" s="28" t="s">
        <v>687</v>
      </c>
      <c r="F53" s="28" t="s">
        <v>3002</v>
      </c>
      <c r="G53" s="26" t="s">
        <v>37</v>
      </c>
      <c r="H53" s="26">
        <v>2019</v>
      </c>
      <c r="I53" s="26" t="s">
        <v>126</v>
      </c>
      <c r="J53" s="28">
        <v>6</v>
      </c>
      <c r="K53" s="46" t="s">
        <v>529</v>
      </c>
      <c r="L53" s="26">
        <v>0.05</v>
      </c>
      <c r="M53" s="47">
        <f t="shared" si="9"/>
        <v>0.3</v>
      </c>
      <c r="N53" s="47"/>
      <c r="O53" s="47">
        <f t="shared" si="10"/>
        <v>0.3</v>
      </c>
      <c r="P53" s="47"/>
      <c r="Q53" s="26" t="s">
        <v>135</v>
      </c>
      <c r="R53" s="26" t="s">
        <v>39</v>
      </c>
      <c r="S53" s="60">
        <v>1</v>
      </c>
      <c r="T53" s="86">
        <v>6</v>
      </c>
      <c r="U53" s="60"/>
      <c r="V53" s="60"/>
      <c r="W53" s="26" t="s">
        <v>17</v>
      </c>
      <c r="X53" s="26"/>
      <c r="Y53" s="26"/>
    </row>
    <row r="54" ht="24.95" customHeight="1" spans="1:25">
      <c r="A54" s="24"/>
      <c r="B54" s="25"/>
      <c r="C54" s="27" t="s">
        <v>45</v>
      </c>
      <c r="D54" s="27" t="s">
        <v>173</v>
      </c>
      <c r="E54" s="28" t="s">
        <v>687</v>
      </c>
      <c r="F54" s="28" t="s">
        <v>3003</v>
      </c>
      <c r="G54" s="26" t="s">
        <v>37</v>
      </c>
      <c r="H54" s="26">
        <v>2019</v>
      </c>
      <c r="I54" s="26" t="s">
        <v>126</v>
      </c>
      <c r="J54" s="28">
        <v>6</v>
      </c>
      <c r="K54" s="46" t="s">
        <v>529</v>
      </c>
      <c r="L54" s="26">
        <v>0.05</v>
      </c>
      <c r="M54" s="47">
        <f t="shared" si="9"/>
        <v>0.3</v>
      </c>
      <c r="N54" s="47"/>
      <c r="O54" s="47">
        <f t="shared" si="10"/>
        <v>0.3</v>
      </c>
      <c r="P54" s="47"/>
      <c r="Q54" s="26" t="s">
        <v>135</v>
      </c>
      <c r="R54" s="26" t="s">
        <v>39</v>
      </c>
      <c r="S54" s="60">
        <v>1</v>
      </c>
      <c r="T54" s="86">
        <v>4</v>
      </c>
      <c r="U54" s="60"/>
      <c r="V54" s="60"/>
      <c r="W54" s="26" t="s">
        <v>17</v>
      </c>
      <c r="X54" s="26"/>
      <c r="Y54" s="26"/>
    </row>
    <row r="55" ht="24.95" customHeight="1" spans="1:25">
      <c r="A55" s="24"/>
      <c r="B55" s="25"/>
      <c r="C55" s="27" t="s">
        <v>45</v>
      </c>
      <c r="D55" s="27" t="s">
        <v>173</v>
      </c>
      <c r="E55" s="28" t="s">
        <v>687</v>
      </c>
      <c r="F55" s="28" t="s">
        <v>3004</v>
      </c>
      <c r="G55" s="26" t="s">
        <v>37</v>
      </c>
      <c r="H55" s="26">
        <v>2019</v>
      </c>
      <c r="I55" s="26" t="s">
        <v>126</v>
      </c>
      <c r="J55" s="28">
        <v>5</v>
      </c>
      <c r="K55" s="46" t="s">
        <v>529</v>
      </c>
      <c r="L55" s="26">
        <v>0.05</v>
      </c>
      <c r="M55" s="47">
        <f t="shared" si="9"/>
        <v>0.25</v>
      </c>
      <c r="N55" s="47"/>
      <c r="O55" s="47">
        <f t="shared" si="10"/>
        <v>0.25</v>
      </c>
      <c r="P55" s="47"/>
      <c r="Q55" s="26" t="s">
        <v>135</v>
      </c>
      <c r="R55" s="26" t="s">
        <v>39</v>
      </c>
      <c r="S55" s="60">
        <v>1</v>
      </c>
      <c r="T55" s="86">
        <v>4</v>
      </c>
      <c r="U55" s="60"/>
      <c r="V55" s="60"/>
      <c r="W55" s="26" t="s">
        <v>17</v>
      </c>
      <c r="X55" s="26"/>
      <c r="Y55" s="26"/>
    </row>
    <row r="56" ht="24.95" customHeight="1" spans="1:25">
      <c r="A56" s="24"/>
      <c r="B56" s="25"/>
      <c r="C56" s="27" t="s">
        <v>45</v>
      </c>
      <c r="D56" s="27" t="s">
        <v>173</v>
      </c>
      <c r="E56" s="28" t="s">
        <v>687</v>
      </c>
      <c r="F56" s="28" t="s">
        <v>3005</v>
      </c>
      <c r="G56" s="26" t="s">
        <v>37</v>
      </c>
      <c r="H56" s="26">
        <v>2019</v>
      </c>
      <c r="I56" s="26" t="s">
        <v>126</v>
      </c>
      <c r="J56" s="28">
        <v>7</v>
      </c>
      <c r="K56" s="46" t="s">
        <v>529</v>
      </c>
      <c r="L56" s="26">
        <v>0.05</v>
      </c>
      <c r="M56" s="47">
        <f t="shared" si="9"/>
        <v>0.35</v>
      </c>
      <c r="N56" s="47"/>
      <c r="O56" s="47">
        <f t="shared" si="10"/>
        <v>0.35</v>
      </c>
      <c r="P56" s="47"/>
      <c r="Q56" s="26" t="s">
        <v>135</v>
      </c>
      <c r="R56" s="26" t="s">
        <v>39</v>
      </c>
      <c r="S56" s="60">
        <v>1</v>
      </c>
      <c r="T56" s="86">
        <v>4</v>
      </c>
      <c r="U56" s="60"/>
      <c r="V56" s="60"/>
      <c r="W56" s="26" t="s">
        <v>17</v>
      </c>
      <c r="X56" s="26"/>
      <c r="Y56" s="26"/>
    </row>
    <row r="57" ht="24.95" customHeight="1" spans="1:25">
      <c r="A57" s="24"/>
      <c r="B57" s="78"/>
      <c r="C57" s="30" t="s">
        <v>45</v>
      </c>
      <c r="D57" s="30" t="s">
        <v>173</v>
      </c>
      <c r="E57" s="31" t="s">
        <v>687</v>
      </c>
      <c r="F57" s="31" t="s">
        <v>3006</v>
      </c>
      <c r="G57" s="33" t="s">
        <v>37</v>
      </c>
      <c r="H57" s="33">
        <v>2019</v>
      </c>
      <c r="I57" s="33" t="s">
        <v>126</v>
      </c>
      <c r="J57" s="28">
        <v>12</v>
      </c>
      <c r="K57" s="46" t="s">
        <v>529</v>
      </c>
      <c r="L57" s="26">
        <v>0.05</v>
      </c>
      <c r="M57" s="47">
        <f t="shared" si="9"/>
        <v>0.6</v>
      </c>
      <c r="N57" s="47"/>
      <c r="O57" s="47">
        <f t="shared" si="10"/>
        <v>0.6</v>
      </c>
      <c r="P57" s="47"/>
      <c r="Q57" s="26" t="s">
        <v>135</v>
      </c>
      <c r="R57" s="26" t="s">
        <v>39</v>
      </c>
      <c r="S57" s="60">
        <v>1</v>
      </c>
      <c r="T57" s="86">
        <v>6</v>
      </c>
      <c r="U57" s="60"/>
      <c r="V57" s="60"/>
      <c r="W57" s="26" t="s">
        <v>17</v>
      </c>
      <c r="X57" s="26"/>
      <c r="Y57" s="26"/>
    </row>
    <row r="58" ht="24.95" customHeight="1" spans="1:25">
      <c r="A58" s="24">
        <v>31</v>
      </c>
      <c r="B58" s="78" t="s">
        <v>690</v>
      </c>
      <c r="C58" s="33" t="s">
        <v>45</v>
      </c>
      <c r="D58" s="33" t="s">
        <v>173</v>
      </c>
      <c r="E58" s="33" t="s">
        <v>691</v>
      </c>
      <c r="F58" s="33"/>
      <c r="G58" s="33" t="s">
        <v>37</v>
      </c>
      <c r="H58" s="33">
        <v>2019</v>
      </c>
      <c r="I58" s="33" t="s">
        <v>126</v>
      </c>
      <c r="J58" s="54">
        <v>13</v>
      </c>
      <c r="K58" s="46" t="s">
        <v>529</v>
      </c>
      <c r="L58" s="26">
        <v>0.05</v>
      </c>
      <c r="M58" s="47">
        <f t="shared" ref="M58:M62" si="11">N58+O58+P58</f>
        <v>0.65</v>
      </c>
      <c r="N58" s="47"/>
      <c r="O58" s="47">
        <v>0.65</v>
      </c>
      <c r="P58" s="47"/>
      <c r="Q58" s="26" t="s">
        <v>135</v>
      </c>
      <c r="R58" s="26" t="s">
        <v>39</v>
      </c>
      <c r="S58" s="60">
        <v>2</v>
      </c>
      <c r="T58" s="60">
        <v>4</v>
      </c>
      <c r="U58" s="60"/>
      <c r="V58" s="60"/>
      <c r="W58" s="26" t="s">
        <v>17</v>
      </c>
      <c r="X58" s="26"/>
      <c r="Y58" s="26" t="s">
        <v>692</v>
      </c>
    </row>
    <row r="59" ht="24.95" customHeight="1" spans="1:25">
      <c r="A59" s="24"/>
      <c r="B59" s="78"/>
      <c r="C59" s="30" t="s">
        <v>45</v>
      </c>
      <c r="D59" s="30" t="s">
        <v>173</v>
      </c>
      <c r="E59" s="31" t="s">
        <v>691</v>
      </c>
      <c r="F59" s="31" t="s">
        <v>3007</v>
      </c>
      <c r="G59" s="33" t="s">
        <v>37</v>
      </c>
      <c r="H59" s="33">
        <v>2019</v>
      </c>
      <c r="I59" s="33" t="s">
        <v>126</v>
      </c>
      <c r="J59" s="28">
        <v>10</v>
      </c>
      <c r="K59" s="46" t="s">
        <v>529</v>
      </c>
      <c r="L59" s="26">
        <v>0.05</v>
      </c>
      <c r="M59" s="47">
        <v>0.5</v>
      </c>
      <c r="N59" s="47"/>
      <c r="O59" s="47">
        <v>0.5</v>
      </c>
      <c r="P59" s="47"/>
      <c r="Q59" s="26" t="s">
        <v>135</v>
      </c>
      <c r="R59" s="26" t="s">
        <v>39</v>
      </c>
      <c r="S59" s="60">
        <v>1</v>
      </c>
      <c r="T59" s="133">
        <v>2</v>
      </c>
      <c r="U59" s="60"/>
      <c r="V59" s="60"/>
      <c r="W59" s="26" t="s">
        <v>17</v>
      </c>
      <c r="X59" s="26"/>
      <c r="Y59" s="26"/>
    </row>
    <row r="60" ht="24.95" customHeight="1" spans="1:25">
      <c r="A60" s="24"/>
      <c r="B60" s="78"/>
      <c r="C60" s="30" t="s">
        <v>45</v>
      </c>
      <c r="D60" s="30" t="s">
        <v>173</v>
      </c>
      <c r="E60" s="31" t="s">
        <v>691</v>
      </c>
      <c r="F60" s="31" t="s">
        <v>3008</v>
      </c>
      <c r="G60" s="33" t="s">
        <v>37</v>
      </c>
      <c r="H60" s="33">
        <v>2019</v>
      </c>
      <c r="I60" s="33" t="s">
        <v>126</v>
      </c>
      <c r="J60" s="28">
        <v>3</v>
      </c>
      <c r="K60" s="46" t="s">
        <v>529</v>
      </c>
      <c r="L60" s="26">
        <v>0.05</v>
      </c>
      <c r="M60" s="47">
        <v>0.15</v>
      </c>
      <c r="N60" s="47"/>
      <c r="O60" s="47">
        <v>0.15</v>
      </c>
      <c r="P60" s="47"/>
      <c r="Q60" s="26" t="s">
        <v>135</v>
      </c>
      <c r="R60" s="26" t="s">
        <v>39</v>
      </c>
      <c r="S60" s="60">
        <v>1</v>
      </c>
      <c r="T60" s="133">
        <v>2</v>
      </c>
      <c r="U60" s="60"/>
      <c r="V60" s="60"/>
      <c r="W60" s="26" t="s">
        <v>17</v>
      </c>
      <c r="X60" s="26"/>
      <c r="Y60" s="26"/>
    </row>
    <row r="61" ht="24.95" customHeight="1" spans="1:25">
      <c r="A61" s="24">
        <v>32</v>
      </c>
      <c r="B61" s="78" t="s">
        <v>693</v>
      </c>
      <c r="C61" s="33" t="s">
        <v>45</v>
      </c>
      <c r="D61" s="33" t="s">
        <v>173</v>
      </c>
      <c r="E61" s="33" t="s">
        <v>694</v>
      </c>
      <c r="F61" s="33"/>
      <c r="G61" s="33" t="s">
        <v>37</v>
      </c>
      <c r="H61" s="33">
        <v>2019</v>
      </c>
      <c r="I61" s="33" t="s">
        <v>126</v>
      </c>
      <c r="J61" s="54">
        <v>5</v>
      </c>
      <c r="K61" s="46" t="s">
        <v>529</v>
      </c>
      <c r="L61" s="26">
        <v>0.05</v>
      </c>
      <c r="M61" s="47">
        <f t="shared" si="11"/>
        <v>0.25</v>
      </c>
      <c r="N61" s="47"/>
      <c r="O61" s="47">
        <v>0.25</v>
      </c>
      <c r="P61" s="47"/>
      <c r="Q61" s="26" t="s">
        <v>135</v>
      </c>
      <c r="R61" s="26" t="s">
        <v>39</v>
      </c>
      <c r="S61" s="60">
        <v>1</v>
      </c>
      <c r="T61" s="60">
        <v>4</v>
      </c>
      <c r="U61" s="60"/>
      <c r="V61" s="60"/>
      <c r="W61" s="26" t="s">
        <v>17</v>
      </c>
      <c r="X61" s="26"/>
      <c r="Y61" s="26" t="s">
        <v>695</v>
      </c>
    </row>
    <row r="62" ht="24.95" customHeight="1" spans="1:25">
      <c r="A62" s="24"/>
      <c r="B62" s="78"/>
      <c r="C62" s="30" t="s">
        <v>45</v>
      </c>
      <c r="D62" s="30" t="s">
        <v>173</v>
      </c>
      <c r="E62" s="31" t="s">
        <v>694</v>
      </c>
      <c r="F62" s="31" t="s">
        <v>3009</v>
      </c>
      <c r="G62" s="33" t="s">
        <v>37</v>
      </c>
      <c r="H62" s="33">
        <v>2019</v>
      </c>
      <c r="I62" s="33" t="s">
        <v>126</v>
      </c>
      <c r="J62" s="54">
        <v>5</v>
      </c>
      <c r="K62" s="46" t="s">
        <v>529</v>
      </c>
      <c r="L62" s="26">
        <v>0.05</v>
      </c>
      <c r="M62" s="47">
        <f t="shared" si="11"/>
        <v>0.25</v>
      </c>
      <c r="N62" s="47"/>
      <c r="O62" s="47">
        <v>0.25</v>
      </c>
      <c r="P62" s="47"/>
      <c r="Q62" s="26" t="s">
        <v>135</v>
      </c>
      <c r="R62" s="26" t="s">
        <v>39</v>
      </c>
      <c r="S62" s="60">
        <v>1</v>
      </c>
      <c r="T62" s="60">
        <v>4</v>
      </c>
      <c r="U62" s="60"/>
      <c r="V62" s="60"/>
      <c r="W62" s="26" t="s">
        <v>17</v>
      </c>
      <c r="X62" s="26"/>
      <c r="Y62" s="26"/>
    </row>
    <row r="63" ht="24.95" customHeight="1" spans="1:25">
      <c r="A63" s="24">
        <v>33</v>
      </c>
      <c r="B63" s="78" t="s">
        <v>696</v>
      </c>
      <c r="C63" s="33" t="s">
        <v>45</v>
      </c>
      <c r="D63" s="33" t="s">
        <v>173</v>
      </c>
      <c r="E63" s="33" t="s">
        <v>697</v>
      </c>
      <c r="F63" s="33"/>
      <c r="G63" s="33" t="s">
        <v>37</v>
      </c>
      <c r="H63" s="33">
        <v>2019</v>
      </c>
      <c r="I63" s="33" t="s">
        <v>126</v>
      </c>
      <c r="J63" s="54">
        <v>4</v>
      </c>
      <c r="K63" s="46" t="s">
        <v>529</v>
      </c>
      <c r="L63" s="26">
        <v>0.05</v>
      </c>
      <c r="M63" s="47">
        <f t="shared" ref="M63:M67" si="12">N63+O63+P63</f>
        <v>0.2</v>
      </c>
      <c r="N63" s="47"/>
      <c r="O63" s="47">
        <v>0.2</v>
      </c>
      <c r="P63" s="47"/>
      <c r="Q63" s="26" t="s">
        <v>135</v>
      </c>
      <c r="R63" s="26" t="s">
        <v>39</v>
      </c>
      <c r="S63" s="60">
        <v>1</v>
      </c>
      <c r="T63" s="60">
        <v>4</v>
      </c>
      <c r="U63" s="60"/>
      <c r="V63" s="60"/>
      <c r="W63" s="26" t="s">
        <v>17</v>
      </c>
      <c r="X63" s="26"/>
      <c r="Y63" s="26" t="s">
        <v>698</v>
      </c>
    </row>
    <row r="64" ht="24.95" customHeight="1" spans="1:25">
      <c r="A64" s="24"/>
      <c r="B64" s="78"/>
      <c r="C64" s="30" t="s">
        <v>45</v>
      </c>
      <c r="D64" s="30" t="s">
        <v>173</v>
      </c>
      <c r="E64" s="31" t="s">
        <v>697</v>
      </c>
      <c r="F64" s="31" t="s">
        <v>3010</v>
      </c>
      <c r="G64" s="33" t="s">
        <v>37</v>
      </c>
      <c r="H64" s="33">
        <v>2019</v>
      </c>
      <c r="I64" s="33" t="s">
        <v>126</v>
      </c>
      <c r="J64" s="54">
        <v>4</v>
      </c>
      <c r="K64" s="46" t="s">
        <v>529</v>
      </c>
      <c r="L64" s="26">
        <v>0.05</v>
      </c>
      <c r="M64" s="47">
        <f t="shared" si="12"/>
        <v>0.2</v>
      </c>
      <c r="N64" s="47"/>
      <c r="O64" s="47">
        <v>0.2</v>
      </c>
      <c r="P64" s="47"/>
      <c r="Q64" s="26" t="s">
        <v>135</v>
      </c>
      <c r="R64" s="26" t="s">
        <v>39</v>
      </c>
      <c r="S64" s="60">
        <v>1</v>
      </c>
      <c r="T64" s="60">
        <v>4</v>
      </c>
      <c r="U64" s="60"/>
      <c r="V64" s="60"/>
      <c r="W64" s="26" t="s">
        <v>17</v>
      </c>
      <c r="X64" s="26"/>
      <c r="Y64" s="26"/>
    </row>
    <row r="65" ht="24.95" customHeight="1" spans="1:25">
      <c r="A65" s="24">
        <v>34</v>
      </c>
      <c r="B65" s="78" t="s">
        <v>577</v>
      </c>
      <c r="C65" s="33" t="s">
        <v>45</v>
      </c>
      <c r="D65" s="33" t="s">
        <v>173</v>
      </c>
      <c r="E65" s="33" t="s">
        <v>578</v>
      </c>
      <c r="F65" s="33"/>
      <c r="G65" s="33" t="s">
        <v>37</v>
      </c>
      <c r="H65" s="33">
        <v>2019</v>
      </c>
      <c r="I65" s="33" t="s">
        <v>126</v>
      </c>
      <c r="J65" s="54">
        <v>5</v>
      </c>
      <c r="K65" s="46" t="s">
        <v>529</v>
      </c>
      <c r="L65" s="26">
        <v>0.05</v>
      </c>
      <c r="M65" s="47">
        <f t="shared" si="12"/>
        <v>0.25</v>
      </c>
      <c r="N65" s="47"/>
      <c r="O65" s="47">
        <v>0.25</v>
      </c>
      <c r="P65" s="47"/>
      <c r="Q65" s="26" t="s">
        <v>135</v>
      </c>
      <c r="R65" s="26" t="s">
        <v>39</v>
      </c>
      <c r="S65" s="60">
        <v>1</v>
      </c>
      <c r="T65" s="60">
        <v>3</v>
      </c>
      <c r="U65" s="60"/>
      <c r="V65" s="60"/>
      <c r="W65" s="26" t="s">
        <v>17</v>
      </c>
      <c r="X65" s="26"/>
      <c r="Y65" s="26" t="s">
        <v>699</v>
      </c>
    </row>
    <row r="66" ht="24.95" customHeight="1" spans="1:25">
      <c r="A66" s="24"/>
      <c r="B66" s="25"/>
      <c r="C66" s="27" t="s">
        <v>45</v>
      </c>
      <c r="D66" s="27" t="s">
        <v>173</v>
      </c>
      <c r="E66" s="28" t="s">
        <v>578</v>
      </c>
      <c r="F66" s="28" t="s">
        <v>3011</v>
      </c>
      <c r="G66" s="26" t="s">
        <v>37</v>
      </c>
      <c r="H66" s="26">
        <v>2019</v>
      </c>
      <c r="I66" s="26" t="s">
        <v>126</v>
      </c>
      <c r="J66" s="54">
        <v>5</v>
      </c>
      <c r="K66" s="46" t="s">
        <v>529</v>
      </c>
      <c r="L66" s="26">
        <v>0.05</v>
      </c>
      <c r="M66" s="47">
        <f t="shared" si="12"/>
        <v>0.25</v>
      </c>
      <c r="N66" s="47"/>
      <c r="O66" s="47">
        <v>0.25</v>
      </c>
      <c r="P66" s="47"/>
      <c r="Q66" s="26" t="s">
        <v>135</v>
      </c>
      <c r="R66" s="26" t="s">
        <v>39</v>
      </c>
      <c r="S66" s="60">
        <v>1</v>
      </c>
      <c r="T66" s="60">
        <v>3</v>
      </c>
      <c r="U66" s="60"/>
      <c r="V66" s="60"/>
      <c r="W66" s="26" t="s">
        <v>17</v>
      </c>
      <c r="X66" s="26"/>
      <c r="Y66" s="26"/>
    </row>
    <row r="67" ht="24.95" customHeight="1" spans="1:25">
      <c r="A67" s="24">
        <v>35</v>
      </c>
      <c r="B67" s="25" t="s">
        <v>700</v>
      </c>
      <c r="C67" s="26" t="s">
        <v>45</v>
      </c>
      <c r="D67" s="26" t="s">
        <v>173</v>
      </c>
      <c r="E67" s="26" t="s">
        <v>701</v>
      </c>
      <c r="F67" s="26"/>
      <c r="G67" s="26" t="s">
        <v>37</v>
      </c>
      <c r="H67" s="26">
        <v>2019</v>
      </c>
      <c r="I67" s="26" t="s">
        <v>126</v>
      </c>
      <c r="J67" s="54">
        <v>6</v>
      </c>
      <c r="K67" s="46" t="s">
        <v>529</v>
      </c>
      <c r="L67" s="26">
        <v>0.05</v>
      </c>
      <c r="M67" s="47">
        <f t="shared" si="12"/>
        <v>0.3</v>
      </c>
      <c r="N67" s="47"/>
      <c r="O67" s="47">
        <v>0.3</v>
      </c>
      <c r="P67" s="47"/>
      <c r="Q67" s="26" t="s">
        <v>135</v>
      </c>
      <c r="R67" s="26" t="s">
        <v>39</v>
      </c>
      <c r="S67" s="60">
        <v>2</v>
      </c>
      <c r="T67" s="60">
        <v>6</v>
      </c>
      <c r="U67" s="60"/>
      <c r="V67" s="60"/>
      <c r="W67" s="26" t="s">
        <v>17</v>
      </c>
      <c r="X67" s="26"/>
      <c r="Y67" s="26" t="s">
        <v>702</v>
      </c>
    </row>
    <row r="68" customFormat="1" ht="24.95" customHeight="1" spans="1:25">
      <c r="A68" s="24"/>
      <c r="B68" s="25"/>
      <c r="C68" s="27" t="s">
        <v>45</v>
      </c>
      <c r="D68" s="27" t="s">
        <v>173</v>
      </c>
      <c r="E68" s="28" t="s">
        <v>701</v>
      </c>
      <c r="F68" s="28" t="s">
        <v>3012</v>
      </c>
      <c r="G68" s="26" t="s">
        <v>37</v>
      </c>
      <c r="H68" s="26">
        <v>2019</v>
      </c>
      <c r="I68" s="26" t="s">
        <v>126</v>
      </c>
      <c r="J68" s="28">
        <v>2</v>
      </c>
      <c r="K68" s="46" t="s">
        <v>529</v>
      </c>
      <c r="L68" s="26">
        <v>0.05</v>
      </c>
      <c r="M68" s="47">
        <v>0.1</v>
      </c>
      <c r="N68" s="47"/>
      <c r="O68" s="47">
        <v>0.1</v>
      </c>
      <c r="P68" s="47"/>
      <c r="Q68" s="26" t="s">
        <v>135</v>
      </c>
      <c r="R68" s="26" t="s">
        <v>39</v>
      </c>
      <c r="S68" s="60">
        <v>1</v>
      </c>
      <c r="T68" s="60"/>
      <c r="U68" s="60"/>
      <c r="V68" s="60"/>
      <c r="W68" s="26" t="s">
        <v>17</v>
      </c>
      <c r="X68" s="26"/>
      <c r="Y68" s="26"/>
    </row>
    <row r="69" customFormat="1" ht="24.95" customHeight="1" spans="1:25">
      <c r="A69" s="24"/>
      <c r="B69" s="25"/>
      <c r="C69" s="27" t="s">
        <v>45</v>
      </c>
      <c r="D69" s="27" t="s">
        <v>173</v>
      </c>
      <c r="E69" s="28" t="s">
        <v>701</v>
      </c>
      <c r="F69" s="28" t="s">
        <v>3013</v>
      </c>
      <c r="G69" s="26" t="s">
        <v>37</v>
      </c>
      <c r="H69" s="26">
        <v>2019</v>
      </c>
      <c r="I69" s="26" t="s">
        <v>126</v>
      </c>
      <c r="J69" s="28">
        <v>4</v>
      </c>
      <c r="K69" s="46" t="s">
        <v>529</v>
      </c>
      <c r="L69" s="26">
        <v>0.05</v>
      </c>
      <c r="M69" s="47">
        <v>0.2</v>
      </c>
      <c r="N69" s="47"/>
      <c r="O69" s="47">
        <v>0.2</v>
      </c>
      <c r="P69" s="47"/>
      <c r="Q69" s="26" t="s">
        <v>135</v>
      </c>
      <c r="R69" s="26" t="s">
        <v>39</v>
      </c>
      <c r="S69" s="60">
        <v>1</v>
      </c>
      <c r="T69" s="60"/>
      <c r="U69" s="60"/>
      <c r="V69" s="60"/>
      <c r="W69" s="26" t="s">
        <v>17</v>
      </c>
      <c r="X69" s="26"/>
      <c r="Y69" s="26"/>
    </row>
    <row r="70" s="6" customFormat="1" ht="24.95" customHeight="1" spans="1:25">
      <c r="A70" s="22">
        <v>36</v>
      </c>
      <c r="B70" s="23" t="s">
        <v>734</v>
      </c>
      <c r="C70" s="22"/>
      <c r="D70" s="22"/>
      <c r="E70" s="22"/>
      <c r="F70" s="22"/>
      <c r="G70" s="22" t="s">
        <v>125</v>
      </c>
      <c r="H70" s="22" t="s">
        <v>34</v>
      </c>
      <c r="I70" s="22" t="s">
        <v>126</v>
      </c>
      <c r="J70" s="44" t="s">
        <v>34</v>
      </c>
      <c r="K70" s="23" t="s">
        <v>735</v>
      </c>
      <c r="L70" s="22"/>
      <c r="M70" s="49">
        <f t="shared" ref="M70:P70" si="13">M71+M72+M73+M74+M75+M76</f>
        <v>0</v>
      </c>
      <c r="N70" s="49">
        <f t="shared" si="13"/>
        <v>0</v>
      </c>
      <c r="O70" s="49">
        <f t="shared" si="13"/>
        <v>0</v>
      </c>
      <c r="P70" s="49">
        <f t="shared" si="13"/>
        <v>0</v>
      </c>
      <c r="Q70" s="22"/>
      <c r="R70" s="22" t="s">
        <v>39</v>
      </c>
      <c r="S70" s="58">
        <f>S71+S72+S73+S74+S75+S76</f>
        <v>0</v>
      </c>
      <c r="T70" s="58">
        <f>T71+T72+T73+T74+T75+T76</f>
        <v>0</v>
      </c>
      <c r="U70" s="58"/>
      <c r="V70" s="58"/>
      <c r="W70" s="22" t="s">
        <v>34</v>
      </c>
      <c r="X70" s="22">
        <v>815</v>
      </c>
      <c r="Y70" s="22"/>
    </row>
    <row r="71" ht="24.95" customHeight="1" spans="1:25">
      <c r="A71" s="24">
        <v>37</v>
      </c>
      <c r="B71" s="26" t="s">
        <v>736</v>
      </c>
      <c r="C71" s="24"/>
      <c r="D71" s="24"/>
      <c r="E71" s="24"/>
      <c r="F71" s="24"/>
      <c r="G71" s="24" t="s">
        <v>125</v>
      </c>
      <c r="H71" s="24" t="s">
        <v>34</v>
      </c>
      <c r="I71" s="24" t="s">
        <v>126</v>
      </c>
      <c r="J71" s="50">
        <f>SUM(0)</f>
        <v>0</v>
      </c>
      <c r="K71" s="51"/>
      <c r="L71" s="24"/>
      <c r="M71" s="52">
        <f>SUM(0)</f>
        <v>0</v>
      </c>
      <c r="N71" s="52">
        <f>SUM(0)</f>
        <v>0</v>
      </c>
      <c r="O71" s="52">
        <f>SUM(0)</f>
        <v>0</v>
      </c>
      <c r="P71" s="52">
        <f>SUM(0)</f>
        <v>0</v>
      </c>
      <c r="Q71" s="24"/>
      <c r="R71" s="24" t="s">
        <v>39</v>
      </c>
      <c r="S71" s="59">
        <f t="shared" ref="S71:S77" si="14">SUM(0)</f>
        <v>0</v>
      </c>
      <c r="T71" s="59">
        <f t="shared" ref="T71:T77" si="15">SUM(0)</f>
        <v>0</v>
      </c>
      <c r="U71" s="59"/>
      <c r="V71" s="59"/>
      <c r="W71" s="24" t="s">
        <v>34</v>
      </c>
      <c r="X71" s="24">
        <v>816</v>
      </c>
      <c r="Y71" s="24"/>
    </row>
    <row r="72" ht="24.95" customHeight="1" spans="1:25">
      <c r="A72" s="24">
        <v>38</v>
      </c>
      <c r="B72" s="26" t="s">
        <v>797</v>
      </c>
      <c r="C72" s="24"/>
      <c r="D72" s="24"/>
      <c r="E72" s="24"/>
      <c r="F72" s="24"/>
      <c r="G72" s="24" t="s">
        <v>37</v>
      </c>
      <c r="H72" s="24" t="s">
        <v>34</v>
      </c>
      <c r="I72" s="24" t="s">
        <v>126</v>
      </c>
      <c r="J72" s="50">
        <f>SUM(0)</f>
        <v>0</v>
      </c>
      <c r="K72" s="51"/>
      <c r="L72" s="24"/>
      <c r="M72" s="52">
        <f>SUM(0)</f>
        <v>0</v>
      </c>
      <c r="N72" s="52">
        <f>SUM(0)</f>
        <v>0</v>
      </c>
      <c r="O72" s="52">
        <f>SUM(0)</f>
        <v>0</v>
      </c>
      <c r="P72" s="52">
        <f>SUM(0)</f>
        <v>0</v>
      </c>
      <c r="Q72" s="24"/>
      <c r="R72" s="24" t="s">
        <v>39</v>
      </c>
      <c r="S72" s="59">
        <f t="shared" si="14"/>
        <v>0</v>
      </c>
      <c r="T72" s="59">
        <f t="shared" si="15"/>
        <v>0</v>
      </c>
      <c r="U72" s="59"/>
      <c r="V72" s="59"/>
      <c r="W72" s="24" t="s">
        <v>34</v>
      </c>
      <c r="X72" s="24">
        <v>1056</v>
      </c>
      <c r="Y72" s="24"/>
    </row>
    <row r="73" ht="24.95" customHeight="1" spans="1:25">
      <c r="A73" s="24">
        <v>39</v>
      </c>
      <c r="B73" s="26" t="s">
        <v>830</v>
      </c>
      <c r="C73" s="24"/>
      <c r="D73" s="24"/>
      <c r="E73" s="24"/>
      <c r="F73" s="24"/>
      <c r="G73" s="24" t="s">
        <v>37</v>
      </c>
      <c r="H73" s="24" t="s">
        <v>34</v>
      </c>
      <c r="I73" s="24" t="s">
        <v>126</v>
      </c>
      <c r="J73" s="50">
        <f>SUM(0)</f>
        <v>0</v>
      </c>
      <c r="K73" s="51"/>
      <c r="L73" s="24"/>
      <c r="M73" s="52">
        <f t="shared" ref="M73:P73" si="16">SUM(0)</f>
        <v>0</v>
      </c>
      <c r="N73" s="52">
        <f t="shared" si="16"/>
        <v>0</v>
      </c>
      <c r="O73" s="52">
        <f t="shared" si="16"/>
        <v>0</v>
      </c>
      <c r="P73" s="52">
        <f t="shared" si="16"/>
        <v>0</v>
      </c>
      <c r="Q73" s="24"/>
      <c r="R73" s="24" t="s">
        <v>39</v>
      </c>
      <c r="S73" s="59">
        <f t="shared" si="14"/>
        <v>0</v>
      </c>
      <c r="T73" s="59">
        <f t="shared" si="15"/>
        <v>0</v>
      </c>
      <c r="U73" s="59"/>
      <c r="V73" s="59"/>
      <c r="W73" s="24" t="s">
        <v>34</v>
      </c>
      <c r="X73" s="24">
        <v>1100</v>
      </c>
      <c r="Y73" s="24"/>
    </row>
    <row r="74" ht="24.95" customHeight="1" spans="1:25">
      <c r="A74" s="24">
        <v>40</v>
      </c>
      <c r="B74" s="26" t="s">
        <v>831</v>
      </c>
      <c r="C74" s="24"/>
      <c r="D74" s="24"/>
      <c r="E74" s="24"/>
      <c r="F74" s="24"/>
      <c r="G74" s="24" t="s">
        <v>125</v>
      </c>
      <c r="H74" s="24" t="s">
        <v>34</v>
      </c>
      <c r="I74" s="24" t="s">
        <v>126</v>
      </c>
      <c r="J74" s="50">
        <f>SUM(0)</f>
        <v>0</v>
      </c>
      <c r="K74" s="51"/>
      <c r="L74" s="24"/>
      <c r="M74" s="52">
        <f>SUM(0)</f>
        <v>0</v>
      </c>
      <c r="N74" s="52">
        <f>SUM(0)</f>
        <v>0</v>
      </c>
      <c r="O74" s="52">
        <f>SUM(0)</f>
        <v>0</v>
      </c>
      <c r="P74" s="52">
        <f>SUM(0)</f>
        <v>0</v>
      </c>
      <c r="Q74" s="24"/>
      <c r="R74" s="24" t="s">
        <v>39</v>
      </c>
      <c r="S74" s="59">
        <f t="shared" si="14"/>
        <v>0</v>
      </c>
      <c r="T74" s="59">
        <f t="shared" si="15"/>
        <v>0</v>
      </c>
      <c r="U74" s="59"/>
      <c r="V74" s="59"/>
      <c r="W74" s="24" t="s">
        <v>34</v>
      </c>
      <c r="X74" s="24">
        <v>1131</v>
      </c>
      <c r="Y74" s="24"/>
    </row>
    <row r="75" ht="24.95" customHeight="1" spans="1:25">
      <c r="A75" s="24">
        <v>41</v>
      </c>
      <c r="B75" s="26" t="s">
        <v>844</v>
      </c>
      <c r="C75" s="24"/>
      <c r="D75" s="24"/>
      <c r="E75" s="24"/>
      <c r="F75" s="24"/>
      <c r="G75" s="24" t="s">
        <v>37</v>
      </c>
      <c r="H75" s="24" t="s">
        <v>34</v>
      </c>
      <c r="I75" s="24" t="s">
        <v>126</v>
      </c>
      <c r="J75" s="50">
        <f>SUM(0)</f>
        <v>0</v>
      </c>
      <c r="K75" s="51"/>
      <c r="L75" s="24"/>
      <c r="M75" s="52">
        <f>SUM(0)</f>
        <v>0</v>
      </c>
      <c r="N75" s="52">
        <f>SUM(0)</f>
        <v>0</v>
      </c>
      <c r="O75" s="52">
        <f>SUM(0)</f>
        <v>0</v>
      </c>
      <c r="P75" s="52">
        <f>SUM(0)</f>
        <v>0</v>
      </c>
      <c r="Q75" s="24"/>
      <c r="R75" s="24" t="s">
        <v>39</v>
      </c>
      <c r="S75" s="59">
        <f t="shared" si="14"/>
        <v>0</v>
      </c>
      <c r="T75" s="59">
        <f t="shared" si="15"/>
        <v>0</v>
      </c>
      <c r="U75" s="59"/>
      <c r="V75" s="59"/>
      <c r="W75" s="24" t="s">
        <v>34</v>
      </c>
      <c r="X75" s="24">
        <v>1146</v>
      </c>
      <c r="Y75" s="24"/>
    </row>
    <row r="76" ht="24.95" customHeight="1" spans="1:25">
      <c r="A76" s="24">
        <v>42</v>
      </c>
      <c r="B76" s="26" t="s">
        <v>852</v>
      </c>
      <c r="C76" s="24"/>
      <c r="D76" s="24"/>
      <c r="E76" s="24"/>
      <c r="F76" s="24"/>
      <c r="G76" s="24" t="s">
        <v>37</v>
      </c>
      <c r="H76" s="24" t="s">
        <v>34</v>
      </c>
      <c r="I76" s="24" t="s">
        <v>853</v>
      </c>
      <c r="J76" s="24" t="s">
        <v>34</v>
      </c>
      <c r="K76" s="51"/>
      <c r="L76" s="24"/>
      <c r="M76" s="52">
        <f>SUM(0)</f>
        <v>0</v>
      </c>
      <c r="N76" s="52">
        <f>SUM(0)</f>
        <v>0</v>
      </c>
      <c r="O76" s="52">
        <f>SUM(0)</f>
        <v>0</v>
      </c>
      <c r="P76" s="52">
        <f>SUM(0)</f>
        <v>0</v>
      </c>
      <c r="Q76" s="24"/>
      <c r="R76" s="24" t="s">
        <v>39</v>
      </c>
      <c r="S76" s="59">
        <f t="shared" si="14"/>
        <v>0</v>
      </c>
      <c r="T76" s="59">
        <f t="shared" si="15"/>
        <v>0</v>
      </c>
      <c r="U76" s="59"/>
      <c r="V76" s="59"/>
      <c r="W76" s="24" t="s">
        <v>34</v>
      </c>
      <c r="X76" s="24">
        <v>1185</v>
      </c>
      <c r="Y76" s="24"/>
    </row>
    <row r="77" s="6" customFormat="1" ht="24.95" customHeight="1" spans="1:25">
      <c r="A77" s="22">
        <v>43</v>
      </c>
      <c r="B77" s="23" t="s">
        <v>880</v>
      </c>
      <c r="C77" s="22"/>
      <c r="D77" s="22"/>
      <c r="E77" s="22"/>
      <c r="F77" s="22"/>
      <c r="G77" s="22" t="s">
        <v>37</v>
      </c>
      <c r="H77" s="22" t="s">
        <v>34</v>
      </c>
      <c r="I77" s="22" t="s">
        <v>126</v>
      </c>
      <c r="J77" s="44">
        <f>SUM(0)</f>
        <v>0</v>
      </c>
      <c r="K77" s="23" t="s">
        <v>881</v>
      </c>
      <c r="L77" s="22"/>
      <c r="M77" s="49">
        <f t="shared" ref="M77:P77" si="17">SUM(0)</f>
        <v>0</v>
      </c>
      <c r="N77" s="49">
        <f t="shared" si="17"/>
        <v>0</v>
      </c>
      <c r="O77" s="49">
        <f t="shared" si="17"/>
        <v>0</v>
      </c>
      <c r="P77" s="49">
        <f t="shared" si="17"/>
        <v>0</v>
      </c>
      <c r="Q77" s="22"/>
      <c r="R77" s="22" t="s">
        <v>39</v>
      </c>
      <c r="S77" s="58">
        <f t="shared" si="14"/>
        <v>0</v>
      </c>
      <c r="T77" s="58">
        <f t="shared" si="15"/>
        <v>0</v>
      </c>
      <c r="U77" s="58"/>
      <c r="V77" s="58"/>
      <c r="W77" s="22" t="s">
        <v>34</v>
      </c>
      <c r="X77" s="22">
        <v>1191</v>
      </c>
      <c r="Y77" s="22"/>
    </row>
    <row r="78" s="6" customFormat="1" ht="24.95" customHeight="1" spans="1:25">
      <c r="A78" s="22">
        <v>44</v>
      </c>
      <c r="B78" s="23" t="s">
        <v>882</v>
      </c>
      <c r="C78" s="22"/>
      <c r="D78" s="22"/>
      <c r="E78" s="22"/>
      <c r="F78" s="22"/>
      <c r="G78" s="22" t="s">
        <v>37</v>
      </c>
      <c r="H78" s="22" t="s">
        <v>34</v>
      </c>
      <c r="I78" s="22" t="s">
        <v>883</v>
      </c>
      <c r="J78" s="44" t="s">
        <v>34</v>
      </c>
      <c r="K78" s="23"/>
      <c r="L78" s="22"/>
      <c r="M78" s="49">
        <f t="shared" ref="M78:P78" si="18">M79+M80+M81+M83+M84</f>
        <v>0.4</v>
      </c>
      <c r="N78" s="49">
        <f t="shared" si="18"/>
        <v>0</v>
      </c>
      <c r="O78" s="49">
        <f t="shared" si="18"/>
        <v>0.4</v>
      </c>
      <c r="P78" s="49">
        <f t="shared" si="18"/>
        <v>0</v>
      </c>
      <c r="Q78" s="22"/>
      <c r="R78" s="22" t="s">
        <v>39</v>
      </c>
      <c r="S78" s="58">
        <f>S79+S80+S81+S83+S84</f>
        <v>1</v>
      </c>
      <c r="T78" s="58">
        <f>T79+T80+T81+T83+T84</f>
        <v>4</v>
      </c>
      <c r="U78" s="58"/>
      <c r="V78" s="58"/>
      <c r="W78" s="22" t="s">
        <v>34</v>
      </c>
      <c r="X78" s="22">
        <v>1206</v>
      </c>
      <c r="Y78" s="22"/>
    </row>
    <row r="79" ht="24.95" customHeight="1" spans="1:25">
      <c r="A79" s="24">
        <v>45</v>
      </c>
      <c r="B79" s="26" t="s">
        <v>884</v>
      </c>
      <c r="C79" s="24"/>
      <c r="D79" s="24"/>
      <c r="E79" s="24"/>
      <c r="F79" s="24"/>
      <c r="G79" s="24" t="s">
        <v>37</v>
      </c>
      <c r="H79" s="24" t="s">
        <v>34</v>
      </c>
      <c r="I79" s="24" t="s">
        <v>108</v>
      </c>
      <c r="J79" s="55"/>
      <c r="K79" s="51"/>
      <c r="L79" s="24"/>
      <c r="M79" s="52"/>
      <c r="N79" s="52"/>
      <c r="O79" s="52"/>
      <c r="P79" s="52"/>
      <c r="Q79" s="24"/>
      <c r="R79" s="24"/>
      <c r="S79" s="59"/>
      <c r="T79" s="59"/>
      <c r="U79" s="59"/>
      <c r="V79" s="59"/>
      <c r="W79" s="24" t="s">
        <v>34</v>
      </c>
      <c r="X79" s="24">
        <v>1207</v>
      </c>
      <c r="Y79" s="24"/>
    </row>
    <row r="80" ht="24.95" customHeight="1" spans="1:25">
      <c r="A80" s="24">
        <v>46</v>
      </c>
      <c r="B80" s="26" t="s">
        <v>885</v>
      </c>
      <c r="C80" s="24"/>
      <c r="D80" s="24"/>
      <c r="E80" s="24"/>
      <c r="F80" s="24"/>
      <c r="G80" s="24" t="s">
        <v>37</v>
      </c>
      <c r="H80" s="24" t="s">
        <v>34</v>
      </c>
      <c r="I80" s="24" t="s">
        <v>126</v>
      </c>
      <c r="J80" s="50">
        <f>SUM(0)</f>
        <v>0</v>
      </c>
      <c r="K80" s="51"/>
      <c r="L80" s="24"/>
      <c r="M80" s="52">
        <f t="shared" ref="M80:P80" si="19">SUM(0)</f>
        <v>0</v>
      </c>
      <c r="N80" s="52">
        <f t="shared" si="19"/>
        <v>0</v>
      </c>
      <c r="O80" s="52">
        <f t="shared" si="19"/>
        <v>0</v>
      </c>
      <c r="P80" s="52">
        <f t="shared" si="19"/>
        <v>0</v>
      </c>
      <c r="Q80" s="24"/>
      <c r="R80" s="24" t="s">
        <v>39</v>
      </c>
      <c r="S80" s="59">
        <f>SUM(0)</f>
        <v>0</v>
      </c>
      <c r="T80" s="59">
        <f>SUM(0)</f>
        <v>0</v>
      </c>
      <c r="U80" s="59"/>
      <c r="V80" s="59"/>
      <c r="W80" s="24" t="s">
        <v>34</v>
      </c>
      <c r="X80" s="24">
        <v>1210</v>
      </c>
      <c r="Y80" s="24"/>
    </row>
    <row r="81" ht="24.95" customHeight="1" spans="1:25">
      <c r="A81" s="24">
        <v>47</v>
      </c>
      <c r="B81" s="26" t="s">
        <v>886</v>
      </c>
      <c r="C81" s="24"/>
      <c r="D81" s="24"/>
      <c r="E81" s="24"/>
      <c r="F81" s="24"/>
      <c r="G81" s="24" t="s">
        <v>37</v>
      </c>
      <c r="H81" s="24" t="s">
        <v>34</v>
      </c>
      <c r="I81" s="24" t="s">
        <v>883</v>
      </c>
      <c r="J81" s="24" t="s">
        <v>34</v>
      </c>
      <c r="K81" s="51"/>
      <c r="L81" s="24"/>
      <c r="M81" s="52">
        <f>SUM(M82:M82)</f>
        <v>0.4</v>
      </c>
      <c r="N81" s="52">
        <f>SUM(N82:N82)</f>
        <v>0</v>
      </c>
      <c r="O81" s="52">
        <f>SUM(O82:O82)</f>
        <v>0.4</v>
      </c>
      <c r="P81" s="52">
        <f>SUM(P82:P82)</f>
        <v>0</v>
      </c>
      <c r="Q81" s="24"/>
      <c r="R81" s="24" t="s">
        <v>39</v>
      </c>
      <c r="S81" s="59">
        <f>SUM(S82:S82)</f>
        <v>1</v>
      </c>
      <c r="T81" s="59">
        <f>SUM(T82:T82)</f>
        <v>4</v>
      </c>
      <c r="U81" s="59"/>
      <c r="V81" s="59"/>
      <c r="W81" s="24" t="s">
        <v>34</v>
      </c>
      <c r="X81" s="24">
        <v>1234</v>
      </c>
      <c r="Y81" s="24"/>
    </row>
    <row r="82" ht="24.95" customHeight="1" spans="1:25">
      <c r="A82" s="24">
        <v>48</v>
      </c>
      <c r="B82" s="25" t="s">
        <v>887</v>
      </c>
      <c r="C82" s="26" t="s">
        <v>45</v>
      </c>
      <c r="D82" s="26" t="s">
        <v>173</v>
      </c>
      <c r="E82" s="26" t="s">
        <v>694</v>
      </c>
      <c r="F82" s="26"/>
      <c r="G82" s="26" t="s">
        <v>37</v>
      </c>
      <c r="H82" s="26">
        <v>2019</v>
      </c>
      <c r="I82" s="26" t="s">
        <v>126</v>
      </c>
      <c r="J82" s="54">
        <v>2</v>
      </c>
      <c r="K82" s="46" t="s">
        <v>888</v>
      </c>
      <c r="L82" s="26">
        <v>0.2</v>
      </c>
      <c r="M82" s="47">
        <f>N82+O82+P82</f>
        <v>0.4</v>
      </c>
      <c r="N82" s="47"/>
      <c r="O82" s="47">
        <v>0.4</v>
      </c>
      <c r="P82" s="47"/>
      <c r="Q82" s="26" t="s">
        <v>135</v>
      </c>
      <c r="R82" s="26" t="s">
        <v>39</v>
      </c>
      <c r="S82" s="60">
        <v>1</v>
      </c>
      <c r="T82" s="60">
        <v>4</v>
      </c>
      <c r="U82" s="60"/>
      <c r="V82" s="60"/>
      <c r="W82" s="26" t="s">
        <v>17</v>
      </c>
      <c r="X82" s="26"/>
      <c r="Y82" s="26" t="s">
        <v>889</v>
      </c>
    </row>
    <row r="83" ht="24.95" customHeight="1" spans="1:25">
      <c r="A83" s="24">
        <v>49</v>
      </c>
      <c r="B83" s="26" t="s">
        <v>936</v>
      </c>
      <c r="C83" s="24"/>
      <c r="D83" s="24"/>
      <c r="E83" s="24"/>
      <c r="F83" s="24"/>
      <c r="G83" s="24" t="s">
        <v>37</v>
      </c>
      <c r="H83" s="24" t="s">
        <v>34</v>
      </c>
      <c r="I83" s="24" t="s">
        <v>126</v>
      </c>
      <c r="J83" s="50">
        <f>SUM(0)</f>
        <v>0</v>
      </c>
      <c r="K83" s="51"/>
      <c r="L83" s="24"/>
      <c r="M83" s="52">
        <f t="shared" ref="M83:P83" si="20">SUM(0)</f>
        <v>0</v>
      </c>
      <c r="N83" s="52">
        <f t="shared" si="20"/>
        <v>0</v>
      </c>
      <c r="O83" s="52">
        <f t="shared" si="20"/>
        <v>0</v>
      </c>
      <c r="P83" s="52">
        <f t="shared" si="20"/>
        <v>0</v>
      </c>
      <c r="Q83" s="24"/>
      <c r="R83" s="24" t="s">
        <v>39</v>
      </c>
      <c r="S83" s="59">
        <f>SUM(0)</f>
        <v>0</v>
      </c>
      <c r="T83" s="59">
        <f>SUM(0)</f>
        <v>0</v>
      </c>
      <c r="U83" s="59"/>
      <c r="V83" s="59"/>
      <c r="W83" s="24" t="s">
        <v>34</v>
      </c>
      <c r="X83" s="24">
        <v>1247</v>
      </c>
      <c r="Y83" s="24"/>
    </row>
    <row r="84" ht="24.95" customHeight="1" spans="1:25">
      <c r="A84" s="24">
        <v>50</v>
      </c>
      <c r="B84" s="26" t="s">
        <v>937</v>
      </c>
      <c r="C84" s="24"/>
      <c r="D84" s="24"/>
      <c r="E84" s="24"/>
      <c r="F84" s="24"/>
      <c r="G84" s="24" t="s">
        <v>37</v>
      </c>
      <c r="H84" s="24" t="s">
        <v>34</v>
      </c>
      <c r="I84" s="24" t="s">
        <v>126</v>
      </c>
      <c r="J84" s="50">
        <f>SUM(0)</f>
        <v>0</v>
      </c>
      <c r="K84" s="51"/>
      <c r="L84" s="24"/>
      <c r="M84" s="52">
        <f t="shared" ref="M84:P84" si="21">SUM(0)</f>
        <v>0</v>
      </c>
      <c r="N84" s="52">
        <f t="shared" si="21"/>
        <v>0</v>
      </c>
      <c r="O84" s="52">
        <f t="shared" si="21"/>
        <v>0</v>
      </c>
      <c r="P84" s="52">
        <f t="shared" si="21"/>
        <v>0</v>
      </c>
      <c r="Q84" s="24"/>
      <c r="R84" s="24" t="s">
        <v>39</v>
      </c>
      <c r="S84" s="59">
        <f>SUM(0)</f>
        <v>0</v>
      </c>
      <c r="T84" s="59">
        <f>SUM(0)</f>
        <v>0</v>
      </c>
      <c r="U84" s="59"/>
      <c r="V84" s="59"/>
      <c r="W84" s="24" t="s">
        <v>34</v>
      </c>
      <c r="X84" s="24">
        <v>1252</v>
      </c>
      <c r="Y84" s="24"/>
    </row>
    <row r="85" s="5" customFormat="1" ht="24.95" customHeight="1" spans="1:25">
      <c r="A85" s="20">
        <v>51</v>
      </c>
      <c r="B85" s="21" t="s">
        <v>938</v>
      </c>
      <c r="C85" s="20"/>
      <c r="D85" s="20"/>
      <c r="E85" s="20"/>
      <c r="F85" s="20"/>
      <c r="G85" s="20" t="s">
        <v>37</v>
      </c>
      <c r="H85" s="20" t="s">
        <v>34</v>
      </c>
      <c r="I85" s="20" t="s">
        <v>34</v>
      </c>
      <c r="J85" s="42" t="s">
        <v>34</v>
      </c>
      <c r="K85" s="21"/>
      <c r="L85" s="20"/>
      <c r="M85" s="48">
        <f t="shared" ref="M85:P85" si="22">M86+M95+M102+M103+M104+M105</f>
        <v>5.6</v>
      </c>
      <c r="N85" s="48">
        <f t="shared" si="22"/>
        <v>5.05</v>
      </c>
      <c r="O85" s="48">
        <f t="shared" si="22"/>
        <v>0.55</v>
      </c>
      <c r="P85" s="48">
        <f t="shared" si="22"/>
        <v>0</v>
      </c>
      <c r="Q85" s="20"/>
      <c r="R85" s="20" t="s">
        <v>34</v>
      </c>
      <c r="S85" s="57">
        <f>S86+S95+S102+S103+S104+S105</f>
        <v>15</v>
      </c>
      <c r="T85" s="57">
        <f>T86+T95+T102+T103+T104+T105</f>
        <v>44</v>
      </c>
      <c r="U85" s="57" t="s">
        <v>939</v>
      </c>
      <c r="V85" s="57" t="s">
        <v>128</v>
      </c>
      <c r="W85" s="20" t="s">
        <v>34</v>
      </c>
      <c r="X85" s="20">
        <v>1263</v>
      </c>
      <c r="Y85" s="20"/>
    </row>
    <row r="86" s="6" customFormat="1" ht="24.95" customHeight="1" spans="1:25">
      <c r="A86" s="22">
        <v>52</v>
      </c>
      <c r="B86" s="23" t="s">
        <v>940</v>
      </c>
      <c r="C86" s="22"/>
      <c r="D86" s="22"/>
      <c r="E86" s="22"/>
      <c r="F86" s="22"/>
      <c r="G86" s="22" t="s">
        <v>37</v>
      </c>
      <c r="H86" s="22" t="s">
        <v>34</v>
      </c>
      <c r="I86" s="22" t="s">
        <v>941</v>
      </c>
      <c r="J86" s="43">
        <f>SUM(J87:J93)</f>
        <v>58</v>
      </c>
      <c r="K86" s="23" t="s">
        <v>942</v>
      </c>
      <c r="L86" s="22"/>
      <c r="M86" s="49">
        <f>SUM(M87:M93)</f>
        <v>2.9</v>
      </c>
      <c r="N86" s="49">
        <f>SUM(N87:N93)</f>
        <v>2.65</v>
      </c>
      <c r="O86" s="49">
        <f>SUM(O87:O93)</f>
        <v>0.25</v>
      </c>
      <c r="P86" s="49">
        <f>SUM(P87:P93)</f>
        <v>0</v>
      </c>
      <c r="Q86" s="22"/>
      <c r="R86" s="22" t="s">
        <v>39</v>
      </c>
      <c r="S86" s="58">
        <f>SUM(S87:S93)</f>
        <v>8</v>
      </c>
      <c r="T86" s="58">
        <f>SUM(T87:T93)</f>
        <v>23</v>
      </c>
      <c r="U86" s="58"/>
      <c r="V86" s="58"/>
      <c r="W86" s="22" t="s">
        <v>34</v>
      </c>
      <c r="X86" s="22">
        <v>1264</v>
      </c>
      <c r="Y86" s="22"/>
    </row>
    <row r="87" s="76" customFormat="1" ht="24.95" customHeight="1" spans="1:25">
      <c r="A87" s="24">
        <v>53</v>
      </c>
      <c r="B87" s="51" t="s">
        <v>1012</v>
      </c>
      <c r="C87" s="24" t="s">
        <v>45</v>
      </c>
      <c r="D87" s="24" t="s">
        <v>173</v>
      </c>
      <c r="E87" s="24" t="s">
        <v>570</v>
      </c>
      <c r="F87" s="24"/>
      <c r="G87" s="24" t="s">
        <v>37</v>
      </c>
      <c r="H87" s="24">
        <v>2018</v>
      </c>
      <c r="I87" s="24" t="s">
        <v>941</v>
      </c>
      <c r="J87" s="55">
        <v>7</v>
      </c>
      <c r="K87" s="51" t="s">
        <v>955</v>
      </c>
      <c r="L87" s="52">
        <v>0.05</v>
      </c>
      <c r="M87" s="52">
        <v>0.35</v>
      </c>
      <c r="N87" s="52">
        <v>0.35</v>
      </c>
      <c r="O87" s="52"/>
      <c r="P87" s="52"/>
      <c r="Q87" s="24" t="s">
        <v>135</v>
      </c>
      <c r="R87" s="24" t="s">
        <v>39</v>
      </c>
      <c r="S87" s="24">
        <v>1</v>
      </c>
      <c r="T87" s="24">
        <v>3</v>
      </c>
      <c r="U87" s="24"/>
      <c r="V87" s="24"/>
      <c r="W87" s="24" t="s">
        <v>17</v>
      </c>
      <c r="X87" s="24">
        <v>1449</v>
      </c>
      <c r="Y87" s="24"/>
    </row>
    <row r="88" s="76" customFormat="1" ht="24.95" customHeight="1" spans="1:25">
      <c r="A88" s="24">
        <v>54</v>
      </c>
      <c r="B88" s="51" t="s">
        <v>1013</v>
      </c>
      <c r="C88" s="24" t="s">
        <v>45</v>
      </c>
      <c r="D88" s="24" t="s">
        <v>173</v>
      </c>
      <c r="E88" s="24" t="s">
        <v>1014</v>
      </c>
      <c r="F88" s="24"/>
      <c r="G88" s="24" t="s">
        <v>37</v>
      </c>
      <c r="H88" s="24">
        <v>2018</v>
      </c>
      <c r="I88" s="24" t="s">
        <v>941</v>
      </c>
      <c r="J88" s="55">
        <v>4</v>
      </c>
      <c r="K88" s="51" t="s">
        <v>955</v>
      </c>
      <c r="L88" s="52">
        <v>0.05</v>
      </c>
      <c r="M88" s="52">
        <v>0.2</v>
      </c>
      <c r="N88" s="52">
        <v>0.2</v>
      </c>
      <c r="O88" s="52"/>
      <c r="P88" s="52"/>
      <c r="Q88" s="24" t="s">
        <v>135</v>
      </c>
      <c r="R88" s="24" t="s">
        <v>39</v>
      </c>
      <c r="S88" s="24">
        <v>1</v>
      </c>
      <c r="T88" s="24">
        <v>3</v>
      </c>
      <c r="U88" s="24"/>
      <c r="V88" s="24"/>
      <c r="W88" s="24" t="s">
        <v>17</v>
      </c>
      <c r="X88" s="24">
        <v>1450</v>
      </c>
      <c r="Y88" s="24"/>
    </row>
    <row r="89" s="76" customFormat="1" ht="24.95" customHeight="1" spans="1:25">
      <c r="A89" s="24">
        <v>55</v>
      </c>
      <c r="B89" s="51" t="s">
        <v>1015</v>
      </c>
      <c r="C89" s="24" t="s">
        <v>45</v>
      </c>
      <c r="D89" s="24" t="s">
        <v>173</v>
      </c>
      <c r="E89" s="24" t="s">
        <v>574</v>
      </c>
      <c r="F89" s="24"/>
      <c r="G89" s="24" t="s">
        <v>37</v>
      </c>
      <c r="H89" s="24">
        <v>2018</v>
      </c>
      <c r="I89" s="24" t="s">
        <v>941</v>
      </c>
      <c r="J89" s="55">
        <v>10</v>
      </c>
      <c r="K89" s="51" t="s">
        <v>955</v>
      </c>
      <c r="L89" s="52">
        <v>0.05</v>
      </c>
      <c r="M89" s="52">
        <v>0.5</v>
      </c>
      <c r="N89" s="52">
        <v>0.5</v>
      </c>
      <c r="O89" s="52"/>
      <c r="P89" s="52"/>
      <c r="Q89" s="24" t="s">
        <v>135</v>
      </c>
      <c r="R89" s="24" t="s">
        <v>39</v>
      </c>
      <c r="S89" s="24">
        <v>1</v>
      </c>
      <c r="T89" s="24">
        <v>2</v>
      </c>
      <c r="U89" s="24"/>
      <c r="V89" s="24"/>
      <c r="W89" s="24" t="s">
        <v>17</v>
      </c>
      <c r="X89" s="24">
        <v>1451</v>
      </c>
      <c r="Y89" s="24"/>
    </row>
    <row r="90" s="76" customFormat="1" ht="24.95" customHeight="1" spans="1:25">
      <c r="A90" s="24">
        <v>56</v>
      </c>
      <c r="B90" s="51" t="s">
        <v>1016</v>
      </c>
      <c r="C90" s="24" t="s">
        <v>45</v>
      </c>
      <c r="D90" s="24" t="s">
        <v>173</v>
      </c>
      <c r="E90" s="24" t="s">
        <v>174</v>
      </c>
      <c r="F90" s="24"/>
      <c r="G90" s="24" t="s">
        <v>37</v>
      </c>
      <c r="H90" s="24">
        <v>2018</v>
      </c>
      <c r="I90" s="24" t="s">
        <v>941</v>
      </c>
      <c r="J90" s="55">
        <v>6</v>
      </c>
      <c r="K90" s="51" t="s">
        <v>955</v>
      </c>
      <c r="L90" s="52">
        <v>0.05</v>
      </c>
      <c r="M90" s="52">
        <v>0.3</v>
      </c>
      <c r="N90" s="52">
        <v>0.3</v>
      </c>
      <c r="O90" s="52"/>
      <c r="P90" s="52"/>
      <c r="Q90" s="24" t="s">
        <v>135</v>
      </c>
      <c r="R90" s="24" t="s">
        <v>39</v>
      </c>
      <c r="S90" s="24">
        <v>1</v>
      </c>
      <c r="T90" s="24">
        <v>1</v>
      </c>
      <c r="U90" s="24"/>
      <c r="V90" s="24"/>
      <c r="W90" s="24" t="s">
        <v>17</v>
      </c>
      <c r="X90" s="24">
        <v>1452</v>
      </c>
      <c r="Y90" s="24"/>
    </row>
    <row r="91" s="76" customFormat="1" ht="24.95" customHeight="1" spans="1:25">
      <c r="A91" s="24">
        <v>57</v>
      </c>
      <c r="B91" s="51" t="s">
        <v>1017</v>
      </c>
      <c r="C91" s="24" t="s">
        <v>45</v>
      </c>
      <c r="D91" s="24" t="s">
        <v>173</v>
      </c>
      <c r="E91" s="24" t="s">
        <v>576</v>
      </c>
      <c r="F91" s="24"/>
      <c r="G91" s="24" t="s">
        <v>37</v>
      </c>
      <c r="H91" s="24">
        <v>2018</v>
      </c>
      <c r="I91" s="24" t="s">
        <v>941</v>
      </c>
      <c r="J91" s="55">
        <v>8</v>
      </c>
      <c r="K91" s="51" t="s">
        <v>955</v>
      </c>
      <c r="L91" s="52">
        <v>0.05</v>
      </c>
      <c r="M91" s="52">
        <v>0.4</v>
      </c>
      <c r="N91" s="52">
        <v>0.4</v>
      </c>
      <c r="O91" s="52"/>
      <c r="P91" s="52"/>
      <c r="Q91" s="24" t="s">
        <v>135</v>
      </c>
      <c r="R91" s="24" t="s">
        <v>39</v>
      </c>
      <c r="S91" s="24">
        <v>1</v>
      </c>
      <c r="T91" s="24">
        <v>3</v>
      </c>
      <c r="U91" s="24"/>
      <c r="V91" s="24"/>
      <c r="W91" s="24" t="s">
        <v>17</v>
      </c>
      <c r="X91" s="24">
        <v>1453</v>
      </c>
      <c r="Y91" s="24"/>
    </row>
    <row r="92" s="76" customFormat="1" ht="24.95" customHeight="1" spans="1:25">
      <c r="A92" s="24">
        <v>58</v>
      </c>
      <c r="B92" s="51" t="s">
        <v>1018</v>
      </c>
      <c r="C92" s="24" t="s">
        <v>45</v>
      </c>
      <c r="D92" s="24" t="s">
        <v>173</v>
      </c>
      <c r="E92" s="24" t="s">
        <v>176</v>
      </c>
      <c r="F92" s="24"/>
      <c r="G92" s="24" t="s">
        <v>37</v>
      </c>
      <c r="H92" s="24">
        <v>2018</v>
      </c>
      <c r="I92" s="24" t="s">
        <v>941</v>
      </c>
      <c r="J92" s="55">
        <v>18</v>
      </c>
      <c r="K92" s="51" t="s">
        <v>955</v>
      </c>
      <c r="L92" s="52">
        <v>0.05</v>
      </c>
      <c r="M92" s="52">
        <v>0.9</v>
      </c>
      <c r="N92" s="52">
        <v>0.9</v>
      </c>
      <c r="O92" s="52"/>
      <c r="P92" s="52"/>
      <c r="Q92" s="24" t="s">
        <v>135</v>
      </c>
      <c r="R92" s="24" t="s">
        <v>39</v>
      </c>
      <c r="S92" s="24">
        <v>2</v>
      </c>
      <c r="T92" s="24">
        <v>9</v>
      </c>
      <c r="U92" s="24"/>
      <c r="V92" s="24"/>
      <c r="W92" s="24" t="s">
        <v>17</v>
      </c>
      <c r="X92" s="24">
        <v>1454</v>
      </c>
      <c r="Y92" s="24"/>
    </row>
    <row r="93" ht="24.95" customHeight="1" spans="1:25">
      <c r="A93" s="24">
        <v>59</v>
      </c>
      <c r="B93" s="25" t="s">
        <v>1016</v>
      </c>
      <c r="C93" s="26" t="s">
        <v>45</v>
      </c>
      <c r="D93" s="26" t="s">
        <v>173</v>
      </c>
      <c r="E93" s="26" t="s">
        <v>174</v>
      </c>
      <c r="F93" s="26"/>
      <c r="G93" s="26" t="s">
        <v>37</v>
      </c>
      <c r="H93" s="26">
        <v>2019</v>
      </c>
      <c r="I93" s="26" t="s">
        <v>941</v>
      </c>
      <c r="J93" s="45">
        <v>5</v>
      </c>
      <c r="K93" s="46" t="s">
        <v>955</v>
      </c>
      <c r="L93" s="26">
        <v>0.05</v>
      </c>
      <c r="M93" s="47">
        <v>0.25</v>
      </c>
      <c r="N93" s="47"/>
      <c r="O93" s="47">
        <v>0.25</v>
      </c>
      <c r="P93" s="47"/>
      <c r="Q93" s="26" t="s">
        <v>135</v>
      </c>
      <c r="R93" s="26" t="s">
        <v>39</v>
      </c>
      <c r="S93" s="60">
        <v>1</v>
      </c>
      <c r="T93" s="60">
        <v>2</v>
      </c>
      <c r="U93" s="60"/>
      <c r="V93" s="60"/>
      <c r="W93" s="26" t="s">
        <v>17</v>
      </c>
      <c r="X93" s="26"/>
      <c r="Y93" s="87" t="s">
        <v>1032</v>
      </c>
    </row>
    <row r="94" customFormat="1" ht="24.95" customHeight="1" spans="1:25">
      <c r="A94" s="24"/>
      <c r="B94" s="25"/>
      <c r="C94" s="27" t="s">
        <v>45</v>
      </c>
      <c r="D94" s="27" t="s">
        <v>173</v>
      </c>
      <c r="E94" s="28" t="s">
        <v>174</v>
      </c>
      <c r="F94" s="28" t="s">
        <v>3014</v>
      </c>
      <c r="G94" s="26" t="s">
        <v>37</v>
      </c>
      <c r="H94" s="26">
        <v>2019</v>
      </c>
      <c r="I94" s="26" t="s">
        <v>941</v>
      </c>
      <c r="J94" s="45">
        <v>5</v>
      </c>
      <c r="K94" s="46" t="s">
        <v>955</v>
      </c>
      <c r="L94" s="26">
        <v>0.05</v>
      </c>
      <c r="M94" s="47">
        <v>0.25</v>
      </c>
      <c r="N94" s="47"/>
      <c r="O94" s="47">
        <v>0.25</v>
      </c>
      <c r="P94" s="47"/>
      <c r="Q94" s="26" t="s">
        <v>135</v>
      </c>
      <c r="R94" s="26" t="s">
        <v>39</v>
      </c>
      <c r="S94" s="60">
        <v>1</v>
      </c>
      <c r="T94" s="60">
        <v>2</v>
      </c>
      <c r="U94" s="60"/>
      <c r="V94" s="60"/>
      <c r="W94" s="26" t="s">
        <v>17</v>
      </c>
      <c r="X94" s="26"/>
      <c r="Y94" s="87"/>
    </row>
    <row r="95" s="6" customFormat="1" ht="24.95" customHeight="1" spans="1:25">
      <c r="A95" s="22">
        <v>60</v>
      </c>
      <c r="B95" s="23" t="s">
        <v>1047</v>
      </c>
      <c r="C95" s="22"/>
      <c r="D95" s="22"/>
      <c r="E95" s="22"/>
      <c r="F95" s="22"/>
      <c r="G95" s="22" t="s">
        <v>37</v>
      </c>
      <c r="H95" s="22" t="s">
        <v>34</v>
      </c>
      <c r="I95" s="22" t="s">
        <v>941</v>
      </c>
      <c r="J95" s="43">
        <f>SUM(J96:J100)</f>
        <v>7</v>
      </c>
      <c r="K95" s="23" t="s">
        <v>1048</v>
      </c>
      <c r="L95" s="22"/>
      <c r="M95" s="49">
        <f>SUM(M96:M100)</f>
        <v>2.7</v>
      </c>
      <c r="N95" s="49">
        <f>SUM(N96:N100)</f>
        <v>2.4</v>
      </c>
      <c r="O95" s="49">
        <f>SUM(O96:O100)</f>
        <v>0.3</v>
      </c>
      <c r="P95" s="49">
        <f>SUM(P96:P100)</f>
        <v>0</v>
      </c>
      <c r="Q95" s="22"/>
      <c r="R95" s="22" t="s">
        <v>39</v>
      </c>
      <c r="S95" s="58">
        <f>SUM(S96:S100)</f>
        <v>7</v>
      </c>
      <c r="T95" s="58">
        <f>SUM(T96:T100)</f>
        <v>21</v>
      </c>
      <c r="U95" s="58"/>
      <c r="V95" s="58"/>
      <c r="W95" s="22" t="s">
        <v>34</v>
      </c>
      <c r="X95" s="22">
        <v>1780</v>
      </c>
      <c r="Y95" s="22"/>
    </row>
    <row r="96" s="3" customFormat="1" ht="24.95" customHeight="1" spans="1:25">
      <c r="A96" s="24">
        <v>61</v>
      </c>
      <c r="B96" s="46" t="s">
        <v>1092</v>
      </c>
      <c r="C96" s="26" t="s">
        <v>45</v>
      </c>
      <c r="D96" s="26" t="s">
        <v>173</v>
      </c>
      <c r="E96" s="26" t="s">
        <v>1093</v>
      </c>
      <c r="F96" s="26"/>
      <c r="G96" s="26" t="s">
        <v>37</v>
      </c>
      <c r="H96" s="26">
        <v>2018</v>
      </c>
      <c r="I96" s="26" t="s">
        <v>941</v>
      </c>
      <c r="J96" s="45">
        <v>1</v>
      </c>
      <c r="K96" s="51" t="s">
        <v>1048</v>
      </c>
      <c r="L96" s="47">
        <v>0.4</v>
      </c>
      <c r="M96" s="47">
        <v>0.4</v>
      </c>
      <c r="N96" s="47">
        <v>0.4</v>
      </c>
      <c r="O96" s="47"/>
      <c r="P96" s="47"/>
      <c r="Q96" s="26" t="s">
        <v>135</v>
      </c>
      <c r="R96" s="26" t="s">
        <v>39</v>
      </c>
      <c r="S96" s="26">
        <v>1</v>
      </c>
      <c r="T96" s="26">
        <v>2</v>
      </c>
      <c r="U96" s="26"/>
      <c r="V96" s="26"/>
      <c r="W96" s="26" t="s">
        <v>17</v>
      </c>
      <c r="X96" s="24">
        <v>1818</v>
      </c>
      <c r="Y96" s="24"/>
    </row>
    <row r="97" s="3" customFormat="1" ht="24.95" customHeight="1" spans="1:25">
      <c r="A97" s="24">
        <v>62</v>
      </c>
      <c r="B97" s="46" t="s">
        <v>1094</v>
      </c>
      <c r="C97" s="26" t="s">
        <v>45</v>
      </c>
      <c r="D97" s="26" t="s">
        <v>173</v>
      </c>
      <c r="E97" s="26" t="s">
        <v>1095</v>
      </c>
      <c r="F97" s="26"/>
      <c r="G97" s="26" t="s">
        <v>37</v>
      </c>
      <c r="H97" s="26">
        <v>2018</v>
      </c>
      <c r="I97" s="26" t="s">
        <v>941</v>
      </c>
      <c r="J97" s="45">
        <v>2</v>
      </c>
      <c r="K97" s="51" t="s">
        <v>1048</v>
      </c>
      <c r="L97" s="47">
        <v>0.4</v>
      </c>
      <c r="M97" s="47">
        <v>0.8</v>
      </c>
      <c r="N97" s="47">
        <v>0.8</v>
      </c>
      <c r="O97" s="47"/>
      <c r="P97" s="47"/>
      <c r="Q97" s="26" t="s">
        <v>135</v>
      </c>
      <c r="R97" s="26" t="s">
        <v>39</v>
      </c>
      <c r="S97" s="26">
        <v>2</v>
      </c>
      <c r="T97" s="26">
        <v>4</v>
      </c>
      <c r="U97" s="26"/>
      <c r="V97" s="26"/>
      <c r="W97" s="26" t="s">
        <v>17</v>
      </c>
      <c r="X97" s="24">
        <v>1819</v>
      </c>
      <c r="Y97" s="24"/>
    </row>
    <row r="98" s="3" customFormat="1" ht="24.95" customHeight="1" spans="1:25">
      <c r="A98" s="24">
        <v>63</v>
      </c>
      <c r="B98" s="46" t="s">
        <v>1096</v>
      </c>
      <c r="C98" s="26" t="s">
        <v>45</v>
      </c>
      <c r="D98" s="26" t="s">
        <v>173</v>
      </c>
      <c r="E98" s="26" t="s">
        <v>176</v>
      </c>
      <c r="F98" s="26"/>
      <c r="G98" s="26" t="s">
        <v>37</v>
      </c>
      <c r="H98" s="26">
        <v>2018</v>
      </c>
      <c r="I98" s="26" t="s">
        <v>941</v>
      </c>
      <c r="J98" s="45">
        <v>1</v>
      </c>
      <c r="K98" s="51" t="s">
        <v>1048</v>
      </c>
      <c r="L98" s="47">
        <v>0.4</v>
      </c>
      <c r="M98" s="47">
        <v>0.4</v>
      </c>
      <c r="N98" s="47">
        <v>0.4</v>
      </c>
      <c r="O98" s="47"/>
      <c r="P98" s="47"/>
      <c r="Q98" s="26" t="s">
        <v>135</v>
      </c>
      <c r="R98" s="26" t="s">
        <v>39</v>
      </c>
      <c r="S98" s="26">
        <v>1</v>
      </c>
      <c r="T98" s="26">
        <v>6</v>
      </c>
      <c r="U98" s="26"/>
      <c r="V98" s="26"/>
      <c r="W98" s="26" t="s">
        <v>17</v>
      </c>
      <c r="X98" s="24">
        <v>1820</v>
      </c>
      <c r="Y98" s="24"/>
    </row>
    <row r="99" s="3" customFormat="1" ht="24.95" customHeight="1" spans="1:25">
      <c r="A99" s="24">
        <v>64</v>
      </c>
      <c r="B99" s="46" t="s">
        <v>1097</v>
      </c>
      <c r="C99" s="26" t="s">
        <v>45</v>
      </c>
      <c r="D99" s="26" t="s">
        <v>173</v>
      </c>
      <c r="E99" s="26" t="s">
        <v>174</v>
      </c>
      <c r="F99" s="26"/>
      <c r="G99" s="26" t="s">
        <v>37</v>
      </c>
      <c r="H99" s="26">
        <v>2018</v>
      </c>
      <c r="I99" s="26" t="s">
        <v>941</v>
      </c>
      <c r="J99" s="45">
        <v>2</v>
      </c>
      <c r="K99" s="51" t="s">
        <v>1048</v>
      </c>
      <c r="L99" s="47">
        <v>0.4</v>
      </c>
      <c r="M99" s="47">
        <v>0.8</v>
      </c>
      <c r="N99" s="47">
        <v>0.8</v>
      </c>
      <c r="O99" s="47"/>
      <c r="P99" s="47"/>
      <c r="Q99" s="26" t="s">
        <v>135</v>
      </c>
      <c r="R99" s="26" t="s">
        <v>39</v>
      </c>
      <c r="S99" s="26">
        <v>2</v>
      </c>
      <c r="T99" s="26">
        <v>6</v>
      </c>
      <c r="U99" s="26"/>
      <c r="V99" s="26"/>
      <c r="W99" s="26" t="s">
        <v>17</v>
      </c>
      <c r="X99" s="24">
        <v>1821</v>
      </c>
      <c r="Y99" s="24"/>
    </row>
    <row r="100" ht="24.95" customHeight="1" spans="1:25">
      <c r="A100" s="24">
        <v>65</v>
      </c>
      <c r="B100" s="78" t="s">
        <v>1114</v>
      </c>
      <c r="C100" s="33" t="s">
        <v>45</v>
      </c>
      <c r="D100" s="33" t="s">
        <v>173</v>
      </c>
      <c r="E100" s="33" t="s">
        <v>576</v>
      </c>
      <c r="F100" s="33"/>
      <c r="G100" s="33" t="s">
        <v>37</v>
      </c>
      <c r="H100" s="26">
        <v>2019</v>
      </c>
      <c r="I100" s="26" t="s">
        <v>941</v>
      </c>
      <c r="J100" s="45">
        <v>1</v>
      </c>
      <c r="K100" s="46" t="s">
        <v>1048</v>
      </c>
      <c r="L100" s="26">
        <v>0.3</v>
      </c>
      <c r="M100" s="47">
        <v>0.3</v>
      </c>
      <c r="N100" s="47"/>
      <c r="O100" s="47">
        <v>0.3</v>
      </c>
      <c r="P100" s="47"/>
      <c r="Q100" s="26" t="s">
        <v>135</v>
      </c>
      <c r="R100" s="26" t="s">
        <v>39</v>
      </c>
      <c r="S100" s="60">
        <v>1</v>
      </c>
      <c r="T100" s="60">
        <v>3</v>
      </c>
      <c r="U100" s="60"/>
      <c r="V100" s="60"/>
      <c r="W100" s="26" t="s">
        <v>17</v>
      </c>
      <c r="X100" s="26"/>
      <c r="Y100" s="87" t="s">
        <v>1115</v>
      </c>
    </row>
    <row r="101" customFormat="1" ht="24.95" customHeight="1" spans="1:25">
      <c r="A101" s="24"/>
      <c r="B101" s="78"/>
      <c r="C101" s="30" t="s">
        <v>45</v>
      </c>
      <c r="D101" s="30" t="s">
        <v>173</v>
      </c>
      <c r="E101" s="30" t="s">
        <v>576</v>
      </c>
      <c r="F101" s="30" t="s">
        <v>2993</v>
      </c>
      <c r="G101" s="33" t="s">
        <v>37</v>
      </c>
      <c r="H101" s="26">
        <v>2019</v>
      </c>
      <c r="I101" s="26" t="s">
        <v>941</v>
      </c>
      <c r="J101" s="45">
        <v>1</v>
      </c>
      <c r="K101" s="46" t="s">
        <v>1048</v>
      </c>
      <c r="L101" s="26">
        <v>0.3</v>
      </c>
      <c r="M101" s="47">
        <v>0.3</v>
      </c>
      <c r="N101" s="47"/>
      <c r="O101" s="47">
        <v>0.3</v>
      </c>
      <c r="P101" s="47"/>
      <c r="Q101" s="26" t="s">
        <v>135</v>
      </c>
      <c r="R101" s="26" t="s">
        <v>39</v>
      </c>
      <c r="S101" s="60">
        <v>1</v>
      </c>
      <c r="T101" s="60">
        <v>3</v>
      </c>
      <c r="U101" s="60"/>
      <c r="V101" s="60"/>
      <c r="W101" s="26" t="s">
        <v>17</v>
      </c>
      <c r="X101" s="26"/>
      <c r="Y101" s="87"/>
    </row>
    <row r="102" s="6" customFormat="1" ht="24.95" customHeight="1" spans="1:25">
      <c r="A102" s="22">
        <v>66</v>
      </c>
      <c r="B102" s="23" t="s">
        <v>1153</v>
      </c>
      <c r="C102" s="22"/>
      <c r="D102" s="22"/>
      <c r="E102" s="22"/>
      <c r="F102" s="22"/>
      <c r="G102" s="22" t="s">
        <v>37</v>
      </c>
      <c r="H102" s="22" t="s">
        <v>34</v>
      </c>
      <c r="I102" s="22" t="s">
        <v>1139</v>
      </c>
      <c r="J102" s="43">
        <f>SUM(0)</f>
        <v>0</v>
      </c>
      <c r="K102" s="23" t="s">
        <v>1154</v>
      </c>
      <c r="L102" s="22"/>
      <c r="M102" s="49">
        <f>SUM(0)</f>
        <v>0</v>
      </c>
      <c r="N102" s="49">
        <f>SUM(0)</f>
        <v>0</v>
      </c>
      <c r="O102" s="49">
        <f>SUM(0)</f>
        <v>0</v>
      </c>
      <c r="P102" s="49">
        <f>SUM(0)</f>
        <v>0</v>
      </c>
      <c r="Q102" s="22"/>
      <c r="R102" s="22" t="s">
        <v>39</v>
      </c>
      <c r="S102" s="58">
        <f>SUM(0)</f>
        <v>0</v>
      </c>
      <c r="T102" s="58">
        <f>SUM(0)</f>
        <v>0</v>
      </c>
      <c r="U102" s="58"/>
      <c r="V102" s="58"/>
      <c r="W102" s="22" t="s">
        <v>34</v>
      </c>
      <c r="X102" s="22">
        <v>2076</v>
      </c>
      <c r="Y102" s="22"/>
    </row>
    <row r="103" s="6" customFormat="1" ht="24.95" customHeight="1" spans="1:25">
      <c r="A103" s="22">
        <v>67</v>
      </c>
      <c r="B103" s="23" t="s">
        <v>1168</v>
      </c>
      <c r="C103" s="22"/>
      <c r="D103" s="22"/>
      <c r="E103" s="22"/>
      <c r="F103" s="22"/>
      <c r="G103" s="22" t="s">
        <v>37</v>
      </c>
      <c r="H103" s="22" t="s">
        <v>34</v>
      </c>
      <c r="I103" s="22" t="s">
        <v>1169</v>
      </c>
      <c r="J103" s="43">
        <f>SUM(0)</f>
        <v>0</v>
      </c>
      <c r="K103" s="23" t="s">
        <v>1170</v>
      </c>
      <c r="L103" s="22"/>
      <c r="M103" s="49">
        <f t="shared" ref="M103:P103" si="23">SUM(0)</f>
        <v>0</v>
      </c>
      <c r="N103" s="49">
        <f t="shared" si="23"/>
        <v>0</v>
      </c>
      <c r="O103" s="49">
        <f t="shared" si="23"/>
        <v>0</v>
      </c>
      <c r="P103" s="49">
        <f t="shared" si="23"/>
        <v>0</v>
      </c>
      <c r="Q103" s="22"/>
      <c r="R103" s="22" t="s">
        <v>39</v>
      </c>
      <c r="S103" s="58">
        <f>SUM(0)</f>
        <v>0</v>
      </c>
      <c r="T103" s="58">
        <f>SUM(0)</f>
        <v>0</v>
      </c>
      <c r="U103" s="58"/>
      <c r="V103" s="58"/>
      <c r="W103" s="22" t="s">
        <v>34</v>
      </c>
      <c r="X103" s="22">
        <v>2118</v>
      </c>
      <c r="Y103" s="22"/>
    </row>
    <row r="104" s="6" customFormat="1" ht="24.95" customHeight="1" spans="1:25">
      <c r="A104" s="22">
        <v>68</v>
      </c>
      <c r="B104" s="23" t="s">
        <v>1171</v>
      </c>
      <c r="C104" s="22"/>
      <c r="D104" s="22"/>
      <c r="E104" s="22"/>
      <c r="F104" s="22"/>
      <c r="G104" s="22" t="s">
        <v>37</v>
      </c>
      <c r="H104" s="22" t="s">
        <v>34</v>
      </c>
      <c r="I104" s="22" t="s">
        <v>126</v>
      </c>
      <c r="J104" s="44">
        <f>SUM(0)</f>
        <v>0</v>
      </c>
      <c r="K104" s="23" t="s">
        <v>1172</v>
      </c>
      <c r="L104" s="22"/>
      <c r="M104" s="49">
        <f t="shared" ref="M104:P104" si="24">SUM(0)</f>
        <v>0</v>
      </c>
      <c r="N104" s="49">
        <f t="shared" si="24"/>
        <v>0</v>
      </c>
      <c r="O104" s="49">
        <f t="shared" si="24"/>
        <v>0</v>
      </c>
      <c r="P104" s="49">
        <f t="shared" si="24"/>
        <v>0</v>
      </c>
      <c r="Q104" s="22"/>
      <c r="R104" s="22" t="s">
        <v>39</v>
      </c>
      <c r="S104" s="58">
        <f>SUM(0)</f>
        <v>0</v>
      </c>
      <c r="T104" s="58">
        <f>SUM(0)</f>
        <v>0</v>
      </c>
      <c r="U104" s="58"/>
      <c r="V104" s="58"/>
      <c r="W104" s="22" t="s">
        <v>34</v>
      </c>
      <c r="X104" s="22">
        <v>2196</v>
      </c>
      <c r="Y104" s="22"/>
    </row>
    <row r="105" s="6" customFormat="1" ht="24.95" customHeight="1" spans="1:25">
      <c r="A105" s="22">
        <v>69</v>
      </c>
      <c r="B105" s="23" t="s">
        <v>1173</v>
      </c>
      <c r="C105" s="22"/>
      <c r="D105" s="22"/>
      <c r="E105" s="22"/>
      <c r="F105" s="22"/>
      <c r="G105" s="22" t="s">
        <v>37</v>
      </c>
      <c r="H105" s="22" t="s">
        <v>34</v>
      </c>
      <c r="I105" s="22" t="s">
        <v>34</v>
      </c>
      <c r="J105" s="43" t="s">
        <v>34</v>
      </c>
      <c r="K105" s="23" t="s">
        <v>1174</v>
      </c>
      <c r="L105" s="22"/>
      <c r="M105" s="49">
        <f t="shared" ref="M105:P105" si="25">M106+M107+M108+M109</f>
        <v>0</v>
      </c>
      <c r="N105" s="49">
        <f t="shared" si="25"/>
        <v>0</v>
      </c>
      <c r="O105" s="49">
        <f t="shared" si="25"/>
        <v>0</v>
      </c>
      <c r="P105" s="49">
        <f t="shared" si="25"/>
        <v>0</v>
      </c>
      <c r="Q105" s="22"/>
      <c r="R105" s="22" t="s">
        <v>39</v>
      </c>
      <c r="S105" s="58">
        <f>S106+S107+S108+S109</f>
        <v>0</v>
      </c>
      <c r="T105" s="58">
        <f>T106+T107+T108+T109</f>
        <v>0</v>
      </c>
      <c r="U105" s="58"/>
      <c r="V105" s="58"/>
      <c r="W105" s="22" t="s">
        <v>34</v>
      </c>
      <c r="X105" s="22">
        <v>2211</v>
      </c>
      <c r="Y105" s="22"/>
    </row>
    <row r="106" ht="24.95" customHeight="1" spans="1:25">
      <c r="A106" s="24">
        <v>70</v>
      </c>
      <c r="B106" s="26" t="s">
        <v>1175</v>
      </c>
      <c r="C106" s="24"/>
      <c r="D106" s="24"/>
      <c r="E106" s="24"/>
      <c r="F106" s="24"/>
      <c r="G106" s="24" t="s">
        <v>37</v>
      </c>
      <c r="H106" s="24" t="s">
        <v>34</v>
      </c>
      <c r="I106" s="24" t="s">
        <v>1176</v>
      </c>
      <c r="J106" s="55">
        <f>SUM(0)</f>
        <v>0</v>
      </c>
      <c r="K106" s="51"/>
      <c r="L106" s="24"/>
      <c r="M106" s="52">
        <f>SUM(0)</f>
        <v>0</v>
      </c>
      <c r="N106" s="52">
        <f>SUM(0)</f>
        <v>0</v>
      </c>
      <c r="O106" s="52">
        <f>SUM(0)</f>
        <v>0</v>
      </c>
      <c r="P106" s="52">
        <f>SUM(0)</f>
        <v>0</v>
      </c>
      <c r="Q106" s="24"/>
      <c r="R106" s="24" t="s">
        <v>39</v>
      </c>
      <c r="S106" s="59">
        <f>SUM(0)</f>
        <v>0</v>
      </c>
      <c r="T106" s="59">
        <f>SUM(0)</f>
        <v>0</v>
      </c>
      <c r="U106" s="59"/>
      <c r="V106" s="59"/>
      <c r="W106" s="24" t="s">
        <v>34</v>
      </c>
      <c r="X106" s="24">
        <v>2212</v>
      </c>
      <c r="Y106" s="24"/>
    </row>
    <row r="107" ht="24.95" customHeight="1" spans="1:25">
      <c r="A107" s="24">
        <v>71</v>
      </c>
      <c r="B107" s="26" t="s">
        <v>1227</v>
      </c>
      <c r="C107" s="24"/>
      <c r="D107" s="24"/>
      <c r="E107" s="24"/>
      <c r="F107" s="24"/>
      <c r="G107" s="24" t="s">
        <v>37</v>
      </c>
      <c r="H107" s="24" t="s">
        <v>34</v>
      </c>
      <c r="I107" s="24" t="s">
        <v>1228</v>
      </c>
      <c r="J107" s="55">
        <f t="shared" ref="J107:J109" si="26">SUM(0)</f>
        <v>0</v>
      </c>
      <c r="K107" s="51"/>
      <c r="L107" s="24"/>
      <c r="M107" s="52">
        <f t="shared" ref="M107:P107" si="27">SUM(0)</f>
        <v>0</v>
      </c>
      <c r="N107" s="52">
        <f t="shared" si="27"/>
        <v>0</v>
      </c>
      <c r="O107" s="52">
        <f t="shared" si="27"/>
        <v>0</v>
      </c>
      <c r="P107" s="52">
        <f t="shared" si="27"/>
        <v>0</v>
      </c>
      <c r="Q107" s="24"/>
      <c r="R107" s="24" t="s">
        <v>39</v>
      </c>
      <c r="S107" s="59">
        <f t="shared" ref="S107:S109" si="28">SUM(0)</f>
        <v>0</v>
      </c>
      <c r="T107" s="59">
        <f t="shared" ref="T107:T109" si="29">SUM(0)</f>
        <v>0</v>
      </c>
      <c r="U107" s="59"/>
      <c r="V107" s="59"/>
      <c r="W107" s="24" t="s">
        <v>34</v>
      </c>
      <c r="X107" s="24">
        <v>2232</v>
      </c>
      <c r="Y107" s="24"/>
    </row>
    <row r="108" ht="24.95" customHeight="1" spans="1:25">
      <c r="A108" s="24">
        <v>72</v>
      </c>
      <c r="B108" s="26" t="s">
        <v>1229</v>
      </c>
      <c r="C108" s="24"/>
      <c r="D108" s="24"/>
      <c r="E108" s="24"/>
      <c r="F108" s="24"/>
      <c r="G108" s="24" t="s">
        <v>37</v>
      </c>
      <c r="H108" s="24" t="s">
        <v>34</v>
      </c>
      <c r="I108" s="24" t="s">
        <v>941</v>
      </c>
      <c r="J108" s="55">
        <f t="shared" si="26"/>
        <v>0</v>
      </c>
      <c r="K108" s="51"/>
      <c r="L108" s="24"/>
      <c r="M108" s="52">
        <f t="shared" ref="M108:P108" si="30">SUM(0)</f>
        <v>0</v>
      </c>
      <c r="N108" s="52">
        <f t="shared" si="30"/>
        <v>0</v>
      </c>
      <c r="O108" s="52">
        <f t="shared" si="30"/>
        <v>0</v>
      </c>
      <c r="P108" s="52">
        <f t="shared" si="30"/>
        <v>0</v>
      </c>
      <c r="Q108" s="24"/>
      <c r="R108" s="24" t="s">
        <v>39</v>
      </c>
      <c r="S108" s="59">
        <f t="shared" si="28"/>
        <v>0</v>
      </c>
      <c r="T108" s="59">
        <f t="shared" si="29"/>
        <v>0</v>
      </c>
      <c r="U108" s="59"/>
      <c r="V108" s="59"/>
      <c r="W108" s="24" t="s">
        <v>34</v>
      </c>
      <c r="X108" s="24">
        <v>2251</v>
      </c>
      <c r="Y108" s="24"/>
    </row>
    <row r="109" ht="24.95" customHeight="1" spans="1:25">
      <c r="A109" s="24">
        <v>73</v>
      </c>
      <c r="B109" s="26" t="s">
        <v>1230</v>
      </c>
      <c r="C109" s="24"/>
      <c r="D109" s="24"/>
      <c r="E109" s="24"/>
      <c r="F109" s="24"/>
      <c r="G109" s="24" t="s">
        <v>37</v>
      </c>
      <c r="H109" s="24" t="s">
        <v>34</v>
      </c>
      <c r="I109" s="24" t="s">
        <v>1139</v>
      </c>
      <c r="J109" s="55">
        <f t="shared" si="26"/>
        <v>0</v>
      </c>
      <c r="K109" s="51"/>
      <c r="L109" s="24"/>
      <c r="M109" s="52">
        <f t="shared" ref="M109:P109" si="31">SUM(0)</f>
        <v>0</v>
      </c>
      <c r="N109" s="52">
        <f t="shared" si="31"/>
        <v>0</v>
      </c>
      <c r="O109" s="52">
        <f t="shared" si="31"/>
        <v>0</v>
      </c>
      <c r="P109" s="52">
        <f t="shared" si="31"/>
        <v>0</v>
      </c>
      <c r="Q109" s="24"/>
      <c r="R109" s="24" t="s">
        <v>39</v>
      </c>
      <c r="S109" s="59">
        <f t="shared" si="28"/>
        <v>0</v>
      </c>
      <c r="T109" s="59">
        <f t="shared" si="29"/>
        <v>0</v>
      </c>
      <c r="U109" s="59"/>
      <c r="V109" s="59"/>
      <c r="W109" s="24" t="s">
        <v>34</v>
      </c>
      <c r="X109" s="24">
        <v>2256</v>
      </c>
      <c r="Y109" s="24"/>
    </row>
    <row r="110" s="5" customFormat="1" ht="24.95" customHeight="1" spans="1:25">
      <c r="A110" s="20">
        <v>74</v>
      </c>
      <c r="B110" s="21" t="s">
        <v>1231</v>
      </c>
      <c r="C110" s="20"/>
      <c r="D110" s="20"/>
      <c r="E110" s="20"/>
      <c r="F110" s="20"/>
      <c r="G110" s="20" t="s">
        <v>37</v>
      </c>
      <c r="H110" s="20" t="s">
        <v>34</v>
      </c>
      <c r="I110" s="20" t="s">
        <v>1232</v>
      </c>
      <c r="J110" s="41">
        <f>J111+J112+J114+J115+J116+J117+J118+J119</f>
        <v>1</v>
      </c>
      <c r="K110" s="21"/>
      <c r="L110" s="20"/>
      <c r="M110" s="48">
        <f t="shared" ref="M110:P110" si="32">M111+M112+M114+M115+M116+M117+M118+M119</f>
        <v>50</v>
      </c>
      <c r="N110" s="48">
        <f t="shared" si="32"/>
        <v>0</v>
      </c>
      <c r="O110" s="48">
        <f t="shared" si="32"/>
        <v>50</v>
      </c>
      <c r="P110" s="48">
        <f t="shared" si="32"/>
        <v>0</v>
      </c>
      <c r="Q110" s="20"/>
      <c r="R110" s="20" t="s">
        <v>34</v>
      </c>
      <c r="S110" s="57">
        <f>S111+S112+S114+S115+S116+S117+S118+S119</f>
        <v>0</v>
      </c>
      <c r="T110" s="57">
        <f>T111+T112+T114+T115+T116+T117+T118+T119</f>
        <v>0</v>
      </c>
      <c r="U110" s="57"/>
      <c r="V110" s="57"/>
      <c r="W110" s="20" t="s">
        <v>34</v>
      </c>
      <c r="X110" s="20">
        <v>2258</v>
      </c>
      <c r="Y110" s="20"/>
    </row>
    <row r="111" s="6" customFormat="1" ht="24.95" customHeight="1" spans="1:25">
      <c r="A111" s="22">
        <v>75</v>
      </c>
      <c r="B111" s="23" t="s">
        <v>1233</v>
      </c>
      <c r="C111" s="22"/>
      <c r="D111" s="22"/>
      <c r="E111" s="22"/>
      <c r="F111" s="22"/>
      <c r="G111" s="22" t="s">
        <v>37</v>
      </c>
      <c r="H111" s="22" t="s">
        <v>34</v>
      </c>
      <c r="I111" s="22" t="s">
        <v>1232</v>
      </c>
      <c r="J111" s="43">
        <v>0</v>
      </c>
      <c r="K111" s="23"/>
      <c r="L111" s="22"/>
      <c r="M111" s="49"/>
      <c r="N111" s="49"/>
      <c r="O111" s="49"/>
      <c r="P111" s="49"/>
      <c r="Q111" s="22"/>
      <c r="R111" s="22"/>
      <c r="S111" s="58"/>
      <c r="T111" s="58"/>
      <c r="U111" s="58"/>
      <c r="V111" s="58"/>
      <c r="W111" s="22" t="s">
        <v>34</v>
      </c>
      <c r="X111" s="22">
        <v>2259</v>
      </c>
      <c r="Y111" s="22"/>
    </row>
    <row r="112" s="6" customFormat="1" ht="24.95" customHeight="1" spans="1:25">
      <c r="A112" s="22">
        <v>76</v>
      </c>
      <c r="B112" s="23" t="s">
        <v>1234</v>
      </c>
      <c r="C112" s="22"/>
      <c r="D112" s="22"/>
      <c r="E112" s="22"/>
      <c r="F112" s="22"/>
      <c r="G112" s="22" t="s">
        <v>37</v>
      </c>
      <c r="H112" s="22" t="s">
        <v>34</v>
      </c>
      <c r="I112" s="22" t="s">
        <v>1232</v>
      </c>
      <c r="J112" s="43">
        <f>SUM(J113:J113)</f>
        <v>1</v>
      </c>
      <c r="K112" s="23" t="s">
        <v>1235</v>
      </c>
      <c r="L112" s="22"/>
      <c r="M112" s="49">
        <f>SUM(M113:M113)</f>
        <v>50</v>
      </c>
      <c r="N112" s="49">
        <f>SUM(N113:N113)</f>
        <v>0</v>
      </c>
      <c r="O112" s="49">
        <f>SUM(O113:O113)</f>
        <v>50</v>
      </c>
      <c r="P112" s="49">
        <f>SUM(P113:P113)</f>
        <v>0</v>
      </c>
      <c r="Q112" s="22"/>
      <c r="R112" s="22" t="s">
        <v>110</v>
      </c>
      <c r="S112" s="58">
        <f>SUM(S113:S113)</f>
        <v>0</v>
      </c>
      <c r="T112" s="58">
        <f>SUM(T113:T113)</f>
        <v>0</v>
      </c>
      <c r="U112" s="58" t="s">
        <v>1236</v>
      </c>
      <c r="V112" s="58" t="s">
        <v>1237</v>
      </c>
      <c r="W112" s="22" t="s">
        <v>34</v>
      </c>
      <c r="X112" s="22">
        <v>2266</v>
      </c>
      <c r="Y112" s="22"/>
    </row>
    <row r="113" s="3" customFormat="1" ht="24.95" customHeight="1" spans="1:25">
      <c r="A113" s="24">
        <v>77</v>
      </c>
      <c r="B113" s="51" t="s">
        <v>1249</v>
      </c>
      <c r="C113" s="24" t="s">
        <v>45</v>
      </c>
      <c r="D113" s="26" t="s">
        <v>173</v>
      </c>
      <c r="E113" s="24"/>
      <c r="F113" s="24"/>
      <c r="G113" s="24" t="s">
        <v>37</v>
      </c>
      <c r="H113" s="24">
        <v>2019</v>
      </c>
      <c r="I113" s="24" t="s">
        <v>1232</v>
      </c>
      <c r="J113" s="55">
        <v>1</v>
      </c>
      <c r="K113" s="46" t="s">
        <v>1247</v>
      </c>
      <c r="L113" s="52">
        <v>50</v>
      </c>
      <c r="M113" s="52">
        <f>N113+O113+P113</f>
        <v>50</v>
      </c>
      <c r="N113" s="52"/>
      <c r="O113" s="52">
        <v>50</v>
      </c>
      <c r="P113" s="52"/>
      <c r="Q113" s="24" t="s">
        <v>49</v>
      </c>
      <c r="R113" s="24" t="s">
        <v>110</v>
      </c>
      <c r="S113" s="24"/>
      <c r="T113" s="24"/>
      <c r="U113" s="24"/>
      <c r="V113" s="24"/>
      <c r="W113" s="24" t="s">
        <v>17</v>
      </c>
      <c r="X113" s="24">
        <v>2294</v>
      </c>
      <c r="Y113" s="24"/>
    </row>
    <row r="114" s="6" customFormat="1" ht="24.95" customHeight="1" spans="1:25">
      <c r="A114" s="22">
        <v>78</v>
      </c>
      <c r="B114" s="23" t="s">
        <v>1255</v>
      </c>
      <c r="C114" s="22"/>
      <c r="D114" s="22"/>
      <c r="E114" s="22"/>
      <c r="F114" s="22"/>
      <c r="G114" s="22" t="s">
        <v>37</v>
      </c>
      <c r="H114" s="22" t="s">
        <v>34</v>
      </c>
      <c r="I114" s="22" t="s">
        <v>1232</v>
      </c>
      <c r="J114" s="43"/>
      <c r="K114" s="23"/>
      <c r="L114" s="22"/>
      <c r="M114" s="49"/>
      <c r="N114" s="49"/>
      <c r="O114" s="49"/>
      <c r="P114" s="49"/>
      <c r="Q114" s="22"/>
      <c r="R114" s="22"/>
      <c r="S114" s="58"/>
      <c r="T114" s="58"/>
      <c r="U114" s="58"/>
      <c r="V114" s="58"/>
      <c r="W114" s="22"/>
      <c r="X114" s="22">
        <v>2304</v>
      </c>
      <c r="Y114" s="22"/>
    </row>
    <row r="115" s="6" customFormat="1" ht="24.95" customHeight="1" spans="1:25">
      <c r="A115" s="22">
        <v>79</v>
      </c>
      <c r="B115" s="23" t="s">
        <v>1256</v>
      </c>
      <c r="C115" s="22"/>
      <c r="D115" s="22"/>
      <c r="E115" s="22"/>
      <c r="F115" s="22"/>
      <c r="G115" s="22" t="s">
        <v>37</v>
      </c>
      <c r="H115" s="22" t="s">
        <v>34</v>
      </c>
      <c r="I115" s="22" t="s">
        <v>1232</v>
      </c>
      <c r="J115" s="43">
        <f>SUM(0)</f>
        <v>0</v>
      </c>
      <c r="K115" s="23" t="s">
        <v>1257</v>
      </c>
      <c r="L115" s="22"/>
      <c r="M115" s="49">
        <f t="shared" ref="M115:P115" si="33">SUM(0)</f>
        <v>0</v>
      </c>
      <c r="N115" s="49">
        <f t="shared" si="33"/>
        <v>0</v>
      </c>
      <c r="O115" s="49">
        <f t="shared" si="33"/>
        <v>0</v>
      </c>
      <c r="P115" s="49">
        <f t="shared" si="33"/>
        <v>0</v>
      </c>
      <c r="Q115" s="22"/>
      <c r="R115" s="22" t="s">
        <v>39</v>
      </c>
      <c r="S115" s="58">
        <f>SUM(0)</f>
        <v>0</v>
      </c>
      <c r="T115" s="58">
        <f>SUM(0)</f>
        <v>0</v>
      </c>
      <c r="U115" s="58" t="s">
        <v>1236</v>
      </c>
      <c r="V115" s="58" t="s">
        <v>1237</v>
      </c>
      <c r="W115" s="22" t="s">
        <v>34</v>
      </c>
      <c r="X115" s="22">
        <v>2305</v>
      </c>
      <c r="Y115" s="22"/>
    </row>
    <row r="116" s="6" customFormat="1" ht="24.95" customHeight="1" spans="1:25">
      <c r="A116" s="22">
        <v>80</v>
      </c>
      <c r="B116" s="23" t="s">
        <v>1258</v>
      </c>
      <c r="C116" s="22"/>
      <c r="D116" s="22"/>
      <c r="E116" s="22"/>
      <c r="F116" s="22"/>
      <c r="G116" s="22" t="s">
        <v>37</v>
      </c>
      <c r="H116" s="22" t="s">
        <v>34</v>
      </c>
      <c r="I116" s="22" t="s">
        <v>1232</v>
      </c>
      <c r="J116" s="43">
        <f>SUM(0)</f>
        <v>0</v>
      </c>
      <c r="K116" s="23" t="s">
        <v>1259</v>
      </c>
      <c r="L116" s="22"/>
      <c r="M116" s="49">
        <f>SUM(0)</f>
        <v>0</v>
      </c>
      <c r="N116" s="49">
        <f>SUM(0)</f>
        <v>0</v>
      </c>
      <c r="O116" s="49">
        <f>SUM(0)</f>
        <v>0</v>
      </c>
      <c r="P116" s="49">
        <f>SUM(0)</f>
        <v>0</v>
      </c>
      <c r="Q116" s="22"/>
      <c r="R116" s="22" t="s">
        <v>110</v>
      </c>
      <c r="S116" s="58">
        <f>SUM(0)</f>
        <v>0</v>
      </c>
      <c r="T116" s="58">
        <f>SUM(0)</f>
        <v>0</v>
      </c>
      <c r="U116" s="58" t="s">
        <v>1236</v>
      </c>
      <c r="V116" s="58" t="s">
        <v>1237</v>
      </c>
      <c r="W116" s="22" t="s">
        <v>34</v>
      </c>
      <c r="X116" s="22">
        <v>2309</v>
      </c>
      <c r="Y116" s="22"/>
    </row>
    <row r="117" s="6" customFormat="1" ht="24.95" customHeight="1" spans="1:25">
      <c r="A117" s="22">
        <v>81</v>
      </c>
      <c r="B117" s="23" t="s">
        <v>1269</v>
      </c>
      <c r="C117" s="22"/>
      <c r="D117" s="22"/>
      <c r="E117" s="22"/>
      <c r="F117" s="22"/>
      <c r="G117" s="22" t="s">
        <v>37</v>
      </c>
      <c r="H117" s="22" t="s">
        <v>34</v>
      </c>
      <c r="I117" s="22" t="s">
        <v>1232</v>
      </c>
      <c r="J117" s="43">
        <f t="shared" ref="J117:J121" si="34">SUM(0)</f>
        <v>0</v>
      </c>
      <c r="K117" s="23" t="s">
        <v>1270</v>
      </c>
      <c r="L117" s="22"/>
      <c r="M117" s="49">
        <f t="shared" ref="M117:P117" si="35">SUM(0)</f>
        <v>0</v>
      </c>
      <c r="N117" s="49">
        <f t="shared" si="35"/>
        <v>0</v>
      </c>
      <c r="O117" s="49">
        <f t="shared" si="35"/>
        <v>0</v>
      </c>
      <c r="P117" s="49">
        <f t="shared" si="35"/>
        <v>0</v>
      </c>
      <c r="Q117" s="22"/>
      <c r="R117" s="22" t="s">
        <v>39</v>
      </c>
      <c r="S117" s="58">
        <f t="shared" ref="S117:S121" si="36">SUM(0)</f>
        <v>0</v>
      </c>
      <c r="T117" s="58">
        <f t="shared" ref="T117:T121" si="37">SUM(0)</f>
        <v>0</v>
      </c>
      <c r="U117" s="58" t="s">
        <v>1236</v>
      </c>
      <c r="V117" s="58" t="s">
        <v>1237</v>
      </c>
      <c r="W117" s="22" t="s">
        <v>34</v>
      </c>
      <c r="X117" s="22">
        <v>2353</v>
      </c>
      <c r="Y117" s="22"/>
    </row>
    <row r="118" s="6" customFormat="1" ht="24.95" customHeight="1" spans="1:25">
      <c r="A118" s="22">
        <v>82</v>
      </c>
      <c r="B118" s="23" t="s">
        <v>1271</v>
      </c>
      <c r="C118" s="22"/>
      <c r="D118" s="22"/>
      <c r="E118" s="22"/>
      <c r="F118" s="22"/>
      <c r="G118" s="22" t="s">
        <v>37</v>
      </c>
      <c r="H118" s="22" t="s">
        <v>34</v>
      </c>
      <c r="I118" s="22" t="s">
        <v>1232</v>
      </c>
      <c r="J118" s="43">
        <f t="shared" si="34"/>
        <v>0</v>
      </c>
      <c r="K118" s="23" t="s">
        <v>1272</v>
      </c>
      <c r="L118" s="22"/>
      <c r="M118" s="49">
        <f t="shared" ref="M118:P118" si="38">SUM(0)</f>
        <v>0</v>
      </c>
      <c r="N118" s="49">
        <f t="shared" si="38"/>
        <v>0</v>
      </c>
      <c r="O118" s="49">
        <f t="shared" si="38"/>
        <v>0</v>
      </c>
      <c r="P118" s="49">
        <f t="shared" si="38"/>
        <v>0</v>
      </c>
      <c r="Q118" s="22"/>
      <c r="R118" s="22" t="s">
        <v>39</v>
      </c>
      <c r="S118" s="58">
        <f t="shared" si="36"/>
        <v>0</v>
      </c>
      <c r="T118" s="58">
        <f t="shared" si="37"/>
        <v>0</v>
      </c>
      <c r="U118" s="58" t="s">
        <v>1273</v>
      </c>
      <c r="V118" s="58" t="s">
        <v>128</v>
      </c>
      <c r="W118" s="22" t="s">
        <v>34</v>
      </c>
      <c r="X118" s="22">
        <v>2355</v>
      </c>
      <c r="Y118" s="22"/>
    </row>
    <row r="119" s="6" customFormat="1" ht="24.95" customHeight="1" spans="1:25">
      <c r="A119" s="22">
        <v>83</v>
      </c>
      <c r="B119" s="23" t="s">
        <v>1274</v>
      </c>
      <c r="C119" s="22"/>
      <c r="D119" s="22"/>
      <c r="E119" s="22"/>
      <c r="F119" s="22"/>
      <c r="G119" s="22"/>
      <c r="H119" s="22"/>
      <c r="I119" s="22"/>
      <c r="J119" s="43"/>
      <c r="K119" s="23"/>
      <c r="L119" s="22"/>
      <c r="M119" s="49"/>
      <c r="N119" s="49"/>
      <c r="O119" s="49"/>
      <c r="P119" s="49"/>
      <c r="Q119" s="22"/>
      <c r="R119" s="22"/>
      <c r="S119" s="58"/>
      <c r="T119" s="58"/>
      <c r="U119" s="58"/>
      <c r="V119" s="58"/>
      <c r="W119" s="22"/>
      <c r="X119" s="22"/>
      <c r="Y119" s="66" t="s">
        <v>1275</v>
      </c>
    </row>
    <row r="120" s="5" customFormat="1" ht="24.95" customHeight="1" spans="1:25">
      <c r="A120" s="20">
        <v>84</v>
      </c>
      <c r="B120" s="21" t="s">
        <v>1276</v>
      </c>
      <c r="C120" s="20"/>
      <c r="D120" s="20"/>
      <c r="E120" s="20"/>
      <c r="F120" s="20"/>
      <c r="G120" s="20" t="s">
        <v>125</v>
      </c>
      <c r="H120" s="20" t="s">
        <v>34</v>
      </c>
      <c r="I120" s="20" t="s">
        <v>1232</v>
      </c>
      <c r="J120" s="41">
        <f>J121+J122+J123</f>
        <v>0</v>
      </c>
      <c r="K120" s="21"/>
      <c r="L120" s="20"/>
      <c r="M120" s="48">
        <f t="shared" ref="M120:P120" si="39">M121+M122+M123</f>
        <v>0</v>
      </c>
      <c r="N120" s="48">
        <f t="shared" si="39"/>
        <v>0</v>
      </c>
      <c r="O120" s="48">
        <f t="shared" si="39"/>
        <v>0</v>
      </c>
      <c r="P120" s="48">
        <f t="shared" si="39"/>
        <v>0</v>
      </c>
      <c r="Q120" s="20"/>
      <c r="R120" s="20" t="s">
        <v>34</v>
      </c>
      <c r="S120" s="57">
        <f>S121+S122+S123</f>
        <v>0</v>
      </c>
      <c r="T120" s="57">
        <f>T121+T122+T123</f>
        <v>0</v>
      </c>
      <c r="U120" s="57" t="s">
        <v>1277</v>
      </c>
      <c r="V120" s="57" t="s">
        <v>1278</v>
      </c>
      <c r="W120" s="20" t="s">
        <v>34</v>
      </c>
      <c r="X120" s="20">
        <v>2366</v>
      </c>
      <c r="Y120" s="20"/>
    </row>
    <row r="121" s="6" customFormat="1" ht="24.95" customHeight="1" spans="1:25">
      <c r="A121" s="22">
        <v>85</v>
      </c>
      <c r="B121" s="23" t="s">
        <v>1279</v>
      </c>
      <c r="C121" s="22"/>
      <c r="D121" s="22"/>
      <c r="E121" s="22"/>
      <c r="F121" s="22"/>
      <c r="G121" s="22" t="s">
        <v>125</v>
      </c>
      <c r="H121" s="22" t="s">
        <v>34</v>
      </c>
      <c r="I121" s="22" t="s">
        <v>1232</v>
      </c>
      <c r="J121" s="43">
        <f t="shared" si="34"/>
        <v>0</v>
      </c>
      <c r="K121" s="23" t="s">
        <v>1280</v>
      </c>
      <c r="L121" s="22"/>
      <c r="M121" s="49">
        <f t="shared" ref="M121:P121" si="40">SUM(0)</f>
        <v>0</v>
      </c>
      <c r="N121" s="49">
        <f t="shared" si="40"/>
        <v>0</v>
      </c>
      <c r="O121" s="49">
        <f t="shared" si="40"/>
        <v>0</v>
      </c>
      <c r="P121" s="49">
        <f t="shared" si="40"/>
        <v>0</v>
      </c>
      <c r="Q121" s="22"/>
      <c r="R121" s="22" t="s">
        <v>110</v>
      </c>
      <c r="S121" s="58">
        <f t="shared" si="36"/>
        <v>0</v>
      </c>
      <c r="T121" s="58">
        <f t="shared" si="37"/>
        <v>0</v>
      </c>
      <c r="U121" s="58"/>
      <c r="V121" s="58"/>
      <c r="W121" s="22" t="s">
        <v>34</v>
      </c>
      <c r="X121" s="22">
        <v>2367</v>
      </c>
      <c r="Y121" s="22"/>
    </row>
    <row r="122" s="6" customFormat="1" ht="24.95" customHeight="1" spans="1:25">
      <c r="A122" s="22">
        <v>86</v>
      </c>
      <c r="B122" s="23" t="s">
        <v>1283</v>
      </c>
      <c r="C122" s="22"/>
      <c r="D122" s="22"/>
      <c r="E122" s="22"/>
      <c r="F122" s="22"/>
      <c r="G122" s="22" t="s">
        <v>363</v>
      </c>
      <c r="H122" s="22" t="s">
        <v>34</v>
      </c>
      <c r="I122" s="22" t="s">
        <v>1232</v>
      </c>
      <c r="J122" s="43"/>
      <c r="K122" s="23"/>
      <c r="L122" s="22"/>
      <c r="M122" s="49"/>
      <c r="N122" s="49"/>
      <c r="O122" s="49"/>
      <c r="P122" s="49"/>
      <c r="Q122" s="22"/>
      <c r="R122" s="22"/>
      <c r="S122" s="58"/>
      <c r="T122" s="58"/>
      <c r="U122" s="58"/>
      <c r="V122" s="58"/>
      <c r="W122" s="22" t="s">
        <v>34</v>
      </c>
      <c r="X122" s="22">
        <v>2375</v>
      </c>
      <c r="Y122" s="22"/>
    </row>
    <row r="123" s="6" customFormat="1" ht="24.95" customHeight="1" spans="1:25">
      <c r="A123" s="22">
        <v>87</v>
      </c>
      <c r="B123" s="23" t="s">
        <v>1284</v>
      </c>
      <c r="C123" s="22"/>
      <c r="D123" s="22"/>
      <c r="E123" s="22"/>
      <c r="F123" s="22"/>
      <c r="G123" s="22" t="s">
        <v>37</v>
      </c>
      <c r="H123" s="22" t="s">
        <v>34</v>
      </c>
      <c r="I123" s="22" t="s">
        <v>1232</v>
      </c>
      <c r="J123" s="43"/>
      <c r="K123" s="23"/>
      <c r="L123" s="44"/>
      <c r="M123" s="44"/>
      <c r="N123" s="44"/>
      <c r="O123" s="44"/>
      <c r="P123" s="44"/>
      <c r="Q123" s="22"/>
      <c r="R123" s="22"/>
      <c r="S123" s="58"/>
      <c r="T123" s="58"/>
      <c r="U123" s="58"/>
      <c r="V123" s="58"/>
      <c r="W123" s="22" t="s">
        <v>34</v>
      </c>
      <c r="X123" s="22">
        <v>2391</v>
      </c>
      <c r="Y123" s="22"/>
    </row>
    <row r="124" s="5" customFormat="1" ht="24.95" customHeight="1" spans="1:25">
      <c r="A124" s="20">
        <v>88</v>
      </c>
      <c r="B124" s="21" t="s">
        <v>1285</v>
      </c>
      <c r="C124" s="20"/>
      <c r="D124" s="20"/>
      <c r="E124" s="20"/>
      <c r="F124" s="20"/>
      <c r="G124" s="20" t="s">
        <v>37</v>
      </c>
      <c r="H124" s="20" t="s">
        <v>34</v>
      </c>
      <c r="I124" s="20" t="s">
        <v>38</v>
      </c>
      <c r="J124" s="41">
        <f>J125+J126+J127+J128</f>
        <v>0</v>
      </c>
      <c r="K124" s="21"/>
      <c r="L124" s="20"/>
      <c r="M124" s="48">
        <f t="shared" ref="M124:P124" si="41">M125+M126+M127+M128</f>
        <v>0</v>
      </c>
      <c r="N124" s="48">
        <f t="shared" si="41"/>
        <v>0</v>
      </c>
      <c r="O124" s="48">
        <f t="shared" si="41"/>
        <v>0</v>
      </c>
      <c r="P124" s="48">
        <f t="shared" si="41"/>
        <v>0</v>
      </c>
      <c r="Q124" s="20"/>
      <c r="R124" s="20" t="s">
        <v>39</v>
      </c>
      <c r="S124" s="57">
        <f>S125+S126+S127+S128</f>
        <v>0</v>
      </c>
      <c r="T124" s="57">
        <f>T125+T126+T127+T128</f>
        <v>0</v>
      </c>
      <c r="U124" s="57" t="s">
        <v>2725</v>
      </c>
      <c r="V124" s="57" t="s">
        <v>1287</v>
      </c>
      <c r="W124" s="20" t="s">
        <v>34</v>
      </c>
      <c r="X124" s="20">
        <v>2402</v>
      </c>
      <c r="Y124" s="20"/>
    </row>
    <row r="125" s="6" customFormat="1" ht="24.95" customHeight="1" spans="1:25">
      <c r="A125" s="22">
        <v>89</v>
      </c>
      <c r="B125" s="23" t="s">
        <v>1288</v>
      </c>
      <c r="C125" s="22"/>
      <c r="D125" s="22"/>
      <c r="E125" s="22"/>
      <c r="F125" s="22"/>
      <c r="G125" s="22" t="s">
        <v>37</v>
      </c>
      <c r="H125" s="22" t="s">
        <v>34</v>
      </c>
      <c r="I125" s="22" t="s">
        <v>38</v>
      </c>
      <c r="J125" s="43">
        <f t="shared" ref="J125:J128" si="42">SUM(0)</f>
        <v>0</v>
      </c>
      <c r="K125" s="23" t="s">
        <v>1289</v>
      </c>
      <c r="L125" s="22"/>
      <c r="M125" s="49">
        <f t="shared" ref="M125:P125" si="43">SUM(0)</f>
        <v>0</v>
      </c>
      <c r="N125" s="49">
        <f t="shared" si="43"/>
        <v>0</v>
      </c>
      <c r="O125" s="49">
        <f t="shared" si="43"/>
        <v>0</v>
      </c>
      <c r="P125" s="49">
        <f t="shared" si="43"/>
        <v>0</v>
      </c>
      <c r="Q125" s="22"/>
      <c r="R125" s="22" t="s">
        <v>39</v>
      </c>
      <c r="S125" s="58">
        <f t="shared" ref="S125:S128" si="44">SUM(0)</f>
        <v>0</v>
      </c>
      <c r="T125" s="58">
        <f t="shared" ref="T125:T128" si="45">SUM(0)</f>
        <v>0</v>
      </c>
      <c r="U125" s="58"/>
      <c r="V125" s="58"/>
      <c r="W125" s="22" t="s">
        <v>34</v>
      </c>
      <c r="X125" s="22">
        <v>2403</v>
      </c>
      <c r="Y125" s="22"/>
    </row>
    <row r="126" s="6" customFormat="1" ht="24.95" customHeight="1" spans="1:25">
      <c r="A126" s="22">
        <v>90</v>
      </c>
      <c r="B126" s="23" t="s">
        <v>1290</v>
      </c>
      <c r="C126" s="22"/>
      <c r="D126" s="22"/>
      <c r="E126" s="22"/>
      <c r="F126" s="22"/>
      <c r="G126" s="22" t="s">
        <v>37</v>
      </c>
      <c r="H126" s="22" t="s">
        <v>34</v>
      </c>
      <c r="I126" s="22" t="s">
        <v>38</v>
      </c>
      <c r="J126" s="43">
        <f t="shared" si="42"/>
        <v>0</v>
      </c>
      <c r="K126" s="23" t="s">
        <v>1289</v>
      </c>
      <c r="L126" s="22"/>
      <c r="M126" s="49">
        <f t="shared" ref="M126:P126" si="46">SUM(0)</f>
        <v>0</v>
      </c>
      <c r="N126" s="49">
        <f t="shared" si="46"/>
        <v>0</v>
      </c>
      <c r="O126" s="49">
        <f t="shared" si="46"/>
        <v>0</v>
      </c>
      <c r="P126" s="49">
        <f t="shared" si="46"/>
        <v>0</v>
      </c>
      <c r="Q126" s="22"/>
      <c r="R126" s="22" t="s">
        <v>39</v>
      </c>
      <c r="S126" s="58">
        <f t="shared" si="44"/>
        <v>0</v>
      </c>
      <c r="T126" s="58">
        <f t="shared" si="45"/>
        <v>0</v>
      </c>
      <c r="U126" s="58"/>
      <c r="V126" s="58"/>
      <c r="W126" s="22" t="s">
        <v>34</v>
      </c>
      <c r="X126" s="22">
        <v>2983</v>
      </c>
      <c r="Y126" s="22"/>
    </row>
    <row r="127" s="6" customFormat="1" ht="24.95" customHeight="1" spans="1:25">
      <c r="A127" s="22">
        <v>91</v>
      </c>
      <c r="B127" s="23" t="s">
        <v>1291</v>
      </c>
      <c r="C127" s="22"/>
      <c r="D127" s="22"/>
      <c r="E127" s="22"/>
      <c r="F127" s="22"/>
      <c r="G127" s="22" t="s">
        <v>37</v>
      </c>
      <c r="H127" s="22" t="s">
        <v>34</v>
      </c>
      <c r="I127" s="22" t="s">
        <v>38</v>
      </c>
      <c r="J127" s="43">
        <f t="shared" si="42"/>
        <v>0</v>
      </c>
      <c r="K127" s="23" t="s">
        <v>1289</v>
      </c>
      <c r="L127" s="22"/>
      <c r="M127" s="49">
        <f t="shared" ref="M127:P127" si="47">SUM(0)</f>
        <v>0</v>
      </c>
      <c r="N127" s="49">
        <f t="shared" si="47"/>
        <v>0</v>
      </c>
      <c r="O127" s="49">
        <f t="shared" si="47"/>
        <v>0</v>
      </c>
      <c r="P127" s="49">
        <f t="shared" si="47"/>
        <v>0</v>
      </c>
      <c r="Q127" s="22"/>
      <c r="R127" s="22" t="s">
        <v>39</v>
      </c>
      <c r="S127" s="58">
        <f t="shared" si="44"/>
        <v>0</v>
      </c>
      <c r="T127" s="58">
        <f t="shared" si="45"/>
        <v>0</v>
      </c>
      <c r="U127" s="58"/>
      <c r="V127" s="58"/>
      <c r="W127" s="22" t="s">
        <v>34</v>
      </c>
      <c r="X127" s="22">
        <v>3446</v>
      </c>
      <c r="Y127" s="22"/>
    </row>
    <row r="128" s="6" customFormat="1" ht="24.95" customHeight="1" spans="1:25">
      <c r="A128" s="22">
        <v>92</v>
      </c>
      <c r="B128" s="23" t="s">
        <v>1292</v>
      </c>
      <c r="C128" s="22"/>
      <c r="D128" s="22"/>
      <c r="E128" s="22"/>
      <c r="F128" s="22"/>
      <c r="G128" s="22" t="s">
        <v>37</v>
      </c>
      <c r="H128" s="22" t="s">
        <v>34</v>
      </c>
      <c r="I128" s="22" t="s">
        <v>38</v>
      </c>
      <c r="J128" s="43">
        <f t="shared" si="42"/>
        <v>0</v>
      </c>
      <c r="K128" s="23" t="s">
        <v>1293</v>
      </c>
      <c r="L128" s="22"/>
      <c r="M128" s="49">
        <f t="shared" ref="M128:P128" si="48">SUM(0)</f>
        <v>0</v>
      </c>
      <c r="N128" s="49">
        <f t="shared" si="48"/>
        <v>0</v>
      </c>
      <c r="O128" s="49">
        <f t="shared" si="48"/>
        <v>0</v>
      </c>
      <c r="P128" s="49">
        <f t="shared" si="48"/>
        <v>0</v>
      </c>
      <c r="Q128" s="22"/>
      <c r="R128" s="22" t="s">
        <v>39</v>
      </c>
      <c r="S128" s="58">
        <f t="shared" si="44"/>
        <v>0</v>
      </c>
      <c r="T128" s="58">
        <f t="shared" si="45"/>
        <v>0</v>
      </c>
      <c r="U128" s="58"/>
      <c r="V128" s="58"/>
      <c r="W128" s="22" t="s">
        <v>34</v>
      </c>
      <c r="X128" s="22">
        <v>3942</v>
      </c>
      <c r="Y128" s="22"/>
    </row>
    <row r="129" s="5" customFormat="1" ht="24.95" customHeight="1" spans="1:25">
      <c r="A129" s="20">
        <v>93</v>
      </c>
      <c r="B129" s="21" t="s">
        <v>1294</v>
      </c>
      <c r="C129" s="20"/>
      <c r="D129" s="20"/>
      <c r="E129" s="20"/>
      <c r="F129" s="20"/>
      <c r="G129" s="20" t="s">
        <v>125</v>
      </c>
      <c r="H129" s="20" t="s">
        <v>34</v>
      </c>
      <c r="I129" s="20" t="s">
        <v>1295</v>
      </c>
      <c r="J129" s="41">
        <f>J130+J131</f>
        <v>0</v>
      </c>
      <c r="K129" s="21"/>
      <c r="L129" s="20"/>
      <c r="M129" s="48">
        <f t="shared" ref="M129:P129" si="49">M130+M131</f>
        <v>0</v>
      </c>
      <c r="N129" s="48">
        <f t="shared" si="49"/>
        <v>0</v>
      </c>
      <c r="O129" s="48">
        <f t="shared" si="49"/>
        <v>0</v>
      </c>
      <c r="P129" s="48">
        <f t="shared" si="49"/>
        <v>0</v>
      </c>
      <c r="Q129" s="20"/>
      <c r="R129" s="20" t="s">
        <v>110</v>
      </c>
      <c r="S129" s="57">
        <f>S130+S131</f>
        <v>0</v>
      </c>
      <c r="T129" s="57">
        <f>T130+T131</f>
        <v>0</v>
      </c>
      <c r="U129" s="57" t="s">
        <v>1296</v>
      </c>
      <c r="V129" s="57" t="s">
        <v>1237</v>
      </c>
      <c r="W129" s="20" t="s">
        <v>34</v>
      </c>
      <c r="X129" s="20">
        <v>3949</v>
      </c>
      <c r="Y129" s="20"/>
    </row>
    <row r="130" s="6" customFormat="1" ht="24.95" customHeight="1" spans="1:25">
      <c r="A130" s="22">
        <v>94</v>
      </c>
      <c r="B130" s="23" t="s">
        <v>1297</v>
      </c>
      <c r="C130" s="22"/>
      <c r="D130" s="22"/>
      <c r="E130" s="22"/>
      <c r="F130" s="22"/>
      <c r="G130" s="22" t="s">
        <v>125</v>
      </c>
      <c r="H130" s="22" t="s">
        <v>34</v>
      </c>
      <c r="I130" s="22" t="s">
        <v>1295</v>
      </c>
      <c r="J130" s="43">
        <f>SUM(0)</f>
        <v>0</v>
      </c>
      <c r="K130" s="23" t="s">
        <v>1298</v>
      </c>
      <c r="L130" s="22"/>
      <c r="M130" s="49">
        <f t="shared" ref="M130:P130" si="50">SUM(0)</f>
        <v>0</v>
      </c>
      <c r="N130" s="49">
        <f t="shared" si="50"/>
        <v>0</v>
      </c>
      <c r="O130" s="49">
        <f t="shared" si="50"/>
        <v>0</v>
      </c>
      <c r="P130" s="49">
        <f t="shared" si="50"/>
        <v>0</v>
      </c>
      <c r="Q130" s="22"/>
      <c r="R130" s="22" t="s">
        <v>110</v>
      </c>
      <c r="S130" s="58">
        <f>SUM(0)</f>
        <v>0</v>
      </c>
      <c r="T130" s="58">
        <f>SUM(0)</f>
        <v>0</v>
      </c>
      <c r="U130" s="58"/>
      <c r="V130" s="58"/>
      <c r="W130" s="22" t="s">
        <v>34</v>
      </c>
      <c r="X130" s="22">
        <v>3950</v>
      </c>
      <c r="Y130" s="22"/>
    </row>
    <row r="131" s="6" customFormat="1" ht="24.95" customHeight="1" spans="1:25">
      <c r="A131" s="22">
        <v>95</v>
      </c>
      <c r="B131" s="23" t="s">
        <v>1299</v>
      </c>
      <c r="C131" s="22"/>
      <c r="D131" s="22"/>
      <c r="E131" s="22"/>
      <c r="F131" s="22"/>
      <c r="G131" s="22"/>
      <c r="H131" s="22"/>
      <c r="I131" s="22"/>
      <c r="J131" s="43"/>
      <c r="K131" s="23"/>
      <c r="L131" s="22"/>
      <c r="M131" s="49"/>
      <c r="N131" s="49"/>
      <c r="O131" s="49"/>
      <c r="P131" s="49"/>
      <c r="Q131" s="22"/>
      <c r="R131" s="22"/>
      <c r="S131" s="58"/>
      <c r="T131" s="58"/>
      <c r="U131" s="58"/>
      <c r="V131" s="58"/>
      <c r="W131" s="22"/>
      <c r="X131" s="22">
        <v>3967</v>
      </c>
      <c r="Y131" s="22"/>
    </row>
    <row r="132" s="6" customFormat="1" ht="24.95" customHeight="1" spans="1:25">
      <c r="A132" s="22">
        <v>96</v>
      </c>
      <c r="B132" s="23" t="s">
        <v>1300</v>
      </c>
      <c r="C132" s="22"/>
      <c r="D132" s="22"/>
      <c r="E132" s="22"/>
      <c r="F132" s="22"/>
      <c r="G132" s="22"/>
      <c r="H132" s="22"/>
      <c r="I132" s="22" t="s">
        <v>1301</v>
      </c>
      <c r="J132" s="43"/>
      <c r="K132" s="23"/>
      <c r="L132" s="22"/>
      <c r="M132" s="49"/>
      <c r="N132" s="49"/>
      <c r="O132" s="49"/>
      <c r="P132" s="49"/>
      <c r="Q132" s="22"/>
      <c r="R132" s="22"/>
      <c r="S132" s="58"/>
      <c r="T132" s="58"/>
      <c r="U132" s="58"/>
      <c r="V132" s="58"/>
      <c r="W132" s="22"/>
      <c r="X132" s="22"/>
      <c r="Y132" s="22" t="s">
        <v>1302</v>
      </c>
    </row>
    <row r="133" s="5" customFormat="1" ht="24.95" customHeight="1" spans="1:25">
      <c r="A133" s="20">
        <v>97</v>
      </c>
      <c r="B133" s="21" t="s">
        <v>1303</v>
      </c>
      <c r="C133" s="20"/>
      <c r="D133" s="20"/>
      <c r="E133" s="20"/>
      <c r="F133" s="20"/>
      <c r="G133" s="20"/>
      <c r="H133" s="20"/>
      <c r="I133" s="20" t="s">
        <v>108</v>
      </c>
      <c r="J133" s="41"/>
      <c r="K133" s="21"/>
      <c r="L133" s="20"/>
      <c r="M133" s="48"/>
      <c r="N133" s="48"/>
      <c r="O133" s="48"/>
      <c r="P133" s="48"/>
      <c r="Q133" s="20"/>
      <c r="R133" s="20"/>
      <c r="S133" s="57"/>
      <c r="T133" s="57"/>
      <c r="U133" s="57"/>
      <c r="V133" s="57"/>
      <c r="W133" s="20"/>
      <c r="X133" s="20"/>
      <c r="Y133" s="20" t="s">
        <v>1304</v>
      </c>
    </row>
    <row r="134" s="4" customFormat="1" ht="24.95" customHeight="1" spans="1:25">
      <c r="A134" s="18">
        <v>98</v>
      </c>
      <c r="B134" s="19" t="s">
        <v>1305</v>
      </c>
      <c r="C134" s="18"/>
      <c r="D134" s="18"/>
      <c r="E134" s="18"/>
      <c r="F134" s="18"/>
      <c r="G134" s="18" t="s">
        <v>37</v>
      </c>
      <c r="H134" s="18" t="s">
        <v>34</v>
      </c>
      <c r="I134" s="18" t="s">
        <v>106</v>
      </c>
      <c r="J134" s="62">
        <f>J135+J147+J158+J160+J164+J165+J166</f>
        <v>51</v>
      </c>
      <c r="K134" s="19"/>
      <c r="L134" s="18"/>
      <c r="M134" s="40">
        <f t="shared" ref="M134:P134" si="51">M135+M147+M158+M160+M164+M165+M166</f>
        <v>88.4</v>
      </c>
      <c r="N134" s="40">
        <f t="shared" si="51"/>
        <v>82.1</v>
      </c>
      <c r="O134" s="40">
        <f t="shared" si="51"/>
        <v>6.3</v>
      </c>
      <c r="P134" s="40">
        <f t="shared" si="51"/>
        <v>0</v>
      </c>
      <c r="Q134" s="18"/>
      <c r="R134" s="18" t="s">
        <v>39</v>
      </c>
      <c r="S134" s="56">
        <f>S135+S147+S158+S160+S164+S165+S166</f>
        <v>36</v>
      </c>
      <c r="T134" s="56">
        <f>T135+T147+T158+T160+T164+T165+T166</f>
        <v>142</v>
      </c>
      <c r="U134" s="56" t="s">
        <v>1306</v>
      </c>
      <c r="V134" s="56" t="s">
        <v>1287</v>
      </c>
      <c r="W134" s="18" t="s">
        <v>34</v>
      </c>
      <c r="X134" s="18">
        <v>3968</v>
      </c>
      <c r="Y134" s="18"/>
    </row>
    <row r="135" s="5" customFormat="1" ht="24.95" customHeight="1" spans="1:25">
      <c r="A135" s="20">
        <v>99</v>
      </c>
      <c r="B135" s="21" t="s">
        <v>1307</v>
      </c>
      <c r="C135" s="20"/>
      <c r="D135" s="20"/>
      <c r="E135" s="20"/>
      <c r="F135" s="20"/>
      <c r="G135" s="20" t="s">
        <v>37</v>
      </c>
      <c r="H135" s="20" t="s">
        <v>34</v>
      </c>
      <c r="I135" s="20" t="s">
        <v>106</v>
      </c>
      <c r="J135" s="41">
        <f>SUM(J136:J146)</f>
        <v>20</v>
      </c>
      <c r="K135" s="21"/>
      <c r="L135" s="20"/>
      <c r="M135" s="48">
        <f>SUM(M136:M146)</f>
        <v>42</v>
      </c>
      <c r="N135" s="48">
        <f>SUM(N136:N146)</f>
        <v>42</v>
      </c>
      <c r="O135" s="48">
        <f>SUM(O136:O146)</f>
        <v>0</v>
      </c>
      <c r="P135" s="48">
        <f>SUM(P136:P146)</f>
        <v>0</v>
      </c>
      <c r="Q135" s="20"/>
      <c r="R135" s="20" t="s">
        <v>39</v>
      </c>
      <c r="S135" s="57">
        <f>SUM(S136:S146)</f>
        <v>15</v>
      </c>
      <c r="T135" s="57">
        <f>SUM(T136:T146)</f>
        <v>59</v>
      </c>
      <c r="U135" s="57"/>
      <c r="V135" s="57"/>
      <c r="W135" s="20" t="s">
        <v>34</v>
      </c>
      <c r="X135" s="20">
        <v>3969</v>
      </c>
      <c r="Y135" s="20"/>
    </row>
    <row r="136" s="3" customFormat="1" ht="24.95" customHeight="1" spans="1:25">
      <c r="A136" s="24">
        <v>100</v>
      </c>
      <c r="B136" s="46" t="s">
        <v>1332</v>
      </c>
      <c r="C136" s="26" t="s">
        <v>45</v>
      </c>
      <c r="D136" s="26" t="s">
        <v>173</v>
      </c>
      <c r="E136" s="26" t="s">
        <v>1014</v>
      </c>
      <c r="F136" s="26"/>
      <c r="G136" s="26" t="s">
        <v>37</v>
      </c>
      <c r="H136" s="26">
        <v>2018</v>
      </c>
      <c r="I136" s="26" t="s">
        <v>106</v>
      </c>
      <c r="J136" s="63">
        <v>1</v>
      </c>
      <c r="K136" s="46" t="s">
        <v>1309</v>
      </c>
      <c r="L136" s="47">
        <v>2.1</v>
      </c>
      <c r="M136" s="47">
        <f t="shared" ref="M136:M146" si="52">N136+O136+P136</f>
        <v>2.1</v>
      </c>
      <c r="N136" s="47">
        <v>2.1</v>
      </c>
      <c r="O136" s="47"/>
      <c r="P136" s="47"/>
      <c r="Q136" s="26" t="s">
        <v>135</v>
      </c>
      <c r="R136" s="26" t="s">
        <v>39</v>
      </c>
      <c r="S136" s="26">
        <v>1</v>
      </c>
      <c r="T136" s="26">
        <v>4</v>
      </c>
      <c r="U136" s="26"/>
      <c r="V136" s="26"/>
      <c r="W136" s="26" t="s">
        <v>1310</v>
      </c>
      <c r="X136" s="26">
        <v>4002</v>
      </c>
      <c r="Y136" s="26"/>
    </row>
    <row r="137" s="3" customFormat="1" ht="24.95" customHeight="1" spans="1:25">
      <c r="A137" s="24">
        <v>101</v>
      </c>
      <c r="B137" s="46" t="s">
        <v>1333</v>
      </c>
      <c r="C137" s="26" t="s">
        <v>45</v>
      </c>
      <c r="D137" s="26" t="s">
        <v>173</v>
      </c>
      <c r="E137" s="26" t="s">
        <v>580</v>
      </c>
      <c r="F137" s="26"/>
      <c r="G137" s="26" t="s">
        <v>37</v>
      </c>
      <c r="H137" s="26">
        <v>2018</v>
      </c>
      <c r="I137" s="26" t="s">
        <v>106</v>
      </c>
      <c r="J137" s="63">
        <v>1</v>
      </c>
      <c r="K137" s="46" t="s">
        <v>1309</v>
      </c>
      <c r="L137" s="47">
        <v>2.1</v>
      </c>
      <c r="M137" s="47">
        <f t="shared" si="52"/>
        <v>2.1</v>
      </c>
      <c r="N137" s="47">
        <v>2.1</v>
      </c>
      <c r="O137" s="47"/>
      <c r="P137" s="47"/>
      <c r="Q137" s="26" t="s">
        <v>135</v>
      </c>
      <c r="R137" s="26" t="s">
        <v>39</v>
      </c>
      <c r="S137" s="26">
        <v>1</v>
      </c>
      <c r="T137" s="26">
        <v>4</v>
      </c>
      <c r="U137" s="26"/>
      <c r="V137" s="26"/>
      <c r="W137" s="26" t="s">
        <v>1310</v>
      </c>
      <c r="X137" s="26">
        <v>4003</v>
      </c>
      <c r="Y137" s="26"/>
    </row>
    <row r="138" s="3" customFormat="1" ht="24.95" customHeight="1" spans="1:25">
      <c r="A138" s="24">
        <v>102</v>
      </c>
      <c r="B138" s="46" t="s">
        <v>1334</v>
      </c>
      <c r="C138" s="26" t="s">
        <v>45</v>
      </c>
      <c r="D138" s="26" t="s">
        <v>173</v>
      </c>
      <c r="E138" s="26" t="s">
        <v>410</v>
      </c>
      <c r="F138" s="26"/>
      <c r="G138" s="26" t="s">
        <v>37</v>
      </c>
      <c r="H138" s="26">
        <v>2018</v>
      </c>
      <c r="I138" s="26" t="s">
        <v>106</v>
      </c>
      <c r="J138" s="63">
        <v>2</v>
      </c>
      <c r="K138" s="46" t="s">
        <v>1309</v>
      </c>
      <c r="L138" s="47">
        <v>2.1</v>
      </c>
      <c r="M138" s="47">
        <f t="shared" si="52"/>
        <v>4.2</v>
      </c>
      <c r="N138" s="47">
        <v>4.2</v>
      </c>
      <c r="O138" s="47"/>
      <c r="P138" s="47"/>
      <c r="Q138" s="26" t="s">
        <v>135</v>
      </c>
      <c r="R138" s="26" t="s">
        <v>39</v>
      </c>
      <c r="S138" s="26">
        <v>2</v>
      </c>
      <c r="T138" s="26">
        <v>8</v>
      </c>
      <c r="U138" s="26"/>
      <c r="V138" s="26"/>
      <c r="W138" s="26" t="s">
        <v>1310</v>
      </c>
      <c r="X138" s="26">
        <v>4004</v>
      </c>
      <c r="Y138" s="26"/>
    </row>
    <row r="139" s="3" customFormat="1" ht="24.95" customHeight="1" spans="1:25">
      <c r="A139" s="24">
        <v>103</v>
      </c>
      <c r="B139" s="46" t="s">
        <v>1335</v>
      </c>
      <c r="C139" s="26" t="s">
        <v>45</v>
      </c>
      <c r="D139" s="26" t="s">
        <v>173</v>
      </c>
      <c r="E139" s="26" t="s">
        <v>576</v>
      </c>
      <c r="F139" s="26"/>
      <c r="G139" s="26" t="s">
        <v>37</v>
      </c>
      <c r="H139" s="26">
        <v>2018</v>
      </c>
      <c r="I139" s="26" t="s">
        <v>106</v>
      </c>
      <c r="J139" s="63">
        <v>3</v>
      </c>
      <c r="K139" s="46" t="s">
        <v>1309</v>
      </c>
      <c r="L139" s="47">
        <v>2.1</v>
      </c>
      <c r="M139" s="47">
        <f t="shared" si="52"/>
        <v>6.3</v>
      </c>
      <c r="N139" s="47">
        <v>6.3</v>
      </c>
      <c r="O139" s="47"/>
      <c r="P139" s="47"/>
      <c r="Q139" s="26" t="s">
        <v>135</v>
      </c>
      <c r="R139" s="26" t="s">
        <v>39</v>
      </c>
      <c r="S139" s="26">
        <v>2</v>
      </c>
      <c r="T139" s="26">
        <v>8</v>
      </c>
      <c r="U139" s="26"/>
      <c r="V139" s="26"/>
      <c r="W139" s="26" t="s">
        <v>1310</v>
      </c>
      <c r="X139" s="26">
        <v>4005</v>
      </c>
      <c r="Y139" s="26"/>
    </row>
    <row r="140" s="3" customFormat="1" ht="24.95" customHeight="1" spans="1:25">
      <c r="A140" s="24">
        <v>104</v>
      </c>
      <c r="B140" s="46" t="s">
        <v>1336</v>
      </c>
      <c r="C140" s="26" t="s">
        <v>45</v>
      </c>
      <c r="D140" s="26" t="s">
        <v>173</v>
      </c>
      <c r="E140" s="26" t="s">
        <v>682</v>
      </c>
      <c r="F140" s="26"/>
      <c r="G140" s="26" t="s">
        <v>37</v>
      </c>
      <c r="H140" s="26">
        <v>2018</v>
      </c>
      <c r="I140" s="26" t="s">
        <v>106</v>
      </c>
      <c r="J140" s="63">
        <v>2</v>
      </c>
      <c r="K140" s="46" t="s">
        <v>1309</v>
      </c>
      <c r="L140" s="47">
        <v>2.1</v>
      </c>
      <c r="M140" s="47">
        <f t="shared" si="52"/>
        <v>4.2</v>
      </c>
      <c r="N140" s="47">
        <v>4.2</v>
      </c>
      <c r="O140" s="47"/>
      <c r="P140" s="47"/>
      <c r="Q140" s="26" t="s">
        <v>135</v>
      </c>
      <c r="R140" s="26" t="s">
        <v>39</v>
      </c>
      <c r="S140" s="26">
        <v>2</v>
      </c>
      <c r="T140" s="26">
        <v>8</v>
      </c>
      <c r="U140" s="26"/>
      <c r="V140" s="26"/>
      <c r="W140" s="26" t="s">
        <v>1310</v>
      </c>
      <c r="X140" s="26">
        <v>4006</v>
      </c>
      <c r="Y140" s="26"/>
    </row>
    <row r="141" s="3" customFormat="1" ht="24.95" customHeight="1" spans="1:25">
      <c r="A141" s="24">
        <v>105</v>
      </c>
      <c r="B141" s="46" t="s">
        <v>1337</v>
      </c>
      <c r="C141" s="26" t="s">
        <v>45</v>
      </c>
      <c r="D141" s="26" t="s">
        <v>173</v>
      </c>
      <c r="E141" s="26" t="s">
        <v>1338</v>
      </c>
      <c r="F141" s="26"/>
      <c r="G141" s="26" t="s">
        <v>37</v>
      </c>
      <c r="H141" s="26">
        <v>2018</v>
      </c>
      <c r="I141" s="26" t="s">
        <v>106</v>
      </c>
      <c r="J141" s="63">
        <v>1</v>
      </c>
      <c r="K141" s="46" t="s">
        <v>1309</v>
      </c>
      <c r="L141" s="47">
        <v>2.1</v>
      </c>
      <c r="M141" s="47">
        <f t="shared" si="52"/>
        <v>2.1</v>
      </c>
      <c r="N141" s="47">
        <v>2.1</v>
      </c>
      <c r="O141" s="47"/>
      <c r="P141" s="47"/>
      <c r="Q141" s="26" t="s">
        <v>135</v>
      </c>
      <c r="R141" s="26" t="s">
        <v>39</v>
      </c>
      <c r="S141" s="26">
        <v>1</v>
      </c>
      <c r="T141" s="26">
        <v>4</v>
      </c>
      <c r="U141" s="26"/>
      <c r="V141" s="26"/>
      <c r="W141" s="26" t="s">
        <v>1310</v>
      </c>
      <c r="X141" s="26">
        <v>4007</v>
      </c>
      <c r="Y141" s="26"/>
    </row>
    <row r="142" s="3" customFormat="1" ht="24.95" customHeight="1" spans="1:25">
      <c r="A142" s="24">
        <v>106</v>
      </c>
      <c r="B142" s="46" t="s">
        <v>1339</v>
      </c>
      <c r="C142" s="26" t="s">
        <v>45</v>
      </c>
      <c r="D142" s="26" t="s">
        <v>173</v>
      </c>
      <c r="E142" s="26" t="s">
        <v>687</v>
      </c>
      <c r="F142" s="26"/>
      <c r="G142" s="26" t="s">
        <v>37</v>
      </c>
      <c r="H142" s="26">
        <v>2018</v>
      </c>
      <c r="I142" s="26" t="s">
        <v>106</v>
      </c>
      <c r="J142" s="63">
        <v>4</v>
      </c>
      <c r="K142" s="46" t="s">
        <v>1309</v>
      </c>
      <c r="L142" s="47">
        <v>2.1</v>
      </c>
      <c r="M142" s="47">
        <f t="shared" si="52"/>
        <v>8.4</v>
      </c>
      <c r="N142" s="47">
        <v>8.4</v>
      </c>
      <c r="O142" s="47"/>
      <c r="P142" s="47"/>
      <c r="Q142" s="26" t="s">
        <v>135</v>
      </c>
      <c r="R142" s="26" t="s">
        <v>39</v>
      </c>
      <c r="S142" s="26">
        <v>2</v>
      </c>
      <c r="T142" s="26">
        <v>8</v>
      </c>
      <c r="U142" s="26"/>
      <c r="V142" s="26"/>
      <c r="W142" s="26" t="s">
        <v>1310</v>
      </c>
      <c r="X142" s="26">
        <v>4008</v>
      </c>
      <c r="Y142" s="26"/>
    </row>
    <row r="143" s="3" customFormat="1" ht="24.95" customHeight="1" spans="1:25">
      <c r="A143" s="24">
        <v>107</v>
      </c>
      <c r="B143" s="46" t="s">
        <v>1340</v>
      </c>
      <c r="C143" s="26" t="s">
        <v>45</v>
      </c>
      <c r="D143" s="26" t="s">
        <v>173</v>
      </c>
      <c r="E143" s="26" t="s">
        <v>694</v>
      </c>
      <c r="F143" s="26"/>
      <c r="G143" s="26" t="s">
        <v>37</v>
      </c>
      <c r="H143" s="26">
        <v>2018</v>
      </c>
      <c r="I143" s="26" t="s">
        <v>106</v>
      </c>
      <c r="J143" s="63">
        <v>1</v>
      </c>
      <c r="K143" s="46" t="s">
        <v>1309</v>
      </c>
      <c r="L143" s="47">
        <v>2.1</v>
      </c>
      <c r="M143" s="47">
        <f t="shared" si="52"/>
        <v>2.1</v>
      </c>
      <c r="N143" s="47">
        <v>2.1</v>
      </c>
      <c r="O143" s="47"/>
      <c r="P143" s="47"/>
      <c r="Q143" s="26" t="s">
        <v>135</v>
      </c>
      <c r="R143" s="26" t="s">
        <v>39</v>
      </c>
      <c r="S143" s="26">
        <v>1</v>
      </c>
      <c r="T143" s="26">
        <v>4</v>
      </c>
      <c r="U143" s="26"/>
      <c r="V143" s="26"/>
      <c r="W143" s="26" t="s">
        <v>1310</v>
      </c>
      <c r="X143" s="26">
        <v>4009</v>
      </c>
      <c r="Y143" s="26"/>
    </row>
    <row r="144" s="3" customFormat="1" ht="24.95" customHeight="1" spans="1:25">
      <c r="A144" s="24">
        <v>108</v>
      </c>
      <c r="B144" s="46" t="s">
        <v>1341</v>
      </c>
      <c r="C144" s="26" t="s">
        <v>45</v>
      </c>
      <c r="D144" s="26" t="s">
        <v>173</v>
      </c>
      <c r="E144" s="26" t="s">
        <v>697</v>
      </c>
      <c r="F144" s="26"/>
      <c r="G144" s="26" t="s">
        <v>37</v>
      </c>
      <c r="H144" s="26">
        <v>2018</v>
      </c>
      <c r="I144" s="26" t="s">
        <v>106</v>
      </c>
      <c r="J144" s="63">
        <v>1</v>
      </c>
      <c r="K144" s="46" t="s">
        <v>1309</v>
      </c>
      <c r="L144" s="47">
        <v>2.1</v>
      </c>
      <c r="M144" s="47">
        <f t="shared" si="52"/>
        <v>2.1</v>
      </c>
      <c r="N144" s="47">
        <v>2.1</v>
      </c>
      <c r="O144" s="47"/>
      <c r="P144" s="47"/>
      <c r="Q144" s="26" t="s">
        <v>135</v>
      </c>
      <c r="R144" s="26" t="s">
        <v>39</v>
      </c>
      <c r="S144" s="26">
        <v>1</v>
      </c>
      <c r="T144" s="26">
        <v>3</v>
      </c>
      <c r="U144" s="26"/>
      <c r="V144" s="26"/>
      <c r="W144" s="26" t="s">
        <v>1310</v>
      </c>
      <c r="X144" s="26">
        <v>4010</v>
      </c>
      <c r="Y144" s="26"/>
    </row>
    <row r="145" s="3" customFormat="1" ht="24.95" customHeight="1" spans="1:25">
      <c r="A145" s="24">
        <v>109</v>
      </c>
      <c r="B145" s="46" t="s">
        <v>1342</v>
      </c>
      <c r="C145" s="26" t="s">
        <v>45</v>
      </c>
      <c r="D145" s="26" t="s">
        <v>173</v>
      </c>
      <c r="E145" s="26" t="s">
        <v>578</v>
      </c>
      <c r="F145" s="26"/>
      <c r="G145" s="26" t="s">
        <v>37</v>
      </c>
      <c r="H145" s="26">
        <v>2018</v>
      </c>
      <c r="I145" s="26" t="s">
        <v>106</v>
      </c>
      <c r="J145" s="63">
        <v>1</v>
      </c>
      <c r="K145" s="46" t="s">
        <v>1309</v>
      </c>
      <c r="L145" s="47">
        <v>2.1</v>
      </c>
      <c r="M145" s="47">
        <f t="shared" si="52"/>
        <v>2.1</v>
      </c>
      <c r="N145" s="47">
        <v>2.1</v>
      </c>
      <c r="O145" s="47"/>
      <c r="P145" s="47"/>
      <c r="Q145" s="26" t="s">
        <v>135</v>
      </c>
      <c r="R145" s="26" t="s">
        <v>39</v>
      </c>
      <c r="S145" s="26">
        <v>1</v>
      </c>
      <c r="T145" s="26">
        <v>4</v>
      </c>
      <c r="U145" s="26"/>
      <c r="V145" s="26"/>
      <c r="W145" s="26" t="s">
        <v>1310</v>
      </c>
      <c r="X145" s="26">
        <v>4011</v>
      </c>
      <c r="Y145" s="26"/>
    </row>
    <row r="146" s="3" customFormat="1" ht="24.95" customHeight="1" spans="1:25">
      <c r="A146" s="24">
        <v>110</v>
      </c>
      <c r="B146" s="46" t="s">
        <v>1343</v>
      </c>
      <c r="C146" s="26" t="s">
        <v>45</v>
      </c>
      <c r="D146" s="26" t="s">
        <v>173</v>
      </c>
      <c r="E146" s="26" t="s">
        <v>701</v>
      </c>
      <c r="F146" s="26"/>
      <c r="G146" s="26" t="s">
        <v>37</v>
      </c>
      <c r="H146" s="26">
        <v>2018</v>
      </c>
      <c r="I146" s="26" t="s">
        <v>106</v>
      </c>
      <c r="J146" s="63">
        <v>3</v>
      </c>
      <c r="K146" s="46" t="s">
        <v>1309</v>
      </c>
      <c r="L146" s="47">
        <v>2.1</v>
      </c>
      <c r="M146" s="47">
        <f t="shared" si="52"/>
        <v>6.3</v>
      </c>
      <c r="N146" s="47">
        <v>6.3</v>
      </c>
      <c r="O146" s="47"/>
      <c r="P146" s="47"/>
      <c r="Q146" s="26" t="s">
        <v>135</v>
      </c>
      <c r="R146" s="26" t="s">
        <v>39</v>
      </c>
      <c r="S146" s="26">
        <v>1</v>
      </c>
      <c r="T146" s="26">
        <v>4</v>
      </c>
      <c r="U146" s="26"/>
      <c r="V146" s="26"/>
      <c r="W146" s="26" t="s">
        <v>1310</v>
      </c>
      <c r="X146" s="26">
        <v>4012</v>
      </c>
      <c r="Y146" s="26"/>
    </row>
    <row r="147" s="5" customFormat="1" ht="24.95" customHeight="1" spans="1:25">
      <c r="A147" s="20">
        <v>111</v>
      </c>
      <c r="B147" s="21" t="s">
        <v>1423</v>
      </c>
      <c r="C147" s="20"/>
      <c r="D147" s="20"/>
      <c r="E147" s="20"/>
      <c r="F147" s="20"/>
      <c r="G147" s="20" t="s">
        <v>363</v>
      </c>
      <c r="H147" s="20" t="s">
        <v>34</v>
      </c>
      <c r="I147" s="20" t="s">
        <v>106</v>
      </c>
      <c r="J147" s="41">
        <f>SUM(J148:J157)</f>
        <v>25</v>
      </c>
      <c r="K147" s="21" t="s">
        <v>1424</v>
      </c>
      <c r="L147" s="20"/>
      <c r="M147" s="48">
        <f>SUM(M148:M157)</f>
        <v>39.3</v>
      </c>
      <c r="N147" s="48">
        <f>SUM(N148:N157)</f>
        <v>33</v>
      </c>
      <c r="O147" s="48">
        <f>SUM(O148:O157)</f>
        <v>6.3</v>
      </c>
      <c r="P147" s="48">
        <f>SUM(P148:P157)</f>
        <v>0</v>
      </c>
      <c r="Q147" s="20"/>
      <c r="R147" s="20" t="s">
        <v>39</v>
      </c>
      <c r="S147" s="57">
        <f>SUM(S148:S157)</f>
        <v>15</v>
      </c>
      <c r="T147" s="57">
        <f>SUM(T148:T157)</f>
        <v>60</v>
      </c>
      <c r="U147" s="57"/>
      <c r="V147" s="57"/>
      <c r="W147" s="20" t="s">
        <v>34</v>
      </c>
      <c r="X147" s="20">
        <v>4290</v>
      </c>
      <c r="Y147" s="20"/>
    </row>
    <row r="148" s="3" customFormat="1" ht="24.95" customHeight="1" spans="1:25">
      <c r="A148" s="24">
        <v>112</v>
      </c>
      <c r="B148" s="46" t="s">
        <v>1467</v>
      </c>
      <c r="C148" s="26" t="s">
        <v>45</v>
      </c>
      <c r="D148" s="26" t="s">
        <v>173</v>
      </c>
      <c r="E148" s="26" t="s">
        <v>1014</v>
      </c>
      <c r="F148" s="26"/>
      <c r="G148" s="26" t="s">
        <v>363</v>
      </c>
      <c r="H148" s="26">
        <v>2018</v>
      </c>
      <c r="I148" s="26" t="s">
        <v>106</v>
      </c>
      <c r="J148" s="45">
        <v>1</v>
      </c>
      <c r="K148" s="46" t="s">
        <v>1427</v>
      </c>
      <c r="L148" s="47">
        <v>1.5</v>
      </c>
      <c r="M148" s="47">
        <f t="shared" ref="M148:M157" si="53">N148+O148+P148</f>
        <v>1.5</v>
      </c>
      <c r="N148" s="47">
        <v>1.5</v>
      </c>
      <c r="O148" s="47"/>
      <c r="P148" s="47"/>
      <c r="Q148" s="26" t="s">
        <v>135</v>
      </c>
      <c r="R148" s="26" t="s">
        <v>39</v>
      </c>
      <c r="S148" s="26">
        <v>1</v>
      </c>
      <c r="T148" s="26">
        <v>4</v>
      </c>
      <c r="U148" s="26"/>
      <c r="V148" s="26"/>
      <c r="W148" s="26" t="s">
        <v>1310</v>
      </c>
      <c r="X148" s="26">
        <v>4336</v>
      </c>
      <c r="Y148" s="26"/>
    </row>
    <row r="149" s="3" customFormat="1" ht="24.95" customHeight="1" spans="1:25">
      <c r="A149" s="24">
        <v>113</v>
      </c>
      <c r="B149" s="46" t="s">
        <v>1468</v>
      </c>
      <c r="C149" s="26" t="s">
        <v>45</v>
      </c>
      <c r="D149" s="26" t="s">
        <v>173</v>
      </c>
      <c r="E149" s="26" t="s">
        <v>1095</v>
      </c>
      <c r="F149" s="26"/>
      <c r="G149" s="26" t="s">
        <v>363</v>
      </c>
      <c r="H149" s="26">
        <v>2018</v>
      </c>
      <c r="I149" s="26" t="s">
        <v>106</v>
      </c>
      <c r="J149" s="45">
        <v>2</v>
      </c>
      <c r="K149" s="46" t="s">
        <v>1427</v>
      </c>
      <c r="L149" s="47">
        <v>1.5</v>
      </c>
      <c r="M149" s="47">
        <f t="shared" si="53"/>
        <v>3</v>
      </c>
      <c r="N149" s="47">
        <v>3</v>
      </c>
      <c r="O149" s="47"/>
      <c r="P149" s="47"/>
      <c r="Q149" s="26" t="s">
        <v>135</v>
      </c>
      <c r="R149" s="26" t="s">
        <v>39</v>
      </c>
      <c r="S149" s="26">
        <v>2</v>
      </c>
      <c r="T149" s="26">
        <v>8</v>
      </c>
      <c r="U149" s="26"/>
      <c r="V149" s="26"/>
      <c r="W149" s="26" t="s">
        <v>1310</v>
      </c>
      <c r="X149" s="26">
        <v>4337</v>
      </c>
      <c r="Y149" s="26"/>
    </row>
    <row r="150" s="3" customFormat="1" ht="24.95" customHeight="1" spans="1:25">
      <c r="A150" s="24">
        <v>114</v>
      </c>
      <c r="B150" s="46" t="s">
        <v>1469</v>
      </c>
      <c r="C150" s="26" t="s">
        <v>45</v>
      </c>
      <c r="D150" s="26" t="s">
        <v>173</v>
      </c>
      <c r="E150" s="26" t="s">
        <v>176</v>
      </c>
      <c r="F150" s="26"/>
      <c r="G150" s="26" t="s">
        <v>363</v>
      </c>
      <c r="H150" s="26">
        <v>2018</v>
      </c>
      <c r="I150" s="26" t="s">
        <v>106</v>
      </c>
      <c r="J150" s="45">
        <v>3</v>
      </c>
      <c r="K150" s="46" t="s">
        <v>1427</v>
      </c>
      <c r="L150" s="47">
        <v>1.5</v>
      </c>
      <c r="M150" s="47">
        <f t="shared" si="53"/>
        <v>4.5</v>
      </c>
      <c r="N150" s="47">
        <v>4.5</v>
      </c>
      <c r="O150" s="47"/>
      <c r="P150" s="47"/>
      <c r="Q150" s="26" t="s">
        <v>135</v>
      </c>
      <c r="R150" s="26" t="s">
        <v>39</v>
      </c>
      <c r="S150" s="26">
        <v>3</v>
      </c>
      <c r="T150" s="26">
        <v>12</v>
      </c>
      <c r="U150" s="26"/>
      <c r="V150" s="26"/>
      <c r="W150" s="26" t="s">
        <v>1310</v>
      </c>
      <c r="X150" s="26">
        <v>4338</v>
      </c>
      <c r="Y150" s="26"/>
    </row>
    <row r="151" s="3" customFormat="1" ht="24.95" customHeight="1" spans="1:25">
      <c r="A151" s="24">
        <v>115</v>
      </c>
      <c r="B151" s="46" t="s">
        <v>1470</v>
      </c>
      <c r="C151" s="26" t="s">
        <v>45</v>
      </c>
      <c r="D151" s="26" t="s">
        <v>173</v>
      </c>
      <c r="E151" s="26" t="s">
        <v>576</v>
      </c>
      <c r="F151" s="26"/>
      <c r="G151" s="26" t="s">
        <v>363</v>
      </c>
      <c r="H151" s="26">
        <v>2018</v>
      </c>
      <c r="I151" s="26" t="s">
        <v>106</v>
      </c>
      <c r="J151" s="45">
        <v>5</v>
      </c>
      <c r="K151" s="46" t="s">
        <v>1427</v>
      </c>
      <c r="L151" s="47">
        <v>1.5</v>
      </c>
      <c r="M151" s="47">
        <f t="shared" si="53"/>
        <v>7.5</v>
      </c>
      <c r="N151" s="47">
        <v>7.5</v>
      </c>
      <c r="O151" s="47"/>
      <c r="P151" s="47"/>
      <c r="Q151" s="26" t="s">
        <v>135</v>
      </c>
      <c r="R151" s="26" t="s">
        <v>39</v>
      </c>
      <c r="S151" s="26">
        <v>3</v>
      </c>
      <c r="T151" s="26">
        <v>12</v>
      </c>
      <c r="U151" s="26"/>
      <c r="V151" s="26"/>
      <c r="W151" s="26" t="s">
        <v>1310</v>
      </c>
      <c r="X151" s="26">
        <v>4339</v>
      </c>
      <c r="Y151" s="26"/>
    </row>
    <row r="152" s="3" customFormat="1" ht="24.95" customHeight="1" spans="1:25">
      <c r="A152" s="24">
        <v>116</v>
      </c>
      <c r="B152" s="46" t="s">
        <v>1471</v>
      </c>
      <c r="C152" s="26" t="s">
        <v>45</v>
      </c>
      <c r="D152" s="26" t="s">
        <v>173</v>
      </c>
      <c r="E152" s="26" t="s">
        <v>1338</v>
      </c>
      <c r="F152" s="26"/>
      <c r="G152" s="26" t="s">
        <v>363</v>
      </c>
      <c r="H152" s="26">
        <v>2018</v>
      </c>
      <c r="I152" s="26" t="s">
        <v>106</v>
      </c>
      <c r="J152" s="45">
        <v>1</v>
      </c>
      <c r="K152" s="46" t="s">
        <v>1427</v>
      </c>
      <c r="L152" s="47">
        <v>1.5</v>
      </c>
      <c r="M152" s="47">
        <f t="shared" si="53"/>
        <v>1.5</v>
      </c>
      <c r="N152" s="47">
        <v>1.5</v>
      </c>
      <c r="O152" s="47"/>
      <c r="P152" s="47"/>
      <c r="Q152" s="26" t="s">
        <v>135</v>
      </c>
      <c r="R152" s="26" t="s">
        <v>39</v>
      </c>
      <c r="S152" s="26"/>
      <c r="T152" s="26"/>
      <c r="U152" s="26"/>
      <c r="V152" s="26"/>
      <c r="W152" s="26" t="s">
        <v>1310</v>
      </c>
      <c r="X152" s="26">
        <v>4340</v>
      </c>
      <c r="Y152" s="26"/>
    </row>
    <row r="153" s="3" customFormat="1" ht="24.95" customHeight="1" spans="1:25">
      <c r="A153" s="24">
        <v>117</v>
      </c>
      <c r="B153" s="46" t="s">
        <v>1472</v>
      </c>
      <c r="C153" s="26" t="s">
        <v>45</v>
      </c>
      <c r="D153" s="26" t="s">
        <v>173</v>
      </c>
      <c r="E153" s="26" t="s">
        <v>1093</v>
      </c>
      <c r="F153" s="26"/>
      <c r="G153" s="26" t="s">
        <v>363</v>
      </c>
      <c r="H153" s="26">
        <v>2018</v>
      </c>
      <c r="I153" s="26" t="s">
        <v>106</v>
      </c>
      <c r="J153" s="45">
        <v>4</v>
      </c>
      <c r="K153" s="46" t="s">
        <v>1427</v>
      </c>
      <c r="L153" s="47">
        <v>1.5</v>
      </c>
      <c r="M153" s="47">
        <f t="shared" si="53"/>
        <v>6</v>
      </c>
      <c r="N153" s="47">
        <v>6</v>
      </c>
      <c r="O153" s="47"/>
      <c r="P153" s="47"/>
      <c r="Q153" s="26" t="s">
        <v>135</v>
      </c>
      <c r="R153" s="26" t="s">
        <v>39</v>
      </c>
      <c r="S153" s="26">
        <v>2</v>
      </c>
      <c r="T153" s="26">
        <v>8</v>
      </c>
      <c r="U153" s="26"/>
      <c r="V153" s="26"/>
      <c r="W153" s="26" t="s">
        <v>1310</v>
      </c>
      <c r="X153" s="26">
        <v>4341</v>
      </c>
      <c r="Y153" s="26"/>
    </row>
    <row r="154" s="3" customFormat="1" ht="24.95" customHeight="1" spans="1:25">
      <c r="A154" s="24">
        <v>118</v>
      </c>
      <c r="B154" s="46" t="s">
        <v>1473</v>
      </c>
      <c r="C154" s="26" t="s">
        <v>45</v>
      </c>
      <c r="D154" s="26" t="s">
        <v>173</v>
      </c>
      <c r="E154" s="26" t="s">
        <v>1474</v>
      </c>
      <c r="F154" s="26"/>
      <c r="G154" s="26" t="s">
        <v>363</v>
      </c>
      <c r="H154" s="26">
        <v>2018</v>
      </c>
      <c r="I154" s="26" t="s">
        <v>106</v>
      </c>
      <c r="J154" s="45">
        <v>4</v>
      </c>
      <c r="K154" s="46" t="s">
        <v>1427</v>
      </c>
      <c r="L154" s="47">
        <v>1.5</v>
      </c>
      <c r="M154" s="47">
        <f t="shared" si="53"/>
        <v>6</v>
      </c>
      <c r="N154" s="47">
        <v>6</v>
      </c>
      <c r="O154" s="47"/>
      <c r="P154" s="47"/>
      <c r="Q154" s="26" t="s">
        <v>135</v>
      </c>
      <c r="R154" s="26" t="s">
        <v>39</v>
      </c>
      <c r="S154" s="26"/>
      <c r="T154" s="26"/>
      <c r="U154" s="26"/>
      <c r="V154" s="26"/>
      <c r="W154" s="26" t="s">
        <v>1310</v>
      </c>
      <c r="X154" s="26">
        <v>4342</v>
      </c>
      <c r="Y154" s="26"/>
    </row>
    <row r="155" s="3" customFormat="1" ht="24.95" customHeight="1" spans="1:25">
      <c r="A155" s="24">
        <v>119</v>
      </c>
      <c r="B155" s="46" t="s">
        <v>1475</v>
      </c>
      <c r="C155" s="26" t="s">
        <v>45</v>
      </c>
      <c r="D155" s="26" t="s">
        <v>173</v>
      </c>
      <c r="E155" s="26" t="s">
        <v>578</v>
      </c>
      <c r="F155" s="26"/>
      <c r="G155" s="26" t="s">
        <v>363</v>
      </c>
      <c r="H155" s="26">
        <v>2018</v>
      </c>
      <c r="I155" s="26" t="s">
        <v>106</v>
      </c>
      <c r="J155" s="45">
        <v>2</v>
      </c>
      <c r="K155" s="46" t="s">
        <v>1427</v>
      </c>
      <c r="L155" s="47">
        <v>1.5</v>
      </c>
      <c r="M155" s="47">
        <f t="shared" si="53"/>
        <v>3</v>
      </c>
      <c r="N155" s="47">
        <v>3</v>
      </c>
      <c r="O155" s="47"/>
      <c r="P155" s="47"/>
      <c r="Q155" s="26" t="s">
        <v>135</v>
      </c>
      <c r="R155" s="26" t="s">
        <v>39</v>
      </c>
      <c r="S155" s="26">
        <v>2</v>
      </c>
      <c r="T155" s="26">
        <v>8</v>
      </c>
      <c r="U155" s="26"/>
      <c r="V155" s="26"/>
      <c r="W155" s="26" t="s">
        <v>1310</v>
      </c>
      <c r="X155" s="26">
        <v>4343</v>
      </c>
      <c r="Y155" s="26"/>
    </row>
    <row r="156" ht="24.95" customHeight="1" spans="1:25">
      <c r="A156" s="24">
        <v>120</v>
      </c>
      <c r="B156" s="25" t="s">
        <v>1548</v>
      </c>
      <c r="C156" s="26" t="s">
        <v>45</v>
      </c>
      <c r="D156" s="26" t="s">
        <v>173</v>
      </c>
      <c r="E156" s="26" t="s">
        <v>694</v>
      </c>
      <c r="F156" s="26"/>
      <c r="G156" s="26" t="s">
        <v>363</v>
      </c>
      <c r="H156" s="26">
        <v>2019</v>
      </c>
      <c r="I156" s="26" t="s">
        <v>106</v>
      </c>
      <c r="J156" s="45">
        <v>2</v>
      </c>
      <c r="K156" s="46" t="s">
        <v>1427</v>
      </c>
      <c r="L156" s="26">
        <v>2.1</v>
      </c>
      <c r="M156" s="47">
        <f t="shared" si="53"/>
        <v>4.2</v>
      </c>
      <c r="N156" s="47"/>
      <c r="O156" s="47">
        <v>4.2</v>
      </c>
      <c r="P156" s="47"/>
      <c r="Q156" s="26" t="s">
        <v>135</v>
      </c>
      <c r="R156" s="26" t="s">
        <v>39</v>
      </c>
      <c r="S156" s="60">
        <v>1</v>
      </c>
      <c r="T156" s="60">
        <v>3</v>
      </c>
      <c r="U156" s="60"/>
      <c r="V156" s="60"/>
      <c r="W156" s="26" t="s">
        <v>1310</v>
      </c>
      <c r="X156" s="26"/>
      <c r="Y156" s="26" t="s">
        <v>1549</v>
      </c>
    </row>
    <row r="157" ht="24.95" customHeight="1" spans="1:25">
      <c r="A157" s="24">
        <v>121</v>
      </c>
      <c r="B157" s="25" t="s">
        <v>1550</v>
      </c>
      <c r="C157" s="26" t="s">
        <v>45</v>
      </c>
      <c r="D157" s="26" t="s">
        <v>173</v>
      </c>
      <c r="E157" s="26" t="s">
        <v>1474</v>
      </c>
      <c r="F157" s="26"/>
      <c r="G157" s="26" t="s">
        <v>363</v>
      </c>
      <c r="H157" s="26">
        <v>2019</v>
      </c>
      <c r="I157" s="26" t="s">
        <v>106</v>
      </c>
      <c r="J157" s="45">
        <v>1</v>
      </c>
      <c r="K157" s="46" t="s">
        <v>1427</v>
      </c>
      <c r="L157" s="26">
        <v>2.1</v>
      </c>
      <c r="M157" s="47">
        <f t="shared" si="53"/>
        <v>2.1</v>
      </c>
      <c r="N157" s="47"/>
      <c r="O157" s="47">
        <v>2.1</v>
      </c>
      <c r="P157" s="47"/>
      <c r="Q157" s="26" t="s">
        <v>135</v>
      </c>
      <c r="R157" s="26" t="s">
        <v>39</v>
      </c>
      <c r="S157" s="60">
        <v>1</v>
      </c>
      <c r="T157" s="60">
        <v>5</v>
      </c>
      <c r="U157" s="60"/>
      <c r="V157" s="60"/>
      <c r="W157" s="26" t="s">
        <v>1310</v>
      </c>
      <c r="X157" s="26"/>
      <c r="Y157" s="26" t="s">
        <v>1551</v>
      </c>
    </row>
    <row r="158" s="5" customFormat="1" ht="24.95" customHeight="1" spans="1:25">
      <c r="A158" s="20">
        <v>122</v>
      </c>
      <c r="B158" s="21" t="s">
        <v>1590</v>
      </c>
      <c r="C158" s="20"/>
      <c r="D158" s="20"/>
      <c r="E158" s="20"/>
      <c r="F158" s="20"/>
      <c r="G158" s="20" t="s">
        <v>37</v>
      </c>
      <c r="H158" s="20" t="s">
        <v>34</v>
      </c>
      <c r="I158" s="20" t="s">
        <v>106</v>
      </c>
      <c r="J158" s="41">
        <f>SUM(J159:J159)</f>
        <v>2</v>
      </c>
      <c r="K158" s="21" t="s">
        <v>1424</v>
      </c>
      <c r="L158" s="20"/>
      <c r="M158" s="48">
        <f>SUM(M159:M159)</f>
        <v>4.2</v>
      </c>
      <c r="N158" s="48">
        <f>SUM(N159:N159)</f>
        <v>4.2</v>
      </c>
      <c r="O158" s="48">
        <f>SUM(O159:O159)</f>
        <v>0</v>
      </c>
      <c r="P158" s="48">
        <f>SUM(P159:P159)</f>
        <v>0</v>
      </c>
      <c r="Q158" s="20"/>
      <c r="R158" s="20" t="s">
        <v>39</v>
      </c>
      <c r="S158" s="57">
        <f>SUM(S159:S159)</f>
        <v>2</v>
      </c>
      <c r="T158" s="57">
        <f>SUM(T159:T159)</f>
        <v>8</v>
      </c>
      <c r="U158" s="57"/>
      <c r="V158" s="57"/>
      <c r="W158" s="20" t="s">
        <v>34</v>
      </c>
      <c r="X158" s="20">
        <v>4571</v>
      </c>
      <c r="Y158" s="20"/>
    </row>
    <row r="159" s="3" customFormat="1" ht="24.95" customHeight="1" spans="1:25">
      <c r="A159" s="24">
        <v>123</v>
      </c>
      <c r="B159" s="46" t="s">
        <v>1604</v>
      </c>
      <c r="C159" s="26" t="s">
        <v>45</v>
      </c>
      <c r="D159" s="26" t="s">
        <v>173</v>
      </c>
      <c r="E159" s="26" t="s">
        <v>1338</v>
      </c>
      <c r="F159" s="26"/>
      <c r="G159" s="26" t="s">
        <v>37</v>
      </c>
      <c r="H159" s="26">
        <v>2018</v>
      </c>
      <c r="I159" s="26" t="s">
        <v>106</v>
      </c>
      <c r="J159" s="45">
        <v>2</v>
      </c>
      <c r="K159" s="46" t="s">
        <v>1593</v>
      </c>
      <c r="L159" s="47">
        <v>2.1</v>
      </c>
      <c r="M159" s="47">
        <f>N159+O159+P159</f>
        <v>4.2</v>
      </c>
      <c r="N159" s="54">
        <v>4.2</v>
      </c>
      <c r="O159" s="54"/>
      <c r="P159" s="54"/>
      <c r="Q159" s="26" t="s">
        <v>135</v>
      </c>
      <c r="R159" s="26" t="s">
        <v>39</v>
      </c>
      <c r="S159" s="45">
        <v>2</v>
      </c>
      <c r="T159" s="26">
        <v>8</v>
      </c>
      <c r="U159" s="26"/>
      <c r="V159" s="26"/>
      <c r="W159" s="26" t="s">
        <v>1310</v>
      </c>
      <c r="X159" s="26">
        <v>4582</v>
      </c>
      <c r="Y159" s="26"/>
    </row>
    <row r="160" s="5" customFormat="1" ht="24.95" customHeight="1" spans="1:25">
      <c r="A160" s="20">
        <v>124</v>
      </c>
      <c r="B160" s="21" t="s">
        <v>1631</v>
      </c>
      <c r="C160" s="20"/>
      <c r="D160" s="20"/>
      <c r="E160" s="20"/>
      <c r="F160" s="20"/>
      <c r="G160" s="20" t="s">
        <v>363</v>
      </c>
      <c r="H160" s="20" t="s">
        <v>34</v>
      </c>
      <c r="I160" s="20" t="s">
        <v>106</v>
      </c>
      <c r="J160" s="41">
        <f>SUM(J161:J163)</f>
        <v>3</v>
      </c>
      <c r="K160" s="21" t="s">
        <v>1632</v>
      </c>
      <c r="L160" s="20"/>
      <c r="M160" s="48">
        <f>SUM(M161:M163)</f>
        <v>0.9</v>
      </c>
      <c r="N160" s="48">
        <f>SUM(N161:N163)</f>
        <v>0.9</v>
      </c>
      <c r="O160" s="48">
        <f>SUM(O161:O163)</f>
        <v>0</v>
      </c>
      <c r="P160" s="48">
        <f>SUM(P161:P163)</f>
        <v>0</v>
      </c>
      <c r="Q160" s="20"/>
      <c r="R160" s="20" t="s">
        <v>39</v>
      </c>
      <c r="S160" s="57">
        <f>SUM(S161:S163)</f>
        <v>3</v>
      </c>
      <c r="T160" s="57">
        <f>SUM(T161:T163)</f>
        <v>11</v>
      </c>
      <c r="U160" s="57"/>
      <c r="V160" s="57"/>
      <c r="W160" s="20" t="s">
        <v>34</v>
      </c>
      <c r="X160" s="20">
        <v>4603</v>
      </c>
      <c r="Y160" s="20"/>
    </row>
    <row r="161" ht="24.95" customHeight="1" spans="1:25">
      <c r="A161" s="24">
        <v>125</v>
      </c>
      <c r="B161" s="25" t="s">
        <v>1633</v>
      </c>
      <c r="C161" s="26" t="s">
        <v>45</v>
      </c>
      <c r="D161" s="26" t="s">
        <v>173</v>
      </c>
      <c r="E161" s="26" t="s">
        <v>1474</v>
      </c>
      <c r="F161" s="26"/>
      <c r="G161" s="26" t="s">
        <v>363</v>
      </c>
      <c r="H161" s="26">
        <v>2018</v>
      </c>
      <c r="I161" s="26" t="s">
        <v>106</v>
      </c>
      <c r="J161" s="45">
        <v>1</v>
      </c>
      <c r="K161" s="46" t="s">
        <v>1634</v>
      </c>
      <c r="L161" s="26" t="s">
        <v>1635</v>
      </c>
      <c r="M161" s="47">
        <f>N161+O161+P161</f>
        <v>0.3</v>
      </c>
      <c r="N161" s="47">
        <v>0.3</v>
      </c>
      <c r="O161" s="47"/>
      <c r="P161" s="47"/>
      <c r="Q161" s="26" t="s">
        <v>135</v>
      </c>
      <c r="R161" s="26" t="s">
        <v>39</v>
      </c>
      <c r="S161" s="60">
        <v>1</v>
      </c>
      <c r="T161" s="60">
        <v>4</v>
      </c>
      <c r="U161" s="60"/>
      <c r="V161" s="60"/>
      <c r="W161" s="26" t="s">
        <v>17</v>
      </c>
      <c r="X161" s="26"/>
      <c r="Y161" s="26" t="s">
        <v>1636</v>
      </c>
    </row>
    <row r="162" ht="24.95" customHeight="1" spans="1:25">
      <c r="A162" s="24">
        <v>126</v>
      </c>
      <c r="B162" s="25" t="s">
        <v>1637</v>
      </c>
      <c r="C162" s="26" t="s">
        <v>45</v>
      </c>
      <c r="D162" s="26" t="s">
        <v>173</v>
      </c>
      <c r="E162" s="26" t="s">
        <v>176</v>
      </c>
      <c r="F162" s="26"/>
      <c r="G162" s="26" t="s">
        <v>363</v>
      </c>
      <c r="H162" s="26">
        <v>2018</v>
      </c>
      <c r="I162" s="26" t="s">
        <v>106</v>
      </c>
      <c r="J162" s="45">
        <v>1</v>
      </c>
      <c r="K162" s="46" t="s">
        <v>1634</v>
      </c>
      <c r="L162" s="26" t="s">
        <v>1635</v>
      </c>
      <c r="M162" s="47">
        <f>N162+O162+P162</f>
        <v>0.3</v>
      </c>
      <c r="N162" s="47">
        <v>0.3</v>
      </c>
      <c r="O162" s="47"/>
      <c r="P162" s="47"/>
      <c r="Q162" s="26" t="s">
        <v>135</v>
      </c>
      <c r="R162" s="26" t="s">
        <v>39</v>
      </c>
      <c r="S162" s="60">
        <v>1</v>
      </c>
      <c r="T162" s="60">
        <v>3</v>
      </c>
      <c r="U162" s="60"/>
      <c r="V162" s="60"/>
      <c r="W162" s="26" t="s">
        <v>17</v>
      </c>
      <c r="X162" s="26"/>
      <c r="Y162" s="26" t="s">
        <v>1638</v>
      </c>
    </row>
    <row r="163" ht="24.95" customHeight="1" spans="1:25">
      <c r="A163" s="24">
        <v>127</v>
      </c>
      <c r="B163" s="25" t="s">
        <v>1639</v>
      </c>
      <c r="C163" s="26" t="s">
        <v>45</v>
      </c>
      <c r="D163" s="26" t="s">
        <v>173</v>
      </c>
      <c r="E163" s="26" t="s">
        <v>576</v>
      </c>
      <c r="F163" s="26"/>
      <c r="G163" s="26" t="s">
        <v>363</v>
      </c>
      <c r="H163" s="26">
        <v>2018</v>
      </c>
      <c r="I163" s="26" t="s">
        <v>106</v>
      </c>
      <c r="J163" s="45">
        <v>1</v>
      </c>
      <c r="K163" s="46" t="s">
        <v>1634</v>
      </c>
      <c r="L163" s="26" t="s">
        <v>1635</v>
      </c>
      <c r="M163" s="47">
        <f>N163+O163+P163</f>
        <v>0.3</v>
      </c>
      <c r="N163" s="47">
        <v>0.3</v>
      </c>
      <c r="O163" s="47"/>
      <c r="P163" s="47"/>
      <c r="Q163" s="26" t="s">
        <v>135</v>
      </c>
      <c r="R163" s="26" t="s">
        <v>39</v>
      </c>
      <c r="S163" s="60">
        <v>1</v>
      </c>
      <c r="T163" s="60">
        <v>4</v>
      </c>
      <c r="U163" s="60"/>
      <c r="V163" s="60"/>
      <c r="W163" s="26" t="s">
        <v>17</v>
      </c>
      <c r="X163" s="26"/>
      <c r="Y163" s="26" t="s">
        <v>1640</v>
      </c>
    </row>
    <row r="164" s="5" customFormat="1" ht="24.95" customHeight="1" spans="1:25">
      <c r="A164" s="20">
        <v>128</v>
      </c>
      <c r="B164" s="21" t="s">
        <v>1699</v>
      </c>
      <c r="C164" s="20"/>
      <c r="D164" s="20"/>
      <c r="E164" s="20"/>
      <c r="F164" s="20"/>
      <c r="G164" s="20"/>
      <c r="H164" s="20"/>
      <c r="I164" s="20"/>
      <c r="J164" s="41"/>
      <c r="K164" s="21"/>
      <c r="L164" s="20"/>
      <c r="M164" s="48"/>
      <c r="N164" s="48"/>
      <c r="O164" s="48"/>
      <c r="P164" s="48"/>
      <c r="Q164" s="20"/>
      <c r="R164" s="20"/>
      <c r="S164" s="57"/>
      <c r="T164" s="57"/>
      <c r="U164" s="57"/>
      <c r="V164" s="57"/>
      <c r="W164" s="20"/>
      <c r="X164" s="20">
        <v>4613</v>
      </c>
      <c r="Y164" s="20"/>
    </row>
    <row r="165" s="5" customFormat="1" ht="24.95" customHeight="1" spans="1:25">
      <c r="A165" s="20">
        <v>129</v>
      </c>
      <c r="B165" s="21" t="s">
        <v>1700</v>
      </c>
      <c r="C165" s="20"/>
      <c r="D165" s="20"/>
      <c r="E165" s="20"/>
      <c r="F165" s="20"/>
      <c r="G165" s="20"/>
      <c r="H165" s="20"/>
      <c r="I165" s="20"/>
      <c r="J165" s="41"/>
      <c r="K165" s="21"/>
      <c r="L165" s="20"/>
      <c r="M165" s="48"/>
      <c r="N165" s="48"/>
      <c r="O165" s="48"/>
      <c r="P165" s="48"/>
      <c r="Q165" s="20"/>
      <c r="R165" s="20"/>
      <c r="S165" s="57"/>
      <c r="T165" s="57"/>
      <c r="U165" s="57"/>
      <c r="V165" s="57"/>
      <c r="W165" s="20"/>
      <c r="X165" s="20"/>
      <c r="Y165" s="20" t="s">
        <v>1701</v>
      </c>
    </row>
    <row r="166" s="5" customFormat="1" ht="24.95" customHeight="1" spans="1:25">
      <c r="A166" s="20">
        <v>130</v>
      </c>
      <c r="B166" s="21" t="s">
        <v>1303</v>
      </c>
      <c r="C166" s="20"/>
      <c r="D166" s="20"/>
      <c r="E166" s="20"/>
      <c r="F166" s="20"/>
      <c r="G166" s="20"/>
      <c r="H166" s="20"/>
      <c r="I166" s="20"/>
      <c r="J166" s="41">
        <f>SUM(J167,J168)</f>
        <v>1</v>
      </c>
      <c r="K166" s="21"/>
      <c r="L166" s="20"/>
      <c r="M166" s="48">
        <f t="shared" ref="M166:P166" si="54">SUM(M167,M168)</f>
        <v>2</v>
      </c>
      <c r="N166" s="48">
        <f t="shared" si="54"/>
        <v>2</v>
      </c>
      <c r="O166" s="48">
        <f t="shared" si="54"/>
        <v>0</v>
      </c>
      <c r="P166" s="48">
        <f t="shared" si="54"/>
        <v>0</v>
      </c>
      <c r="Q166" s="20"/>
      <c r="R166" s="20"/>
      <c r="S166" s="57">
        <f>SUM(S167,S168)</f>
        <v>1</v>
      </c>
      <c r="T166" s="57">
        <f>SUM(T167,T168)</f>
        <v>4</v>
      </c>
      <c r="U166" s="57"/>
      <c r="V166" s="57"/>
      <c r="W166" s="20"/>
      <c r="X166" s="20"/>
      <c r="Y166" s="20" t="s">
        <v>1702</v>
      </c>
    </row>
    <row r="167" s="6" customFormat="1" ht="24.95" customHeight="1" spans="1:25">
      <c r="A167" s="22">
        <v>131</v>
      </c>
      <c r="B167" s="23" t="s">
        <v>1703</v>
      </c>
      <c r="C167" s="22"/>
      <c r="D167" s="22"/>
      <c r="E167" s="22"/>
      <c r="F167" s="22"/>
      <c r="G167" s="22" t="s">
        <v>37</v>
      </c>
      <c r="H167" s="22" t="s">
        <v>34</v>
      </c>
      <c r="I167" s="22" t="s">
        <v>106</v>
      </c>
      <c r="J167" s="43">
        <f>SUM(0)</f>
        <v>0</v>
      </c>
      <c r="K167" s="23" t="s">
        <v>1704</v>
      </c>
      <c r="L167" s="22"/>
      <c r="M167" s="49">
        <f>SUM(0)</f>
        <v>0</v>
      </c>
      <c r="N167" s="49">
        <f>SUM(0)</f>
        <v>0</v>
      </c>
      <c r="O167" s="49">
        <f>SUM(0)</f>
        <v>0</v>
      </c>
      <c r="P167" s="49">
        <f>SUM(0)</f>
        <v>0</v>
      </c>
      <c r="Q167" s="22"/>
      <c r="R167" s="22" t="s">
        <v>39</v>
      </c>
      <c r="S167" s="58">
        <f>SUM(0)</f>
        <v>0</v>
      </c>
      <c r="T167" s="58">
        <f>SUM(0)</f>
        <v>0</v>
      </c>
      <c r="U167" s="44"/>
      <c r="V167" s="44"/>
      <c r="W167" s="22" t="s">
        <v>34</v>
      </c>
      <c r="X167" s="22">
        <v>4151</v>
      </c>
      <c r="Y167" s="22"/>
    </row>
    <row r="168" s="6" customFormat="1" ht="24.95" customHeight="1" spans="1:25">
      <c r="A168" s="22">
        <v>132</v>
      </c>
      <c r="B168" s="23" t="s">
        <v>1711</v>
      </c>
      <c r="C168" s="22"/>
      <c r="D168" s="22"/>
      <c r="E168" s="22"/>
      <c r="F168" s="22"/>
      <c r="G168" s="22" t="s">
        <v>37</v>
      </c>
      <c r="H168" s="22" t="s">
        <v>34</v>
      </c>
      <c r="I168" s="22" t="s">
        <v>106</v>
      </c>
      <c r="J168" s="43">
        <f>SUM(J169:J169)</f>
        <v>1</v>
      </c>
      <c r="K168" s="23" t="s">
        <v>1712</v>
      </c>
      <c r="L168" s="22"/>
      <c r="M168" s="49">
        <f>SUM(M169:M169)</f>
        <v>2</v>
      </c>
      <c r="N168" s="49">
        <f>SUM(N169:N169)</f>
        <v>2</v>
      </c>
      <c r="O168" s="49">
        <f>SUM(O169:O169)</f>
        <v>0</v>
      </c>
      <c r="P168" s="49">
        <f>SUM(P169:P169)</f>
        <v>0</v>
      </c>
      <c r="Q168" s="22"/>
      <c r="R168" s="22" t="s">
        <v>39</v>
      </c>
      <c r="S168" s="58">
        <f>SUM(S169:S169)</f>
        <v>1</v>
      </c>
      <c r="T168" s="58">
        <f>SUM(T169:T169)</f>
        <v>4</v>
      </c>
      <c r="U168" s="44"/>
      <c r="V168" s="44"/>
      <c r="W168" s="22" t="s">
        <v>34</v>
      </c>
      <c r="X168" s="22">
        <v>4155</v>
      </c>
      <c r="Y168" s="22"/>
    </row>
    <row r="169" s="3" customFormat="1" ht="24.95" customHeight="1" spans="1:25">
      <c r="A169" s="24">
        <v>133</v>
      </c>
      <c r="B169" s="46" t="s">
        <v>1713</v>
      </c>
      <c r="C169" s="26" t="s">
        <v>45</v>
      </c>
      <c r="D169" s="26" t="s">
        <v>173</v>
      </c>
      <c r="E169" s="26" t="s">
        <v>682</v>
      </c>
      <c r="F169" s="26"/>
      <c r="G169" s="26" t="s">
        <v>37</v>
      </c>
      <c r="H169" s="26">
        <v>2018</v>
      </c>
      <c r="I169" s="26" t="s">
        <v>106</v>
      </c>
      <c r="J169" s="45">
        <v>1</v>
      </c>
      <c r="K169" s="46" t="s">
        <v>1715</v>
      </c>
      <c r="L169" s="47" t="s">
        <v>1716</v>
      </c>
      <c r="M169" s="47">
        <f>N169+O169+P169</f>
        <v>2</v>
      </c>
      <c r="N169" s="47">
        <v>2</v>
      </c>
      <c r="O169" s="47"/>
      <c r="P169" s="47"/>
      <c r="Q169" s="26" t="s">
        <v>135</v>
      </c>
      <c r="R169" s="26" t="s">
        <v>39</v>
      </c>
      <c r="S169" s="26">
        <v>1</v>
      </c>
      <c r="T169" s="26">
        <v>4</v>
      </c>
      <c r="U169" s="26"/>
      <c r="V169" s="26"/>
      <c r="W169" s="26" t="s">
        <v>17</v>
      </c>
      <c r="X169" s="26">
        <v>4170</v>
      </c>
      <c r="Y169" s="26"/>
    </row>
    <row r="170" s="4" customFormat="1" ht="24.95" customHeight="1" spans="1:25">
      <c r="A170" s="18">
        <v>134</v>
      </c>
      <c r="B170" s="19" t="s">
        <v>1721</v>
      </c>
      <c r="C170" s="18"/>
      <c r="D170" s="18"/>
      <c r="E170" s="18"/>
      <c r="F170" s="18"/>
      <c r="G170" s="18" t="s">
        <v>34</v>
      </c>
      <c r="H170" s="18" t="s">
        <v>34</v>
      </c>
      <c r="I170" s="18" t="s">
        <v>34</v>
      </c>
      <c r="J170" s="62" t="s">
        <v>34</v>
      </c>
      <c r="K170" s="19"/>
      <c r="L170" s="18"/>
      <c r="M170" s="40">
        <f t="shared" ref="M170:P170" si="55">M171+M172+M173+M174+M177+M178+M179+M184</f>
        <v>0</v>
      </c>
      <c r="N170" s="40">
        <f t="shared" si="55"/>
        <v>0</v>
      </c>
      <c r="O170" s="40">
        <f t="shared" si="55"/>
        <v>0</v>
      </c>
      <c r="P170" s="40">
        <f t="shared" si="55"/>
        <v>0</v>
      </c>
      <c r="Q170" s="18">
        <f>SUBTOTAL(9,Q171,Q172,Q173,Q184,Q177,Q178,Q179)</f>
        <v>0</v>
      </c>
      <c r="R170" s="18" t="s">
        <v>34</v>
      </c>
      <c r="S170" s="56">
        <f>S171+S172+S173+S174+S177+S178+S179+S184</f>
        <v>0</v>
      </c>
      <c r="T170" s="56">
        <f>T171+T172+T173+T174+T177+T178+T179+T184</f>
        <v>0</v>
      </c>
      <c r="U170" s="56" t="s">
        <v>1722</v>
      </c>
      <c r="V170" s="56" t="s">
        <v>1723</v>
      </c>
      <c r="W170" s="18" t="s">
        <v>34</v>
      </c>
      <c r="X170" s="18">
        <v>4614</v>
      </c>
      <c r="Y170" s="18"/>
    </row>
    <row r="171" s="5" customFormat="1" ht="24.95" customHeight="1" spans="1:25">
      <c r="A171" s="20">
        <v>135</v>
      </c>
      <c r="B171" s="21" t="s">
        <v>1724</v>
      </c>
      <c r="C171" s="20"/>
      <c r="D171" s="20"/>
      <c r="E171" s="20"/>
      <c r="F171" s="20"/>
      <c r="G171" s="20" t="s">
        <v>37</v>
      </c>
      <c r="H171" s="20" t="s">
        <v>34</v>
      </c>
      <c r="I171" s="20" t="s">
        <v>108</v>
      </c>
      <c r="J171" s="41">
        <f>SUM(0)</f>
        <v>0</v>
      </c>
      <c r="K171" s="21" t="s">
        <v>1725</v>
      </c>
      <c r="L171" s="20"/>
      <c r="M171" s="48">
        <f t="shared" ref="M171:P171" si="56">SUM(0)</f>
        <v>0</v>
      </c>
      <c r="N171" s="48">
        <f t="shared" si="56"/>
        <v>0</v>
      </c>
      <c r="O171" s="48">
        <f t="shared" si="56"/>
        <v>0</v>
      </c>
      <c r="P171" s="48">
        <f t="shared" si="56"/>
        <v>0</v>
      </c>
      <c r="Q171" s="20"/>
      <c r="R171" s="20" t="s">
        <v>110</v>
      </c>
      <c r="S171" s="57">
        <f>SUM(0)</f>
        <v>0</v>
      </c>
      <c r="T171" s="57">
        <f>SUM(0)</f>
        <v>0</v>
      </c>
      <c r="U171" s="57" t="s">
        <v>1722</v>
      </c>
      <c r="V171" s="57" t="s">
        <v>1723</v>
      </c>
      <c r="W171" s="20" t="s">
        <v>34</v>
      </c>
      <c r="X171" s="20">
        <v>4615</v>
      </c>
      <c r="Y171" s="20"/>
    </row>
    <row r="172" s="5" customFormat="1" ht="24.95" customHeight="1" spans="1:25">
      <c r="A172" s="20">
        <v>136</v>
      </c>
      <c r="B172" s="21" t="s">
        <v>1726</v>
      </c>
      <c r="C172" s="20"/>
      <c r="D172" s="20"/>
      <c r="E172" s="20"/>
      <c r="F172" s="20"/>
      <c r="G172" s="20" t="s">
        <v>125</v>
      </c>
      <c r="H172" s="20" t="s">
        <v>34</v>
      </c>
      <c r="I172" s="20" t="s">
        <v>108</v>
      </c>
      <c r="J172" s="41">
        <f>SUM(0)</f>
        <v>0</v>
      </c>
      <c r="K172" s="21" t="s">
        <v>1725</v>
      </c>
      <c r="L172" s="20"/>
      <c r="M172" s="48">
        <f>SUM(0)</f>
        <v>0</v>
      </c>
      <c r="N172" s="48">
        <f>SUM(0)</f>
        <v>0</v>
      </c>
      <c r="O172" s="48">
        <f>SUM(0)</f>
        <v>0</v>
      </c>
      <c r="P172" s="48">
        <f>SUM(0)</f>
        <v>0</v>
      </c>
      <c r="Q172" s="20"/>
      <c r="R172" s="20" t="s">
        <v>110</v>
      </c>
      <c r="S172" s="57">
        <f>SUM(0)</f>
        <v>0</v>
      </c>
      <c r="T172" s="57">
        <f>SUM(0)</f>
        <v>0</v>
      </c>
      <c r="U172" s="57" t="s">
        <v>1727</v>
      </c>
      <c r="V172" s="57" t="s">
        <v>1723</v>
      </c>
      <c r="W172" s="20" t="s">
        <v>34</v>
      </c>
      <c r="X172" s="20">
        <v>4624</v>
      </c>
      <c r="Y172" s="20"/>
    </row>
    <row r="173" s="5" customFormat="1" ht="24.95" customHeight="1" spans="1:25">
      <c r="A173" s="20">
        <v>137</v>
      </c>
      <c r="B173" s="21" t="s">
        <v>1735</v>
      </c>
      <c r="C173" s="20"/>
      <c r="D173" s="20"/>
      <c r="E173" s="20"/>
      <c r="F173" s="20"/>
      <c r="G173" s="20" t="s">
        <v>37</v>
      </c>
      <c r="H173" s="20" t="s">
        <v>34</v>
      </c>
      <c r="I173" s="20" t="s">
        <v>1232</v>
      </c>
      <c r="J173" s="41">
        <f t="shared" ref="J173:J178" si="57">SUM(0)</f>
        <v>0</v>
      </c>
      <c r="K173" s="21" t="s">
        <v>1725</v>
      </c>
      <c r="L173" s="20"/>
      <c r="M173" s="48">
        <f t="shared" ref="M173:P173" si="58">SUM(0)</f>
        <v>0</v>
      </c>
      <c r="N173" s="48">
        <f t="shared" si="58"/>
        <v>0</v>
      </c>
      <c r="O173" s="48">
        <f t="shared" si="58"/>
        <v>0</v>
      </c>
      <c r="P173" s="48">
        <f t="shared" si="58"/>
        <v>0</v>
      </c>
      <c r="Q173" s="20"/>
      <c r="R173" s="20" t="s">
        <v>110</v>
      </c>
      <c r="S173" s="57">
        <f t="shared" ref="S173:S178" si="59">SUM(0)</f>
        <v>0</v>
      </c>
      <c r="T173" s="57">
        <f t="shared" ref="T173:T178" si="60">SUM(0)</f>
        <v>0</v>
      </c>
      <c r="U173" s="57" t="s">
        <v>1736</v>
      </c>
      <c r="V173" s="57" t="s">
        <v>1723</v>
      </c>
      <c r="W173" s="20" t="s">
        <v>34</v>
      </c>
      <c r="X173" s="20">
        <v>4641</v>
      </c>
      <c r="Y173" s="20"/>
    </row>
    <row r="174" s="5" customFormat="1" ht="24.95" customHeight="1" spans="1:25">
      <c r="A174" s="20">
        <v>138</v>
      </c>
      <c r="B174" s="21" t="s">
        <v>1737</v>
      </c>
      <c r="C174" s="20"/>
      <c r="D174" s="20"/>
      <c r="E174" s="20"/>
      <c r="F174" s="20"/>
      <c r="G174" s="20" t="s">
        <v>37</v>
      </c>
      <c r="H174" s="20" t="s">
        <v>34</v>
      </c>
      <c r="I174" s="20" t="s">
        <v>38</v>
      </c>
      <c r="J174" s="41">
        <f>SUM(J175,J176)</f>
        <v>0</v>
      </c>
      <c r="K174" s="21" t="s">
        <v>1738</v>
      </c>
      <c r="L174" s="20"/>
      <c r="M174" s="48">
        <f>SUM(N174:P174)</f>
        <v>0</v>
      </c>
      <c r="N174" s="48">
        <f t="shared" ref="N174:P174" si="61">SUM(N175,N176)</f>
        <v>0</v>
      </c>
      <c r="O174" s="48">
        <f t="shared" si="61"/>
        <v>0</v>
      </c>
      <c r="P174" s="48">
        <f t="shared" si="61"/>
        <v>0</v>
      </c>
      <c r="Q174" s="20"/>
      <c r="R174" s="20" t="s">
        <v>39</v>
      </c>
      <c r="S174" s="57">
        <f>SUM(S175,S176)</f>
        <v>0</v>
      </c>
      <c r="T174" s="57">
        <f>SUM(T175,T176)</f>
        <v>0</v>
      </c>
      <c r="U174" s="57" t="s">
        <v>1739</v>
      </c>
      <c r="V174" s="57" t="s">
        <v>1723</v>
      </c>
      <c r="W174" s="20" t="s">
        <v>34</v>
      </c>
      <c r="X174" s="20">
        <v>4678</v>
      </c>
      <c r="Y174" s="20"/>
    </row>
    <row r="175" s="6" customFormat="1" ht="24.95" customHeight="1" spans="1:25">
      <c r="A175" s="22">
        <v>139</v>
      </c>
      <c r="B175" s="23" t="s">
        <v>1740</v>
      </c>
      <c r="C175" s="22"/>
      <c r="D175" s="22"/>
      <c r="E175" s="22"/>
      <c r="F175" s="22"/>
      <c r="G175" s="22" t="s">
        <v>37</v>
      </c>
      <c r="H175" s="22" t="s">
        <v>34</v>
      </c>
      <c r="I175" s="22" t="s">
        <v>38</v>
      </c>
      <c r="J175" s="43">
        <f t="shared" si="57"/>
        <v>0</v>
      </c>
      <c r="K175" s="23"/>
      <c r="L175" s="22"/>
      <c r="M175" s="49">
        <f t="shared" ref="M175:P175" si="62">SUM(0)</f>
        <v>0</v>
      </c>
      <c r="N175" s="49">
        <f t="shared" si="62"/>
        <v>0</v>
      </c>
      <c r="O175" s="49">
        <f t="shared" si="62"/>
        <v>0</v>
      </c>
      <c r="P175" s="49">
        <f t="shared" si="62"/>
        <v>0</v>
      </c>
      <c r="Q175" s="22"/>
      <c r="R175" s="22"/>
      <c r="S175" s="58">
        <f t="shared" si="59"/>
        <v>0</v>
      </c>
      <c r="T175" s="58">
        <f t="shared" si="60"/>
        <v>0</v>
      </c>
      <c r="U175" s="58"/>
      <c r="V175" s="58"/>
      <c r="W175" s="22"/>
      <c r="X175" s="22"/>
      <c r="Y175" s="22" t="s">
        <v>1741</v>
      </c>
    </row>
    <row r="176" s="6" customFormat="1" ht="24.95" customHeight="1" spans="1:25">
      <c r="A176" s="22">
        <v>140</v>
      </c>
      <c r="B176" s="23" t="s">
        <v>1742</v>
      </c>
      <c r="C176" s="22"/>
      <c r="D176" s="22"/>
      <c r="E176" s="22"/>
      <c r="F176" s="22"/>
      <c r="G176" s="22"/>
      <c r="H176" s="22"/>
      <c r="I176" s="22" t="s">
        <v>1743</v>
      </c>
      <c r="J176" s="43"/>
      <c r="K176" s="23"/>
      <c r="L176" s="22"/>
      <c r="M176" s="49">
        <f t="shared" ref="M176:M182" si="63">SUM(N176:P176)</f>
        <v>0</v>
      </c>
      <c r="N176" s="49"/>
      <c r="O176" s="49"/>
      <c r="P176" s="49"/>
      <c r="Q176" s="22"/>
      <c r="R176" s="22"/>
      <c r="S176" s="58"/>
      <c r="T176" s="58"/>
      <c r="U176" s="58"/>
      <c r="V176" s="58"/>
      <c r="W176" s="22"/>
      <c r="X176" s="22"/>
      <c r="Y176" s="22" t="s">
        <v>1744</v>
      </c>
    </row>
    <row r="177" s="5" customFormat="1" ht="24.95" customHeight="1" spans="1:25">
      <c r="A177" s="20">
        <v>141</v>
      </c>
      <c r="B177" s="21" t="s">
        <v>1745</v>
      </c>
      <c r="C177" s="20"/>
      <c r="D177" s="20"/>
      <c r="E177" s="20"/>
      <c r="F177" s="20"/>
      <c r="G177" s="20"/>
      <c r="H177" s="20" t="s">
        <v>34</v>
      </c>
      <c r="I177" s="20" t="s">
        <v>38</v>
      </c>
      <c r="J177" s="41"/>
      <c r="K177" s="21"/>
      <c r="L177" s="20"/>
      <c r="M177" s="48"/>
      <c r="N177" s="48">
        <f>SUM(0)</f>
        <v>0</v>
      </c>
      <c r="O177" s="48"/>
      <c r="P177" s="48"/>
      <c r="Q177" s="20"/>
      <c r="R177" s="20"/>
      <c r="S177" s="57"/>
      <c r="T177" s="57"/>
      <c r="U177" s="57"/>
      <c r="V177" s="57"/>
      <c r="W177" s="20"/>
      <c r="X177" s="20"/>
      <c r="Y177" s="20" t="s">
        <v>1746</v>
      </c>
    </row>
    <row r="178" s="5" customFormat="1" ht="24.95" customHeight="1" spans="1:25">
      <c r="A178" s="20">
        <v>142</v>
      </c>
      <c r="B178" s="21" t="s">
        <v>1747</v>
      </c>
      <c r="C178" s="20"/>
      <c r="D178" s="20"/>
      <c r="E178" s="20"/>
      <c r="F178" s="20"/>
      <c r="G178" s="20" t="s">
        <v>37</v>
      </c>
      <c r="H178" s="20" t="s">
        <v>34</v>
      </c>
      <c r="I178" s="20" t="s">
        <v>38</v>
      </c>
      <c r="J178" s="41">
        <f t="shared" si="57"/>
        <v>0</v>
      </c>
      <c r="K178" s="21" t="s">
        <v>1748</v>
      </c>
      <c r="L178" s="20"/>
      <c r="M178" s="48">
        <f t="shared" ref="M178:P178" si="64">SUM(0)</f>
        <v>0</v>
      </c>
      <c r="N178" s="48">
        <f t="shared" si="64"/>
        <v>0</v>
      </c>
      <c r="O178" s="48">
        <f t="shared" si="64"/>
        <v>0</v>
      </c>
      <c r="P178" s="48">
        <f t="shared" si="64"/>
        <v>0</v>
      </c>
      <c r="Q178" s="20"/>
      <c r="R178" s="20" t="s">
        <v>110</v>
      </c>
      <c r="S178" s="57">
        <f t="shared" si="59"/>
        <v>0</v>
      </c>
      <c r="T178" s="57">
        <f t="shared" si="60"/>
        <v>0</v>
      </c>
      <c r="U178" s="57" t="s">
        <v>1749</v>
      </c>
      <c r="V178" s="57" t="s">
        <v>1723</v>
      </c>
      <c r="W178" s="20" t="s">
        <v>34</v>
      </c>
      <c r="X178" s="20">
        <v>4686</v>
      </c>
      <c r="Y178" s="20"/>
    </row>
    <row r="179" s="5" customFormat="1" ht="24.95" customHeight="1" spans="1:25">
      <c r="A179" s="20">
        <v>143</v>
      </c>
      <c r="B179" s="21" t="s">
        <v>1750</v>
      </c>
      <c r="C179" s="20"/>
      <c r="D179" s="20"/>
      <c r="E179" s="20"/>
      <c r="F179" s="20"/>
      <c r="G179" s="20" t="s">
        <v>37</v>
      </c>
      <c r="H179" s="20" t="s">
        <v>34</v>
      </c>
      <c r="I179" s="20" t="s">
        <v>38</v>
      </c>
      <c r="J179" s="41">
        <f>SUM(J180:J183)</f>
        <v>0</v>
      </c>
      <c r="K179" s="21"/>
      <c r="L179" s="20"/>
      <c r="M179" s="48">
        <f t="shared" si="63"/>
        <v>0</v>
      </c>
      <c r="N179" s="48">
        <f t="shared" ref="N179:Q179" si="65">SUM(N180:N183)</f>
        <v>0</v>
      </c>
      <c r="O179" s="48">
        <f t="shared" si="65"/>
        <v>0</v>
      </c>
      <c r="P179" s="48">
        <f t="shared" si="65"/>
        <v>0</v>
      </c>
      <c r="Q179" s="20">
        <f t="shared" si="65"/>
        <v>0</v>
      </c>
      <c r="R179" s="20" t="s">
        <v>39</v>
      </c>
      <c r="S179" s="57">
        <f>SUM(S180:S183)</f>
        <v>0</v>
      </c>
      <c r="T179" s="57">
        <f>SUM(T180:T183)</f>
        <v>0</v>
      </c>
      <c r="U179" s="57" t="s">
        <v>1751</v>
      </c>
      <c r="V179" s="57" t="s">
        <v>1752</v>
      </c>
      <c r="W179" s="20" t="s">
        <v>34</v>
      </c>
      <c r="X179" s="20">
        <v>4698</v>
      </c>
      <c r="Y179" s="20"/>
    </row>
    <row r="180" s="6" customFormat="1" ht="24.95" customHeight="1" spans="1:25">
      <c r="A180" s="22">
        <v>144</v>
      </c>
      <c r="B180" s="23" t="s">
        <v>1753</v>
      </c>
      <c r="C180" s="22"/>
      <c r="D180" s="22"/>
      <c r="E180" s="22"/>
      <c r="F180" s="22"/>
      <c r="G180" s="22" t="s">
        <v>37</v>
      </c>
      <c r="H180" s="22" t="s">
        <v>34</v>
      </c>
      <c r="I180" s="22" t="s">
        <v>38</v>
      </c>
      <c r="J180" s="43"/>
      <c r="K180" s="23"/>
      <c r="L180" s="22"/>
      <c r="M180" s="49">
        <f t="shared" si="63"/>
        <v>0</v>
      </c>
      <c r="N180" s="49"/>
      <c r="O180" s="49"/>
      <c r="P180" s="49"/>
      <c r="Q180" s="22"/>
      <c r="R180" s="22"/>
      <c r="S180" s="58"/>
      <c r="T180" s="58"/>
      <c r="U180" s="58"/>
      <c r="V180" s="58"/>
      <c r="W180" s="22"/>
      <c r="X180" s="22">
        <v>4699</v>
      </c>
      <c r="Y180" s="22"/>
    </row>
    <row r="181" s="6" customFormat="1" ht="24.95" customHeight="1" spans="1:25">
      <c r="A181" s="22">
        <v>145</v>
      </c>
      <c r="B181" s="23" t="s">
        <v>1754</v>
      </c>
      <c r="C181" s="22"/>
      <c r="D181" s="22"/>
      <c r="E181" s="22"/>
      <c r="F181" s="22"/>
      <c r="G181" s="22" t="s">
        <v>37</v>
      </c>
      <c r="H181" s="22" t="s">
        <v>34</v>
      </c>
      <c r="I181" s="22" t="s">
        <v>38</v>
      </c>
      <c r="J181" s="43"/>
      <c r="K181" s="23"/>
      <c r="L181" s="22"/>
      <c r="M181" s="49">
        <f t="shared" si="63"/>
        <v>0</v>
      </c>
      <c r="N181" s="49"/>
      <c r="O181" s="49"/>
      <c r="P181" s="49"/>
      <c r="Q181" s="22"/>
      <c r="R181" s="22"/>
      <c r="S181" s="58"/>
      <c r="T181" s="58"/>
      <c r="U181" s="58"/>
      <c r="V181" s="58"/>
      <c r="W181" s="22"/>
      <c r="X181" s="22">
        <v>4754</v>
      </c>
      <c r="Y181" s="22"/>
    </row>
    <row r="182" s="6" customFormat="1" ht="24.95" customHeight="1" spans="1:25">
      <c r="A182" s="22">
        <v>146</v>
      </c>
      <c r="B182" s="23" t="s">
        <v>1755</v>
      </c>
      <c r="C182" s="22"/>
      <c r="D182" s="22"/>
      <c r="E182" s="22"/>
      <c r="F182" s="22"/>
      <c r="G182" s="22" t="s">
        <v>37</v>
      </c>
      <c r="H182" s="22" t="s">
        <v>34</v>
      </c>
      <c r="I182" s="22" t="s">
        <v>38</v>
      </c>
      <c r="J182" s="43"/>
      <c r="K182" s="23"/>
      <c r="L182" s="22"/>
      <c r="M182" s="49">
        <f t="shared" si="63"/>
        <v>0</v>
      </c>
      <c r="N182" s="49"/>
      <c r="O182" s="49"/>
      <c r="P182" s="49"/>
      <c r="Q182" s="22"/>
      <c r="R182" s="22"/>
      <c r="S182" s="58"/>
      <c r="T182" s="58"/>
      <c r="U182" s="58"/>
      <c r="V182" s="58"/>
      <c r="W182" s="22"/>
      <c r="X182" s="22">
        <v>4863</v>
      </c>
      <c r="Y182" s="22"/>
    </row>
    <row r="183" s="6" customFormat="1" ht="24.95" customHeight="1" spans="1:25">
      <c r="A183" s="22">
        <v>147</v>
      </c>
      <c r="B183" s="23" t="s">
        <v>1756</v>
      </c>
      <c r="C183" s="22"/>
      <c r="D183" s="22"/>
      <c r="E183" s="22"/>
      <c r="F183" s="22"/>
      <c r="G183" s="22" t="s">
        <v>37</v>
      </c>
      <c r="H183" s="22" t="s">
        <v>34</v>
      </c>
      <c r="I183" s="22" t="s">
        <v>38</v>
      </c>
      <c r="J183" s="43">
        <f>SUM(0)</f>
        <v>0</v>
      </c>
      <c r="K183" s="23" t="s">
        <v>1757</v>
      </c>
      <c r="L183" s="22"/>
      <c r="M183" s="49">
        <f t="shared" ref="M183:P183" si="66">SUM(0)</f>
        <v>0</v>
      </c>
      <c r="N183" s="49">
        <f t="shared" si="66"/>
        <v>0</v>
      </c>
      <c r="O183" s="49">
        <f t="shared" si="66"/>
        <v>0</v>
      </c>
      <c r="P183" s="49">
        <f t="shared" si="66"/>
        <v>0</v>
      </c>
      <c r="Q183" s="22"/>
      <c r="R183" s="22" t="s">
        <v>39</v>
      </c>
      <c r="S183" s="58">
        <f>SUM(0)</f>
        <v>0</v>
      </c>
      <c r="T183" s="58">
        <f>SUM(0)</f>
        <v>0</v>
      </c>
      <c r="U183" s="58"/>
      <c r="V183" s="58"/>
      <c r="W183" s="22" t="s">
        <v>34</v>
      </c>
      <c r="X183" s="22">
        <v>4939</v>
      </c>
      <c r="Y183" s="22"/>
    </row>
    <row r="184" s="5" customFormat="1" ht="24.95" customHeight="1" spans="1:25">
      <c r="A184" s="20">
        <v>148</v>
      </c>
      <c r="B184" s="21" t="s">
        <v>1758</v>
      </c>
      <c r="C184" s="20"/>
      <c r="D184" s="20"/>
      <c r="E184" s="20"/>
      <c r="F184" s="20"/>
      <c r="G184" s="20" t="s">
        <v>37</v>
      </c>
      <c r="H184" s="20" t="s">
        <v>34</v>
      </c>
      <c r="I184" s="20" t="s">
        <v>1232</v>
      </c>
      <c r="J184" s="41">
        <f>SUM(0)</f>
        <v>0</v>
      </c>
      <c r="K184" s="21" t="s">
        <v>1725</v>
      </c>
      <c r="L184" s="20"/>
      <c r="M184" s="20">
        <f t="shared" ref="M184:Q184" si="67">SUM(0)</f>
        <v>0</v>
      </c>
      <c r="N184" s="20">
        <f t="shared" si="67"/>
        <v>0</v>
      </c>
      <c r="O184" s="20">
        <f t="shared" si="67"/>
        <v>0</v>
      </c>
      <c r="P184" s="20">
        <f t="shared" si="67"/>
        <v>0</v>
      </c>
      <c r="Q184" s="20">
        <f t="shared" si="67"/>
        <v>0</v>
      </c>
      <c r="R184" s="20" t="s">
        <v>110</v>
      </c>
      <c r="S184" s="20">
        <f>SUM(0)</f>
        <v>0</v>
      </c>
      <c r="T184" s="20">
        <f>SUM(0)</f>
        <v>0</v>
      </c>
      <c r="U184" s="57" t="s">
        <v>1736</v>
      </c>
      <c r="V184" s="57" t="s">
        <v>1723</v>
      </c>
      <c r="W184" s="20" t="s">
        <v>34</v>
      </c>
      <c r="X184" s="20"/>
      <c r="Y184" s="20" t="s">
        <v>1759</v>
      </c>
    </row>
    <row r="185" s="4" customFormat="1" ht="24.95" customHeight="1" spans="1:25">
      <c r="A185" s="18">
        <v>149</v>
      </c>
      <c r="B185" s="19" t="s">
        <v>1760</v>
      </c>
      <c r="C185" s="18"/>
      <c r="D185" s="18"/>
      <c r="E185" s="18"/>
      <c r="F185" s="18"/>
      <c r="G185" s="18" t="s">
        <v>34</v>
      </c>
      <c r="H185" s="18" t="s">
        <v>34</v>
      </c>
      <c r="I185" s="18" t="s">
        <v>34</v>
      </c>
      <c r="J185" s="18" t="s">
        <v>34</v>
      </c>
      <c r="K185" s="19"/>
      <c r="L185" s="18"/>
      <c r="M185" s="40">
        <f t="shared" ref="M185:P185" si="68">SUM(M186,M187:M188,M189:M190,M191,M195)</f>
        <v>0</v>
      </c>
      <c r="N185" s="40">
        <f t="shared" si="68"/>
        <v>0</v>
      </c>
      <c r="O185" s="40">
        <f t="shared" si="68"/>
        <v>0</v>
      </c>
      <c r="P185" s="40">
        <f t="shared" si="68"/>
        <v>0</v>
      </c>
      <c r="Q185" s="18"/>
      <c r="R185" s="18" t="s">
        <v>34</v>
      </c>
      <c r="S185" s="56">
        <f>SUM(S186,S187:S188,S189:S190,S191,S195)</f>
        <v>0</v>
      </c>
      <c r="T185" s="56">
        <f>SUM(T186,T187:T188,T189:T190,T191,T195)</f>
        <v>0</v>
      </c>
      <c r="U185" s="56" t="s">
        <v>1761</v>
      </c>
      <c r="V185" s="56" t="s">
        <v>1762</v>
      </c>
      <c r="W185" s="18" t="s">
        <v>34</v>
      </c>
      <c r="X185" s="18">
        <v>4968</v>
      </c>
      <c r="Y185" s="18"/>
    </row>
    <row r="186" s="5" customFormat="1" ht="24.95" customHeight="1" spans="1:25">
      <c r="A186" s="20">
        <v>150</v>
      </c>
      <c r="B186" s="21" t="s">
        <v>1763</v>
      </c>
      <c r="C186" s="20"/>
      <c r="D186" s="20"/>
      <c r="E186" s="20"/>
      <c r="F186" s="20"/>
      <c r="G186" s="20" t="s">
        <v>37</v>
      </c>
      <c r="H186" s="20" t="s">
        <v>34</v>
      </c>
      <c r="I186" s="20" t="s">
        <v>1232</v>
      </c>
      <c r="J186" s="41">
        <f>SUM(0)</f>
        <v>0</v>
      </c>
      <c r="K186" s="21" t="s">
        <v>1764</v>
      </c>
      <c r="L186" s="20"/>
      <c r="M186" s="48">
        <f>SUM(0)</f>
        <v>0</v>
      </c>
      <c r="N186" s="48">
        <f>SUM(0)</f>
        <v>0</v>
      </c>
      <c r="O186" s="48">
        <f>SUM(0)</f>
        <v>0</v>
      </c>
      <c r="P186" s="48">
        <f>SUM(0)</f>
        <v>0</v>
      </c>
      <c r="Q186" s="20"/>
      <c r="R186" s="20" t="s">
        <v>110</v>
      </c>
      <c r="S186" s="57">
        <f>SUM(0)</f>
        <v>0</v>
      </c>
      <c r="T186" s="57">
        <f>SUM(0)</f>
        <v>0</v>
      </c>
      <c r="U186" s="57"/>
      <c r="V186" s="57"/>
      <c r="W186" s="20" t="s">
        <v>34</v>
      </c>
      <c r="X186" s="20">
        <v>4969</v>
      </c>
      <c r="Y186" s="20"/>
    </row>
    <row r="187" s="5" customFormat="1" ht="24.95" customHeight="1" spans="1:25">
      <c r="A187" s="20">
        <v>151</v>
      </c>
      <c r="B187" s="21" t="s">
        <v>1772</v>
      </c>
      <c r="C187" s="20"/>
      <c r="D187" s="20"/>
      <c r="E187" s="20"/>
      <c r="F187" s="20"/>
      <c r="G187" s="20" t="s">
        <v>37</v>
      </c>
      <c r="H187" s="20" t="s">
        <v>34</v>
      </c>
      <c r="I187" s="20" t="s">
        <v>1773</v>
      </c>
      <c r="J187" s="41"/>
      <c r="K187" s="21"/>
      <c r="L187" s="20"/>
      <c r="M187" s="48"/>
      <c r="N187" s="48"/>
      <c r="O187" s="48"/>
      <c r="P187" s="48"/>
      <c r="Q187" s="20"/>
      <c r="R187" s="20"/>
      <c r="S187" s="57"/>
      <c r="T187" s="57"/>
      <c r="U187" s="57"/>
      <c r="V187" s="57"/>
      <c r="W187" s="20"/>
      <c r="X187" s="20">
        <v>4978</v>
      </c>
      <c r="Y187" s="20"/>
    </row>
    <row r="188" s="5" customFormat="1" ht="24.95" customHeight="1" spans="1:25">
      <c r="A188" s="20">
        <v>152</v>
      </c>
      <c r="B188" s="21" t="s">
        <v>1774</v>
      </c>
      <c r="C188" s="20"/>
      <c r="D188" s="20"/>
      <c r="E188" s="20"/>
      <c r="F188" s="20"/>
      <c r="G188" s="20" t="s">
        <v>37</v>
      </c>
      <c r="H188" s="20" t="s">
        <v>34</v>
      </c>
      <c r="I188" s="20" t="s">
        <v>1232</v>
      </c>
      <c r="J188" s="41">
        <f>SUM(0)</f>
        <v>0</v>
      </c>
      <c r="K188" s="21" t="s">
        <v>1764</v>
      </c>
      <c r="L188" s="20"/>
      <c r="M188" s="48">
        <f t="shared" ref="M188:P188" si="69">SUM(0)</f>
        <v>0</v>
      </c>
      <c r="N188" s="48">
        <f t="shared" si="69"/>
        <v>0</v>
      </c>
      <c r="O188" s="48">
        <f t="shared" si="69"/>
        <v>0</v>
      </c>
      <c r="P188" s="48">
        <f t="shared" si="69"/>
        <v>0</v>
      </c>
      <c r="Q188" s="20"/>
      <c r="R188" s="20" t="s">
        <v>110</v>
      </c>
      <c r="S188" s="57">
        <f>SUM(0)</f>
        <v>0</v>
      </c>
      <c r="T188" s="57">
        <f>SUM(0)</f>
        <v>0</v>
      </c>
      <c r="U188" s="57"/>
      <c r="V188" s="57"/>
      <c r="W188" s="20" t="s">
        <v>34</v>
      </c>
      <c r="X188" s="20">
        <v>4981</v>
      </c>
      <c r="Y188" s="20"/>
    </row>
    <row r="189" s="5" customFormat="1" ht="24.95" customHeight="1" spans="1:25">
      <c r="A189" s="20">
        <v>153</v>
      </c>
      <c r="B189" s="21" t="s">
        <v>1775</v>
      </c>
      <c r="C189" s="20"/>
      <c r="D189" s="20"/>
      <c r="E189" s="20"/>
      <c r="F189" s="20"/>
      <c r="G189" s="20"/>
      <c r="H189" s="20"/>
      <c r="I189" s="20"/>
      <c r="J189" s="41"/>
      <c r="K189" s="21"/>
      <c r="L189" s="20"/>
      <c r="M189" s="48"/>
      <c r="N189" s="48"/>
      <c r="O189" s="48"/>
      <c r="P189" s="48"/>
      <c r="Q189" s="20"/>
      <c r="R189" s="20"/>
      <c r="S189" s="57"/>
      <c r="T189" s="57"/>
      <c r="U189" s="57"/>
      <c r="V189" s="57"/>
      <c r="W189" s="20"/>
      <c r="X189" s="20">
        <v>4983</v>
      </c>
      <c r="Y189" s="20"/>
    </row>
    <row r="190" s="5" customFormat="1" ht="24.95" customHeight="1" spans="1:25">
      <c r="A190" s="20">
        <v>154</v>
      </c>
      <c r="B190" s="21" t="s">
        <v>1776</v>
      </c>
      <c r="C190" s="20"/>
      <c r="D190" s="20"/>
      <c r="E190" s="20"/>
      <c r="F190" s="20"/>
      <c r="G190" s="20" t="s">
        <v>37</v>
      </c>
      <c r="H190" s="20" t="s">
        <v>34</v>
      </c>
      <c r="I190" s="20" t="s">
        <v>1743</v>
      </c>
      <c r="J190" s="41"/>
      <c r="K190" s="21"/>
      <c r="L190" s="20"/>
      <c r="M190" s="48"/>
      <c r="N190" s="48"/>
      <c r="O190" s="48"/>
      <c r="P190" s="48"/>
      <c r="Q190" s="20"/>
      <c r="R190" s="20"/>
      <c r="S190" s="57"/>
      <c r="T190" s="57"/>
      <c r="U190" s="57"/>
      <c r="V190" s="57"/>
      <c r="W190" s="20" t="s">
        <v>34</v>
      </c>
      <c r="X190" s="20">
        <v>4984</v>
      </c>
      <c r="Y190" s="20"/>
    </row>
    <row r="191" s="5" customFormat="1" ht="24.95" customHeight="1" spans="1:25">
      <c r="A191" s="20">
        <v>155</v>
      </c>
      <c r="B191" s="21" t="s">
        <v>1777</v>
      </c>
      <c r="C191" s="20"/>
      <c r="D191" s="20"/>
      <c r="E191" s="20"/>
      <c r="F191" s="20"/>
      <c r="G191" s="20" t="s">
        <v>37</v>
      </c>
      <c r="H191" s="20" t="s">
        <v>34</v>
      </c>
      <c r="I191" s="20" t="s">
        <v>1743</v>
      </c>
      <c r="J191" s="41"/>
      <c r="K191" s="21"/>
      <c r="L191" s="20"/>
      <c r="M191" s="48"/>
      <c r="N191" s="48"/>
      <c r="O191" s="48"/>
      <c r="P191" s="48"/>
      <c r="Q191" s="20"/>
      <c r="R191" s="20"/>
      <c r="S191" s="57"/>
      <c r="T191" s="57"/>
      <c r="U191" s="57"/>
      <c r="V191" s="57"/>
      <c r="W191" s="20"/>
      <c r="X191" s="20">
        <v>4988</v>
      </c>
      <c r="Y191" s="20"/>
    </row>
    <row r="192" s="6" customFormat="1" ht="24.95" customHeight="1" spans="1:25">
      <c r="A192" s="22">
        <v>156</v>
      </c>
      <c r="B192" s="23" t="s">
        <v>1778</v>
      </c>
      <c r="C192" s="22"/>
      <c r="D192" s="22"/>
      <c r="E192" s="22"/>
      <c r="F192" s="22"/>
      <c r="G192" s="22" t="s">
        <v>37</v>
      </c>
      <c r="H192" s="22" t="s">
        <v>34</v>
      </c>
      <c r="I192" s="22" t="s">
        <v>1743</v>
      </c>
      <c r="J192" s="43"/>
      <c r="K192" s="23"/>
      <c r="L192" s="22"/>
      <c r="M192" s="49"/>
      <c r="N192" s="49"/>
      <c r="O192" s="49"/>
      <c r="P192" s="49"/>
      <c r="Q192" s="22"/>
      <c r="R192" s="22"/>
      <c r="S192" s="22"/>
      <c r="T192" s="58"/>
      <c r="U192" s="58"/>
      <c r="V192" s="58"/>
      <c r="W192" s="22"/>
      <c r="X192" s="22">
        <v>4989</v>
      </c>
      <c r="Y192" s="22"/>
    </row>
    <row r="193" s="6" customFormat="1" ht="24.95" customHeight="1" spans="1:25">
      <c r="A193" s="22">
        <v>157</v>
      </c>
      <c r="B193" s="23" t="s">
        <v>1779</v>
      </c>
      <c r="C193" s="22"/>
      <c r="D193" s="22"/>
      <c r="E193" s="22"/>
      <c r="F193" s="22"/>
      <c r="G193" s="22" t="s">
        <v>37</v>
      </c>
      <c r="H193" s="22" t="s">
        <v>34</v>
      </c>
      <c r="I193" s="22" t="s">
        <v>1743</v>
      </c>
      <c r="J193" s="43"/>
      <c r="K193" s="23"/>
      <c r="L193" s="22"/>
      <c r="M193" s="49"/>
      <c r="N193" s="49"/>
      <c r="O193" s="49"/>
      <c r="P193" s="49"/>
      <c r="Q193" s="22"/>
      <c r="R193" s="22"/>
      <c r="S193" s="22"/>
      <c r="T193" s="58"/>
      <c r="U193" s="58"/>
      <c r="V193" s="58"/>
      <c r="W193" s="22"/>
      <c r="X193" s="22">
        <v>4993</v>
      </c>
      <c r="Y193" s="22"/>
    </row>
    <row r="194" s="6" customFormat="1" ht="24.95" customHeight="1" spans="1:25">
      <c r="A194" s="22">
        <v>158</v>
      </c>
      <c r="B194" s="23" t="s">
        <v>1780</v>
      </c>
      <c r="C194" s="22"/>
      <c r="D194" s="22"/>
      <c r="E194" s="22"/>
      <c r="F194" s="22"/>
      <c r="G194" s="22" t="s">
        <v>37</v>
      </c>
      <c r="H194" s="22" t="s">
        <v>34</v>
      </c>
      <c r="I194" s="22" t="s">
        <v>1743</v>
      </c>
      <c r="J194" s="43"/>
      <c r="K194" s="23"/>
      <c r="L194" s="22"/>
      <c r="M194" s="49"/>
      <c r="N194" s="49"/>
      <c r="O194" s="49"/>
      <c r="P194" s="49"/>
      <c r="Q194" s="22"/>
      <c r="R194" s="22"/>
      <c r="S194" s="58"/>
      <c r="T194" s="58"/>
      <c r="U194" s="58"/>
      <c r="V194" s="58"/>
      <c r="W194" s="22"/>
      <c r="X194" s="22">
        <v>4997</v>
      </c>
      <c r="Y194" s="22"/>
    </row>
    <row r="195" s="5" customFormat="1" ht="24.95" customHeight="1" spans="1:25">
      <c r="A195" s="20">
        <v>159</v>
      </c>
      <c r="B195" s="21" t="s">
        <v>1303</v>
      </c>
      <c r="C195" s="20"/>
      <c r="D195" s="20"/>
      <c r="E195" s="20"/>
      <c r="F195" s="20"/>
      <c r="G195" s="20"/>
      <c r="H195" s="20"/>
      <c r="I195" s="20"/>
      <c r="J195" s="41"/>
      <c r="K195" s="21"/>
      <c r="L195" s="20"/>
      <c r="M195" s="48"/>
      <c r="N195" s="48"/>
      <c r="O195" s="48"/>
      <c r="P195" s="48"/>
      <c r="Q195" s="20"/>
      <c r="R195" s="20"/>
      <c r="S195" s="57"/>
      <c r="T195" s="57"/>
      <c r="U195" s="57"/>
      <c r="V195" s="57"/>
      <c r="W195" s="20"/>
      <c r="X195" s="20"/>
      <c r="Y195" s="20" t="s">
        <v>1781</v>
      </c>
    </row>
    <row r="196" s="4" customFormat="1" ht="24.95" customHeight="1" spans="1:25">
      <c r="A196" s="18">
        <v>160</v>
      </c>
      <c r="B196" s="19" t="s">
        <v>1782</v>
      </c>
      <c r="C196" s="18"/>
      <c r="D196" s="18"/>
      <c r="E196" s="18"/>
      <c r="F196" s="18"/>
      <c r="G196" s="18" t="s">
        <v>34</v>
      </c>
      <c r="H196" s="18" t="s">
        <v>34</v>
      </c>
      <c r="I196" s="18" t="s">
        <v>34</v>
      </c>
      <c r="J196" s="18" t="s">
        <v>34</v>
      </c>
      <c r="K196" s="19"/>
      <c r="L196" s="18"/>
      <c r="M196" s="40">
        <f t="shared" ref="M196:P196" si="70">SUBTOTAL(9,M197,M200,M208,M219)</f>
        <v>3.9</v>
      </c>
      <c r="N196" s="40">
        <f t="shared" si="70"/>
        <v>1.9</v>
      </c>
      <c r="O196" s="40">
        <f t="shared" si="70"/>
        <v>1</v>
      </c>
      <c r="P196" s="40">
        <f t="shared" si="70"/>
        <v>1</v>
      </c>
      <c r="Q196" s="18"/>
      <c r="R196" s="18" t="s">
        <v>34</v>
      </c>
      <c r="S196" s="56">
        <f>SUBTOTAL(9,S197,S200,S208,S219)</f>
        <v>9</v>
      </c>
      <c r="T196" s="56">
        <f>SUBTOTAL(9,T197,T200,T208,T219)</f>
        <v>19</v>
      </c>
      <c r="U196" s="56" t="s">
        <v>1783</v>
      </c>
      <c r="V196" s="56" t="s">
        <v>1784</v>
      </c>
      <c r="W196" s="18" t="s">
        <v>34</v>
      </c>
      <c r="X196" s="18">
        <v>5050</v>
      </c>
      <c r="Y196" s="18"/>
    </row>
    <row r="197" s="5" customFormat="1" ht="24.95" customHeight="1" spans="1:25">
      <c r="A197" s="20">
        <v>161</v>
      </c>
      <c r="B197" s="21" t="s">
        <v>1785</v>
      </c>
      <c r="C197" s="20"/>
      <c r="D197" s="20"/>
      <c r="E197" s="20"/>
      <c r="F197" s="20"/>
      <c r="G197" s="20" t="s">
        <v>363</v>
      </c>
      <c r="H197" s="20" t="s">
        <v>34</v>
      </c>
      <c r="I197" s="20" t="s">
        <v>1232</v>
      </c>
      <c r="J197" s="41">
        <f>J198+J199</f>
        <v>0</v>
      </c>
      <c r="K197" s="21"/>
      <c r="L197" s="20"/>
      <c r="M197" s="48">
        <f t="shared" ref="M197:P197" si="71">M198+M199</f>
        <v>0</v>
      </c>
      <c r="N197" s="48">
        <f t="shared" si="71"/>
        <v>0</v>
      </c>
      <c r="O197" s="48">
        <f t="shared" si="71"/>
        <v>0</v>
      </c>
      <c r="P197" s="48">
        <f t="shared" si="71"/>
        <v>0</v>
      </c>
      <c r="Q197" s="20"/>
      <c r="R197" s="20" t="s">
        <v>39</v>
      </c>
      <c r="S197" s="57"/>
      <c r="T197" s="57"/>
      <c r="U197" s="57"/>
      <c r="V197" s="57"/>
      <c r="W197" s="20"/>
      <c r="X197" s="20">
        <v>5051</v>
      </c>
      <c r="Y197" s="20"/>
    </row>
    <row r="198" s="6" customFormat="1" ht="24.95" customHeight="1" spans="1:25">
      <c r="A198" s="22">
        <v>162</v>
      </c>
      <c r="B198" s="23" t="s">
        <v>1786</v>
      </c>
      <c r="C198" s="22"/>
      <c r="D198" s="22"/>
      <c r="E198" s="22"/>
      <c r="F198" s="22"/>
      <c r="G198" s="22"/>
      <c r="H198" s="22"/>
      <c r="I198" s="22"/>
      <c r="J198" s="44"/>
      <c r="K198" s="23"/>
      <c r="L198" s="22"/>
      <c r="M198" s="49"/>
      <c r="N198" s="49"/>
      <c r="O198" s="49"/>
      <c r="P198" s="49"/>
      <c r="Q198" s="22"/>
      <c r="R198" s="22"/>
      <c r="S198" s="58"/>
      <c r="T198" s="58"/>
      <c r="U198" s="58"/>
      <c r="V198" s="58"/>
      <c r="W198" s="22"/>
      <c r="X198" s="22">
        <v>5052</v>
      </c>
      <c r="Y198" s="22"/>
    </row>
    <row r="199" s="6" customFormat="1" ht="24.95" customHeight="1" spans="1:25">
      <c r="A199" s="22">
        <v>163</v>
      </c>
      <c r="B199" s="23" t="s">
        <v>1787</v>
      </c>
      <c r="C199" s="22"/>
      <c r="D199" s="22"/>
      <c r="E199" s="22"/>
      <c r="F199" s="22"/>
      <c r="G199" s="22" t="s">
        <v>363</v>
      </c>
      <c r="H199" s="22" t="s">
        <v>34</v>
      </c>
      <c r="I199" s="22" t="s">
        <v>1232</v>
      </c>
      <c r="J199" s="43">
        <f>SUM(0)</f>
        <v>0</v>
      </c>
      <c r="K199" s="69" t="s">
        <v>1788</v>
      </c>
      <c r="L199" s="22"/>
      <c r="M199" s="49">
        <f t="shared" ref="M199:P199" si="72">SUM(0)</f>
        <v>0</v>
      </c>
      <c r="N199" s="49">
        <f t="shared" si="72"/>
        <v>0</v>
      </c>
      <c r="O199" s="49">
        <f t="shared" si="72"/>
        <v>0</v>
      </c>
      <c r="P199" s="49">
        <f t="shared" si="72"/>
        <v>0</v>
      </c>
      <c r="Q199" s="22"/>
      <c r="R199" s="22" t="s">
        <v>110</v>
      </c>
      <c r="S199" s="58">
        <f>SUM(0)</f>
        <v>0</v>
      </c>
      <c r="T199" s="58">
        <f>SUM(0)</f>
        <v>0</v>
      </c>
      <c r="U199" s="58" t="s">
        <v>1789</v>
      </c>
      <c r="V199" s="58" t="s">
        <v>1790</v>
      </c>
      <c r="W199" s="22" t="s">
        <v>34</v>
      </c>
      <c r="X199" s="22">
        <v>5053</v>
      </c>
      <c r="Y199" s="22"/>
    </row>
    <row r="200" s="5" customFormat="1" ht="24.95" customHeight="1" spans="1:25">
      <c r="A200" s="20">
        <v>164</v>
      </c>
      <c r="B200" s="21" t="s">
        <v>1791</v>
      </c>
      <c r="C200" s="20"/>
      <c r="D200" s="20"/>
      <c r="E200" s="20"/>
      <c r="F200" s="20"/>
      <c r="G200" s="20" t="s">
        <v>34</v>
      </c>
      <c r="H200" s="20" t="s">
        <v>34</v>
      </c>
      <c r="I200" s="20" t="s">
        <v>34</v>
      </c>
      <c r="J200" s="20" t="s">
        <v>34</v>
      </c>
      <c r="K200" s="21"/>
      <c r="L200" s="20"/>
      <c r="M200" s="48">
        <f t="shared" ref="M200:P200" si="73">M201+M202+M207</f>
        <v>0</v>
      </c>
      <c r="N200" s="48">
        <f t="shared" si="73"/>
        <v>0</v>
      </c>
      <c r="O200" s="48">
        <f t="shared" si="73"/>
        <v>0</v>
      </c>
      <c r="P200" s="48">
        <f t="shared" si="73"/>
        <v>0</v>
      </c>
      <c r="Q200" s="20"/>
      <c r="R200" s="20" t="s">
        <v>34</v>
      </c>
      <c r="S200" s="57">
        <f>S201+S202+S207</f>
        <v>0</v>
      </c>
      <c r="T200" s="57">
        <f>T201+T202+T207</f>
        <v>0</v>
      </c>
      <c r="U200" s="57"/>
      <c r="V200" s="57"/>
      <c r="W200" s="20" t="s">
        <v>34</v>
      </c>
      <c r="X200" s="20">
        <v>5055</v>
      </c>
      <c r="Y200" s="20"/>
    </row>
    <row r="201" s="6" customFormat="1" ht="24.95" customHeight="1" spans="1:25">
      <c r="A201" s="22">
        <v>165</v>
      </c>
      <c r="B201" s="23" t="s">
        <v>1792</v>
      </c>
      <c r="C201" s="22"/>
      <c r="D201" s="22"/>
      <c r="E201" s="22"/>
      <c r="F201" s="22"/>
      <c r="G201" s="22" t="s">
        <v>37</v>
      </c>
      <c r="H201" s="22" t="s">
        <v>34</v>
      </c>
      <c r="I201" s="22" t="s">
        <v>126</v>
      </c>
      <c r="J201" s="44"/>
      <c r="K201" s="23"/>
      <c r="L201" s="22"/>
      <c r="M201" s="49"/>
      <c r="N201" s="49"/>
      <c r="O201" s="49"/>
      <c r="P201" s="49"/>
      <c r="Q201" s="22"/>
      <c r="R201" s="22"/>
      <c r="S201" s="58"/>
      <c r="T201" s="58"/>
      <c r="U201" s="58"/>
      <c r="V201" s="58"/>
      <c r="W201" s="22" t="s">
        <v>34</v>
      </c>
      <c r="X201" s="22">
        <v>5056</v>
      </c>
      <c r="Y201" s="22"/>
    </row>
    <row r="202" s="6" customFormat="1" ht="24.95" customHeight="1" spans="1:25">
      <c r="A202" s="22">
        <v>166</v>
      </c>
      <c r="B202" s="23" t="s">
        <v>1793</v>
      </c>
      <c r="C202" s="22"/>
      <c r="D202" s="22"/>
      <c r="E202" s="22"/>
      <c r="F202" s="22"/>
      <c r="G202" s="22" t="s">
        <v>37</v>
      </c>
      <c r="H202" s="22" t="s">
        <v>34</v>
      </c>
      <c r="I202" s="22" t="s">
        <v>1794</v>
      </c>
      <c r="J202" s="22">
        <f>J203+J204+J205+J206</f>
        <v>0</v>
      </c>
      <c r="K202" s="69" t="s">
        <v>1795</v>
      </c>
      <c r="L202" s="22"/>
      <c r="M202" s="49">
        <f t="shared" ref="M202:P202" si="74">M203+M204+M205+M206</f>
        <v>0</v>
      </c>
      <c r="N202" s="49">
        <f t="shared" si="74"/>
        <v>0</v>
      </c>
      <c r="O202" s="49">
        <f t="shared" si="74"/>
        <v>0</v>
      </c>
      <c r="P202" s="49">
        <f t="shared" si="74"/>
        <v>0</v>
      </c>
      <c r="Q202" s="22"/>
      <c r="R202" s="22" t="s">
        <v>39</v>
      </c>
      <c r="S202" s="58">
        <f>S203+S204+S205+S206</f>
        <v>0</v>
      </c>
      <c r="T202" s="58">
        <f>T203+T204+T205+T206</f>
        <v>0</v>
      </c>
      <c r="U202" s="58"/>
      <c r="V202" s="58"/>
      <c r="W202" s="22" t="s">
        <v>34</v>
      </c>
      <c r="X202" s="22">
        <v>5057</v>
      </c>
      <c r="Y202" s="22"/>
    </row>
    <row r="203" ht="24.95" customHeight="1" spans="1:25">
      <c r="A203" s="24">
        <v>167</v>
      </c>
      <c r="B203" s="26" t="s">
        <v>1796</v>
      </c>
      <c r="C203" s="24"/>
      <c r="D203" s="24"/>
      <c r="E203" s="24"/>
      <c r="F203" s="24"/>
      <c r="G203" s="24" t="s">
        <v>37</v>
      </c>
      <c r="H203" s="24" t="s">
        <v>34</v>
      </c>
      <c r="I203" s="24" t="s">
        <v>1797</v>
      </c>
      <c r="J203" s="55">
        <f>SUM(0)</f>
        <v>0</v>
      </c>
      <c r="K203" s="51"/>
      <c r="L203" s="24"/>
      <c r="M203" s="52"/>
      <c r="N203" s="52"/>
      <c r="O203" s="52"/>
      <c r="P203" s="52"/>
      <c r="Q203" s="24"/>
      <c r="R203" s="24"/>
      <c r="S203" s="24">
        <f>SUM(0)</f>
        <v>0</v>
      </c>
      <c r="T203" s="24">
        <f>SUM(0)</f>
        <v>0</v>
      </c>
      <c r="U203" s="24"/>
      <c r="V203" s="24"/>
      <c r="W203" s="24" t="s">
        <v>34</v>
      </c>
      <c r="X203" s="24">
        <v>5058</v>
      </c>
      <c r="Y203" s="24"/>
    </row>
    <row r="204" ht="24.95" customHeight="1" spans="1:25">
      <c r="A204" s="24">
        <v>168</v>
      </c>
      <c r="B204" s="26" t="s">
        <v>1798</v>
      </c>
      <c r="C204" s="24"/>
      <c r="D204" s="24"/>
      <c r="E204" s="24"/>
      <c r="F204" s="24"/>
      <c r="G204" s="24" t="s">
        <v>37</v>
      </c>
      <c r="H204" s="24" t="s">
        <v>34</v>
      </c>
      <c r="I204" s="24" t="s">
        <v>106</v>
      </c>
      <c r="J204" s="55">
        <f>SUM(0)</f>
        <v>0</v>
      </c>
      <c r="K204" s="51"/>
      <c r="L204" s="24"/>
      <c r="M204" s="52">
        <f>SUM(0)</f>
        <v>0</v>
      </c>
      <c r="N204" s="52">
        <f>SUM(0)</f>
        <v>0</v>
      </c>
      <c r="O204" s="52">
        <f>SUM(0)</f>
        <v>0</v>
      </c>
      <c r="P204" s="52">
        <f>SUM(0)</f>
        <v>0</v>
      </c>
      <c r="Q204" s="24"/>
      <c r="R204" s="24" t="s">
        <v>39</v>
      </c>
      <c r="S204" s="24">
        <f>SUM(0)</f>
        <v>0</v>
      </c>
      <c r="T204" s="24">
        <f>SUM(0)</f>
        <v>0</v>
      </c>
      <c r="U204" s="24"/>
      <c r="V204" s="24"/>
      <c r="W204" s="24" t="s">
        <v>34</v>
      </c>
      <c r="X204" s="24">
        <v>5076</v>
      </c>
      <c r="Y204" s="24"/>
    </row>
    <row r="205" ht="24.95" customHeight="1" spans="1:25">
      <c r="A205" s="24">
        <v>169</v>
      </c>
      <c r="B205" s="26" t="s">
        <v>1818</v>
      </c>
      <c r="C205" s="24"/>
      <c r="D205" s="24"/>
      <c r="E205" s="24"/>
      <c r="F205" s="24"/>
      <c r="G205" s="24" t="s">
        <v>37</v>
      </c>
      <c r="H205" s="24" t="s">
        <v>34</v>
      </c>
      <c r="I205" s="24" t="s">
        <v>106</v>
      </c>
      <c r="J205" s="55">
        <f>SUM(0)</f>
        <v>0</v>
      </c>
      <c r="K205" s="51"/>
      <c r="L205" s="24"/>
      <c r="M205" s="52">
        <f t="shared" ref="M205:P205" si="75">SUM(0)</f>
        <v>0</v>
      </c>
      <c r="N205" s="52">
        <f t="shared" si="75"/>
        <v>0</v>
      </c>
      <c r="O205" s="52">
        <f t="shared" si="75"/>
        <v>0</v>
      </c>
      <c r="P205" s="52">
        <f t="shared" si="75"/>
        <v>0</v>
      </c>
      <c r="Q205" s="24"/>
      <c r="R205" s="24" t="s">
        <v>39</v>
      </c>
      <c r="S205" s="24">
        <f>SUM(0)</f>
        <v>0</v>
      </c>
      <c r="T205" s="24">
        <f>SUM(0)</f>
        <v>0</v>
      </c>
      <c r="U205" s="24"/>
      <c r="V205" s="24"/>
      <c r="W205" s="24" t="s">
        <v>34</v>
      </c>
      <c r="X205" s="24">
        <v>5680</v>
      </c>
      <c r="Y205" s="24"/>
    </row>
    <row r="206" ht="24.95" customHeight="1" spans="1:25">
      <c r="A206" s="24">
        <v>170</v>
      </c>
      <c r="B206" s="26" t="s">
        <v>1819</v>
      </c>
      <c r="C206" s="24"/>
      <c r="D206" s="24"/>
      <c r="E206" s="24"/>
      <c r="F206" s="24"/>
      <c r="G206" s="24" t="s">
        <v>37</v>
      </c>
      <c r="H206" s="24" t="s">
        <v>34</v>
      </c>
      <c r="I206" s="24" t="s">
        <v>1797</v>
      </c>
      <c r="J206" s="55">
        <f>SUM(0)</f>
        <v>0</v>
      </c>
      <c r="K206" s="51"/>
      <c r="L206" s="24"/>
      <c r="M206" s="52">
        <f t="shared" ref="M206:P206" si="76">SUM(0)</f>
        <v>0</v>
      </c>
      <c r="N206" s="52">
        <f t="shared" si="76"/>
        <v>0</v>
      </c>
      <c r="O206" s="52">
        <f t="shared" si="76"/>
        <v>0</v>
      </c>
      <c r="P206" s="52">
        <f t="shared" si="76"/>
        <v>0</v>
      </c>
      <c r="Q206" s="24"/>
      <c r="R206" s="24" t="s">
        <v>39</v>
      </c>
      <c r="S206" s="24">
        <f>SUM(0)</f>
        <v>0</v>
      </c>
      <c r="T206" s="24">
        <f>SUM(0)</f>
        <v>0</v>
      </c>
      <c r="U206" s="24"/>
      <c r="V206" s="24"/>
      <c r="W206" s="24" t="s">
        <v>34</v>
      </c>
      <c r="X206" s="24">
        <v>5682</v>
      </c>
      <c r="Y206" s="24"/>
    </row>
    <row r="207" s="6" customFormat="1" ht="24.95" customHeight="1" spans="1:25">
      <c r="A207" s="22">
        <v>171</v>
      </c>
      <c r="B207" s="23" t="s">
        <v>1820</v>
      </c>
      <c r="C207" s="22"/>
      <c r="D207" s="22"/>
      <c r="E207" s="22"/>
      <c r="F207" s="22"/>
      <c r="G207" s="22"/>
      <c r="H207" s="22"/>
      <c r="I207" s="22"/>
      <c r="J207" s="44"/>
      <c r="K207" s="23"/>
      <c r="L207" s="22"/>
      <c r="M207" s="49"/>
      <c r="N207" s="49"/>
      <c r="O207" s="49"/>
      <c r="P207" s="49"/>
      <c r="Q207" s="22"/>
      <c r="R207" s="22"/>
      <c r="S207" s="58"/>
      <c r="T207" s="58"/>
      <c r="U207" s="58"/>
      <c r="V207" s="58"/>
      <c r="W207" s="22"/>
      <c r="X207" s="22">
        <v>6179</v>
      </c>
      <c r="Y207" s="22"/>
    </row>
    <row r="208" s="5" customFormat="1" ht="24.95" customHeight="1" spans="1:25">
      <c r="A208" s="20">
        <v>172</v>
      </c>
      <c r="B208" s="21" t="s">
        <v>1821</v>
      </c>
      <c r="C208" s="20"/>
      <c r="D208" s="20"/>
      <c r="E208" s="20"/>
      <c r="F208" s="20"/>
      <c r="G208" s="20" t="s">
        <v>34</v>
      </c>
      <c r="H208" s="20" t="s">
        <v>34</v>
      </c>
      <c r="I208" s="20" t="s">
        <v>34</v>
      </c>
      <c r="J208" s="41">
        <f>J209+J213+J214+J218</f>
        <v>9</v>
      </c>
      <c r="K208" s="21"/>
      <c r="L208" s="20"/>
      <c r="M208" s="48">
        <f t="shared" ref="M208:P208" si="77">M209+M213+M214+M218</f>
        <v>3.9</v>
      </c>
      <c r="N208" s="48">
        <f t="shared" si="77"/>
        <v>1.9</v>
      </c>
      <c r="O208" s="48">
        <f t="shared" si="77"/>
        <v>1</v>
      </c>
      <c r="P208" s="48">
        <f t="shared" si="77"/>
        <v>1</v>
      </c>
      <c r="Q208" s="20"/>
      <c r="R208" s="20" t="s">
        <v>34</v>
      </c>
      <c r="S208" s="57">
        <f>S209+S213+S214+S218</f>
        <v>9</v>
      </c>
      <c r="T208" s="57">
        <f>T209+T213+T214+T218</f>
        <v>19</v>
      </c>
      <c r="U208" s="57"/>
      <c r="V208" s="57"/>
      <c r="W208" s="20" t="s">
        <v>34</v>
      </c>
      <c r="X208" s="20">
        <v>6180</v>
      </c>
      <c r="Y208" s="20"/>
    </row>
    <row r="209" s="6" customFormat="1" ht="24.95" customHeight="1" spans="1:25">
      <c r="A209" s="22">
        <v>173</v>
      </c>
      <c r="B209" s="23" t="s">
        <v>1822</v>
      </c>
      <c r="C209" s="22"/>
      <c r="D209" s="22"/>
      <c r="E209" s="22"/>
      <c r="F209" s="22"/>
      <c r="G209" s="22" t="s">
        <v>37</v>
      </c>
      <c r="H209" s="22" t="s">
        <v>34</v>
      </c>
      <c r="I209" s="22" t="s">
        <v>38</v>
      </c>
      <c r="J209" s="43">
        <f>SUM(J210:J212)</f>
        <v>3</v>
      </c>
      <c r="K209" s="69" t="s">
        <v>1823</v>
      </c>
      <c r="L209" s="22"/>
      <c r="M209" s="49">
        <f>SUM(M210:M212)</f>
        <v>3</v>
      </c>
      <c r="N209" s="49">
        <f>SUM(N210:N212)</f>
        <v>1</v>
      </c>
      <c r="O209" s="49">
        <f>SUM(O210:O212)</f>
        <v>1</v>
      </c>
      <c r="P209" s="49">
        <f>SUM(P210:P212)</f>
        <v>1</v>
      </c>
      <c r="Q209" s="22"/>
      <c r="R209" s="22" t="s">
        <v>39</v>
      </c>
      <c r="S209" s="58">
        <f>SUM(S210:S212)</f>
        <v>3</v>
      </c>
      <c r="T209" s="58">
        <f>SUM(T210:T212)</f>
        <v>3</v>
      </c>
      <c r="U209" s="58"/>
      <c r="V209" s="58"/>
      <c r="W209" s="22" t="s">
        <v>34</v>
      </c>
      <c r="X209" s="22">
        <v>6181</v>
      </c>
      <c r="Y209" s="22"/>
    </row>
    <row r="210" ht="24.95" customHeight="1" spans="1:25">
      <c r="A210" s="24">
        <v>174</v>
      </c>
      <c r="B210" s="51" t="s">
        <v>1824</v>
      </c>
      <c r="C210" s="24" t="s">
        <v>45</v>
      </c>
      <c r="D210" s="24" t="s">
        <v>173</v>
      </c>
      <c r="E210" s="24" t="s">
        <v>1825</v>
      </c>
      <c r="F210" s="24"/>
      <c r="G210" s="24" t="s">
        <v>37</v>
      </c>
      <c r="H210" s="24">
        <v>2018</v>
      </c>
      <c r="I210" s="24" t="s">
        <v>38</v>
      </c>
      <c r="J210" s="55">
        <v>1</v>
      </c>
      <c r="K210" s="51" t="s">
        <v>1826</v>
      </c>
      <c r="L210" s="24" t="s">
        <v>1827</v>
      </c>
      <c r="M210" s="52">
        <f>N210+O210+P210</f>
        <v>1</v>
      </c>
      <c r="N210" s="52">
        <v>1</v>
      </c>
      <c r="O210" s="52"/>
      <c r="P210" s="52"/>
      <c r="Q210" s="24" t="s">
        <v>49</v>
      </c>
      <c r="R210" s="24" t="s">
        <v>39</v>
      </c>
      <c r="S210" s="24">
        <v>1</v>
      </c>
      <c r="T210" s="24">
        <v>1</v>
      </c>
      <c r="U210" s="24"/>
      <c r="V210" s="24"/>
      <c r="W210" s="26" t="s">
        <v>1802</v>
      </c>
      <c r="X210" s="24">
        <v>6198</v>
      </c>
      <c r="Y210" s="24"/>
    </row>
    <row r="211" ht="24.95" customHeight="1" spans="1:25">
      <c r="A211" s="24">
        <v>175</v>
      </c>
      <c r="B211" s="51" t="s">
        <v>1824</v>
      </c>
      <c r="C211" s="24" t="s">
        <v>45</v>
      </c>
      <c r="D211" s="24" t="s">
        <v>173</v>
      </c>
      <c r="E211" s="24" t="s">
        <v>1825</v>
      </c>
      <c r="F211" s="24"/>
      <c r="G211" s="24" t="s">
        <v>37</v>
      </c>
      <c r="H211" s="24">
        <v>2019</v>
      </c>
      <c r="I211" s="24" t="s">
        <v>38</v>
      </c>
      <c r="J211" s="55">
        <v>1</v>
      </c>
      <c r="K211" s="51" t="s">
        <v>1826</v>
      </c>
      <c r="L211" s="24" t="s">
        <v>1827</v>
      </c>
      <c r="M211" s="52">
        <f>N211+O211+P211</f>
        <v>1</v>
      </c>
      <c r="N211" s="52"/>
      <c r="O211" s="52">
        <v>1</v>
      </c>
      <c r="P211" s="52"/>
      <c r="Q211" s="24" t="s">
        <v>49</v>
      </c>
      <c r="R211" s="24" t="s">
        <v>39</v>
      </c>
      <c r="S211" s="24">
        <v>1</v>
      </c>
      <c r="T211" s="24">
        <v>1</v>
      </c>
      <c r="U211" s="24"/>
      <c r="V211" s="24"/>
      <c r="W211" s="26" t="s">
        <v>1802</v>
      </c>
      <c r="X211" s="24">
        <v>6334</v>
      </c>
      <c r="Y211" s="24"/>
    </row>
    <row r="212" ht="24.95" customHeight="1" spans="1:25">
      <c r="A212" s="24">
        <v>176</v>
      </c>
      <c r="B212" s="51" t="s">
        <v>1824</v>
      </c>
      <c r="C212" s="24" t="s">
        <v>45</v>
      </c>
      <c r="D212" s="24" t="s">
        <v>173</v>
      </c>
      <c r="E212" s="24" t="s">
        <v>1825</v>
      </c>
      <c r="F212" s="24"/>
      <c r="G212" s="24" t="s">
        <v>37</v>
      </c>
      <c r="H212" s="24">
        <v>2020</v>
      </c>
      <c r="I212" s="24" t="s">
        <v>38</v>
      </c>
      <c r="J212" s="55">
        <v>1</v>
      </c>
      <c r="K212" s="51" t="s">
        <v>1826</v>
      </c>
      <c r="L212" s="24" t="s">
        <v>1827</v>
      </c>
      <c r="M212" s="52">
        <f>N212+O212+P212</f>
        <v>1</v>
      </c>
      <c r="N212" s="52"/>
      <c r="O212" s="52"/>
      <c r="P212" s="52">
        <v>1</v>
      </c>
      <c r="Q212" s="24" t="s">
        <v>49</v>
      </c>
      <c r="R212" s="24" t="s">
        <v>39</v>
      </c>
      <c r="S212" s="24">
        <v>1</v>
      </c>
      <c r="T212" s="24">
        <v>1</v>
      </c>
      <c r="U212" s="24"/>
      <c r="V212" s="24"/>
      <c r="W212" s="26" t="s">
        <v>1802</v>
      </c>
      <c r="X212" s="24">
        <v>6470</v>
      </c>
      <c r="Y212" s="24"/>
    </row>
    <row r="213" s="6" customFormat="1" ht="24.95" customHeight="1" spans="1:25">
      <c r="A213" s="22">
        <v>177</v>
      </c>
      <c r="B213" s="23" t="s">
        <v>1830</v>
      </c>
      <c r="C213" s="22"/>
      <c r="D213" s="22"/>
      <c r="E213" s="22"/>
      <c r="F213" s="22"/>
      <c r="G213" s="22"/>
      <c r="H213" s="22"/>
      <c r="I213" s="22"/>
      <c r="J213" s="43"/>
      <c r="K213" s="23"/>
      <c r="L213" s="22"/>
      <c r="M213" s="49"/>
      <c r="N213" s="49"/>
      <c r="O213" s="49"/>
      <c r="P213" s="49"/>
      <c r="Q213" s="22"/>
      <c r="R213" s="22"/>
      <c r="S213" s="58"/>
      <c r="T213" s="58"/>
      <c r="U213" s="58"/>
      <c r="V213" s="58"/>
      <c r="W213" s="22"/>
      <c r="X213" s="22">
        <v>6590</v>
      </c>
      <c r="Y213" s="22"/>
    </row>
    <row r="214" s="6" customFormat="1" ht="24.95" customHeight="1" spans="1:25">
      <c r="A214" s="22">
        <v>178</v>
      </c>
      <c r="B214" s="23" t="s">
        <v>1831</v>
      </c>
      <c r="C214" s="22"/>
      <c r="D214" s="22"/>
      <c r="E214" s="22"/>
      <c r="F214" s="22"/>
      <c r="G214" s="22" t="s">
        <v>37</v>
      </c>
      <c r="H214" s="22" t="s">
        <v>34</v>
      </c>
      <c r="I214" s="22" t="s">
        <v>38</v>
      </c>
      <c r="J214" s="43">
        <f>SUM(J215:J217)</f>
        <v>6</v>
      </c>
      <c r="K214" s="69" t="s">
        <v>1832</v>
      </c>
      <c r="L214" s="22"/>
      <c r="M214" s="49">
        <f>SUM(M215:M217)</f>
        <v>0.9</v>
      </c>
      <c r="N214" s="49">
        <f>SUM(N215:N217)</f>
        <v>0.9</v>
      </c>
      <c r="O214" s="49">
        <f>SUM(O215:O217)</f>
        <v>0</v>
      </c>
      <c r="P214" s="49">
        <f>SUM(P215:P217)</f>
        <v>0</v>
      </c>
      <c r="Q214" s="22"/>
      <c r="R214" s="22" t="s">
        <v>39</v>
      </c>
      <c r="S214" s="58">
        <f>SUM(S215:S217)</f>
        <v>6</v>
      </c>
      <c r="T214" s="58">
        <f>SUM(T215:T217)</f>
        <v>16</v>
      </c>
      <c r="U214" s="58"/>
      <c r="V214" s="58"/>
      <c r="W214" s="22" t="s">
        <v>34</v>
      </c>
      <c r="X214" s="22">
        <v>6591</v>
      </c>
      <c r="Y214" s="22"/>
    </row>
    <row r="215" ht="24.95" customHeight="1" spans="1:25">
      <c r="A215" s="24">
        <v>179</v>
      </c>
      <c r="B215" s="51" t="s">
        <v>1833</v>
      </c>
      <c r="C215" s="24" t="s">
        <v>45</v>
      </c>
      <c r="D215" s="24" t="s">
        <v>173</v>
      </c>
      <c r="E215" s="24" t="s">
        <v>1855</v>
      </c>
      <c r="F215" s="24"/>
      <c r="G215" s="24" t="s">
        <v>37</v>
      </c>
      <c r="H215" s="24">
        <v>2018</v>
      </c>
      <c r="I215" s="24" t="s">
        <v>38</v>
      </c>
      <c r="J215" s="55">
        <v>2</v>
      </c>
      <c r="K215" s="51" t="s">
        <v>1835</v>
      </c>
      <c r="L215" s="24">
        <v>0.15</v>
      </c>
      <c r="M215" s="52">
        <f>N215+O215+P215</f>
        <v>0.3</v>
      </c>
      <c r="N215" s="52">
        <v>0.3</v>
      </c>
      <c r="O215" s="52"/>
      <c r="P215" s="52"/>
      <c r="Q215" s="24" t="s">
        <v>49</v>
      </c>
      <c r="R215" s="24" t="s">
        <v>39</v>
      </c>
      <c r="S215" s="24">
        <v>2</v>
      </c>
      <c r="T215" s="24">
        <v>6</v>
      </c>
      <c r="U215" s="24"/>
      <c r="V215" s="24"/>
      <c r="W215" s="26" t="s">
        <v>1710</v>
      </c>
      <c r="X215" s="24">
        <v>6832</v>
      </c>
      <c r="Y215" s="24"/>
    </row>
    <row r="216" ht="24.95" customHeight="1" spans="1:25">
      <c r="A216" s="24">
        <v>180</v>
      </c>
      <c r="B216" s="51" t="s">
        <v>1833</v>
      </c>
      <c r="C216" s="24" t="s">
        <v>45</v>
      </c>
      <c r="D216" s="24" t="s">
        <v>173</v>
      </c>
      <c r="E216" s="24" t="s">
        <v>1864</v>
      </c>
      <c r="F216" s="24"/>
      <c r="G216" s="24" t="s">
        <v>37</v>
      </c>
      <c r="H216" s="24">
        <v>2018</v>
      </c>
      <c r="I216" s="24" t="s">
        <v>38</v>
      </c>
      <c r="J216" s="55">
        <v>2</v>
      </c>
      <c r="K216" s="51" t="s">
        <v>1835</v>
      </c>
      <c r="L216" s="24">
        <v>0.15</v>
      </c>
      <c r="M216" s="52">
        <f>N216+O216+P216</f>
        <v>0.3</v>
      </c>
      <c r="N216" s="52">
        <v>0.3</v>
      </c>
      <c r="O216" s="52"/>
      <c r="P216" s="52"/>
      <c r="Q216" s="24" t="s">
        <v>49</v>
      </c>
      <c r="R216" s="24" t="s">
        <v>39</v>
      </c>
      <c r="S216" s="24">
        <v>2</v>
      </c>
      <c r="T216" s="24">
        <v>5</v>
      </c>
      <c r="U216" s="24"/>
      <c r="V216" s="24"/>
      <c r="W216" s="26" t="s">
        <v>1710</v>
      </c>
      <c r="X216" s="24">
        <v>6841</v>
      </c>
      <c r="Y216" s="24"/>
    </row>
    <row r="217" ht="24.95" customHeight="1" spans="1:25">
      <c r="A217" s="24">
        <v>181</v>
      </c>
      <c r="B217" s="51" t="s">
        <v>1833</v>
      </c>
      <c r="C217" s="24" t="s">
        <v>45</v>
      </c>
      <c r="D217" s="24" t="s">
        <v>173</v>
      </c>
      <c r="E217" s="24" t="s">
        <v>1870</v>
      </c>
      <c r="F217" s="24"/>
      <c r="G217" s="24" t="s">
        <v>37</v>
      </c>
      <c r="H217" s="24">
        <v>2018</v>
      </c>
      <c r="I217" s="24" t="s">
        <v>38</v>
      </c>
      <c r="J217" s="55">
        <v>2</v>
      </c>
      <c r="K217" s="51" t="s">
        <v>1835</v>
      </c>
      <c r="L217" s="24">
        <v>0.15</v>
      </c>
      <c r="M217" s="52">
        <f>N217+O217+P217</f>
        <v>0.3</v>
      </c>
      <c r="N217" s="52">
        <v>0.3</v>
      </c>
      <c r="O217" s="52"/>
      <c r="P217" s="52"/>
      <c r="Q217" s="24" t="s">
        <v>49</v>
      </c>
      <c r="R217" s="24" t="s">
        <v>39</v>
      </c>
      <c r="S217" s="24">
        <v>2</v>
      </c>
      <c r="T217" s="24">
        <v>5</v>
      </c>
      <c r="U217" s="24"/>
      <c r="V217" s="24"/>
      <c r="W217" s="26" t="s">
        <v>1710</v>
      </c>
      <c r="X217" s="24">
        <v>6847</v>
      </c>
      <c r="Y217" s="24"/>
    </row>
    <row r="218" s="6" customFormat="1" ht="24.95" customHeight="1" spans="1:25">
      <c r="A218" s="22">
        <v>182</v>
      </c>
      <c r="B218" s="23" t="s">
        <v>1872</v>
      </c>
      <c r="C218" s="22"/>
      <c r="D218" s="22"/>
      <c r="E218" s="22"/>
      <c r="F218" s="22"/>
      <c r="G218" s="22"/>
      <c r="H218" s="22"/>
      <c r="I218" s="22"/>
      <c r="J218" s="43"/>
      <c r="K218" s="23"/>
      <c r="L218" s="22"/>
      <c r="M218" s="49"/>
      <c r="N218" s="49"/>
      <c r="O218" s="49"/>
      <c r="P218" s="49"/>
      <c r="Q218" s="22"/>
      <c r="R218" s="22"/>
      <c r="S218" s="58"/>
      <c r="T218" s="58"/>
      <c r="U218" s="58"/>
      <c r="V218" s="58"/>
      <c r="W218" s="22"/>
      <c r="X218" s="22">
        <v>7366</v>
      </c>
      <c r="Y218" s="22"/>
    </row>
    <row r="219" s="5" customFormat="1" ht="24.95" customHeight="1" spans="1:25">
      <c r="A219" s="20">
        <v>183</v>
      </c>
      <c r="B219" s="21" t="s">
        <v>1873</v>
      </c>
      <c r="C219" s="20"/>
      <c r="D219" s="20"/>
      <c r="E219" s="20"/>
      <c r="F219" s="20"/>
      <c r="G219" s="20"/>
      <c r="H219" s="20"/>
      <c r="I219" s="20"/>
      <c r="J219" s="41"/>
      <c r="K219" s="21"/>
      <c r="L219" s="20"/>
      <c r="M219" s="48"/>
      <c r="N219" s="48"/>
      <c r="O219" s="48"/>
      <c r="P219" s="48"/>
      <c r="Q219" s="20"/>
      <c r="R219" s="20"/>
      <c r="S219" s="57"/>
      <c r="T219" s="57"/>
      <c r="U219" s="57"/>
      <c r="V219" s="57"/>
      <c r="W219" s="20"/>
      <c r="X219" s="20"/>
      <c r="Y219" s="20" t="s">
        <v>1874</v>
      </c>
    </row>
    <row r="220" s="4" customFormat="1" ht="24.95" customHeight="1" spans="1:25">
      <c r="A220" s="18">
        <v>184</v>
      </c>
      <c r="B220" s="19" t="s">
        <v>1875</v>
      </c>
      <c r="C220" s="18"/>
      <c r="D220" s="18"/>
      <c r="E220" s="18"/>
      <c r="F220" s="18"/>
      <c r="G220" s="18" t="s">
        <v>34</v>
      </c>
      <c r="H220" s="18" t="s">
        <v>34</v>
      </c>
      <c r="I220" s="18" t="s">
        <v>1743</v>
      </c>
      <c r="J220" s="18">
        <f>J221+J222+J223+J224+J225+J226</f>
        <v>0</v>
      </c>
      <c r="K220" s="19"/>
      <c r="L220" s="18"/>
      <c r="M220" s="40">
        <f t="shared" ref="M220:P220" si="78">M221+M222+M223+M224+M225+M226</f>
        <v>0</v>
      </c>
      <c r="N220" s="40">
        <f t="shared" si="78"/>
        <v>0</v>
      </c>
      <c r="O220" s="40">
        <f t="shared" si="78"/>
        <v>0</v>
      </c>
      <c r="P220" s="40">
        <f t="shared" si="78"/>
        <v>0</v>
      </c>
      <c r="Q220" s="18"/>
      <c r="R220" s="18" t="s">
        <v>39</v>
      </c>
      <c r="S220" s="56">
        <f>S221+S222+S223+S224+S225+S226</f>
        <v>0</v>
      </c>
      <c r="T220" s="56">
        <f>T221+T222+T223+T224+T225+T226</f>
        <v>0</v>
      </c>
      <c r="U220" s="56" t="s">
        <v>1876</v>
      </c>
      <c r="V220" s="56" t="s">
        <v>1877</v>
      </c>
      <c r="W220" s="18" t="s">
        <v>34</v>
      </c>
      <c r="X220" s="18">
        <v>7367</v>
      </c>
      <c r="Y220" s="18"/>
    </row>
    <row r="221" s="5" customFormat="1" ht="24.95" customHeight="1" spans="1:25">
      <c r="A221" s="20">
        <v>185</v>
      </c>
      <c r="B221" s="21" t="s">
        <v>1878</v>
      </c>
      <c r="C221" s="20"/>
      <c r="D221" s="20"/>
      <c r="E221" s="20"/>
      <c r="F221" s="20"/>
      <c r="G221" s="20" t="s">
        <v>37</v>
      </c>
      <c r="H221" s="20" t="s">
        <v>34</v>
      </c>
      <c r="I221" s="20" t="s">
        <v>1743</v>
      </c>
      <c r="J221" s="41">
        <f t="shared" ref="J221:J224" si="79">SUM(0)</f>
        <v>0</v>
      </c>
      <c r="K221" s="21" t="s">
        <v>1879</v>
      </c>
      <c r="L221" s="20"/>
      <c r="M221" s="48">
        <f t="shared" ref="M221:P221" si="80">SUM(0)</f>
        <v>0</v>
      </c>
      <c r="N221" s="48">
        <f t="shared" si="80"/>
        <v>0</v>
      </c>
      <c r="O221" s="48">
        <f t="shared" si="80"/>
        <v>0</v>
      </c>
      <c r="P221" s="48">
        <f t="shared" si="80"/>
        <v>0</v>
      </c>
      <c r="Q221" s="20"/>
      <c r="R221" s="20" t="s">
        <v>39</v>
      </c>
      <c r="S221" s="57">
        <f t="shared" ref="S221:S224" si="81">SUM(0)</f>
        <v>0</v>
      </c>
      <c r="T221" s="57">
        <f t="shared" ref="T221:T224" si="82">SUM(0)</f>
        <v>0</v>
      </c>
      <c r="U221" s="57"/>
      <c r="V221" s="57"/>
      <c r="W221" s="20" t="s">
        <v>34</v>
      </c>
      <c r="X221" s="20">
        <v>7368</v>
      </c>
      <c r="Y221" s="20"/>
    </row>
    <row r="222" s="5" customFormat="1" ht="24.95" customHeight="1" spans="1:25">
      <c r="A222" s="20">
        <v>186</v>
      </c>
      <c r="B222" s="21" t="s">
        <v>1880</v>
      </c>
      <c r="C222" s="20"/>
      <c r="D222" s="20"/>
      <c r="E222" s="20"/>
      <c r="F222" s="20"/>
      <c r="G222" s="20" t="s">
        <v>37</v>
      </c>
      <c r="H222" s="20" t="s">
        <v>34</v>
      </c>
      <c r="I222" s="20" t="s">
        <v>1743</v>
      </c>
      <c r="J222" s="41">
        <f t="shared" si="79"/>
        <v>0</v>
      </c>
      <c r="K222" s="21" t="s">
        <v>1881</v>
      </c>
      <c r="L222" s="20"/>
      <c r="M222" s="48">
        <f t="shared" ref="M222:P222" si="83">SUM(0)</f>
        <v>0</v>
      </c>
      <c r="N222" s="48">
        <f t="shared" si="83"/>
        <v>0</v>
      </c>
      <c r="O222" s="48">
        <f t="shared" si="83"/>
        <v>0</v>
      </c>
      <c r="P222" s="48">
        <f t="shared" si="83"/>
        <v>0</v>
      </c>
      <c r="Q222" s="20"/>
      <c r="R222" s="20" t="s">
        <v>39</v>
      </c>
      <c r="S222" s="57">
        <f t="shared" si="81"/>
        <v>0</v>
      </c>
      <c r="T222" s="57">
        <f t="shared" si="82"/>
        <v>0</v>
      </c>
      <c r="U222" s="57"/>
      <c r="V222" s="57"/>
      <c r="W222" s="20" t="s">
        <v>34</v>
      </c>
      <c r="X222" s="20">
        <v>7382</v>
      </c>
      <c r="Y222" s="20"/>
    </row>
    <row r="223" s="5" customFormat="1" ht="24.95" customHeight="1" spans="1:25">
      <c r="A223" s="20">
        <v>187</v>
      </c>
      <c r="B223" s="21" t="s">
        <v>1882</v>
      </c>
      <c r="C223" s="20"/>
      <c r="D223" s="20"/>
      <c r="E223" s="20"/>
      <c r="F223" s="20"/>
      <c r="G223" s="20" t="s">
        <v>37</v>
      </c>
      <c r="H223" s="20" t="s">
        <v>34</v>
      </c>
      <c r="I223" s="20" t="s">
        <v>1743</v>
      </c>
      <c r="J223" s="41">
        <f t="shared" si="79"/>
        <v>0</v>
      </c>
      <c r="K223" s="21" t="s">
        <v>1883</v>
      </c>
      <c r="L223" s="20"/>
      <c r="M223" s="48">
        <f t="shared" ref="M223:P223" si="84">SUM(0)</f>
        <v>0</v>
      </c>
      <c r="N223" s="48">
        <f t="shared" si="84"/>
        <v>0</v>
      </c>
      <c r="O223" s="48">
        <f t="shared" si="84"/>
        <v>0</v>
      </c>
      <c r="P223" s="48">
        <f t="shared" si="84"/>
        <v>0</v>
      </c>
      <c r="Q223" s="20"/>
      <c r="R223" s="20" t="s">
        <v>39</v>
      </c>
      <c r="S223" s="57">
        <f t="shared" si="81"/>
        <v>0</v>
      </c>
      <c r="T223" s="57">
        <f t="shared" si="82"/>
        <v>0</v>
      </c>
      <c r="U223" s="57"/>
      <c r="V223" s="57"/>
      <c r="W223" s="20" t="s">
        <v>34</v>
      </c>
      <c r="X223" s="20">
        <v>7389</v>
      </c>
      <c r="Y223" s="20"/>
    </row>
    <row r="224" s="5" customFormat="1" ht="24.95" customHeight="1" spans="1:25">
      <c r="A224" s="20">
        <v>188</v>
      </c>
      <c r="B224" s="21" t="s">
        <v>1884</v>
      </c>
      <c r="C224" s="20"/>
      <c r="D224" s="20"/>
      <c r="E224" s="20"/>
      <c r="F224" s="20"/>
      <c r="G224" s="20" t="s">
        <v>37</v>
      </c>
      <c r="H224" s="20" t="s">
        <v>34</v>
      </c>
      <c r="I224" s="20" t="s">
        <v>1743</v>
      </c>
      <c r="J224" s="41">
        <f t="shared" si="79"/>
        <v>0</v>
      </c>
      <c r="K224" s="21" t="s">
        <v>1885</v>
      </c>
      <c r="L224" s="20"/>
      <c r="M224" s="42">
        <f t="shared" ref="M224:P224" si="85">SUM(0)</f>
        <v>0</v>
      </c>
      <c r="N224" s="42">
        <f t="shared" si="85"/>
        <v>0</v>
      </c>
      <c r="O224" s="42">
        <f t="shared" si="85"/>
        <v>0</v>
      </c>
      <c r="P224" s="42">
        <f t="shared" si="85"/>
        <v>0</v>
      </c>
      <c r="Q224" s="20"/>
      <c r="R224" s="20" t="s">
        <v>39</v>
      </c>
      <c r="S224" s="42">
        <f t="shared" si="81"/>
        <v>0</v>
      </c>
      <c r="T224" s="42">
        <f t="shared" si="82"/>
        <v>0</v>
      </c>
      <c r="U224" s="57"/>
      <c r="V224" s="57"/>
      <c r="W224" s="20"/>
      <c r="X224" s="20">
        <v>7394</v>
      </c>
      <c r="Y224" s="20"/>
    </row>
    <row r="225" s="5" customFormat="1" ht="24.95" customHeight="1" spans="1:25">
      <c r="A225" s="20">
        <v>189</v>
      </c>
      <c r="B225" s="21" t="s">
        <v>1886</v>
      </c>
      <c r="C225" s="20"/>
      <c r="D225" s="20"/>
      <c r="E225" s="20"/>
      <c r="F225" s="20"/>
      <c r="G225" s="20"/>
      <c r="H225" s="20"/>
      <c r="I225" s="20"/>
      <c r="J225" s="42"/>
      <c r="K225" s="21"/>
      <c r="L225" s="20"/>
      <c r="M225" s="48"/>
      <c r="N225" s="48"/>
      <c r="O225" s="48"/>
      <c r="P225" s="48"/>
      <c r="Q225" s="20"/>
      <c r="R225" s="20"/>
      <c r="S225" s="57"/>
      <c r="T225" s="57"/>
      <c r="U225" s="57"/>
      <c r="V225" s="57"/>
      <c r="W225" s="20"/>
      <c r="X225" s="20">
        <v>7395</v>
      </c>
      <c r="Y225" s="20"/>
    </row>
    <row r="226" s="5" customFormat="1" ht="24.95" customHeight="1" spans="1:25">
      <c r="A226" s="20">
        <v>190</v>
      </c>
      <c r="B226" s="21" t="s">
        <v>1887</v>
      </c>
      <c r="C226" s="20"/>
      <c r="D226" s="20"/>
      <c r="E226" s="20"/>
      <c r="F226" s="20"/>
      <c r="G226" s="20"/>
      <c r="H226" s="20"/>
      <c r="I226" s="20"/>
      <c r="J226" s="42"/>
      <c r="K226" s="21"/>
      <c r="L226" s="20"/>
      <c r="M226" s="48"/>
      <c r="N226" s="48"/>
      <c r="O226" s="48"/>
      <c r="P226" s="48"/>
      <c r="Q226" s="20"/>
      <c r="R226" s="20"/>
      <c r="S226" s="57"/>
      <c r="T226" s="57"/>
      <c r="U226" s="57"/>
      <c r="V226" s="57"/>
      <c r="W226" s="20"/>
      <c r="X226" s="20">
        <v>7396</v>
      </c>
      <c r="Y226" s="20"/>
    </row>
    <row r="227" s="4" customFormat="1" ht="24.95" customHeight="1" spans="1:25">
      <c r="A227" s="18">
        <v>191</v>
      </c>
      <c r="B227" s="19" t="s">
        <v>1888</v>
      </c>
      <c r="C227" s="18"/>
      <c r="D227" s="18"/>
      <c r="E227" s="18"/>
      <c r="F227" s="18"/>
      <c r="G227" s="18" t="s">
        <v>34</v>
      </c>
      <c r="H227" s="18" t="s">
        <v>34</v>
      </c>
      <c r="I227" s="18" t="s">
        <v>34</v>
      </c>
      <c r="J227" s="39" t="s">
        <v>34</v>
      </c>
      <c r="K227" s="19"/>
      <c r="L227" s="18"/>
      <c r="M227" s="40">
        <f t="shared" ref="M227:P227" si="86">M228+M229+M230+M238+M246+M247+M273+M274+M275</f>
        <v>415.5006</v>
      </c>
      <c r="N227" s="40">
        <f t="shared" si="86"/>
        <v>0</v>
      </c>
      <c r="O227" s="40">
        <f t="shared" si="86"/>
        <v>42.5006</v>
      </c>
      <c r="P227" s="40">
        <f t="shared" si="86"/>
        <v>373</v>
      </c>
      <c r="Q227" s="18"/>
      <c r="R227" s="18" t="s">
        <v>34</v>
      </c>
      <c r="S227" s="56">
        <f>S228+S229+S230+S238+S246+S247+S273+S274+S275</f>
        <v>72</v>
      </c>
      <c r="T227" s="56">
        <f>T228+T229+T230+T238+T246+T247+T273+T274+T275</f>
        <v>248</v>
      </c>
      <c r="U227" s="56" t="s">
        <v>1889</v>
      </c>
      <c r="V227" s="56" t="s">
        <v>1890</v>
      </c>
      <c r="W227" s="18" t="s">
        <v>34</v>
      </c>
      <c r="X227" s="18">
        <v>7397</v>
      </c>
      <c r="Y227" s="18"/>
    </row>
    <row r="228" s="5" customFormat="1" ht="24.95" customHeight="1" spans="1:25">
      <c r="A228" s="20">
        <v>192</v>
      </c>
      <c r="B228" s="21" t="s">
        <v>1891</v>
      </c>
      <c r="C228" s="20"/>
      <c r="D228" s="20"/>
      <c r="E228" s="20"/>
      <c r="F228" s="20"/>
      <c r="G228" s="20" t="s">
        <v>125</v>
      </c>
      <c r="H228" s="20" t="s">
        <v>34</v>
      </c>
      <c r="I228" s="20" t="s">
        <v>1892</v>
      </c>
      <c r="J228" s="42">
        <f>SUM(0)</f>
        <v>0</v>
      </c>
      <c r="K228" s="21" t="s">
        <v>1893</v>
      </c>
      <c r="L228" s="20"/>
      <c r="M228" s="48">
        <f>SUM(0)</f>
        <v>0</v>
      </c>
      <c r="N228" s="48">
        <f>SUM(0)</f>
        <v>0</v>
      </c>
      <c r="O228" s="48">
        <f>SUM(0)</f>
        <v>0</v>
      </c>
      <c r="P228" s="48">
        <f>SUM(0)</f>
        <v>0</v>
      </c>
      <c r="Q228" s="20"/>
      <c r="R228" s="20" t="s">
        <v>110</v>
      </c>
      <c r="S228" s="57">
        <f>SUM(0)</f>
        <v>0</v>
      </c>
      <c r="T228" s="57">
        <f>SUM(0)</f>
        <v>0</v>
      </c>
      <c r="U228" s="57"/>
      <c r="V228" s="57"/>
      <c r="W228" s="20" t="s">
        <v>34</v>
      </c>
      <c r="X228" s="20">
        <v>7398</v>
      </c>
      <c r="Y228" s="20"/>
    </row>
    <row r="229" s="5" customFormat="1" ht="24.95" customHeight="1" spans="1:25">
      <c r="A229" s="20">
        <v>193</v>
      </c>
      <c r="B229" s="21" t="s">
        <v>1956</v>
      </c>
      <c r="C229" s="20"/>
      <c r="D229" s="20"/>
      <c r="E229" s="20"/>
      <c r="F229" s="20"/>
      <c r="G229" s="20"/>
      <c r="H229" s="20"/>
      <c r="I229" s="20"/>
      <c r="J229" s="42"/>
      <c r="K229" s="21"/>
      <c r="L229" s="20"/>
      <c r="M229" s="48"/>
      <c r="N229" s="48"/>
      <c r="O229" s="48"/>
      <c r="P229" s="48"/>
      <c r="Q229" s="20"/>
      <c r="R229" s="20"/>
      <c r="S229" s="57"/>
      <c r="T229" s="57"/>
      <c r="U229" s="57"/>
      <c r="V229" s="57"/>
      <c r="W229" s="20"/>
      <c r="X229" s="20">
        <v>7563</v>
      </c>
      <c r="Y229" s="20"/>
    </row>
    <row r="230" s="5" customFormat="1" ht="24.95" customHeight="1" spans="1:25">
      <c r="A230" s="20">
        <v>194</v>
      </c>
      <c r="B230" s="21" t="s">
        <v>1957</v>
      </c>
      <c r="C230" s="20"/>
      <c r="D230" s="20"/>
      <c r="E230" s="20"/>
      <c r="F230" s="20"/>
      <c r="G230" s="20" t="s">
        <v>125</v>
      </c>
      <c r="H230" s="20" t="s">
        <v>34</v>
      </c>
      <c r="I230" s="20" t="s">
        <v>38</v>
      </c>
      <c r="J230" s="41">
        <f>SUM(J231:J237)</f>
        <v>1850</v>
      </c>
      <c r="K230" s="21" t="s">
        <v>1958</v>
      </c>
      <c r="L230" s="20"/>
      <c r="M230" s="48">
        <f>SUM(M231:M237)</f>
        <v>27.28</v>
      </c>
      <c r="N230" s="48">
        <f>SUM(N231:N237)</f>
        <v>0</v>
      </c>
      <c r="O230" s="48">
        <f>SUM(O231:O237)</f>
        <v>27.28</v>
      </c>
      <c r="P230" s="48">
        <f>SUM(P231:P237)</f>
        <v>0</v>
      </c>
      <c r="Q230" s="20"/>
      <c r="R230" s="20" t="s">
        <v>110</v>
      </c>
      <c r="S230" s="57">
        <f>SUM(S231:S237)</f>
        <v>14</v>
      </c>
      <c r="T230" s="57">
        <f>SUM(T231:T237)</f>
        <v>62</v>
      </c>
      <c r="U230" s="57"/>
      <c r="V230" s="57"/>
      <c r="W230" s="20" t="s">
        <v>34</v>
      </c>
      <c r="X230" s="20">
        <v>7564</v>
      </c>
      <c r="Y230" s="20"/>
    </row>
    <row r="231" s="7" customFormat="1" ht="24.95" customHeight="1" spans="1:25">
      <c r="A231" s="24">
        <v>195</v>
      </c>
      <c r="B231" s="68" t="s">
        <v>1977</v>
      </c>
      <c r="C231" s="61" t="s">
        <v>45</v>
      </c>
      <c r="D231" s="61" t="s">
        <v>173</v>
      </c>
      <c r="E231" s="61" t="s">
        <v>1978</v>
      </c>
      <c r="F231" s="61"/>
      <c r="G231" s="61" t="s">
        <v>363</v>
      </c>
      <c r="H231" s="61">
        <v>2019</v>
      </c>
      <c r="I231" s="61" t="s">
        <v>38</v>
      </c>
      <c r="J231" s="70">
        <v>233</v>
      </c>
      <c r="K231" s="68" t="s">
        <v>1979</v>
      </c>
      <c r="L231" s="47">
        <f>M231</f>
        <v>3.41</v>
      </c>
      <c r="M231" s="71">
        <f>N231+O231+P231</f>
        <v>3.41</v>
      </c>
      <c r="N231" s="71"/>
      <c r="O231" s="71">
        <v>3.41</v>
      </c>
      <c r="P231" s="71"/>
      <c r="Q231" s="61" t="s">
        <v>49</v>
      </c>
      <c r="R231" s="61" t="s">
        <v>110</v>
      </c>
      <c r="S231" s="61">
        <v>3</v>
      </c>
      <c r="T231" s="61">
        <v>15</v>
      </c>
      <c r="U231" s="61"/>
      <c r="V231" s="26"/>
      <c r="W231" s="61" t="s">
        <v>1964</v>
      </c>
      <c r="X231" s="61">
        <v>7761</v>
      </c>
      <c r="Y231" s="61"/>
    </row>
    <row r="232" s="7" customFormat="1" ht="24.95" customHeight="1" spans="1:25">
      <c r="A232" s="24">
        <v>196</v>
      </c>
      <c r="B232" s="68" t="s">
        <v>1992</v>
      </c>
      <c r="C232" s="61" t="s">
        <v>45</v>
      </c>
      <c r="D232" s="61" t="s">
        <v>173</v>
      </c>
      <c r="E232" s="61" t="s">
        <v>1993</v>
      </c>
      <c r="F232" s="61"/>
      <c r="G232" s="61" t="s">
        <v>363</v>
      </c>
      <c r="H232" s="61">
        <v>2019</v>
      </c>
      <c r="I232" s="61" t="s">
        <v>38</v>
      </c>
      <c r="J232" s="70">
        <v>300</v>
      </c>
      <c r="K232" s="68" t="s">
        <v>1991</v>
      </c>
      <c r="L232" s="47">
        <f t="shared" ref="L232:L237" si="87">M232</f>
        <v>4.38</v>
      </c>
      <c r="M232" s="71">
        <f t="shared" ref="M232:M237" si="88">N232+O232+P232</f>
        <v>4.38</v>
      </c>
      <c r="N232" s="71"/>
      <c r="O232" s="71">
        <v>4.38</v>
      </c>
      <c r="P232" s="71"/>
      <c r="Q232" s="61" t="s">
        <v>49</v>
      </c>
      <c r="R232" s="61" t="s">
        <v>110</v>
      </c>
      <c r="S232" s="61"/>
      <c r="T232" s="61"/>
      <c r="U232" s="61"/>
      <c r="V232" s="26"/>
      <c r="W232" s="61" t="s">
        <v>1964</v>
      </c>
      <c r="X232" s="61">
        <v>7768</v>
      </c>
      <c r="Y232" s="61"/>
    </row>
    <row r="233" s="7" customFormat="1" ht="24.95" customHeight="1" spans="1:25">
      <c r="A233" s="24">
        <v>197</v>
      </c>
      <c r="B233" s="68" t="s">
        <v>1994</v>
      </c>
      <c r="C233" s="61" t="s">
        <v>45</v>
      </c>
      <c r="D233" s="61" t="s">
        <v>173</v>
      </c>
      <c r="E233" s="61" t="s">
        <v>174</v>
      </c>
      <c r="F233" s="61"/>
      <c r="G233" s="61" t="s">
        <v>363</v>
      </c>
      <c r="H233" s="61">
        <v>2019</v>
      </c>
      <c r="I233" s="61" t="s">
        <v>38</v>
      </c>
      <c r="J233" s="70">
        <v>181</v>
      </c>
      <c r="K233" s="68" t="s">
        <v>1971</v>
      </c>
      <c r="L233" s="47">
        <f t="shared" si="87"/>
        <v>2.43</v>
      </c>
      <c r="M233" s="71">
        <f t="shared" si="88"/>
        <v>2.43</v>
      </c>
      <c r="N233" s="71"/>
      <c r="O233" s="71">
        <v>2.43</v>
      </c>
      <c r="P233" s="71"/>
      <c r="Q233" s="61" t="s">
        <v>49</v>
      </c>
      <c r="R233" s="61" t="s">
        <v>110</v>
      </c>
      <c r="S233" s="61">
        <v>2</v>
      </c>
      <c r="T233" s="61">
        <v>8</v>
      </c>
      <c r="U233" s="61"/>
      <c r="V233" s="26"/>
      <c r="W233" s="61" t="s">
        <v>1964</v>
      </c>
      <c r="X233" s="61">
        <v>7769</v>
      </c>
      <c r="Y233" s="61"/>
    </row>
    <row r="234" s="7" customFormat="1" ht="24.95" customHeight="1" spans="1:25">
      <c r="A234" s="24">
        <v>198</v>
      </c>
      <c r="B234" s="68" t="s">
        <v>1995</v>
      </c>
      <c r="C234" s="61" t="s">
        <v>45</v>
      </c>
      <c r="D234" s="61" t="s">
        <v>173</v>
      </c>
      <c r="E234" s="61" t="s">
        <v>1996</v>
      </c>
      <c r="F234" s="61"/>
      <c r="G234" s="61" t="s">
        <v>363</v>
      </c>
      <c r="H234" s="61">
        <v>2019</v>
      </c>
      <c r="I234" s="61" t="s">
        <v>38</v>
      </c>
      <c r="J234" s="70">
        <v>460</v>
      </c>
      <c r="K234" s="68" t="s">
        <v>1971</v>
      </c>
      <c r="L234" s="47">
        <f t="shared" si="87"/>
        <v>6.82</v>
      </c>
      <c r="M234" s="71">
        <f t="shared" si="88"/>
        <v>6.82</v>
      </c>
      <c r="N234" s="71"/>
      <c r="O234" s="71">
        <v>6.82</v>
      </c>
      <c r="P234" s="71"/>
      <c r="Q234" s="61" t="s">
        <v>49</v>
      </c>
      <c r="R234" s="61" t="s">
        <v>110</v>
      </c>
      <c r="S234" s="61">
        <v>5</v>
      </c>
      <c r="T234" s="61">
        <v>21</v>
      </c>
      <c r="U234" s="61"/>
      <c r="V234" s="26"/>
      <c r="W234" s="61" t="s">
        <v>1964</v>
      </c>
      <c r="X234" s="61">
        <v>7770</v>
      </c>
      <c r="Y234" s="61"/>
    </row>
    <row r="235" s="7" customFormat="1" ht="24.95" customHeight="1" spans="1:25">
      <c r="A235" s="24">
        <v>199</v>
      </c>
      <c r="B235" s="68" t="s">
        <v>1997</v>
      </c>
      <c r="C235" s="61" t="s">
        <v>45</v>
      </c>
      <c r="D235" s="61" t="s">
        <v>173</v>
      </c>
      <c r="E235" s="61" t="s">
        <v>578</v>
      </c>
      <c r="F235" s="61"/>
      <c r="G235" s="61" t="s">
        <v>363</v>
      </c>
      <c r="H235" s="61">
        <v>2019</v>
      </c>
      <c r="I235" s="61" t="s">
        <v>38</v>
      </c>
      <c r="J235" s="70">
        <v>200</v>
      </c>
      <c r="K235" s="68" t="s">
        <v>1974</v>
      </c>
      <c r="L235" s="47">
        <f t="shared" si="87"/>
        <v>2.92</v>
      </c>
      <c r="M235" s="71">
        <f t="shared" si="88"/>
        <v>2.92</v>
      </c>
      <c r="N235" s="71"/>
      <c r="O235" s="71">
        <v>2.92</v>
      </c>
      <c r="P235" s="71"/>
      <c r="Q235" s="61" t="s">
        <v>49</v>
      </c>
      <c r="R235" s="61" t="s">
        <v>110</v>
      </c>
      <c r="S235" s="61">
        <v>1</v>
      </c>
      <c r="T235" s="61">
        <v>6</v>
      </c>
      <c r="U235" s="61"/>
      <c r="V235" s="26"/>
      <c r="W235" s="61" t="s">
        <v>1964</v>
      </c>
      <c r="X235" s="61">
        <v>7771</v>
      </c>
      <c r="Y235" s="61"/>
    </row>
    <row r="236" s="7" customFormat="1" ht="24.95" customHeight="1" spans="1:25">
      <c r="A236" s="24">
        <v>200</v>
      </c>
      <c r="B236" s="68" t="s">
        <v>1998</v>
      </c>
      <c r="C236" s="61" t="s">
        <v>45</v>
      </c>
      <c r="D236" s="61" t="s">
        <v>173</v>
      </c>
      <c r="E236" s="61" t="s">
        <v>1999</v>
      </c>
      <c r="F236" s="61"/>
      <c r="G236" s="61" t="s">
        <v>363</v>
      </c>
      <c r="H236" s="61">
        <v>2019</v>
      </c>
      <c r="I236" s="61" t="s">
        <v>38</v>
      </c>
      <c r="J236" s="70">
        <v>450</v>
      </c>
      <c r="K236" s="68" t="s">
        <v>2000</v>
      </c>
      <c r="L236" s="47">
        <f t="shared" si="87"/>
        <v>6.82</v>
      </c>
      <c r="M236" s="71">
        <f t="shared" si="88"/>
        <v>6.82</v>
      </c>
      <c r="N236" s="71"/>
      <c r="O236" s="71">
        <v>6.82</v>
      </c>
      <c r="P236" s="71"/>
      <c r="Q236" s="61" t="s">
        <v>49</v>
      </c>
      <c r="R236" s="61" t="s">
        <v>110</v>
      </c>
      <c r="S236" s="61"/>
      <c r="T236" s="61"/>
      <c r="U236" s="61"/>
      <c r="V236" s="26"/>
      <c r="W236" s="61" t="s">
        <v>1964</v>
      </c>
      <c r="X236" s="61">
        <v>7772</v>
      </c>
      <c r="Y236" s="61"/>
    </row>
    <row r="237" s="7" customFormat="1" ht="24.95" customHeight="1" spans="1:25">
      <c r="A237" s="24">
        <v>201</v>
      </c>
      <c r="B237" s="68" t="s">
        <v>2001</v>
      </c>
      <c r="C237" s="61" t="s">
        <v>45</v>
      </c>
      <c r="D237" s="61" t="s">
        <v>173</v>
      </c>
      <c r="E237" s="61" t="s">
        <v>2002</v>
      </c>
      <c r="F237" s="61"/>
      <c r="G237" s="61" t="s">
        <v>363</v>
      </c>
      <c r="H237" s="61">
        <v>2019</v>
      </c>
      <c r="I237" s="61" t="s">
        <v>38</v>
      </c>
      <c r="J237" s="70">
        <v>26</v>
      </c>
      <c r="K237" s="68" t="s">
        <v>1971</v>
      </c>
      <c r="L237" s="47">
        <f t="shared" si="87"/>
        <v>0.5</v>
      </c>
      <c r="M237" s="71">
        <f t="shared" si="88"/>
        <v>0.5</v>
      </c>
      <c r="N237" s="71"/>
      <c r="O237" s="71">
        <v>0.5</v>
      </c>
      <c r="P237" s="71"/>
      <c r="Q237" s="61" t="s">
        <v>49</v>
      </c>
      <c r="R237" s="61" t="s">
        <v>110</v>
      </c>
      <c r="S237" s="61">
        <v>3</v>
      </c>
      <c r="T237" s="61">
        <v>12</v>
      </c>
      <c r="U237" s="61"/>
      <c r="V237" s="26"/>
      <c r="W237" s="61" t="s">
        <v>1964</v>
      </c>
      <c r="X237" s="61">
        <v>7773</v>
      </c>
      <c r="Y237" s="61"/>
    </row>
    <row r="238" s="5" customFormat="1" ht="24.95" customHeight="1" spans="1:25">
      <c r="A238" s="20">
        <v>202</v>
      </c>
      <c r="B238" s="21" t="s">
        <v>2047</v>
      </c>
      <c r="C238" s="20"/>
      <c r="D238" s="20"/>
      <c r="E238" s="20"/>
      <c r="F238" s="20"/>
      <c r="G238" s="20" t="s">
        <v>34</v>
      </c>
      <c r="H238" s="20" t="s">
        <v>34</v>
      </c>
      <c r="I238" s="20" t="s">
        <v>34</v>
      </c>
      <c r="J238" s="20" t="s">
        <v>34</v>
      </c>
      <c r="K238" s="21"/>
      <c r="L238" s="72">
        <v>200</v>
      </c>
      <c r="M238" s="48">
        <f t="shared" ref="M238:P238" si="89">SUM(M239,M240,M244,M245)</f>
        <v>0</v>
      </c>
      <c r="N238" s="48">
        <f t="shared" si="89"/>
        <v>0</v>
      </c>
      <c r="O238" s="48">
        <f t="shared" si="89"/>
        <v>0</v>
      </c>
      <c r="P238" s="48">
        <f t="shared" si="89"/>
        <v>0</v>
      </c>
      <c r="Q238" s="20"/>
      <c r="R238" s="20" t="s">
        <v>110</v>
      </c>
      <c r="S238" s="57">
        <f>SUM(S239,S240,S244,S245)</f>
        <v>0</v>
      </c>
      <c r="T238" s="57">
        <f>SUM(T239,T240,T244,T245)</f>
        <v>0</v>
      </c>
      <c r="U238" s="57"/>
      <c r="V238" s="57"/>
      <c r="W238" s="20" t="s">
        <v>34</v>
      </c>
      <c r="X238" s="20">
        <v>7832</v>
      </c>
      <c r="Y238" s="20"/>
    </row>
    <row r="239" s="6" customFormat="1" ht="24.95" customHeight="1" spans="1:25">
      <c r="A239" s="22">
        <v>203</v>
      </c>
      <c r="B239" s="23" t="s">
        <v>2048</v>
      </c>
      <c r="C239" s="22"/>
      <c r="D239" s="22"/>
      <c r="E239" s="22"/>
      <c r="F239" s="22"/>
      <c r="G239" s="22" t="s">
        <v>363</v>
      </c>
      <c r="H239" s="22" t="s">
        <v>34</v>
      </c>
      <c r="I239" s="22" t="s">
        <v>108</v>
      </c>
      <c r="J239" s="43">
        <f>SUM(0)</f>
        <v>0</v>
      </c>
      <c r="K239" s="69" t="s">
        <v>2049</v>
      </c>
      <c r="L239" s="73">
        <v>3000</v>
      </c>
      <c r="M239" s="49">
        <f>SUM(0)</f>
        <v>0</v>
      </c>
      <c r="N239" s="49">
        <f>SUM(0)</f>
        <v>0</v>
      </c>
      <c r="O239" s="49">
        <f>SUM(0)</f>
        <v>0</v>
      </c>
      <c r="P239" s="49">
        <f>SUM(0)</f>
        <v>0</v>
      </c>
      <c r="Q239" s="22"/>
      <c r="R239" s="22" t="s">
        <v>110</v>
      </c>
      <c r="S239" s="58">
        <f>SUM(0)</f>
        <v>0</v>
      </c>
      <c r="T239" s="58">
        <f>SUM(0)</f>
        <v>0</v>
      </c>
      <c r="U239" s="58"/>
      <c r="V239" s="58"/>
      <c r="W239" s="22" t="s">
        <v>34</v>
      </c>
      <c r="X239" s="22">
        <v>7833</v>
      </c>
      <c r="Y239" s="22"/>
    </row>
    <row r="240" s="6" customFormat="1" ht="24.95" customHeight="1" spans="1:25">
      <c r="A240" s="22">
        <v>204</v>
      </c>
      <c r="B240" s="23" t="s">
        <v>2052</v>
      </c>
      <c r="C240" s="22"/>
      <c r="D240" s="22"/>
      <c r="E240" s="22"/>
      <c r="F240" s="22"/>
      <c r="G240" s="22" t="s">
        <v>125</v>
      </c>
      <c r="H240" s="22" t="s">
        <v>34</v>
      </c>
      <c r="I240" s="22" t="s">
        <v>2053</v>
      </c>
      <c r="J240" s="43">
        <f>SUM(J241,J242,J243)</f>
        <v>0</v>
      </c>
      <c r="K240" s="69" t="s">
        <v>2054</v>
      </c>
      <c r="L240" s="73"/>
      <c r="M240" s="49">
        <f t="shared" ref="M240:P240" si="90">SUM(M241,M242,M243)</f>
        <v>0</v>
      </c>
      <c r="N240" s="49">
        <f t="shared" si="90"/>
        <v>0</v>
      </c>
      <c r="O240" s="49">
        <f t="shared" si="90"/>
        <v>0</v>
      </c>
      <c r="P240" s="49">
        <f t="shared" si="90"/>
        <v>0</v>
      </c>
      <c r="Q240" s="22"/>
      <c r="R240" s="22" t="s">
        <v>110</v>
      </c>
      <c r="S240" s="58">
        <f>SUM(S241,S242,S243)</f>
        <v>0</v>
      </c>
      <c r="T240" s="58">
        <f>SUM(T241,T242,T243)</f>
        <v>0</v>
      </c>
      <c r="U240" s="58"/>
      <c r="V240" s="58"/>
      <c r="W240" s="22" t="s">
        <v>34</v>
      </c>
      <c r="X240" s="22">
        <v>7840</v>
      </c>
      <c r="Y240" s="22"/>
    </row>
    <row r="241" s="3" customFormat="1" ht="24.95" customHeight="1" spans="1:25">
      <c r="A241" s="24">
        <v>205</v>
      </c>
      <c r="B241" s="26" t="s">
        <v>2055</v>
      </c>
      <c r="C241" s="24"/>
      <c r="D241" s="24"/>
      <c r="E241" s="24"/>
      <c r="F241" s="24"/>
      <c r="G241" s="24" t="s">
        <v>125</v>
      </c>
      <c r="H241" s="24" t="s">
        <v>34</v>
      </c>
      <c r="I241" s="24" t="s">
        <v>2053</v>
      </c>
      <c r="J241" s="55">
        <f>SUM(0)</f>
        <v>0</v>
      </c>
      <c r="K241" s="51"/>
      <c r="L241" s="24"/>
      <c r="M241" s="52">
        <f>SUM(0)</f>
        <v>0</v>
      </c>
      <c r="N241" s="52">
        <f>SUM(0)</f>
        <v>0</v>
      </c>
      <c r="O241" s="52">
        <f>SUM(0)</f>
        <v>0</v>
      </c>
      <c r="P241" s="52">
        <f>SUM(0)</f>
        <v>0</v>
      </c>
      <c r="Q241" s="24"/>
      <c r="R241" s="24" t="s">
        <v>110</v>
      </c>
      <c r="S241" s="59">
        <f>SUM(0)</f>
        <v>0</v>
      </c>
      <c r="T241" s="59">
        <f>SUM(0)</f>
        <v>0</v>
      </c>
      <c r="U241" s="59"/>
      <c r="V241" s="59"/>
      <c r="W241" s="24" t="s">
        <v>34</v>
      </c>
      <c r="X241" s="24">
        <v>7841</v>
      </c>
      <c r="Y241" s="24"/>
    </row>
    <row r="242" s="3" customFormat="1" ht="24.95" customHeight="1" spans="1:25">
      <c r="A242" s="24">
        <v>206</v>
      </c>
      <c r="B242" s="26" t="s">
        <v>2060</v>
      </c>
      <c r="C242" s="24"/>
      <c r="D242" s="24"/>
      <c r="E242" s="24"/>
      <c r="F242" s="24"/>
      <c r="G242" s="24" t="s">
        <v>125</v>
      </c>
      <c r="H242" s="24" t="s">
        <v>34</v>
      </c>
      <c r="I242" s="24" t="s">
        <v>2053</v>
      </c>
      <c r="J242" s="55">
        <f t="shared" ref="J242:J245" si="91">SUM(0)</f>
        <v>0</v>
      </c>
      <c r="K242" s="51"/>
      <c r="L242" s="24"/>
      <c r="M242" s="52">
        <f t="shared" ref="M242:P242" si="92">SUM(0)</f>
        <v>0</v>
      </c>
      <c r="N242" s="52">
        <f t="shared" si="92"/>
        <v>0</v>
      </c>
      <c r="O242" s="52">
        <f t="shared" si="92"/>
        <v>0</v>
      </c>
      <c r="P242" s="52">
        <f t="shared" si="92"/>
        <v>0</v>
      </c>
      <c r="Q242" s="24"/>
      <c r="R242" s="24" t="s">
        <v>110</v>
      </c>
      <c r="S242" s="59">
        <f t="shared" ref="S242:S245" si="93">SUM(0)</f>
        <v>0</v>
      </c>
      <c r="T242" s="59">
        <f t="shared" ref="T242:T245" si="94">SUM(0)</f>
        <v>0</v>
      </c>
      <c r="U242" s="59"/>
      <c r="V242" s="59"/>
      <c r="W242" s="24" t="s">
        <v>34</v>
      </c>
      <c r="X242" s="24">
        <v>7875</v>
      </c>
      <c r="Y242" s="24"/>
    </row>
    <row r="243" s="3" customFormat="1" ht="24.95" customHeight="1" spans="1:25">
      <c r="A243" s="24">
        <v>207</v>
      </c>
      <c r="B243" s="26" t="s">
        <v>2061</v>
      </c>
      <c r="C243" s="24"/>
      <c r="D243" s="24"/>
      <c r="E243" s="24"/>
      <c r="F243" s="24"/>
      <c r="G243" s="24" t="s">
        <v>37</v>
      </c>
      <c r="H243" s="24" t="s">
        <v>34</v>
      </c>
      <c r="I243" s="24" t="s">
        <v>2053</v>
      </c>
      <c r="J243" s="55">
        <f t="shared" si="91"/>
        <v>0</v>
      </c>
      <c r="K243" s="51"/>
      <c r="L243" s="24"/>
      <c r="M243" s="52">
        <f t="shared" ref="M243:P243" si="95">SUM(0)</f>
        <v>0</v>
      </c>
      <c r="N243" s="52">
        <f t="shared" si="95"/>
        <v>0</v>
      </c>
      <c r="O243" s="52">
        <f t="shared" si="95"/>
        <v>0</v>
      </c>
      <c r="P243" s="52">
        <f t="shared" si="95"/>
        <v>0</v>
      </c>
      <c r="Q243" s="24"/>
      <c r="R243" s="24" t="s">
        <v>110</v>
      </c>
      <c r="S243" s="59"/>
      <c r="T243" s="59"/>
      <c r="U243" s="59"/>
      <c r="V243" s="59"/>
      <c r="W243" s="24" t="s">
        <v>34</v>
      </c>
      <c r="X243" s="24">
        <v>7885</v>
      </c>
      <c r="Y243" s="24"/>
    </row>
    <row r="244" s="6" customFormat="1" ht="24.95" customHeight="1" spans="1:25">
      <c r="A244" s="22">
        <v>208</v>
      </c>
      <c r="B244" s="23" t="s">
        <v>2062</v>
      </c>
      <c r="C244" s="22"/>
      <c r="D244" s="22"/>
      <c r="E244" s="22"/>
      <c r="F244" s="22"/>
      <c r="G244" s="22"/>
      <c r="H244" s="22"/>
      <c r="I244" s="22"/>
      <c r="J244" s="43">
        <f t="shared" si="91"/>
        <v>0</v>
      </c>
      <c r="K244" s="69"/>
      <c r="L244" s="73"/>
      <c r="M244" s="49">
        <f t="shared" ref="M244:P244" si="96">SUM(0)</f>
        <v>0</v>
      </c>
      <c r="N244" s="49">
        <f t="shared" si="96"/>
        <v>0</v>
      </c>
      <c r="O244" s="49">
        <f t="shared" si="96"/>
        <v>0</v>
      </c>
      <c r="P244" s="49">
        <f t="shared" si="96"/>
        <v>0</v>
      </c>
      <c r="Q244" s="22"/>
      <c r="R244" s="22"/>
      <c r="S244" s="58">
        <f t="shared" si="93"/>
        <v>0</v>
      </c>
      <c r="T244" s="58">
        <f t="shared" si="94"/>
        <v>0</v>
      </c>
      <c r="U244" s="58"/>
      <c r="V244" s="58"/>
      <c r="W244" s="22"/>
      <c r="X244" s="22"/>
      <c r="Y244" s="22" t="s">
        <v>2063</v>
      </c>
    </row>
    <row r="245" s="6" customFormat="1" ht="24.95" customHeight="1" spans="1:25">
      <c r="A245" s="22">
        <v>209</v>
      </c>
      <c r="B245" s="23" t="s">
        <v>2064</v>
      </c>
      <c r="C245" s="22"/>
      <c r="D245" s="22"/>
      <c r="E245" s="22"/>
      <c r="F245" s="22"/>
      <c r="G245" s="22"/>
      <c r="H245" s="22"/>
      <c r="I245" s="22"/>
      <c r="J245" s="43">
        <f t="shared" si="91"/>
        <v>0</v>
      </c>
      <c r="K245" s="69"/>
      <c r="L245" s="73"/>
      <c r="M245" s="49">
        <f t="shared" ref="M245:P245" si="97">SUM(0)</f>
        <v>0</v>
      </c>
      <c r="N245" s="49">
        <f t="shared" si="97"/>
        <v>0</v>
      </c>
      <c r="O245" s="49">
        <f t="shared" si="97"/>
        <v>0</v>
      </c>
      <c r="P245" s="49">
        <f t="shared" si="97"/>
        <v>0</v>
      </c>
      <c r="Q245" s="22"/>
      <c r="R245" s="22"/>
      <c r="S245" s="58">
        <f t="shared" si="93"/>
        <v>0</v>
      </c>
      <c r="T245" s="58">
        <f t="shared" si="94"/>
        <v>0</v>
      </c>
      <c r="U245" s="58"/>
      <c r="V245" s="58"/>
      <c r="W245" s="22"/>
      <c r="X245" s="22"/>
      <c r="Y245" s="22" t="s">
        <v>2065</v>
      </c>
    </row>
    <row r="246" s="5" customFormat="1" ht="24.95" customHeight="1" spans="1:25">
      <c r="A246" s="20">
        <v>210</v>
      </c>
      <c r="B246" s="21" t="s">
        <v>2068</v>
      </c>
      <c r="C246" s="20"/>
      <c r="D246" s="20"/>
      <c r="E246" s="20"/>
      <c r="F246" s="20"/>
      <c r="G246" s="20"/>
      <c r="H246" s="20"/>
      <c r="I246" s="20"/>
      <c r="J246" s="42"/>
      <c r="K246" s="21"/>
      <c r="L246" s="20"/>
      <c r="M246" s="48"/>
      <c r="N246" s="48"/>
      <c r="O246" s="48"/>
      <c r="P246" s="48"/>
      <c r="Q246" s="20"/>
      <c r="R246" s="20"/>
      <c r="S246" s="57"/>
      <c r="T246" s="57"/>
      <c r="U246" s="57"/>
      <c r="V246" s="57"/>
      <c r="W246" s="20"/>
      <c r="X246" s="20">
        <v>7888</v>
      </c>
      <c r="Y246" s="20"/>
    </row>
    <row r="247" s="5" customFormat="1" ht="24.95" customHeight="1" spans="1:25">
      <c r="A247" s="20">
        <v>211</v>
      </c>
      <c r="B247" s="21" t="s">
        <v>2069</v>
      </c>
      <c r="C247" s="20"/>
      <c r="D247" s="20"/>
      <c r="E247" s="20"/>
      <c r="F247" s="20"/>
      <c r="G247" s="20" t="s">
        <v>34</v>
      </c>
      <c r="H247" s="20" t="s">
        <v>34</v>
      </c>
      <c r="I247" s="20" t="s">
        <v>34</v>
      </c>
      <c r="J247" s="42" t="s">
        <v>34</v>
      </c>
      <c r="K247" s="21"/>
      <c r="L247" s="20"/>
      <c r="M247" s="48">
        <f t="shared" ref="M247:P247" si="98">M248+M258+M259+M260+M262+M263</f>
        <v>388.2206</v>
      </c>
      <c r="N247" s="48">
        <f t="shared" si="98"/>
        <v>0</v>
      </c>
      <c r="O247" s="48">
        <f t="shared" si="98"/>
        <v>15.2206</v>
      </c>
      <c r="P247" s="48">
        <f t="shared" si="98"/>
        <v>373</v>
      </c>
      <c r="Q247" s="20"/>
      <c r="R247" s="20" t="s">
        <v>110</v>
      </c>
      <c r="S247" s="57">
        <f>S248+S258+S259+S260+S262+S263</f>
        <v>58</v>
      </c>
      <c r="T247" s="57">
        <f>T248+T258+T259+T260+T262+T263</f>
        <v>186</v>
      </c>
      <c r="U247" s="57"/>
      <c r="V247" s="57"/>
      <c r="W247" s="20" t="s">
        <v>34</v>
      </c>
      <c r="X247" s="20">
        <v>7889</v>
      </c>
      <c r="Y247" s="20"/>
    </row>
    <row r="248" s="6" customFormat="1" ht="24.95" customHeight="1" spans="1:25">
      <c r="A248" s="22">
        <v>212</v>
      </c>
      <c r="B248" s="23" t="s">
        <v>2070</v>
      </c>
      <c r="C248" s="22"/>
      <c r="D248" s="22"/>
      <c r="E248" s="22"/>
      <c r="F248" s="22"/>
      <c r="G248" s="22" t="s">
        <v>37</v>
      </c>
      <c r="H248" s="22" t="s">
        <v>34</v>
      </c>
      <c r="I248" s="22" t="s">
        <v>2053</v>
      </c>
      <c r="J248" s="43">
        <f>SUM(J249:J257)</f>
        <v>9</v>
      </c>
      <c r="K248" s="69" t="s">
        <v>2071</v>
      </c>
      <c r="L248" s="22"/>
      <c r="M248" s="49">
        <f>SUM(M249:M257)</f>
        <v>363</v>
      </c>
      <c r="N248" s="49">
        <f>SUM(N249:N257)</f>
        <v>0</v>
      </c>
      <c r="O248" s="49">
        <f>SUM(O249:O257)</f>
        <v>0</v>
      </c>
      <c r="P248" s="49">
        <f>SUM(P249:P257)</f>
        <v>363</v>
      </c>
      <c r="Q248" s="22"/>
      <c r="R248" s="22" t="s">
        <v>110</v>
      </c>
      <c r="S248" s="58">
        <f>SUM(S249:S257)</f>
        <v>33</v>
      </c>
      <c r="T248" s="58">
        <f>SUM(T249:T257)</f>
        <v>111</v>
      </c>
      <c r="U248" s="58"/>
      <c r="V248" s="58"/>
      <c r="W248" s="22" t="s">
        <v>34</v>
      </c>
      <c r="X248" s="22">
        <v>7890</v>
      </c>
      <c r="Y248" s="22"/>
    </row>
    <row r="249" ht="24.95" customHeight="1" spans="1:25">
      <c r="A249" s="24">
        <v>213</v>
      </c>
      <c r="B249" s="25" t="s">
        <v>2219</v>
      </c>
      <c r="C249" s="26" t="s">
        <v>45</v>
      </c>
      <c r="D249" s="26" t="s">
        <v>173</v>
      </c>
      <c r="E249" s="26" t="s">
        <v>174</v>
      </c>
      <c r="F249" s="26"/>
      <c r="G249" s="26" t="s">
        <v>37</v>
      </c>
      <c r="H249" s="26">
        <v>2020</v>
      </c>
      <c r="I249" s="26" t="s">
        <v>2053</v>
      </c>
      <c r="J249" s="45">
        <v>1</v>
      </c>
      <c r="K249" s="46" t="s">
        <v>2220</v>
      </c>
      <c r="L249" s="54">
        <f t="shared" ref="L249:L257" si="99">M249</f>
        <v>18</v>
      </c>
      <c r="M249" s="54">
        <f t="shared" ref="M249:M257" si="100">SUM(N249:P249)</f>
        <v>18</v>
      </c>
      <c r="N249" s="74"/>
      <c r="O249" s="74"/>
      <c r="P249" s="74">
        <v>18</v>
      </c>
      <c r="Q249" s="24" t="s">
        <v>2075</v>
      </c>
      <c r="R249" s="26" t="s">
        <v>110</v>
      </c>
      <c r="S249" s="60">
        <v>5</v>
      </c>
      <c r="T249" s="60">
        <v>13</v>
      </c>
      <c r="U249" s="74"/>
      <c r="V249" s="60"/>
      <c r="W249" s="26" t="s">
        <v>17</v>
      </c>
      <c r="X249" s="26"/>
      <c r="Y249" s="26" t="s">
        <v>2221</v>
      </c>
    </row>
    <row r="250" ht="24.95" customHeight="1" spans="1:25">
      <c r="A250" s="24">
        <v>214</v>
      </c>
      <c r="B250" s="25" t="s">
        <v>2222</v>
      </c>
      <c r="C250" s="26" t="s">
        <v>45</v>
      </c>
      <c r="D250" s="26" t="s">
        <v>173</v>
      </c>
      <c r="E250" s="26" t="s">
        <v>687</v>
      </c>
      <c r="F250" s="26"/>
      <c r="G250" s="26" t="s">
        <v>37</v>
      </c>
      <c r="H250" s="26">
        <v>2020</v>
      </c>
      <c r="I250" s="26" t="s">
        <v>2053</v>
      </c>
      <c r="J250" s="45">
        <v>1</v>
      </c>
      <c r="K250" s="46" t="s">
        <v>2223</v>
      </c>
      <c r="L250" s="54">
        <f t="shared" si="99"/>
        <v>30</v>
      </c>
      <c r="M250" s="54">
        <f t="shared" si="100"/>
        <v>30</v>
      </c>
      <c r="N250" s="74"/>
      <c r="O250" s="74"/>
      <c r="P250" s="74">
        <v>30</v>
      </c>
      <c r="Q250" s="24" t="s">
        <v>2075</v>
      </c>
      <c r="R250" s="26" t="s">
        <v>110</v>
      </c>
      <c r="S250" s="60">
        <v>9</v>
      </c>
      <c r="T250" s="60">
        <v>37</v>
      </c>
      <c r="U250" s="74"/>
      <c r="V250" s="60"/>
      <c r="W250" s="26" t="s">
        <v>17</v>
      </c>
      <c r="X250" s="26"/>
      <c r="Y250" s="26" t="s">
        <v>2224</v>
      </c>
    </row>
    <row r="251" ht="24.95" customHeight="1" spans="1:25">
      <c r="A251" s="24">
        <v>215</v>
      </c>
      <c r="B251" s="25" t="s">
        <v>2225</v>
      </c>
      <c r="C251" s="26" t="s">
        <v>45</v>
      </c>
      <c r="D251" s="26" t="s">
        <v>173</v>
      </c>
      <c r="E251" s="26" t="s">
        <v>701</v>
      </c>
      <c r="F251" s="26"/>
      <c r="G251" s="26" t="s">
        <v>37</v>
      </c>
      <c r="H251" s="26">
        <v>2020</v>
      </c>
      <c r="I251" s="26" t="s">
        <v>2053</v>
      </c>
      <c r="J251" s="45">
        <v>1</v>
      </c>
      <c r="K251" s="46" t="s">
        <v>2226</v>
      </c>
      <c r="L251" s="54">
        <f t="shared" si="99"/>
        <v>55</v>
      </c>
      <c r="M251" s="54">
        <f t="shared" si="100"/>
        <v>55</v>
      </c>
      <c r="N251" s="74"/>
      <c r="O251" s="74"/>
      <c r="P251" s="74">
        <v>55</v>
      </c>
      <c r="Q251" s="24" t="s">
        <v>2075</v>
      </c>
      <c r="R251" s="26" t="s">
        <v>110</v>
      </c>
      <c r="S251" s="60">
        <v>7</v>
      </c>
      <c r="T251" s="60">
        <v>23</v>
      </c>
      <c r="U251" s="74"/>
      <c r="V251" s="60"/>
      <c r="W251" s="26" t="s">
        <v>17</v>
      </c>
      <c r="X251" s="26"/>
      <c r="Y251" s="26" t="s">
        <v>2227</v>
      </c>
    </row>
    <row r="252" ht="24.95" customHeight="1" spans="1:25">
      <c r="A252" s="24">
        <v>216</v>
      </c>
      <c r="B252" s="25" t="s">
        <v>2228</v>
      </c>
      <c r="C252" s="26" t="s">
        <v>45</v>
      </c>
      <c r="D252" s="26" t="s">
        <v>173</v>
      </c>
      <c r="E252" s="26" t="s">
        <v>2229</v>
      </c>
      <c r="F252" s="26"/>
      <c r="G252" s="26" t="s">
        <v>37</v>
      </c>
      <c r="H252" s="26">
        <v>2020</v>
      </c>
      <c r="I252" s="26" t="s">
        <v>2053</v>
      </c>
      <c r="J252" s="45">
        <v>1</v>
      </c>
      <c r="K252" s="46" t="s">
        <v>2230</v>
      </c>
      <c r="L252" s="54">
        <f t="shared" si="99"/>
        <v>20</v>
      </c>
      <c r="M252" s="54">
        <f t="shared" si="100"/>
        <v>20</v>
      </c>
      <c r="N252" s="74"/>
      <c r="O252" s="74"/>
      <c r="P252" s="74">
        <v>20</v>
      </c>
      <c r="Q252" s="24" t="s">
        <v>2075</v>
      </c>
      <c r="R252" s="26" t="s">
        <v>110</v>
      </c>
      <c r="S252" s="60">
        <v>2</v>
      </c>
      <c r="T252" s="60">
        <v>8</v>
      </c>
      <c r="U252" s="74"/>
      <c r="V252" s="60"/>
      <c r="W252" s="26" t="s">
        <v>17</v>
      </c>
      <c r="X252" s="26"/>
      <c r="Y252" s="26" t="s">
        <v>2231</v>
      </c>
    </row>
    <row r="253" ht="24.95" customHeight="1" spans="1:25">
      <c r="A253" s="24">
        <v>217</v>
      </c>
      <c r="B253" s="25" t="s">
        <v>2232</v>
      </c>
      <c r="C253" s="26" t="s">
        <v>45</v>
      </c>
      <c r="D253" s="26" t="s">
        <v>173</v>
      </c>
      <c r="E253" s="26" t="s">
        <v>580</v>
      </c>
      <c r="F253" s="26"/>
      <c r="G253" s="26" t="s">
        <v>37</v>
      </c>
      <c r="H253" s="26">
        <v>2020</v>
      </c>
      <c r="I253" s="26" t="s">
        <v>2053</v>
      </c>
      <c r="J253" s="45">
        <v>1</v>
      </c>
      <c r="K253" s="46" t="s">
        <v>2233</v>
      </c>
      <c r="L253" s="54">
        <f t="shared" si="99"/>
        <v>80</v>
      </c>
      <c r="M253" s="54">
        <f t="shared" si="100"/>
        <v>80</v>
      </c>
      <c r="N253" s="74"/>
      <c r="O253" s="74"/>
      <c r="P253" s="74">
        <v>80</v>
      </c>
      <c r="Q253" s="24" t="s">
        <v>2075</v>
      </c>
      <c r="R253" s="26" t="s">
        <v>110</v>
      </c>
      <c r="S253" s="60">
        <v>4</v>
      </c>
      <c r="T253" s="60">
        <v>12</v>
      </c>
      <c r="U253" s="74"/>
      <c r="V253" s="60"/>
      <c r="W253" s="26" t="s">
        <v>17</v>
      </c>
      <c r="X253" s="26"/>
      <c r="Y253" s="26" t="s">
        <v>2234</v>
      </c>
    </row>
    <row r="254" ht="24.95" customHeight="1" spans="1:25">
      <c r="A254" s="24">
        <v>218</v>
      </c>
      <c r="B254" s="25" t="s">
        <v>2235</v>
      </c>
      <c r="C254" s="26" t="s">
        <v>45</v>
      </c>
      <c r="D254" s="26" t="s">
        <v>173</v>
      </c>
      <c r="E254" s="26" t="s">
        <v>691</v>
      </c>
      <c r="F254" s="26"/>
      <c r="G254" s="26" t="s">
        <v>37</v>
      </c>
      <c r="H254" s="26">
        <v>2020</v>
      </c>
      <c r="I254" s="26" t="s">
        <v>2053</v>
      </c>
      <c r="J254" s="45">
        <v>1</v>
      </c>
      <c r="K254" s="46" t="s">
        <v>2233</v>
      </c>
      <c r="L254" s="54">
        <f t="shared" si="99"/>
        <v>60</v>
      </c>
      <c r="M254" s="54">
        <f t="shared" si="100"/>
        <v>60</v>
      </c>
      <c r="N254" s="74"/>
      <c r="O254" s="74"/>
      <c r="P254" s="74">
        <v>60</v>
      </c>
      <c r="Q254" s="24" t="s">
        <v>2075</v>
      </c>
      <c r="R254" s="26" t="s">
        <v>110</v>
      </c>
      <c r="S254" s="60">
        <v>2</v>
      </c>
      <c r="T254" s="60">
        <v>5</v>
      </c>
      <c r="U254" s="74"/>
      <c r="V254" s="60"/>
      <c r="W254" s="26" t="s">
        <v>17</v>
      </c>
      <c r="X254" s="26"/>
      <c r="Y254" s="26" t="s">
        <v>2236</v>
      </c>
    </row>
    <row r="255" ht="24.95" customHeight="1" spans="1:25">
      <c r="A255" s="24">
        <v>219</v>
      </c>
      <c r="B255" s="25" t="s">
        <v>2237</v>
      </c>
      <c r="C255" s="26" t="s">
        <v>45</v>
      </c>
      <c r="D255" s="26" t="s">
        <v>173</v>
      </c>
      <c r="E255" s="26" t="s">
        <v>572</v>
      </c>
      <c r="F255" s="26"/>
      <c r="G255" s="26" t="s">
        <v>37</v>
      </c>
      <c r="H255" s="26">
        <v>2020</v>
      </c>
      <c r="I255" s="26" t="s">
        <v>2053</v>
      </c>
      <c r="J255" s="45">
        <v>1</v>
      </c>
      <c r="K255" s="46" t="s">
        <v>2238</v>
      </c>
      <c r="L255" s="54">
        <f t="shared" si="99"/>
        <v>40</v>
      </c>
      <c r="M255" s="54">
        <f t="shared" si="100"/>
        <v>40</v>
      </c>
      <c r="N255" s="74"/>
      <c r="O255" s="74"/>
      <c r="P255" s="74">
        <v>40</v>
      </c>
      <c r="Q255" s="24" t="s">
        <v>2075</v>
      </c>
      <c r="R255" s="26" t="s">
        <v>110</v>
      </c>
      <c r="S255" s="60">
        <v>4</v>
      </c>
      <c r="T255" s="60">
        <v>13</v>
      </c>
      <c r="U255" s="74"/>
      <c r="V255" s="60"/>
      <c r="W255" s="26" t="s">
        <v>17</v>
      </c>
      <c r="X255" s="26"/>
      <c r="Y255" s="26" t="s">
        <v>2239</v>
      </c>
    </row>
    <row r="256" ht="24.95" customHeight="1" spans="1:25">
      <c r="A256" s="24">
        <v>220</v>
      </c>
      <c r="B256" s="25" t="s">
        <v>2240</v>
      </c>
      <c r="C256" s="26" t="s">
        <v>45</v>
      </c>
      <c r="D256" s="26" t="s">
        <v>173</v>
      </c>
      <c r="E256" s="26" t="s">
        <v>578</v>
      </c>
      <c r="F256" s="26"/>
      <c r="G256" s="26" t="s">
        <v>37</v>
      </c>
      <c r="H256" s="26">
        <v>2020</v>
      </c>
      <c r="I256" s="26" t="s">
        <v>2053</v>
      </c>
      <c r="J256" s="45">
        <v>1</v>
      </c>
      <c r="K256" s="46" t="s">
        <v>2238</v>
      </c>
      <c r="L256" s="54">
        <f t="shared" si="99"/>
        <v>30</v>
      </c>
      <c r="M256" s="54">
        <f t="shared" si="100"/>
        <v>30</v>
      </c>
      <c r="N256" s="74"/>
      <c r="O256" s="74"/>
      <c r="P256" s="74">
        <v>30</v>
      </c>
      <c r="Q256" s="24" t="s">
        <v>2075</v>
      </c>
      <c r="R256" s="26" t="s">
        <v>110</v>
      </c>
      <c r="S256" s="60"/>
      <c r="T256" s="60"/>
      <c r="U256" s="74"/>
      <c r="V256" s="60"/>
      <c r="W256" s="26" t="s">
        <v>17</v>
      </c>
      <c r="X256" s="26"/>
      <c r="Y256" s="26" t="s">
        <v>2241</v>
      </c>
    </row>
    <row r="257" ht="24.95" customHeight="1" spans="1:25">
      <c r="A257" s="24">
        <v>221</v>
      </c>
      <c r="B257" s="25" t="s">
        <v>2242</v>
      </c>
      <c r="C257" s="26" t="s">
        <v>45</v>
      </c>
      <c r="D257" s="26" t="s">
        <v>173</v>
      </c>
      <c r="E257" s="26" t="s">
        <v>410</v>
      </c>
      <c r="F257" s="26"/>
      <c r="G257" s="26" t="s">
        <v>37</v>
      </c>
      <c r="H257" s="26">
        <v>2020</v>
      </c>
      <c r="I257" s="26" t="s">
        <v>2053</v>
      </c>
      <c r="J257" s="45">
        <v>1</v>
      </c>
      <c r="K257" s="46" t="s">
        <v>2238</v>
      </c>
      <c r="L257" s="54">
        <f t="shared" si="99"/>
        <v>30</v>
      </c>
      <c r="M257" s="54">
        <f t="shared" si="100"/>
        <v>30</v>
      </c>
      <c r="N257" s="74"/>
      <c r="O257" s="74"/>
      <c r="P257" s="74">
        <v>30</v>
      </c>
      <c r="Q257" s="24" t="s">
        <v>2075</v>
      </c>
      <c r="R257" s="26" t="s">
        <v>110</v>
      </c>
      <c r="S257" s="60"/>
      <c r="T257" s="60"/>
      <c r="U257" s="74"/>
      <c r="V257" s="60"/>
      <c r="W257" s="26" t="s">
        <v>17</v>
      </c>
      <c r="X257" s="26"/>
      <c r="Y257" s="26" t="s">
        <v>2243</v>
      </c>
    </row>
    <row r="258" s="6" customFormat="1" ht="24.95" customHeight="1" spans="1:25">
      <c r="A258" s="22">
        <v>222</v>
      </c>
      <c r="B258" s="23" t="s">
        <v>2382</v>
      </c>
      <c r="C258" s="22"/>
      <c r="D258" s="22"/>
      <c r="E258" s="22"/>
      <c r="F258" s="22"/>
      <c r="G258" s="22" t="s">
        <v>37</v>
      </c>
      <c r="H258" s="22" t="s">
        <v>34</v>
      </c>
      <c r="I258" s="22" t="s">
        <v>2053</v>
      </c>
      <c r="J258" s="43">
        <f>SUM(0)</f>
        <v>0</v>
      </c>
      <c r="K258" s="69" t="s">
        <v>2383</v>
      </c>
      <c r="L258" s="22"/>
      <c r="M258" s="49">
        <f t="shared" ref="M258:P258" si="101">SUM(0)</f>
        <v>0</v>
      </c>
      <c r="N258" s="49">
        <f t="shared" si="101"/>
        <v>0</v>
      </c>
      <c r="O258" s="49">
        <f t="shared" si="101"/>
        <v>0</v>
      </c>
      <c r="P258" s="49">
        <f t="shared" si="101"/>
        <v>0</v>
      </c>
      <c r="Q258" s="22"/>
      <c r="R258" s="22" t="s">
        <v>110</v>
      </c>
      <c r="S258" s="58">
        <f>SUM(0)</f>
        <v>0</v>
      </c>
      <c r="T258" s="58">
        <f>SUM(0)</f>
        <v>0</v>
      </c>
      <c r="U258" s="58"/>
      <c r="V258" s="58"/>
      <c r="W258" s="22" t="s">
        <v>34</v>
      </c>
      <c r="X258" s="22">
        <v>8123</v>
      </c>
      <c r="Y258" s="22"/>
    </row>
    <row r="259" s="6" customFormat="1" ht="24.95" customHeight="1" spans="1:25">
      <c r="A259" s="22">
        <v>223</v>
      </c>
      <c r="B259" s="23" t="s">
        <v>2384</v>
      </c>
      <c r="C259" s="22"/>
      <c r="D259" s="22"/>
      <c r="E259" s="22"/>
      <c r="F259" s="22"/>
      <c r="G259" s="22" t="s">
        <v>37</v>
      </c>
      <c r="H259" s="22" t="s">
        <v>34</v>
      </c>
      <c r="I259" s="22" t="s">
        <v>2053</v>
      </c>
      <c r="J259" s="58">
        <f>SUM(0)</f>
        <v>0</v>
      </c>
      <c r="K259" s="23" t="s">
        <v>2385</v>
      </c>
      <c r="L259" s="22"/>
      <c r="M259" s="49">
        <f t="shared" ref="M259:P259" si="102">SUM(0)</f>
        <v>0</v>
      </c>
      <c r="N259" s="49">
        <f t="shared" si="102"/>
        <v>0</v>
      </c>
      <c r="O259" s="49">
        <f t="shared" si="102"/>
        <v>0</v>
      </c>
      <c r="P259" s="49">
        <f t="shared" si="102"/>
        <v>0</v>
      </c>
      <c r="Q259" s="22"/>
      <c r="R259" s="22" t="s">
        <v>110</v>
      </c>
      <c r="S259" s="58">
        <f>SUM(0)</f>
        <v>0</v>
      </c>
      <c r="T259" s="58">
        <f>SUM(0)</f>
        <v>0</v>
      </c>
      <c r="U259" s="58"/>
      <c r="V259" s="58"/>
      <c r="W259" s="22" t="s">
        <v>34</v>
      </c>
      <c r="X259" s="22">
        <v>8193</v>
      </c>
      <c r="Y259" s="22"/>
    </row>
    <row r="260" s="6" customFormat="1" ht="24.95" customHeight="1" spans="1:25">
      <c r="A260" s="22">
        <v>224</v>
      </c>
      <c r="B260" s="23" t="s">
        <v>2386</v>
      </c>
      <c r="C260" s="22"/>
      <c r="D260" s="22"/>
      <c r="E260" s="22"/>
      <c r="F260" s="22"/>
      <c r="G260" s="22" t="s">
        <v>37</v>
      </c>
      <c r="H260" s="22" t="s">
        <v>34</v>
      </c>
      <c r="I260" s="22" t="s">
        <v>1232</v>
      </c>
      <c r="J260" s="43">
        <f>SUM(J261:J261)</f>
        <v>1</v>
      </c>
      <c r="K260" s="69" t="s">
        <v>2387</v>
      </c>
      <c r="L260" s="22"/>
      <c r="M260" s="49">
        <f>SUM(M261:M261)</f>
        <v>10</v>
      </c>
      <c r="N260" s="49">
        <f>SUM(N261:N261)</f>
        <v>0</v>
      </c>
      <c r="O260" s="49">
        <f>SUM(O261:O261)</f>
        <v>0</v>
      </c>
      <c r="P260" s="49">
        <f>SUM(P261:P261)</f>
        <v>10</v>
      </c>
      <c r="Q260" s="22"/>
      <c r="R260" s="22" t="s">
        <v>110</v>
      </c>
      <c r="S260" s="58">
        <f>SUM(S261:S261)</f>
        <v>0</v>
      </c>
      <c r="T260" s="58">
        <f>SUM(T261:T261)</f>
        <v>0</v>
      </c>
      <c r="U260" s="58"/>
      <c r="V260" s="58"/>
      <c r="W260" s="22" t="s">
        <v>34</v>
      </c>
      <c r="X260" s="22">
        <v>8255</v>
      </c>
      <c r="Y260" s="22"/>
    </row>
    <row r="261" ht="24.95" customHeight="1" spans="1:25">
      <c r="A261" s="24">
        <v>225</v>
      </c>
      <c r="B261" s="25" t="s">
        <v>2395</v>
      </c>
      <c r="C261" s="26" t="s">
        <v>45</v>
      </c>
      <c r="D261" s="26" t="s">
        <v>173</v>
      </c>
      <c r="E261" s="26" t="s">
        <v>701</v>
      </c>
      <c r="F261" s="26"/>
      <c r="G261" s="26" t="s">
        <v>37</v>
      </c>
      <c r="H261" s="26">
        <v>2020</v>
      </c>
      <c r="I261" s="26" t="s">
        <v>1232</v>
      </c>
      <c r="J261" s="45">
        <v>1</v>
      </c>
      <c r="K261" s="46" t="s">
        <v>2396</v>
      </c>
      <c r="L261" s="54">
        <v>10</v>
      </c>
      <c r="M261" s="54">
        <f>N261+O261+P261</f>
        <v>10</v>
      </c>
      <c r="N261" s="54"/>
      <c r="O261" s="54"/>
      <c r="P261" s="54">
        <v>10</v>
      </c>
      <c r="Q261" s="26" t="s">
        <v>49</v>
      </c>
      <c r="R261" s="26" t="s">
        <v>110</v>
      </c>
      <c r="S261" s="60"/>
      <c r="T261" s="60"/>
      <c r="U261" s="60"/>
      <c r="V261" s="60"/>
      <c r="W261" s="26" t="s">
        <v>17</v>
      </c>
      <c r="X261" s="26"/>
      <c r="Y261" s="89" t="s">
        <v>2397</v>
      </c>
    </row>
    <row r="262" s="6" customFormat="1" ht="24.95" customHeight="1" spans="1:25">
      <c r="A262" s="22">
        <v>226</v>
      </c>
      <c r="B262" s="23" t="s">
        <v>2398</v>
      </c>
      <c r="C262" s="22"/>
      <c r="D262" s="22"/>
      <c r="E262" s="22"/>
      <c r="F262" s="22"/>
      <c r="G262" s="22" t="s">
        <v>37</v>
      </c>
      <c r="H262" s="22" t="s">
        <v>34</v>
      </c>
      <c r="I262" s="22" t="s">
        <v>2399</v>
      </c>
      <c r="J262" s="43">
        <f>SUM(0)</f>
        <v>0</v>
      </c>
      <c r="K262" s="23" t="s">
        <v>2400</v>
      </c>
      <c r="L262" s="44"/>
      <c r="M262" s="44">
        <f t="shared" ref="M262:P262" si="103">SUM(0)</f>
        <v>0</v>
      </c>
      <c r="N262" s="44">
        <f t="shared" si="103"/>
        <v>0</v>
      </c>
      <c r="O262" s="44">
        <f t="shared" si="103"/>
        <v>0</v>
      </c>
      <c r="P262" s="44">
        <f t="shared" si="103"/>
        <v>0</v>
      </c>
      <c r="Q262" s="22"/>
      <c r="R262" s="22" t="s">
        <v>110</v>
      </c>
      <c r="S262" s="58">
        <f>SUM(0)</f>
        <v>0</v>
      </c>
      <c r="T262" s="58">
        <f>SUM(0)</f>
        <v>0</v>
      </c>
      <c r="U262" s="58"/>
      <c r="V262" s="58"/>
      <c r="W262" s="22" t="s">
        <v>34</v>
      </c>
      <c r="X262" s="22">
        <v>8283</v>
      </c>
      <c r="Y262" s="22"/>
    </row>
    <row r="263" s="6" customFormat="1" ht="24.95" customHeight="1" spans="1:25">
      <c r="A263" s="22">
        <v>227</v>
      </c>
      <c r="B263" s="23" t="s">
        <v>2401</v>
      </c>
      <c r="C263" s="22"/>
      <c r="D263" s="22"/>
      <c r="E263" s="22"/>
      <c r="F263" s="22"/>
      <c r="G263" s="22" t="s">
        <v>125</v>
      </c>
      <c r="H263" s="22" t="s">
        <v>34</v>
      </c>
      <c r="I263" s="22" t="s">
        <v>106</v>
      </c>
      <c r="J263" s="43">
        <f>SUM(J264:J272)</f>
        <v>25</v>
      </c>
      <c r="K263" s="23" t="s">
        <v>1632</v>
      </c>
      <c r="L263" s="22"/>
      <c r="M263" s="49">
        <f>SUM(M264:M272)</f>
        <v>15.2206</v>
      </c>
      <c r="N263" s="49">
        <f>SUM(N264:N272)</f>
        <v>0</v>
      </c>
      <c r="O263" s="49">
        <f>SUM(O264:O272)</f>
        <v>15.2206</v>
      </c>
      <c r="P263" s="49">
        <f>SUM(P264:P272)</f>
        <v>0</v>
      </c>
      <c r="Q263" s="22"/>
      <c r="R263" s="22" t="s">
        <v>11</v>
      </c>
      <c r="S263" s="58">
        <f>SUM(S264:S272)</f>
        <v>25</v>
      </c>
      <c r="T263" s="58">
        <f>SUM(T264:T272)</f>
        <v>75</v>
      </c>
      <c r="U263" s="58"/>
      <c r="V263" s="58"/>
      <c r="W263" s="22" t="s">
        <v>34</v>
      </c>
      <c r="X263" s="22">
        <v>8294</v>
      </c>
      <c r="Y263" s="22"/>
    </row>
    <row r="264" ht="24.95" customHeight="1" spans="1:25">
      <c r="A264" s="24">
        <v>228</v>
      </c>
      <c r="B264" s="25" t="s">
        <v>2590</v>
      </c>
      <c r="C264" s="26" t="s">
        <v>45</v>
      </c>
      <c r="D264" s="26" t="s">
        <v>173</v>
      </c>
      <c r="E264" s="26" t="s">
        <v>1999</v>
      </c>
      <c r="F264" s="26"/>
      <c r="G264" s="26" t="s">
        <v>363</v>
      </c>
      <c r="H264" s="26">
        <v>2019</v>
      </c>
      <c r="I264" s="26" t="s">
        <v>106</v>
      </c>
      <c r="J264" s="45">
        <v>2</v>
      </c>
      <c r="K264" s="46" t="s">
        <v>2403</v>
      </c>
      <c r="L264" s="26" t="s">
        <v>1635</v>
      </c>
      <c r="M264" s="47">
        <f t="shared" ref="M264:M272" si="104">N264+O264+P264</f>
        <v>0.9376</v>
      </c>
      <c r="N264" s="47"/>
      <c r="O264" s="47">
        <v>0.9376</v>
      </c>
      <c r="P264" s="47"/>
      <c r="Q264" s="26" t="s">
        <v>2075</v>
      </c>
      <c r="R264" s="26" t="s">
        <v>39</v>
      </c>
      <c r="S264" s="60">
        <v>2</v>
      </c>
      <c r="T264" s="60">
        <v>6</v>
      </c>
      <c r="U264" s="60"/>
      <c r="V264" s="60"/>
      <c r="W264" s="26" t="s">
        <v>17</v>
      </c>
      <c r="X264" s="26"/>
      <c r="Y264" s="26" t="s">
        <v>2591</v>
      </c>
    </row>
    <row r="265" ht="24.95" customHeight="1" spans="1:25">
      <c r="A265" s="24">
        <v>229</v>
      </c>
      <c r="B265" s="25" t="s">
        <v>2592</v>
      </c>
      <c r="C265" s="26" t="s">
        <v>45</v>
      </c>
      <c r="D265" s="26" t="s">
        <v>173</v>
      </c>
      <c r="E265" s="26" t="s">
        <v>580</v>
      </c>
      <c r="F265" s="26"/>
      <c r="G265" s="26" t="s">
        <v>363</v>
      </c>
      <c r="H265" s="26">
        <v>2019</v>
      </c>
      <c r="I265" s="26" t="s">
        <v>106</v>
      </c>
      <c r="J265" s="45">
        <v>4</v>
      </c>
      <c r="K265" s="46" t="s">
        <v>2403</v>
      </c>
      <c r="L265" s="26" t="s">
        <v>1635</v>
      </c>
      <c r="M265" s="47">
        <f t="shared" si="104"/>
        <v>1.997</v>
      </c>
      <c r="N265" s="47"/>
      <c r="O265" s="47">
        <v>1.997</v>
      </c>
      <c r="P265" s="47"/>
      <c r="Q265" s="26" t="s">
        <v>2075</v>
      </c>
      <c r="R265" s="26" t="s">
        <v>39</v>
      </c>
      <c r="S265" s="60">
        <v>4</v>
      </c>
      <c r="T265" s="60">
        <v>12</v>
      </c>
      <c r="U265" s="60"/>
      <c r="V265" s="60"/>
      <c r="W265" s="26" t="s">
        <v>17</v>
      </c>
      <c r="X265" s="26"/>
      <c r="Y265" s="26" t="s">
        <v>2593</v>
      </c>
    </row>
    <row r="266" ht="24.95" customHeight="1" spans="1:25">
      <c r="A266" s="24">
        <v>230</v>
      </c>
      <c r="B266" s="25" t="s">
        <v>2594</v>
      </c>
      <c r="C266" s="26" t="s">
        <v>45</v>
      </c>
      <c r="D266" s="26" t="s">
        <v>173</v>
      </c>
      <c r="E266" s="26" t="s">
        <v>410</v>
      </c>
      <c r="F266" s="26"/>
      <c r="G266" s="26" t="s">
        <v>363</v>
      </c>
      <c r="H266" s="26">
        <v>2019</v>
      </c>
      <c r="I266" s="26" t="s">
        <v>106</v>
      </c>
      <c r="J266" s="45">
        <v>2</v>
      </c>
      <c r="K266" s="46" t="s">
        <v>2403</v>
      </c>
      <c r="L266" s="26" t="s">
        <v>1635</v>
      </c>
      <c r="M266" s="47">
        <f t="shared" si="104"/>
        <v>1.4</v>
      </c>
      <c r="N266" s="47"/>
      <c r="O266" s="47">
        <v>1.4</v>
      </c>
      <c r="P266" s="47"/>
      <c r="Q266" s="26" t="s">
        <v>2075</v>
      </c>
      <c r="R266" s="26" t="s">
        <v>39</v>
      </c>
      <c r="S266" s="60">
        <v>2</v>
      </c>
      <c r="T266" s="60">
        <v>6</v>
      </c>
      <c r="U266" s="60"/>
      <c r="V266" s="60"/>
      <c r="W266" s="26" t="s">
        <v>17</v>
      </c>
      <c r="X266" s="26"/>
      <c r="Y266" s="26" t="s">
        <v>2595</v>
      </c>
    </row>
    <row r="267" ht="24.95" customHeight="1" spans="1:25">
      <c r="A267" s="24">
        <v>231</v>
      </c>
      <c r="B267" s="25" t="s">
        <v>2596</v>
      </c>
      <c r="C267" s="26" t="s">
        <v>45</v>
      </c>
      <c r="D267" s="26" t="s">
        <v>173</v>
      </c>
      <c r="E267" s="26" t="s">
        <v>576</v>
      </c>
      <c r="F267" s="26"/>
      <c r="G267" s="26" t="s">
        <v>363</v>
      </c>
      <c r="H267" s="26">
        <v>2019</v>
      </c>
      <c r="I267" s="26" t="s">
        <v>106</v>
      </c>
      <c r="J267" s="45">
        <v>3</v>
      </c>
      <c r="K267" s="46" t="s">
        <v>2403</v>
      </c>
      <c r="L267" s="26" t="s">
        <v>1635</v>
      </c>
      <c r="M267" s="47">
        <f t="shared" si="104"/>
        <v>1.836</v>
      </c>
      <c r="N267" s="47"/>
      <c r="O267" s="47">
        <v>1.836</v>
      </c>
      <c r="P267" s="47"/>
      <c r="Q267" s="26" t="s">
        <v>2075</v>
      </c>
      <c r="R267" s="26" t="s">
        <v>39</v>
      </c>
      <c r="S267" s="60">
        <v>3</v>
      </c>
      <c r="T267" s="60">
        <v>9</v>
      </c>
      <c r="U267" s="60"/>
      <c r="V267" s="60"/>
      <c r="W267" s="26" t="s">
        <v>17</v>
      </c>
      <c r="X267" s="26"/>
      <c r="Y267" s="26" t="s">
        <v>2597</v>
      </c>
    </row>
    <row r="268" ht="24.95" customHeight="1" spans="1:25">
      <c r="A268" s="24">
        <v>232</v>
      </c>
      <c r="B268" s="25" t="s">
        <v>2598</v>
      </c>
      <c r="C268" s="26" t="s">
        <v>45</v>
      </c>
      <c r="D268" s="26" t="s">
        <v>173</v>
      </c>
      <c r="E268" s="26" t="s">
        <v>572</v>
      </c>
      <c r="F268" s="26"/>
      <c r="G268" s="26" t="s">
        <v>363</v>
      </c>
      <c r="H268" s="26">
        <v>2019</v>
      </c>
      <c r="I268" s="26" t="s">
        <v>106</v>
      </c>
      <c r="J268" s="45">
        <v>1</v>
      </c>
      <c r="K268" s="46" t="s">
        <v>2403</v>
      </c>
      <c r="L268" s="26" t="s">
        <v>1635</v>
      </c>
      <c r="M268" s="47">
        <f t="shared" si="104"/>
        <v>0.5</v>
      </c>
      <c r="N268" s="47"/>
      <c r="O268" s="47">
        <v>0.5</v>
      </c>
      <c r="P268" s="47"/>
      <c r="Q268" s="26" t="s">
        <v>2075</v>
      </c>
      <c r="R268" s="26" t="s">
        <v>39</v>
      </c>
      <c r="S268" s="60">
        <v>1</v>
      </c>
      <c r="T268" s="60">
        <v>3</v>
      </c>
      <c r="U268" s="60"/>
      <c r="V268" s="60"/>
      <c r="W268" s="26" t="s">
        <v>17</v>
      </c>
      <c r="X268" s="26"/>
      <c r="Y268" s="26" t="s">
        <v>2599</v>
      </c>
    </row>
    <row r="269" ht="24.95" customHeight="1" spans="1:25">
      <c r="A269" s="24">
        <v>233</v>
      </c>
      <c r="B269" s="25" t="s">
        <v>2600</v>
      </c>
      <c r="C269" s="26" t="s">
        <v>45</v>
      </c>
      <c r="D269" s="26" t="s">
        <v>173</v>
      </c>
      <c r="E269" s="26" t="s">
        <v>174</v>
      </c>
      <c r="F269" s="26"/>
      <c r="G269" s="26" t="s">
        <v>363</v>
      </c>
      <c r="H269" s="26">
        <v>2019</v>
      </c>
      <c r="I269" s="26" t="s">
        <v>106</v>
      </c>
      <c r="J269" s="45">
        <v>3</v>
      </c>
      <c r="K269" s="46" t="s">
        <v>2403</v>
      </c>
      <c r="L269" s="26" t="s">
        <v>1635</v>
      </c>
      <c r="M269" s="47">
        <f t="shared" si="104"/>
        <v>1.78</v>
      </c>
      <c r="N269" s="47"/>
      <c r="O269" s="47">
        <v>1.78</v>
      </c>
      <c r="P269" s="47"/>
      <c r="Q269" s="26" t="s">
        <v>2075</v>
      </c>
      <c r="R269" s="26" t="s">
        <v>39</v>
      </c>
      <c r="S269" s="60">
        <v>3</v>
      </c>
      <c r="T269" s="60">
        <v>9</v>
      </c>
      <c r="U269" s="60"/>
      <c r="V269" s="60"/>
      <c r="W269" s="26" t="s">
        <v>17</v>
      </c>
      <c r="X269" s="26"/>
      <c r="Y269" s="26" t="s">
        <v>2601</v>
      </c>
    </row>
    <row r="270" ht="24.95" customHeight="1" spans="1:25">
      <c r="A270" s="24">
        <v>234</v>
      </c>
      <c r="B270" s="25" t="s">
        <v>2602</v>
      </c>
      <c r="C270" s="26" t="s">
        <v>45</v>
      </c>
      <c r="D270" s="26" t="s">
        <v>173</v>
      </c>
      <c r="E270" s="26" t="s">
        <v>2603</v>
      </c>
      <c r="F270" s="26"/>
      <c r="G270" s="26" t="s">
        <v>363</v>
      </c>
      <c r="H270" s="26">
        <v>2019</v>
      </c>
      <c r="I270" s="26" t="s">
        <v>106</v>
      </c>
      <c r="J270" s="45">
        <v>2</v>
      </c>
      <c r="K270" s="46" t="s">
        <v>2403</v>
      </c>
      <c r="L270" s="26" t="s">
        <v>1635</v>
      </c>
      <c r="M270" s="47">
        <f t="shared" si="104"/>
        <v>1.6</v>
      </c>
      <c r="N270" s="47"/>
      <c r="O270" s="47">
        <v>1.6</v>
      </c>
      <c r="P270" s="47"/>
      <c r="Q270" s="26" t="s">
        <v>2075</v>
      </c>
      <c r="R270" s="26" t="s">
        <v>39</v>
      </c>
      <c r="S270" s="60">
        <v>2</v>
      </c>
      <c r="T270" s="60">
        <v>6</v>
      </c>
      <c r="U270" s="60"/>
      <c r="V270" s="60"/>
      <c r="W270" s="26" t="s">
        <v>17</v>
      </c>
      <c r="X270" s="26"/>
      <c r="Y270" s="26" t="s">
        <v>2604</v>
      </c>
    </row>
    <row r="271" ht="24.95" customHeight="1" spans="1:25">
      <c r="A271" s="24">
        <v>235</v>
      </c>
      <c r="B271" s="25" t="s">
        <v>2605</v>
      </c>
      <c r="C271" s="26" t="s">
        <v>45</v>
      </c>
      <c r="D271" s="26" t="s">
        <v>173</v>
      </c>
      <c r="E271" s="26" t="s">
        <v>578</v>
      </c>
      <c r="F271" s="26"/>
      <c r="G271" s="26" t="s">
        <v>363</v>
      </c>
      <c r="H271" s="26">
        <v>2019</v>
      </c>
      <c r="I271" s="26" t="s">
        <v>106</v>
      </c>
      <c r="J271" s="45">
        <v>4</v>
      </c>
      <c r="K271" s="46" t="s">
        <v>2403</v>
      </c>
      <c r="L271" s="26" t="s">
        <v>1635</v>
      </c>
      <c r="M271" s="47">
        <f t="shared" si="104"/>
        <v>2.6</v>
      </c>
      <c r="N271" s="47"/>
      <c r="O271" s="47">
        <v>2.6</v>
      </c>
      <c r="P271" s="47"/>
      <c r="Q271" s="26" t="s">
        <v>2075</v>
      </c>
      <c r="R271" s="26" t="s">
        <v>39</v>
      </c>
      <c r="S271" s="60">
        <v>4</v>
      </c>
      <c r="T271" s="60">
        <v>12</v>
      </c>
      <c r="U271" s="60"/>
      <c r="V271" s="60"/>
      <c r="W271" s="26" t="s">
        <v>17</v>
      </c>
      <c r="X271" s="26"/>
      <c r="Y271" s="26" t="s">
        <v>2606</v>
      </c>
    </row>
    <row r="272" ht="24.95" customHeight="1" spans="1:25">
      <c r="A272" s="24">
        <v>236</v>
      </c>
      <c r="B272" s="25" t="s">
        <v>2607</v>
      </c>
      <c r="C272" s="26" t="s">
        <v>45</v>
      </c>
      <c r="D272" s="26" t="s">
        <v>173</v>
      </c>
      <c r="E272" s="26" t="s">
        <v>701</v>
      </c>
      <c r="F272" s="26"/>
      <c r="G272" s="26" t="s">
        <v>363</v>
      </c>
      <c r="H272" s="26">
        <v>2019</v>
      </c>
      <c r="I272" s="26" t="s">
        <v>106</v>
      </c>
      <c r="J272" s="45">
        <v>4</v>
      </c>
      <c r="K272" s="46" t="s">
        <v>2403</v>
      </c>
      <c r="L272" s="26" t="s">
        <v>1635</v>
      </c>
      <c r="M272" s="47">
        <f t="shared" si="104"/>
        <v>2.57</v>
      </c>
      <c r="N272" s="47"/>
      <c r="O272" s="47">
        <v>2.57</v>
      </c>
      <c r="P272" s="47"/>
      <c r="Q272" s="26" t="s">
        <v>2075</v>
      </c>
      <c r="R272" s="26" t="s">
        <v>39</v>
      </c>
      <c r="S272" s="60">
        <v>4</v>
      </c>
      <c r="T272" s="60">
        <v>12</v>
      </c>
      <c r="U272" s="60"/>
      <c r="V272" s="60"/>
      <c r="W272" s="26" t="s">
        <v>17</v>
      </c>
      <c r="X272" s="26"/>
      <c r="Y272" s="26" t="s">
        <v>2608</v>
      </c>
    </row>
    <row r="273" s="5" customFormat="1" ht="24.95" customHeight="1" spans="1:25">
      <c r="A273" s="20">
        <v>237</v>
      </c>
      <c r="B273" s="21" t="s">
        <v>2609</v>
      </c>
      <c r="C273" s="20"/>
      <c r="D273" s="20"/>
      <c r="E273" s="20"/>
      <c r="F273" s="20"/>
      <c r="G273" s="20" t="s">
        <v>37</v>
      </c>
      <c r="H273" s="20" t="s">
        <v>34</v>
      </c>
      <c r="I273" s="20" t="s">
        <v>108</v>
      </c>
      <c r="J273" s="41">
        <f>SUM(0)</f>
        <v>0</v>
      </c>
      <c r="K273" s="21"/>
      <c r="L273" s="20"/>
      <c r="M273" s="48"/>
      <c r="N273" s="48"/>
      <c r="O273" s="48"/>
      <c r="P273" s="48"/>
      <c r="Q273" s="20"/>
      <c r="R273" s="20"/>
      <c r="S273" s="57">
        <f>SUM(0)</f>
        <v>0</v>
      </c>
      <c r="T273" s="57">
        <f>SUM(0)</f>
        <v>0</v>
      </c>
      <c r="U273" s="57"/>
      <c r="V273" s="57"/>
      <c r="W273" s="20"/>
      <c r="X273" s="20">
        <v>9799</v>
      </c>
      <c r="Y273" s="20"/>
    </row>
    <row r="274" s="5" customFormat="1" ht="24.95" customHeight="1" spans="1:25">
      <c r="A274" s="20">
        <v>238</v>
      </c>
      <c r="B274" s="21" t="s">
        <v>2610</v>
      </c>
      <c r="C274" s="20"/>
      <c r="D274" s="20"/>
      <c r="E274" s="20"/>
      <c r="F274" s="20"/>
      <c r="G274" s="20" t="s">
        <v>37</v>
      </c>
      <c r="H274" s="20" t="s">
        <v>34</v>
      </c>
      <c r="I274" s="20" t="s">
        <v>1232</v>
      </c>
      <c r="J274" s="57">
        <f>SUM(0)</f>
        <v>0</v>
      </c>
      <c r="K274" s="21"/>
      <c r="L274" s="20"/>
      <c r="M274" s="48">
        <f>SUM(0)</f>
        <v>0</v>
      </c>
      <c r="N274" s="48">
        <f>SUM(0)</f>
        <v>0</v>
      </c>
      <c r="O274" s="48">
        <f>SUM(0)</f>
        <v>0</v>
      </c>
      <c r="P274" s="48">
        <f>SUM(0)</f>
        <v>0</v>
      </c>
      <c r="Q274" s="20"/>
      <c r="R274" s="20" t="s">
        <v>110</v>
      </c>
      <c r="S274" s="57">
        <f>SUM(0)</f>
        <v>0</v>
      </c>
      <c r="T274" s="57">
        <f>SUM(0)</f>
        <v>0</v>
      </c>
      <c r="U274" s="57"/>
      <c r="V274" s="57"/>
      <c r="W274" s="20" t="s">
        <v>34</v>
      </c>
      <c r="X274" s="20">
        <v>9800</v>
      </c>
      <c r="Y274" s="20"/>
    </row>
    <row r="275" s="5" customFormat="1" ht="24.95" customHeight="1" spans="1:25">
      <c r="A275" s="20">
        <v>239</v>
      </c>
      <c r="B275" s="21" t="s">
        <v>2620</v>
      </c>
      <c r="C275" s="20"/>
      <c r="D275" s="20"/>
      <c r="E275" s="20"/>
      <c r="F275" s="20"/>
      <c r="G275" s="20" t="s">
        <v>37</v>
      </c>
      <c r="H275" s="20" t="s">
        <v>34</v>
      </c>
      <c r="I275" s="20" t="s">
        <v>34</v>
      </c>
      <c r="J275" s="42" t="s">
        <v>34</v>
      </c>
      <c r="K275" s="21"/>
      <c r="L275" s="20"/>
      <c r="M275" s="48">
        <f t="shared" ref="M275:P275" si="105">M276+M277+M278+M279</f>
        <v>0</v>
      </c>
      <c r="N275" s="48">
        <f t="shared" si="105"/>
        <v>0</v>
      </c>
      <c r="O275" s="48">
        <f t="shared" si="105"/>
        <v>0</v>
      </c>
      <c r="P275" s="48">
        <f t="shared" si="105"/>
        <v>0</v>
      </c>
      <c r="Q275" s="20"/>
      <c r="R275" s="20" t="s">
        <v>110</v>
      </c>
      <c r="S275" s="57">
        <f>S276+S277+S278+S279</f>
        <v>0</v>
      </c>
      <c r="T275" s="57">
        <f>T276+T277+T278+T279</f>
        <v>0</v>
      </c>
      <c r="U275" s="57"/>
      <c r="V275" s="57"/>
      <c r="W275" s="20" t="s">
        <v>34</v>
      </c>
      <c r="X275" s="20">
        <v>9839</v>
      </c>
      <c r="Y275" s="20"/>
    </row>
    <row r="276" s="6" customFormat="1" ht="24.95" customHeight="1" spans="1:25">
      <c r="A276" s="22">
        <v>240</v>
      </c>
      <c r="B276" s="23" t="s">
        <v>2621</v>
      </c>
      <c r="C276" s="22"/>
      <c r="D276" s="22"/>
      <c r="E276" s="22"/>
      <c r="F276" s="22"/>
      <c r="G276" s="22" t="s">
        <v>37</v>
      </c>
      <c r="H276" s="22" t="s">
        <v>34</v>
      </c>
      <c r="I276" s="22" t="s">
        <v>2053</v>
      </c>
      <c r="J276" s="43"/>
      <c r="K276" s="69"/>
      <c r="L276" s="22"/>
      <c r="M276" s="49"/>
      <c r="N276" s="49"/>
      <c r="O276" s="49"/>
      <c r="P276" s="49"/>
      <c r="Q276" s="22"/>
      <c r="R276" s="22"/>
      <c r="S276" s="58"/>
      <c r="T276" s="58"/>
      <c r="U276" s="58"/>
      <c r="V276" s="58"/>
      <c r="W276" s="22" t="s">
        <v>34</v>
      </c>
      <c r="X276" s="22">
        <v>9840</v>
      </c>
      <c r="Y276" s="22"/>
    </row>
    <row r="277" s="6" customFormat="1" ht="24.95" customHeight="1" spans="1:25">
      <c r="A277" s="22">
        <v>241</v>
      </c>
      <c r="B277" s="23" t="s">
        <v>2622</v>
      </c>
      <c r="C277" s="22"/>
      <c r="D277" s="22"/>
      <c r="E277" s="22"/>
      <c r="F277" s="22"/>
      <c r="G277" s="22" t="s">
        <v>2623</v>
      </c>
      <c r="H277" s="22" t="s">
        <v>34</v>
      </c>
      <c r="I277" s="22" t="s">
        <v>1232</v>
      </c>
      <c r="J277" s="43">
        <f t="shared" ref="J277:J279" si="106">SUM(0)</f>
        <v>0</v>
      </c>
      <c r="K277" s="69"/>
      <c r="L277" s="22"/>
      <c r="M277" s="49"/>
      <c r="N277" s="49"/>
      <c r="O277" s="49"/>
      <c r="P277" s="49"/>
      <c r="Q277" s="22"/>
      <c r="R277" s="22"/>
      <c r="S277" s="58">
        <f t="shared" ref="S277:S279" si="107">SUM(0)</f>
        <v>0</v>
      </c>
      <c r="T277" s="58">
        <f t="shared" ref="T277:T279" si="108">SUM(0)</f>
        <v>0</v>
      </c>
      <c r="U277" s="58"/>
      <c r="V277" s="58"/>
      <c r="W277" s="22" t="s">
        <v>34</v>
      </c>
      <c r="X277" s="22">
        <v>9874</v>
      </c>
      <c r="Y277" s="22"/>
    </row>
    <row r="278" s="6" customFormat="1" ht="24.95" customHeight="1" spans="1:25">
      <c r="A278" s="22">
        <v>242</v>
      </c>
      <c r="B278" s="23" t="s">
        <v>2624</v>
      </c>
      <c r="C278" s="22"/>
      <c r="D278" s="22"/>
      <c r="E278" s="22"/>
      <c r="F278" s="22"/>
      <c r="G278" s="22" t="s">
        <v>37</v>
      </c>
      <c r="H278" s="22" t="s">
        <v>34</v>
      </c>
      <c r="I278" s="22" t="s">
        <v>108</v>
      </c>
      <c r="J278" s="43">
        <f t="shared" si="106"/>
        <v>0</v>
      </c>
      <c r="K278" s="69" t="s">
        <v>2625</v>
      </c>
      <c r="L278" s="22"/>
      <c r="M278" s="49">
        <f t="shared" ref="M278:P278" si="109">SUM(0)</f>
        <v>0</v>
      </c>
      <c r="N278" s="49">
        <f t="shared" si="109"/>
        <v>0</v>
      </c>
      <c r="O278" s="49">
        <f t="shared" si="109"/>
        <v>0</v>
      </c>
      <c r="P278" s="49">
        <f t="shared" si="109"/>
        <v>0</v>
      </c>
      <c r="Q278" s="22"/>
      <c r="R278" s="22" t="s">
        <v>110</v>
      </c>
      <c r="S278" s="58">
        <f t="shared" si="107"/>
        <v>0</v>
      </c>
      <c r="T278" s="58">
        <f t="shared" si="108"/>
        <v>0</v>
      </c>
      <c r="U278" s="58"/>
      <c r="V278" s="58"/>
      <c r="W278" s="22" t="s">
        <v>34</v>
      </c>
      <c r="X278" s="22">
        <v>9887</v>
      </c>
      <c r="Y278" s="22"/>
    </row>
    <row r="279" s="6" customFormat="1" ht="24.95" customHeight="1" spans="1:25">
      <c r="A279" s="22">
        <v>243</v>
      </c>
      <c r="B279" s="23" t="s">
        <v>2626</v>
      </c>
      <c r="C279" s="22"/>
      <c r="D279" s="22"/>
      <c r="E279" s="22"/>
      <c r="F279" s="22"/>
      <c r="G279" s="22" t="s">
        <v>37</v>
      </c>
      <c r="H279" s="22" t="s">
        <v>34</v>
      </c>
      <c r="I279" s="22" t="s">
        <v>34</v>
      </c>
      <c r="J279" s="58">
        <f t="shared" si="106"/>
        <v>0</v>
      </c>
      <c r="K279" s="69" t="s">
        <v>2627</v>
      </c>
      <c r="L279" s="22"/>
      <c r="M279" s="49">
        <f t="shared" ref="M279:P279" si="110">SUM(0)</f>
        <v>0</v>
      </c>
      <c r="N279" s="49">
        <f t="shared" si="110"/>
        <v>0</v>
      </c>
      <c r="O279" s="49">
        <f t="shared" si="110"/>
        <v>0</v>
      </c>
      <c r="P279" s="49">
        <f t="shared" si="110"/>
        <v>0</v>
      </c>
      <c r="Q279" s="22"/>
      <c r="R279" s="22" t="s">
        <v>110</v>
      </c>
      <c r="S279" s="58">
        <f t="shared" si="107"/>
        <v>0</v>
      </c>
      <c r="T279" s="58">
        <f t="shared" si="108"/>
        <v>0</v>
      </c>
      <c r="U279" s="58"/>
      <c r="V279" s="58"/>
      <c r="W279" s="22" t="s">
        <v>34</v>
      </c>
      <c r="X279" s="22">
        <v>9943</v>
      </c>
      <c r="Y279" s="22"/>
    </row>
    <row r="280" s="4" customFormat="1" ht="24.95" customHeight="1" spans="1:25">
      <c r="A280" s="18">
        <v>244</v>
      </c>
      <c r="B280" s="19" t="s">
        <v>2628</v>
      </c>
      <c r="C280" s="18"/>
      <c r="D280" s="18"/>
      <c r="E280" s="18"/>
      <c r="F280" s="18"/>
      <c r="G280" s="18" t="s">
        <v>34</v>
      </c>
      <c r="H280" s="18" t="s">
        <v>34</v>
      </c>
      <c r="I280" s="18" t="s">
        <v>34</v>
      </c>
      <c r="J280" s="39"/>
      <c r="K280" s="19"/>
      <c r="L280" s="18"/>
      <c r="M280" s="40"/>
      <c r="N280" s="40"/>
      <c r="O280" s="40"/>
      <c r="P280" s="40"/>
      <c r="Q280" s="18"/>
      <c r="R280" s="18"/>
      <c r="S280" s="56"/>
      <c r="T280" s="56"/>
      <c r="U280" s="56"/>
      <c r="V280" s="56"/>
      <c r="W280" s="18"/>
      <c r="X280" s="18">
        <v>9950</v>
      </c>
      <c r="Y280" s="18"/>
    </row>
    <row r="281" s="5" customFormat="1" ht="24.95" customHeight="1" spans="1:25">
      <c r="A281" s="20">
        <v>245</v>
      </c>
      <c r="B281" s="21" t="s">
        <v>2629</v>
      </c>
      <c r="C281" s="20"/>
      <c r="D281" s="20"/>
      <c r="E281" s="20"/>
      <c r="F281" s="20"/>
      <c r="G281" s="20"/>
      <c r="H281" s="20"/>
      <c r="I281" s="20"/>
      <c r="J281" s="41"/>
      <c r="K281" s="21"/>
      <c r="L281" s="20"/>
      <c r="M281" s="48"/>
      <c r="N281" s="48"/>
      <c r="O281" s="48"/>
      <c r="P281" s="48"/>
      <c r="Q281" s="20"/>
      <c r="R281" s="20"/>
      <c r="S281" s="57"/>
      <c r="T281" s="57"/>
      <c r="U281" s="57"/>
      <c r="V281" s="57"/>
      <c r="W281" s="20"/>
      <c r="X281" s="20">
        <v>9951</v>
      </c>
      <c r="Y281" s="20"/>
    </row>
    <row r="282" s="5" customFormat="1" ht="24.95" customHeight="1" spans="1:25">
      <c r="A282" s="20">
        <v>246</v>
      </c>
      <c r="B282" s="21" t="s">
        <v>2630</v>
      </c>
      <c r="C282" s="20"/>
      <c r="D282" s="20"/>
      <c r="E282" s="20"/>
      <c r="F282" s="20"/>
      <c r="G282" s="20"/>
      <c r="H282" s="20"/>
      <c r="I282" s="20"/>
      <c r="J282" s="41"/>
      <c r="K282" s="21"/>
      <c r="L282" s="20"/>
      <c r="M282" s="48"/>
      <c r="N282" s="48"/>
      <c r="O282" s="48"/>
      <c r="P282" s="48"/>
      <c r="Q282" s="20"/>
      <c r="R282" s="20"/>
      <c r="S282" s="57"/>
      <c r="T282" s="57"/>
      <c r="U282" s="57"/>
      <c r="V282" s="57"/>
      <c r="W282" s="20"/>
      <c r="X282" s="20">
        <v>9952</v>
      </c>
      <c r="Y282" s="20"/>
    </row>
    <row r="283" s="5" customFormat="1" ht="24.95" customHeight="1" spans="1:25">
      <c r="A283" s="20">
        <v>247</v>
      </c>
      <c r="B283" s="21" t="s">
        <v>2631</v>
      </c>
      <c r="C283" s="20"/>
      <c r="D283" s="20"/>
      <c r="E283" s="20"/>
      <c r="F283" s="20"/>
      <c r="G283" s="20"/>
      <c r="H283" s="20"/>
      <c r="I283" s="20"/>
      <c r="J283" s="41"/>
      <c r="K283" s="21"/>
      <c r="L283" s="20"/>
      <c r="M283" s="48"/>
      <c r="N283" s="48"/>
      <c r="O283" s="48"/>
      <c r="P283" s="48"/>
      <c r="Q283" s="20"/>
      <c r="R283" s="20"/>
      <c r="S283" s="57"/>
      <c r="T283" s="57"/>
      <c r="U283" s="57"/>
      <c r="V283" s="57"/>
      <c r="W283" s="20"/>
      <c r="X283" s="20">
        <v>9953</v>
      </c>
      <c r="Y283" s="20"/>
    </row>
    <row r="284" s="5" customFormat="1" ht="24.95" customHeight="1" spans="1:25">
      <c r="A284" s="20">
        <v>248</v>
      </c>
      <c r="B284" s="21" t="s">
        <v>2632</v>
      </c>
      <c r="C284" s="20"/>
      <c r="D284" s="20"/>
      <c r="E284" s="20"/>
      <c r="F284" s="20"/>
      <c r="G284" s="20"/>
      <c r="H284" s="20"/>
      <c r="I284" s="20"/>
      <c r="J284" s="41"/>
      <c r="K284" s="21"/>
      <c r="L284" s="20"/>
      <c r="M284" s="48"/>
      <c r="N284" s="48"/>
      <c r="O284" s="48"/>
      <c r="P284" s="48"/>
      <c r="Q284" s="20"/>
      <c r="R284" s="20"/>
      <c r="S284" s="57"/>
      <c r="T284" s="57"/>
      <c r="U284" s="57"/>
      <c r="V284" s="57"/>
      <c r="W284" s="20"/>
      <c r="X284" s="20">
        <v>9954</v>
      </c>
      <c r="Y284" s="20"/>
    </row>
    <row r="285" s="4" customFormat="1" ht="24.95" customHeight="1" spans="1:25">
      <c r="A285" s="18">
        <v>249</v>
      </c>
      <c r="B285" s="19" t="s">
        <v>2633</v>
      </c>
      <c r="C285" s="18"/>
      <c r="D285" s="18"/>
      <c r="E285" s="18"/>
      <c r="F285" s="18"/>
      <c r="G285" s="18" t="s">
        <v>34</v>
      </c>
      <c r="H285" s="18" t="s">
        <v>34</v>
      </c>
      <c r="I285" s="18" t="s">
        <v>34</v>
      </c>
      <c r="J285" s="39" t="s">
        <v>34</v>
      </c>
      <c r="K285" s="19"/>
      <c r="L285" s="18"/>
      <c r="M285" s="40">
        <f t="shared" ref="M285:P285" si="111">M286+M287+M288</f>
        <v>0</v>
      </c>
      <c r="N285" s="40">
        <f t="shared" si="111"/>
        <v>0</v>
      </c>
      <c r="O285" s="40">
        <f t="shared" si="111"/>
        <v>0</v>
      </c>
      <c r="P285" s="40">
        <f t="shared" si="111"/>
        <v>0</v>
      </c>
      <c r="Q285" s="18"/>
      <c r="R285" s="18" t="s">
        <v>34</v>
      </c>
      <c r="S285" s="56">
        <f>S286+S287+S288</f>
        <v>0</v>
      </c>
      <c r="T285" s="56">
        <f>T286+T287+T288</f>
        <v>0</v>
      </c>
      <c r="U285" s="56" t="s">
        <v>2634</v>
      </c>
      <c r="V285" s="56" t="s">
        <v>2635</v>
      </c>
      <c r="W285" s="18" t="s">
        <v>34</v>
      </c>
      <c r="X285" s="18">
        <v>9955</v>
      </c>
      <c r="Y285" s="18"/>
    </row>
    <row r="286" s="5" customFormat="1" ht="24.95" customHeight="1" spans="1:25">
      <c r="A286" s="20">
        <v>250</v>
      </c>
      <c r="B286" s="21" t="s">
        <v>2636</v>
      </c>
      <c r="C286" s="20"/>
      <c r="D286" s="20"/>
      <c r="E286" s="20"/>
      <c r="F286" s="20"/>
      <c r="G286" s="20" t="s">
        <v>37</v>
      </c>
      <c r="H286" s="20" t="s">
        <v>34</v>
      </c>
      <c r="I286" s="20" t="s">
        <v>108</v>
      </c>
      <c r="J286" s="41">
        <f>SUM(0)</f>
        <v>0</v>
      </c>
      <c r="K286" s="21" t="s">
        <v>2637</v>
      </c>
      <c r="L286" s="20"/>
      <c r="M286" s="48">
        <f>SUM(0)</f>
        <v>0</v>
      </c>
      <c r="N286" s="48">
        <f>SUM(0)</f>
        <v>0</v>
      </c>
      <c r="O286" s="48">
        <f>SUM(0)</f>
        <v>0</v>
      </c>
      <c r="P286" s="48">
        <f>SUM(0)</f>
        <v>0</v>
      </c>
      <c r="Q286" s="20"/>
      <c r="R286" s="20" t="s">
        <v>110</v>
      </c>
      <c r="S286" s="57">
        <f>SUM(0)</f>
        <v>0</v>
      </c>
      <c r="T286" s="57">
        <f>SUM(0)</f>
        <v>0</v>
      </c>
      <c r="U286" s="57"/>
      <c r="V286" s="57"/>
      <c r="W286" s="20" t="s">
        <v>34</v>
      </c>
      <c r="X286" s="20">
        <v>9956</v>
      </c>
      <c r="Y286" s="20"/>
    </row>
    <row r="287" s="5" customFormat="1" ht="24.95" customHeight="1" spans="1:25">
      <c r="A287" s="20">
        <v>251</v>
      </c>
      <c r="B287" s="21" t="s">
        <v>2641</v>
      </c>
      <c r="C287" s="20"/>
      <c r="D287" s="20"/>
      <c r="E287" s="20"/>
      <c r="F287" s="20"/>
      <c r="G287" s="20"/>
      <c r="H287" s="20"/>
      <c r="I287" s="20"/>
      <c r="J287" s="42"/>
      <c r="K287" s="21"/>
      <c r="L287" s="20"/>
      <c r="M287" s="48"/>
      <c r="N287" s="48"/>
      <c r="O287" s="48"/>
      <c r="P287" s="48"/>
      <c r="Q287" s="20"/>
      <c r="R287" s="20"/>
      <c r="S287" s="57"/>
      <c r="T287" s="57"/>
      <c r="U287" s="57"/>
      <c r="V287" s="57"/>
      <c r="W287" s="20"/>
      <c r="X287" s="20">
        <v>9958</v>
      </c>
      <c r="Y287" s="20"/>
    </row>
    <row r="288" s="5" customFormat="1" ht="24.95" customHeight="1" spans="1:25">
      <c r="A288" s="20">
        <v>252</v>
      </c>
      <c r="B288" s="21" t="s">
        <v>2642</v>
      </c>
      <c r="C288" s="20"/>
      <c r="D288" s="20"/>
      <c r="E288" s="20"/>
      <c r="F288" s="20"/>
      <c r="G288" s="20" t="s">
        <v>37</v>
      </c>
      <c r="H288" s="20" t="s">
        <v>34</v>
      </c>
      <c r="I288" s="20" t="s">
        <v>38</v>
      </c>
      <c r="J288" s="41"/>
      <c r="K288" s="21"/>
      <c r="L288" s="20"/>
      <c r="M288" s="48"/>
      <c r="N288" s="48"/>
      <c r="O288" s="48"/>
      <c r="P288" s="48"/>
      <c r="Q288" s="20"/>
      <c r="R288" s="20"/>
      <c r="S288" s="57"/>
      <c r="T288" s="57"/>
      <c r="U288" s="57"/>
      <c r="V288" s="57"/>
      <c r="W288" s="20"/>
      <c r="X288" s="20">
        <v>9959</v>
      </c>
      <c r="Y288" s="20"/>
    </row>
    <row r="289" s="6" customFormat="1" ht="24.95" customHeight="1" spans="1:25">
      <c r="A289" s="22">
        <v>253</v>
      </c>
      <c r="B289" s="23" t="s">
        <v>2643</v>
      </c>
      <c r="C289" s="22"/>
      <c r="D289" s="22"/>
      <c r="E289" s="22"/>
      <c r="F289" s="22"/>
      <c r="G289" s="22" t="s">
        <v>37</v>
      </c>
      <c r="H289" s="22" t="s">
        <v>34</v>
      </c>
      <c r="I289" s="22" t="s">
        <v>38</v>
      </c>
      <c r="J289" s="43"/>
      <c r="K289" s="23"/>
      <c r="L289" s="22"/>
      <c r="M289" s="49"/>
      <c r="N289" s="49"/>
      <c r="O289" s="49"/>
      <c r="P289" s="49"/>
      <c r="Q289" s="22"/>
      <c r="R289" s="22"/>
      <c r="S289" s="58"/>
      <c r="T289" s="58"/>
      <c r="U289" s="58"/>
      <c r="V289" s="58"/>
      <c r="W289" s="22"/>
      <c r="X289" s="22">
        <v>9960</v>
      </c>
      <c r="Y289" s="22"/>
    </row>
    <row r="290" s="6" customFormat="1" ht="24.95" customHeight="1" spans="1:25">
      <c r="A290" s="22">
        <v>254</v>
      </c>
      <c r="B290" s="23" t="s">
        <v>2644</v>
      </c>
      <c r="C290" s="22"/>
      <c r="D290" s="22"/>
      <c r="E290" s="22"/>
      <c r="F290" s="22"/>
      <c r="G290" s="22" t="s">
        <v>37</v>
      </c>
      <c r="H290" s="22" t="s">
        <v>34</v>
      </c>
      <c r="I290" s="22" t="s">
        <v>38</v>
      </c>
      <c r="J290" s="43"/>
      <c r="K290" s="23"/>
      <c r="L290" s="22"/>
      <c r="M290" s="49"/>
      <c r="N290" s="49"/>
      <c r="O290" s="49"/>
      <c r="P290" s="49"/>
      <c r="Q290" s="22"/>
      <c r="R290" s="22"/>
      <c r="S290" s="58"/>
      <c r="T290" s="58"/>
      <c r="U290" s="58"/>
      <c r="V290" s="58"/>
      <c r="W290" s="22"/>
      <c r="X290" s="22">
        <v>10320</v>
      </c>
      <c r="Y290" s="22"/>
    </row>
    <row r="291" s="6" customFormat="1" ht="24.95" customHeight="1" spans="1:25">
      <c r="A291" s="22">
        <v>255</v>
      </c>
      <c r="B291" s="23" t="s">
        <v>2645</v>
      </c>
      <c r="C291" s="22"/>
      <c r="D291" s="22"/>
      <c r="E291" s="22"/>
      <c r="F291" s="22"/>
      <c r="G291" s="22" t="s">
        <v>37</v>
      </c>
      <c r="H291" s="22" t="s">
        <v>34</v>
      </c>
      <c r="I291" s="22" t="s">
        <v>38</v>
      </c>
      <c r="J291" s="43"/>
      <c r="K291" s="23"/>
      <c r="L291" s="22"/>
      <c r="M291" s="49"/>
      <c r="N291" s="49"/>
      <c r="O291" s="49"/>
      <c r="P291" s="49"/>
      <c r="Q291" s="22"/>
      <c r="R291" s="22"/>
      <c r="S291" s="58"/>
      <c r="T291" s="58"/>
      <c r="U291" s="58"/>
      <c r="V291" s="58"/>
      <c r="W291" s="22"/>
      <c r="X291" s="22">
        <v>10917</v>
      </c>
      <c r="Y291" s="22"/>
    </row>
    <row r="292" s="4" customFormat="1" ht="24.95" customHeight="1" spans="1:25">
      <c r="A292" s="18">
        <v>256</v>
      </c>
      <c r="B292" s="19" t="s">
        <v>2646</v>
      </c>
      <c r="C292" s="18"/>
      <c r="D292" s="18"/>
      <c r="E292" s="18"/>
      <c r="F292" s="18"/>
      <c r="G292" s="18" t="s">
        <v>37</v>
      </c>
      <c r="H292" s="18" t="s">
        <v>34</v>
      </c>
      <c r="I292" s="18" t="s">
        <v>108</v>
      </c>
      <c r="J292" s="62">
        <f>J293+J294+J295+J296+J297</f>
        <v>0</v>
      </c>
      <c r="K292" s="19"/>
      <c r="L292" s="18"/>
      <c r="M292" s="40">
        <f t="shared" ref="M292:P292" si="112">M293+M294+M295+M296+M297</f>
        <v>0</v>
      </c>
      <c r="N292" s="40">
        <f t="shared" si="112"/>
        <v>0</v>
      </c>
      <c r="O292" s="40">
        <f t="shared" si="112"/>
        <v>0</v>
      </c>
      <c r="P292" s="40">
        <f t="shared" si="112"/>
        <v>0</v>
      </c>
      <c r="Q292" s="18"/>
      <c r="R292" s="18" t="s">
        <v>39</v>
      </c>
      <c r="S292" s="56">
        <f>S293+S294+S295+S296+S297</f>
        <v>0</v>
      </c>
      <c r="T292" s="56">
        <f>T293+T294+T295+T296+T297</f>
        <v>0</v>
      </c>
      <c r="U292" s="56" t="s">
        <v>2647</v>
      </c>
      <c r="V292" s="56" t="s">
        <v>2648</v>
      </c>
      <c r="W292" s="18" t="s">
        <v>34</v>
      </c>
      <c r="X292" s="18">
        <v>11424</v>
      </c>
      <c r="Y292" s="18"/>
    </row>
    <row r="293" s="5" customFormat="1" ht="24.95" customHeight="1" spans="1:25">
      <c r="A293" s="20">
        <v>257</v>
      </c>
      <c r="B293" s="21" t="s">
        <v>2649</v>
      </c>
      <c r="C293" s="20"/>
      <c r="D293" s="20"/>
      <c r="E293" s="20"/>
      <c r="F293" s="20"/>
      <c r="G293" s="20" t="s">
        <v>37</v>
      </c>
      <c r="H293" s="20" t="s">
        <v>34</v>
      </c>
      <c r="I293" s="20" t="s">
        <v>108</v>
      </c>
      <c r="J293" s="41">
        <f>SUM(0)</f>
        <v>0</v>
      </c>
      <c r="K293" s="21" t="s">
        <v>2650</v>
      </c>
      <c r="L293" s="20"/>
      <c r="M293" s="48">
        <f t="shared" ref="M293:P293" si="113">SUM(0)</f>
        <v>0</v>
      </c>
      <c r="N293" s="48">
        <f t="shared" si="113"/>
        <v>0</v>
      </c>
      <c r="O293" s="48">
        <f t="shared" si="113"/>
        <v>0</v>
      </c>
      <c r="P293" s="48">
        <f t="shared" si="113"/>
        <v>0</v>
      </c>
      <c r="Q293" s="20"/>
      <c r="R293" s="20" t="s">
        <v>39</v>
      </c>
      <c r="S293" s="57">
        <f>SUM(0)</f>
        <v>0</v>
      </c>
      <c r="T293" s="57">
        <f>SUM(0)</f>
        <v>0</v>
      </c>
      <c r="U293" s="57"/>
      <c r="V293" s="57"/>
      <c r="W293" s="20" t="s">
        <v>34</v>
      </c>
      <c r="X293" s="20">
        <v>11425</v>
      </c>
      <c r="Y293" s="20"/>
    </row>
    <row r="294" s="8" customFormat="1" ht="24.95" customHeight="1" spans="1:25">
      <c r="A294" s="20">
        <v>258</v>
      </c>
      <c r="B294" s="75" t="s">
        <v>2651</v>
      </c>
      <c r="C294" s="20"/>
      <c r="D294" s="20"/>
      <c r="E294" s="20"/>
      <c r="F294" s="20"/>
      <c r="G294" s="20" t="s">
        <v>37</v>
      </c>
      <c r="H294" s="20">
        <v>2020</v>
      </c>
      <c r="I294" s="20" t="s">
        <v>108</v>
      </c>
      <c r="J294" s="20">
        <f>SUM(0)</f>
        <v>0</v>
      </c>
      <c r="K294" s="20" t="s">
        <v>2652</v>
      </c>
      <c r="L294" s="20"/>
      <c r="M294" s="20">
        <f t="shared" ref="M294:P294" si="114">SUM(0)</f>
        <v>0</v>
      </c>
      <c r="N294" s="20">
        <f t="shared" si="114"/>
        <v>0</v>
      </c>
      <c r="O294" s="20">
        <f t="shared" si="114"/>
        <v>0</v>
      </c>
      <c r="P294" s="20">
        <f t="shared" si="114"/>
        <v>0</v>
      </c>
      <c r="Q294" s="20"/>
      <c r="R294" s="20"/>
      <c r="S294" s="20"/>
      <c r="T294" s="20"/>
      <c r="U294" s="20"/>
      <c r="V294" s="20"/>
      <c r="W294" s="20"/>
      <c r="X294" s="20">
        <v>11429</v>
      </c>
      <c r="Y294" s="20"/>
    </row>
    <row r="295" s="5" customFormat="1" ht="24.95" customHeight="1" spans="1:25">
      <c r="A295" s="20">
        <v>259</v>
      </c>
      <c r="B295" s="21" t="s">
        <v>2653</v>
      </c>
      <c r="C295" s="20"/>
      <c r="D295" s="20"/>
      <c r="E295" s="20"/>
      <c r="F295" s="20"/>
      <c r="G295" s="20"/>
      <c r="H295" s="20"/>
      <c r="I295" s="20"/>
      <c r="J295" s="42"/>
      <c r="K295" s="21"/>
      <c r="L295" s="20"/>
      <c r="M295" s="48"/>
      <c r="N295" s="48"/>
      <c r="O295" s="48"/>
      <c r="P295" s="48"/>
      <c r="Q295" s="20"/>
      <c r="R295" s="20"/>
      <c r="S295" s="57"/>
      <c r="T295" s="57"/>
      <c r="U295" s="57"/>
      <c r="V295" s="57"/>
      <c r="W295" s="20"/>
      <c r="X295" s="20">
        <v>11430</v>
      </c>
      <c r="Y295" s="20"/>
    </row>
    <row r="296" s="5" customFormat="1" ht="24.95" customHeight="1" spans="1:25">
      <c r="A296" s="20">
        <v>260</v>
      </c>
      <c r="B296" s="21" t="s">
        <v>2654</v>
      </c>
      <c r="C296" s="20"/>
      <c r="D296" s="20"/>
      <c r="E296" s="20"/>
      <c r="F296" s="20"/>
      <c r="G296" s="20"/>
      <c r="H296" s="20"/>
      <c r="I296" s="20"/>
      <c r="J296" s="42"/>
      <c r="K296" s="21"/>
      <c r="L296" s="20"/>
      <c r="M296" s="48"/>
      <c r="N296" s="48"/>
      <c r="O296" s="48"/>
      <c r="P296" s="48"/>
      <c r="Q296" s="20"/>
      <c r="R296" s="20"/>
      <c r="S296" s="57"/>
      <c r="T296" s="57"/>
      <c r="U296" s="57"/>
      <c r="V296" s="57"/>
      <c r="W296" s="20"/>
      <c r="X296" s="20">
        <v>11431</v>
      </c>
      <c r="Y296" s="20"/>
    </row>
    <row r="297" s="5" customFormat="1" ht="24.95" customHeight="1" spans="1:25">
      <c r="A297" s="20">
        <v>261</v>
      </c>
      <c r="B297" s="21" t="s">
        <v>2655</v>
      </c>
      <c r="C297" s="20"/>
      <c r="D297" s="20"/>
      <c r="E297" s="20"/>
      <c r="F297" s="20"/>
      <c r="G297" s="20"/>
      <c r="H297" s="20"/>
      <c r="I297" s="20"/>
      <c r="J297" s="42"/>
      <c r="K297" s="21"/>
      <c r="L297" s="20"/>
      <c r="M297" s="48"/>
      <c r="N297" s="48"/>
      <c r="O297" s="48"/>
      <c r="P297" s="48"/>
      <c r="Q297" s="20"/>
      <c r="R297" s="20"/>
      <c r="S297" s="57"/>
      <c r="T297" s="57"/>
      <c r="U297" s="57"/>
      <c r="V297" s="57"/>
      <c r="W297" s="20"/>
      <c r="X297" s="20">
        <v>11432</v>
      </c>
      <c r="Y297" s="20"/>
    </row>
    <row r="298" s="4" customFormat="1" ht="24.95" customHeight="1" spans="1:25">
      <c r="A298" s="18">
        <v>262</v>
      </c>
      <c r="B298" s="19" t="s">
        <v>2656</v>
      </c>
      <c r="C298" s="18"/>
      <c r="D298" s="18"/>
      <c r="E298" s="18"/>
      <c r="F298" s="18"/>
      <c r="G298" s="18"/>
      <c r="H298" s="18"/>
      <c r="I298" s="18"/>
      <c r="J298" s="39"/>
      <c r="K298" s="19"/>
      <c r="L298" s="18"/>
      <c r="M298" s="40"/>
      <c r="N298" s="40"/>
      <c r="O298" s="40"/>
      <c r="P298" s="40"/>
      <c r="Q298" s="18"/>
      <c r="R298" s="18"/>
      <c r="S298" s="56"/>
      <c r="T298" s="56"/>
      <c r="U298" s="56"/>
      <c r="V298" s="56"/>
      <c r="W298" s="18"/>
      <c r="X298" s="18">
        <v>11433</v>
      </c>
      <c r="Y298" s="18"/>
    </row>
    <row r="299" s="5" customFormat="1" ht="24.95" customHeight="1" spans="1:25">
      <c r="A299" s="20">
        <v>263</v>
      </c>
      <c r="B299" s="21" t="s">
        <v>2657</v>
      </c>
      <c r="C299" s="20"/>
      <c r="D299" s="20"/>
      <c r="E299" s="20"/>
      <c r="F299" s="20"/>
      <c r="G299" s="20"/>
      <c r="H299" s="20"/>
      <c r="I299" s="20"/>
      <c r="J299" s="41"/>
      <c r="K299" s="21"/>
      <c r="L299" s="20"/>
      <c r="M299" s="48"/>
      <c r="N299" s="48"/>
      <c r="O299" s="48"/>
      <c r="P299" s="48"/>
      <c r="Q299" s="20"/>
      <c r="R299" s="20"/>
      <c r="S299" s="57"/>
      <c r="T299" s="57"/>
      <c r="U299" s="57"/>
      <c r="V299" s="57"/>
      <c r="W299" s="20"/>
      <c r="X299" s="20">
        <v>11434</v>
      </c>
      <c r="Y299" s="20"/>
    </row>
    <row r="300" s="5" customFormat="1" ht="24.95" customHeight="1" spans="1:25">
      <c r="A300" s="20">
        <v>264</v>
      </c>
      <c r="B300" s="21" t="s">
        <v>2658</v>
      </c>
      <c r="C300" s="20"/>
      <c r="D300" s="20"/>
      <c r="E300" s="20"/>
      <c r="F300" s="20"/>
      <c r="G300" s="20"/>
      <c r="H300" s="20"/>
      <c r="I300" s="20"/>
      <c r="J300" s="42"/>
      <c r="K300" s="21"/>
      <c r="L300" s="20"/>
      <c r="M300" s="48"/>
      <c r="N300" s="48"/>
      <c r="O300" s="48"/>
      <c r="P300" s="48"/>
      <c r="Q300" s="20"/>
      <c r="R300" s="20"/>
      <c r="S300" s="57"/>
      <c r="T300" s="57"/>
      <c r="U300" s="57"/>
      <c r="V300" s="57"/>
      <c r="W300" s="20"/>
      <c r="X300" s="20">
        <v>11435</v>
      </c>
      <c r="Y300" s="20"/>
    </row>
    <row r="301" s="5" customFormat="1" ht="24.95" customHeight="1" spans="1:25">
      <c r="A301" s="20">
        <v>265</v>
      </c>
      <c r="B301" s="21" t="s">
        <v>2659</v>
      </c>
      <c r="C301" s="20"/>
      <c r="D301" s="20"/>
      <c r="E301" s="20"/>
      <c r="F301" s="20"/>
      <c r="G301" s="20"/>
      <c r="H301" s="20"/>
      <c r="I301" s="20"/>
      <c r="J301" s="42"/>
      <c r="K301" s="21"/>
      <c r="L301" s="20"/>
      <c r="M301" s="48"/>
      <c r="N301" s="48"/>
      <c r="O301" s="48"/>
      <c r="P301" s="48"/>
      <c r="Q301" s="20"/>
      <c r="R301" s="20"/>
      <c r="S301" s="57"/>
      <c r="T301" s="57"/>
      <c r="U301" s="57"/>
      <c r="V301" s="57"/>
      <c r="W301" s="20"/>
      <c r="X301" s="20">
        <v>11436</v>
      </c>
      <c r="Y301" s="20"/>
    </row>
    <row r="302" s="5" customFormat="1" ht="24.95" customHeight="1" spans="1:25">
      <c r="A302" s="20">
        <v>266</v>
      </c>
      <c r="B302" s="21" t="s">
        <v>2660</v>
      </c>
      <c r="C302" s="20"/>
      <c r="D302" s="20"/>
      <c r="E302" s="20"/>
      <c r="F302" s="20"/>
      <c r="G302" s="20"/>
      <c r="H302" s="20"/>
      <c r="I302" s="20"/>
      <c r="J302" s="42"/>
      <c r="K302" s="21"/>
      <c r="L302" s="20"/>
      <c r="M302" s="48"/>
      <c r="N302" s="48"/>
      <c r="O302" s="48"/>
      <c r="P302" s="48"/>
      <c r="Q302" s="20"/>
      <c r="R302" s="20"/>
      <c r="S302" s="57"/>
      <c r="T302" s="57"/>
      <c r="U302" s="57"/>
      <c r="V302" s="57"/>
      <c r="W302" s="20"/>
      <c r="X302" s="20">
        <v>11437</v>
      </c>
      <c r="Y302" s="20"/>
    </row>
  </sheetData>
  <autoFilter xmlns:etc="http://www.wps.cn/officeDocument/2017/etCustomData" ref="A4:XFD302"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printOptions horizontalCentered="1"/>
  <pageMargins left="0" right="0" top="0.432638888888889" bottom="0.354166666666667" header="0.313888888888889" footer="0.196527777777778"/>
  <pageSetup paperSize="9" scale="63" fitToHeight="0" orientation="landscape"/>
  <headerFooter>
    <oddFooter>&amp;C第 &amp;P 页，共 &amp;N 页</oddFooter>
  </headerFooter>
  <rowBreaks count="1" manualBreakCount="1">
    <brk id="35" max="24"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304"/>
  <sheetViews>
    <sheetView showZeros="0" view="pageBreakPreview" zoomScale="90" zoomScaleNormal="90" topLeftCell="A256" workbookViewId="0">
      <selection activeCell="W268" sqref="W268:W270"/>
    </sheetView>
  </sheetViews>
  <sheetFormatPr defaultColWidth="9" defaultRowHeight="12"/>
  <cols>
    <col min="1" max="1" width="6.12962962962963" style="9" customWidth="1"/>
    <col min="2" max="2" width="22" style="10" customWidth="1"/>
    <col min="3" max="3" width="6.87962962962963" style="9" customWidth="1"/>
    <col min="4" max="6" width="9"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3015</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f t="shared" ref="M7:P7" si="0">M8+M21+M148+M170+M185+M196+M220+M227+M282+M287+M294+M300</f>
        <v>681.597</v>
      </c>
      <c r="N7" s="38">
        <f t="shared" si="0"/>
        <v>248</v>
      </c>
      <c r="O7" s="38">
        <f t="shared" si="0"/>
        <v>336.827</v>
      </c>
      <c r="P7" s="38">
        <f t="shared" si="0"/>
        <v>96.77</v>
      </c>
      <c r="Q7" s="17"/>
      <c r="R7" s="17" t="s">
        <v>34</v>
      </c>
      <c r="S7" s="17" t="s">
        <v>34</v>
      </c>
      <c r="T7" s="17" t="s">
        <v>34</v>
      </c>
      <c r="U7" s="17"/>
      <c r="V7" s="17"/>
      <c r="W7" s="17" t="s">
        <v>34</v>
      </c>
      <c r="X7" s="17">
        <v>1</v>
      </c>
      <c r="Y7" s="17"/>
    </row>
    <row r="8" s="4" customFormat="1" ht="24.95" customHeight="1" spans="1:25">
      <c r="A8" s="18">
        <v>1</v>
      </c>
      <c r="B8" s="19" t="s">
        <v>35</v>
      </c>
      <c r="C8" s="18"/>
      <c r="D8" s="18"/>
      <c r="E8" s="18"/>
      <c r="F8" s="18"/>
      <c r="G8" s="18" t="s">
        <v>34</v>
      </c>
      <c r="H8" s="18" t="s">
        <v>34</v>
      </c>
      <c r="I8" s="18" t="s">
        <v>34</v>
      </c>
      <c r="J8" s="39" t="s">
        <v>34</v>
      </c>
      <c r="K8" s="19"/>
      <c r="L8" s="18"/>
      <c r="M8" s="40">
        <f t="shared" ref="M8:P8" si="1">M9+M19+M20</f>
        <v>140.4</v>
      </c>
      <c r="N8" s="40">
        <f t="shared" si="1"/>
        <v>127.4</v>
      </c>
      <c r="O8" s="40">
        <f t="shared" si="1"/>
        <v>13</v>
      </c>
      <c r="P8" s="40">
        <f t="shared" si="1"/>
        <v>0</v>
      </c>
      <c r="Q8" s="18"/>
      <c r="R8" s="18" t="s">
        <v>34</v>
      </c>
      <c r="S8" s="56">
        <f>S9+S19+S20</f>
        <v>12</v>
      </c>
      <c r="T8" s="56">
        <f>T9+T19+T20</f>
        <v>54</v>
      </c>
      <c r="U8" s="56"/>
      <c r="V8" s="56"/>
      <c r="W8" s="18" t="s">
        <v>34</v>
      </c>
      <c r="X8" s="18">
        <v>2</v>
      </c>
      <c r="Y8" s="18"/>
    </row>
    <row r="9" s="5" customFormat="1" ht="24.95" customHeight="1" spans="1:25">
      <c r="A9" s="20">
        <v>2</v>
      </c>
      <c r="B9" s="21" t="s">
        <v>36</v>
      </c>
      <c r="C9" s="20"/>
      <c r="D9" s="20"/>
      <c r="E9" s="20"/>
      <c r="F9" s="20"/>
      <c r="G9" s="20" t="s">
        <v>37</v>
      </c>
      <c r="H9" s="20" t="s">
        <v>34</v>
      </c>
      <c r="I9" s="20" t="s">
        <v>38</v>
      </c>
      <c r="J9" s="41">
        <f>J10+J14</f>
        <v>54</v>
      </c>
      <c r="K9" s="21"/>
      <c r="L9" s="20"/>
      <c r="M9" s="42">
        <f t="shared" ref="M9:O9" si="2">M10+M14</f>
        <v>140.4</v>
      </c>
      <c r="N9" s="42">
        <f t="shared" si="2"/>
        <v>127.4</v>
      </c>
      <c r="O9" s="42">
        <f t="shared" si="2"/>
        <v>13</v>
      </c>
      <c r="P9" s="41">
        <f>SUBTOTAL(9,P10,P14)</f>
        <v>0</v>
      </c>
      <c r="Q9" s="20"/>
      <c r="R9" s="20" t="s">
        <v>39</v>
      </c>
      <c r="S9" s="41">
        <f>S10+S14</f>
        <v>12</v>
      </c>
      <c r="T9" s="41">
        <f>T10+T14</f>
        <v>54</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SUM(J11:J13)</f>
        <v>27</v>
      </c>
      <c r="K10" s="23" t="s">
        <v>43</v>
      </c>
      <c r="L10" s="22"/>
      <c r="M10" s="44">
        <f>SUM(M11:M13)</f>
        <v>70.2</v>
      </c>
      <c r="N10" s="44">
        <f>SUM(N11:N13)</f>
        <v>70.2</v>
      </c>
      <c r="O10" s="44">
        <f>SUM(O11:O13)</f>
        <v>0</v>
      </c>
      <c r="P10" s="44">
        <f>SUM(P11:P13)</f>
        <v>0</v>
      </c>
      <c r="Q10" s="22"/>
      <c r="R10" s="22" t="s">
        <v>39</v>
      </c>
      <c r="S10" s="43">
        <f>SUM(S11:S13)</f>
        <v>6</v>
      </c>
      <c r="T10" s="43">
        <f>SUM(T11:T13)</f>
        <v>27</v>
      </c>
      <c r="U10" s="58"/>
      <c r="V10" s="58"/>
      <c r="W10" s="22" t="s">
        <v>34</v>
      </c>
      <c r="X10" s="22">
        <v>4</v>
      </c>
      <c r="Y10" s="22"/>
    </row>
    <row r="11" s="3" customFormat="1" ht="24.95" customHeight="1" spans="1:25">
      <c r="A11" s="24">
        <v>4</v>
      </c>
      <c r="B11" s="25" t="s">
        <v>44</v>
      </c>
      <c r="C11" s="26" t="s">
        <v>45</v>
      </c>
      <c r="D11" s="26" t="s">
        <v>53</v>
      </c>
      <c r="E11" s="26" t="s">
        <v>54</v>
      </c>
      <c r="F11" s="26"/>
      <c r="G11" s="26" t="s">
        <v>37</v>
      </c>
      <c r="H11" s="26">
        <v>2018</v>
      </c>
      <c r="I11" s="26" t="s">
        <v>38</v>
      </c>
      <c r="J11" s="45">
        <v>15</v>
      </c>
      <c r="K11" s="46" t="s">
        <v>48</v>
      </c>
      <c r="L11" s="26">
        <v>2.6</v>
      </c>
      <c r="M11" s="47">
        <f>N11+O11+P11</f>
        <v>39</v>
      </c>
      <c r="N11" s="47">
        <v>39</v>
      </c>
      <c r="O11" s="47"/>
      <c r="P11" s="47"/>
      <c r="Q11" s="26" t="s">
        <v>49</v>
      </c>
      <c r="R11" s="26" t="s">
        <v>39</v>
      </c>
      <c r="S11" s="45">
        <v>4</v>
      </c>
      <c r="T11" s="45">
        <v>15</v>
      </c>
      <c r="U11" s="45"/>
      <c r="V11" s="45"/>
      <c r="W11" s="26" t="s">
        <v>50</v>
      </c>
      <c r="X11" s="24">
        <v>40</v>
      </c>
      <c r="Y11" s="24"/>
    </row>
    <row r="12" s="3" customFormat="1" ht="24.95" customHeight="1" spans="1:25">
      <c r="A12" s="24">
        <v>5</v>
      </c>
      <c r="B12" s="25" t="s">
        <v>44</v>
      </c>
      <c r="C12" s="26" t="s">
        <v>45</v>
      </c>
      <c r="D12" s="26" t="s">
        <v>53</v>
      </c>
      <c r="E12" s="26" t="s">
        <v>55</v>
      </c>
      <c r="F12" s="26"/>
      <c r="G12" s="26" t="s">
        <v>37</v>
      </c>
      <c r="H12" s="26">
        <v>2018</v>
      </c>
      <c r="I12" s="26" t="s">
        <v>38</v>
      </c>
      <c r="J12" s="45">
        <v>6</v>
      </c>
      <c r="K12" s="46" t="s">
        <v>48</v>
      </c>
      <c r="L12" s="26">
        <v>2.6</v>
      </c>
      <c r="M12" s="47">
        <f>N12+O12+P12</f>
        <v>15.6</v>
      </c>
      <c r="N12" s="47">
        <v>15.6</v>
      </c>
      <c r="O12" s="47"/>
      <c r="P12" s="47"/>
      <c r="Q12" s="26" t="s">
        <v>49</v>
      </c>
      <c r="R12" s="26" t="s">
        <v>39</v>
      </c>
      <c r="S12" s="45">
        <v>1</v>
      </c>
      <c r="T12" s="45">
        <v>6</v>
      </c>
      <c r="U12" s="45"/>
      <c r="V12" s="45"/>
      <c r="W12" s="26" t="s">
        <v>50</v>
      </c>
      <c r="X12" s="24">
        <v>41</v>
      </c>
      <c r="Y12" s="24"/>
    </row>
    <row r="13" ht="24.95" customHeight="1" spans="1:25">
      <c r="A13" s="24">
        <v>6</v>
      </c>
      <c r="B13" s="25" t="s">
        <v>44</v>
      </c>
      <c r="C13" s="26" t="s">
        <v>45</v>
      </c>
      <c r="D13" s="26" t="s">
        <v>53</v>
      </c>
      <c r="E13" s="26" t="s">
        <v>72</v>
      </c>
      <c r="F13" s="26"/>
      <c r="G13" s="26" t="s">
        <v>37</v>
      </c>
      <c r="H13" s="26">
        <v>2018</v>
      </c>
      <c r="I13" s="26" t="s">
        <v>38</v>
      </c>
      <c r="J13" s="45">
        <v>6</v>
      </c>
      <c r="K13" s="46" t="s">
        <v>48</v>
      </c>
      <c r="L13" s="26">
        <v>2.6</v>
      </c>
      <c r="M13" s="47">
        <f>N13+O13+P13</f>
        <v>15.6</v>
      </c>
      <c r="N13" s="47">
        <f>J13*L13</f>
        <v>15.6</v>
      </c>
      <c r="O13" s="47"/>
      <c r="P13" s="47"/>
      <c r="Q13" s="26" t="s">
        <v>49</v>
      </c>
      <c r="R13" s="26" t="s">
        <v>39</v>
      </c>
      <c r="S13" s="60">
        <v>1</v>
      </c>
      <c r="T13" s="60">
        <v>6</v>
      </c>
      <c r="U13" s="60"/>
      <c r="V13" s="60"/>
      <c r="W13" s="26" t="s">
        <v>50</v>
      </c>
      <c r="X13" s="26"/>
      <c r="Y13" s="26" t="s">
        <v>73</v>
      </c>
    </row>
    <row r="14" s="6" customFormat="1" ht="24.95" customHeight="1" spans="1:25">
      <c r="A14" s="22">
        <v>7</v>
      </c>
      <c r="B14" s="23" t="s">
        <v>76</v>
      </c>
      <c r="C14" s="22"/>
      <c r="D14" s="22"/>
      <c r="E14" s="22"/>
      <c r="F14" s="22"/>
      <c r="G14" s="22" t="s">
        <v>37</v>
      </c>
      <c r="H14" s="22" t="s">
        <v>34</v>
      </c>
      <c r="I14" s="22" t="s">
        <v>38</v>
      </c>
      <c r="J14" s="43">
        <f>SUM(J15:J18)</f>
        <v>27</v>
      </c>
      <c r="K14" s="23" t="s">
        <v>77</v>
      </c>
      <c r="L14" s="22"/>
      <c r="M14" s="44">
        <f>SUM(M15:M18)</f>
        <v>70.2</v>
      </c>
      <c r="N14" s="44">
        <f>SUM(N15:N18)</f>
        <v>57.2</v>
      </c>
      <c r="O14" s="44">
        <f>SUM(O15:O18)</f>
        <v>13</v>
      </c>
      <c r="P14" s="44">
        <f>SUM(P15:P18)</f>
        <v>0</v>
      </c>
      <c r="Q14" s="22"/>
      <c r="R14" s="22" t="s">
        <v>39</v>
      </c>
      <c r="S14" s="43">
        <f>SUM(S15:S18)</f>
        <v>6</v>
      </c>
      <c r="T14" s="43">
        <f>SUM(T15:T18)</f>
        <v>27</v>
      </c>
      <c r="U14" s="58"/>
      <c r="V14" s="58"/>
      <c r="W14" s="22" t="s">
        <v>34</v>
      </c>
      <c r="X14" s="22">
        <v>58</v>
      </c>
      <c r="Y14" s="22"/>
    </row>
    <row r="15" s="3" customFormat="1" ht="24.95" customHeight="1" spans="1:25">
      <c r="A15" s="24">
        <v>8</v>
      </c>
      <c r="B15" s="25" t="s">
        <v>80</v>
      </c>
      <c r="C15" s="26" t="s">
        <v>45</v>
      </c>
      <c r="D15" s="26" t="s">
        <v>53</v>
      </c>
      <c r="E15" s="26" t="s">
        <v>86</v>
      </c>
      <c r="F15" s="26"/>
      <c r="G15" s="26" t="s">
        <v>37</v>
      </c>
      <c r="H15" s="26">
        <v>2018</v>
      </c>
      <c r="I15" s="26" t="s">
        <v>38</v>
      </c>
      <c r="J15" s="45">
        <v>12</v>
      </c>
      <c r="K15" s="46" t="s">
        <v>48</v>
      </c>
      <c r="L15" s="26">
        <v>2.6</v>
      </c>
      <c r="M15" s="47">
        <f>N15+O15+P15</f>
        <v>31.2</v>
      </c>
      <c r="N15" s="47">
        <v>31.2</v>
      </c>
      <c r="O15" s="47"/>
      <c r="P15" s="47"/>
      <c r="Q15" s="26" t="s">
        <v>49</v>
      </c>
      <c r="R15" s="26" t="s">
        <v>39</v>
      </c>
      <c r="S15" s="45">
        <v>3</v>
      </c>
      <c r="T15" s="45">
        <v>12</v>
      </c>
      <c r="U15" s="45"/>
      <c r="V15" s="45"/>
      <c r="W15" s="26" t="s">
        <v>50</v>
      </c>
      <c r="X15" s="24">
        <v>67</v>
      </c>
      <c r="Y15" s="24"/>
    </row>
    <row r="16" s="3" customFormat="1" ht="24.95" customHeight="1" spans="1:25">
      <c r="A16" s="24">
        <v>9</v>
      </c>
      <c r="B16" s="25" t="s">
        <v>80</v>
      </c>
      <c r="C16" s="26" t="s">
        <v>45</v>
      </c>
      <c r="D16" s="26" t="s">
        <v>53</v>
      </c>
      <c r="E16" s="26" t="s">
        <v>87</v>
      </c>
      <c r="F16" s="26"/>
      <c r="G16" s="26" t="s">
        <v>37</v>
      </c>
      <c r="H16" s="26">
        <v>2018</v>
      </c>
      <c r="I16" s="26" t="s">
        <v>38</v>
      </c>
      <c r="J16" s="45">
        <v>6</v>
      </c>
      <c r="K16" s="46" t="s">
        <v>48</v>
      </c>
      <c r="L16" s="26">
        <v>2.6</v>
      </c>
      <c r="M16" s="47">
        <f>N16+O16+P16</f>
        <v>15.6</v>
      </c>
      <c r="N16" s="47">
        <v>15.6</v>
      </c>
      <c r="O16" s="47"/>
      <c r="P16" s="47"/>
      <c r="Q16" s="26" t="s">
        <v>49</v>
      </c>
      <c r="R16" s="26" t="s">
        <v>39</v>
      </c>
      <c r="S16" s="45">
        <v>1</v>
      </c>
      <c r="T16" s="45">
        <v>6</v>
      </c>
      <c r="U16" s="45"/>
      <c r="V16" s="45"/>
      <c r="W16" s="26" t="s">
        <v>50</v>
      </c>
      <c r="X16" s="24">
        <v>68</v>
      </c>
      <c r="Y16" s="24"/>
    </row>
    <row r="17" s="3" customFormat="1" ht="24.95" customHeight="1" spans="1:25">
      <c r="A17" s="24">
        <v>10</v>
      </c>
      <c r="B17" s="25" t="s">
        <v>80</v>
      </c>
      <c r="C17" s="26" t="s">
        <v>45</v>
      </c>
      <c r="D17" s="26" t="s">
        <v>53</v>
      </c>
      <c r="E17" s="26" t="s">
        <v>88</v>
      </c>
      <c r="F17" s="26"/>
      <c r="G17" s="26" t="s">
        <v>37</v>
      </c>
      <c r="H17" s="26">
        <v>2018</v>
      </c>
      <c r="I17" s="26" t="s">
        <v>38</v>
      </c>
      <c r="J17" s="45">
        <v>4</v>
      </c>
      <c r="K17" s="46" t="s">
        <v>48</v>
      </c>
      <c r="L17" s="26">
        <v>2.6</v>
      </c>
      <c r="M17" s="47">
        <f>N17+O17+P17</f>
        <v>10.4</v>
      </c>
      <c r="N17" s="47">
        <v>10.4</v>
      </c>
      <c r="O17" s="47"/>
      <c r="P17" s="47"/>
      <c r="Q17" s="26" t="s">
        <v>49</v>
      </c>
      <c r="R17" s="26" t="s">
        <v>39</v>
      </c>
      <c r="S17" s="45">
        <v>1</v>
      </c>
      <c r="T17" s="45">
        <v>4</v>
      </c>
      <c r="U17" s="45"/>
      <c r="V17" s="45"/>
      <c r="W17" s="26" t="s">
        <v>50</v>
      </c>
      <c r="X17" s="24">
        <v>69</v>
      </c>
      <c r="Y17" s="24"/>
    </row>
    <row r="18" ht="24.95" customHeight="1" spans="1:25">
      <c r="A18" s="24">
        <v>11</v>
      </c>
      <c r="B18" s="25" t="s">
        <v>93</v>
      </c>
      <c r="C18" s="26" t="s">
        <v>45</v>
      </c>
      <c r="D18" s="26" t="s">
        <v>53</v>
      </c>
      <c r="E18" s="26" t="s">
        <v>94</v>
      </c>
      <c r="F18" s="26"/>
      <c r="G18" s="26" t="s">
        <v>37</v>
      </c>
      <c r="H18" s="26">
        <v>2019</v>
      </c>
      <c r="I18" s="26" t="s">
        <v>38</v>
      </c>
      <c r="J18" s="45">
        <v>5</v>
      </c>
      <c r="K18" s="46" t="s">
        <v>48</v>
      </c>
      <c r="L18" s="26">
        <v>2.6</v>
      </c>
      <c r="M18" s="47">
        <f>N18+O18+P18</f>
        <v>13</v>
      </c>
      <c r="N18" s="47"/>
      <c r="O18" s="47">
        <v>13</v>
      </c>
      <c r="P18" s="47"/>
      <c r="Q18" s="26" t="s">
        <v>49</v>
      </c>
      <c r="R18" s="26" t="s">
        <v>39</v>
      </c>
      <c r="S18" s="60">
        <v>1</v>
      </c>
      <c r="T18" s="60">
        <v>5</v>
      </c>
      <c r="U18" s="60"/>
      <c r="V18" s="60"/>
      <c r="W18" s="26" t="s">
        <v>50</v>
      </c>
      <c r="X18" s="26"/>
      <c r="Y18" s="26" t="s">
        <v>95</v>
      </c>
    </row>
    <row r="19" s="5" customFormat="1" ht="24.95" customHeight="1" spans="1:25">
      <c r="A19" s="20">
        <v>12</v>
      </c>
      <c r="B19" s="21" t="s">
        <v>105</v>
      </c>
      <c r="C19" s="20"/>
      <c r="D19" s="20"/>
      <c r="E19" s="20"/>
      <c r="F19" s="20"/>
      <c r="G19" s="20" t="s">
        <v>37</v>
      </c>
      <c r="H19" s="20" t="s">
        <v>34</v>
      </c>
      <c r="I19" s="20" t="s">
        <v>106</v>
      </c>
      <c r="J19" s="41"/>
      <c r="K19" s="21"/>
      <c r="L19" s="20"/>
      <c r="M19" s="48"/>
      <c r="N19" s="48"/>
      <c r="O19" s="48"/>
      <c r="P19" s="48"/>
      <c r="Q19" s="20"/>
      <c r="R19" s="20"/>
      <c r="S19" s="57"/>
      <c r="T19" s="57"/>
      <c r="U19" s="57"/>
      <c r="V19" s="57"/>
      <c r="W19" s="20" t="s">
        <v>34</v>
      </c>
      <c r="X19" s="20">
        <v>162</v>
      </c>
      <c r="Y19" s="20"/>
    </row>
    <row r="20" s="5" customFormat="1" ht="24.95" customHeight="1" spans="1:25">
      <c r="A20" s="20">
        <v>13</v>
      </c>
      <c r="B20" s="21" t="s">
        <v>107</v>
      </c>
      <c r="C20" s="20"/>
      <c r="D20" s="20"/>
      <c r="E20" s="20"/>
      <c r="F20" s="20"/>
      <c r="G20" s="20" t="s">
        <v>37</v>
      </c>
      <c r="H20" s="20" t="s">
        <v>34</v>
      </c>
      <c r="I20" s="20" t="s">
        <v>108</v>
      </c>
      <c r="J20" s="41">
        <f>SUM(0)</f>
        <v>0</v>
      </c>
      <c r="K20" s="21" t="s">
        <v>109</v>
      </c>
      <c r="L20" s="20"/>
      <c r="M20" s="48">
        <f>SUM(0)</f>
        <v>0</v>
      </c>
      <c r="N20" s="48">
        <f>SUM(0)</f>
        <v>0</v>
      </c>
      <c r="O20" s="48">
        <f>SUM(0)</f>
        <v>0</v>
      </c>
      <c r="P20" s="48">
        <f>SUM(0)</f>
        <v>0</v>
      </c>
      <c r="Q20" s="20"/>
      <c r="R20" s="20" t="s">
        <v>110</v>
      </c>
      <c r="S20" s="57">
        <f>SUM(0)</f>
        <v>0</v>
      </c>
      <c r="T20" s="57">
        <f>SUM(0)</f>
        <v>0</v>
      </c>
      <c r="U20" s="57" t="s">
        <v>40</v>
      </c>
      <c r="V20" s="57" t="s">
        <v>41</v>
      </c>
      <c r="W20" s="20" t="s">
        <v>34</v>
      </c>
      <c r="X20" s="20">
        <v>163</v>
      </c>
      <c r="Y20" s="20"/>
    </row>
    <row r="21" s="4" customFormat="1" ht="24.95" customHeight="1" spans="1:25">
      <c r="A21" s="18">
        <v>14</v>
      </c>
      <c r="B21" s="19" t="s">
        <v>123</v>
      </c>
      <c r="C21" s="18"/>
      <c r="D21" s="18"/>
      <c r="E21" s="18"/>
      <c r="F21" s="18"/>
      <c r="G21" s="18" t="s">
        <v>34</v>
      </c>
      <c r="H21" s="18" t="s">
        <v>34</v>
      </c>
      <c r="I21" s="18" t="s">
        <v>34</v>
      </c>
      <c r="J21" s="39" t="s">
        <v>34</v>
      </c>
      <c r="K21" s="19"/>
      <c r="L21" s="18"/>
      <c r="M21" s="40">
        <f t="shared" ref="M21:P21" si="3">M22+M100+M123+M134+M138+M143</f>
        <v>137.71</v>
      </c>
      <c r="N21" s="40">
        <f t="shared" si="3"/>
        <v>0</v>
      </c>
      <c r="O21" s="40">
        <f t="shared" si="3"/>
        <v>137.71</v>
      </c>
      <c r="P21" s="40">
        <f t="shared" si="3"/>
        <v>0</v>
      </c>
      <c r="Q21" s="18"/>
      <c r="R21" s="18" t="s">
        <v>34</v>
      </c>
      <c r="S21" s="56">
        <f>S22+S100+S123+S134+S138+S143</f>
        <v>108</v>
      </c>
      <c r="T21" s="56">
        <f>T22+T100+T123+T134+T138+T143</f>
        <v>416</v>
      </c>
      <c r="U21" s="56"/>
      <c r="V21" s="56"/>
      <c r="W21" s="18" t="s">
        <v>34</v>
      </c>
      <c r="X21" s="18">
        <v>182</v>
      </c>
      <c r="Y21" s="18"/>
    </row>
    <row r="22" s="5" customFormat="1" ht="24.95" customHeight="1" spans="1:25">
      <c r="A22" s="20">
        <v>15</v>
      </c>
      <c r="B22" s="21" t="s">
        <v>124</v>
      </c>
      <c r="C22" s="20"/>
      <c r="D22" s="20"/>
      <c r="E22" s="20"/>
      <c r="F22" s="20"/>
      <c r="G22" s="20" t="s">
        <v>125</v>
      </c>
      <c r="H22" s="20" t="s">
        <v>34</v>
      </c>
      <c r="I22" s="20" t="s">
        <v>126</v>
      </c>
      <c r="J22" s="42" t="s">
        <v>34</v>
      </c>
      <c r="K22" s="21"/>
      <c r="L22" s="20"/>
      <c r="M22" s="48">
        <f t="shared" ref="M22:P22" si="4">M23+M46+M93+M94</f>
        <v>14.74</v>
      </c>
      <c r="N22" s="48">
        <f t="shared" si="4"/>
        <v>0</v>
      </c>
      <c r="O22" s="48">
        <f t="shared" si="4"/>
        <v>14.74</v>
      </c>
      <c r="P22" s="48">
        <f t="shared" si="4"/>
        <v>0</v>
      </c>
      <c r="Q22" s="20"/>
      <c r="R22" s="20" t="s">
        <v>39</v>
      </c>
      <c r="S22" s="57">
        <f>S23+S46+S93+S94</f>
        <v>75</v>
      </c>
      <c r="T22" s="57">
        <f>T23+T46+T93+T94</f>
        <v>342</v>
      </c>
      <c r="U22" s="57" t="s">
        <v>127</v>
      </c>
      <c r="V22" s="57" t="s">
        <v>128</v>
      </c>
      <c r="W22" s="20" t="s">
        <v>34</v>
      </c>
      <c r="X22" s="20">
        <v>183</v>
      </c>
      <c r="Y22" s="20"/>
    </row>
    <row r="23" s="6" customFormat="1" ht="24.95" customHeight="1" spans="1:25">
      <c r="A23" s="22">
        <v>16</v>
      </c>
      <c r="B23" s="23" t="s">
        <v>129</v>
      </c>
      <c r="C23" s="22"/>
      <c r="D23" s="22"/>
      <c r="E23" s="22"/>
      <c r="F23" s="22" t="s">
        <v>2663</v>
      </c>
      <c r="G23" s="22" t="s">
        <v>125</v>
      </c>
      <c r="H23" s="22" t="s">
        <v>34</v>
      </c>
      <c r="I23" s="22" t="s">
        <v>126</v>
      </c>
      <c r="J23" s="44">
        <f>J24+J25+J45</f>
        <v>190</v>
      </c>
      <c r="K23" s="23" t="s">
        <v>130</v>
      </c>
      <c r="L23" s="22"/>
      <c r="M23" s="49">
        <f t="shared" ref="M23:P23" si="5">M24+M25+M45</f>
        <v>6.26</v>
      </c>
      <c r="N23" s="49">
        <f t="shared" si="5"/>
        <v>0</v>
      </c>
      <c r="O23" s="49">
        <f t="shared" si="5"/>
        <v>6.26</v>
      </c>
      <c r="P23" s="49">
        <f t="shared" si="5"/>
        <v>0</v>
      </c>
      <c r="Q23" s="22"/>
      <c r="R23" s="22" t="s">
        <v>39</v>
      </c>
      <c r="S23" s="58">
        <f>S24+S25+S45</f>
        <v>23</v>
      </c>
      <c r="T23" s="58">
        <f>T24+T25+T45</f>
        <v>122</v>
      </c>
      <c r="U23" s="58"/>
      <c r="V23" s="58"/>
      <c r="W23" s="22" t="s">
        <v>34</v>
      </c>
      <c r="X23" s="22">
        <v>184</v>
      </c>
      <c r="Y23" s="22"/>
    </row>
    <row r="24" ht="24.95" customHeight="1" spans="1:25">
      <c r="A24" s="24">
        <v>17</v>
      </c>
      <c r="B24" s="26" t="s">
        <v>131</v>
      </c>
      <c r="C24" s="24"/>
      <c r="D24" s="24"/>
      <c r="E24" s="24"/>
      <c r="F24" s="24"/>
      <c r="G24" s="24" t="s">
        <v>37</v>
      </c>
      <c r="H24" s="24" t="s">
        <v>34</v>
      </c>
      <c r="I24" s="24" t="s">
        <v>126</v>
      </c>
      <c r="J24" s="50">
        <f>SUM(0)</f>
        <v>0</v>
      </c>
      <c r="K24" s="51"/>
      <c r="L24" s="24"/>
      <c r="M24" s="52">
        <f t="shared" ref="M24:P24" si="6">SUM(0)</f>
        <v>0</v>
      </c>
      <c r="N24" s="52">
        <f t="shared" si="6"/>
        <v>0</v>
      </c>
      <c r="O24" s="52">
        <f t="shared" si="6"/>
        <v>0</v>
      </c>
      <c r="P24" s="52">
        <f t="shared" si="6"/>
        <v>0</v>
      </c>
      <c r="Q24" s="24"/>
      <c r="R24" s="24" t="s">
        <v>39</v>
      </c>
      <c r="S24" s="59">
        <f>SUM(0)</f>
        <v>0</v>
      </c>
      <c r="T24" s="59">
        <f>SUM(0)</f>
        <v>0</v>
      </c>
      <c r="U24" s="59"/>
      <c r="V24" s="59"/>
      <c r="W24" s="24" t="s">
        <v>34</v>
      </c>
      <c r="X24" s="24">
        <v>185</v>
      </c>
      <c r="Y24" s="24"/>
    </row>
    <row r="25" ht="24.95" customHeight="1" spans="1:25">
      <c r="A25" s="24">
        <v>18</v>
      </c>
      <c r="B25" s="26" t="s">
        <v>132</v>
      </c>
      <c r="C25" s="24"/>
      <c r="D25" s="24"/>
      <c r="E25" s="24"/>
      <c r="F25" s="24"/>
      <c r="G25" s="24" t="s">
        <v>125</v>
      </c>
      <c r="H25" s="24" t="s">
        <v>34</v>
      </c>
      <c r="I25" s="24" t="s">
        <v>126</v>
      </c>
      <c r="J25" s="50">
        <f>SUM(J26:J43)</f>
        <v>190</v>
      </c>
      <c r="K25" s="51"/>
      <c r="L25" s="24"/>
      <c r="M25" s="52">
        <f>SUM(M26:M43)</f>
        <v>6.26</v>
      </c>
      <c r="N25" s="52">
        <f>SUM(N26:N43)</f>
        <v>0</v>
      </c>
      <c r="O25" s="52">
        <f>SUM(O26:O43)</f>
        <v>6.26</v>
      </c>
      <c r="P25" s="52">
        <f>SUM(P26:P43)</f>
        <v>0</v>
      </c>
      <c r="Q25" s="24"/>
      <c r="R25" s="24" t="s">
        <v>39</v>
      </c>
      <c r="S25" s="59">
        <f>SUM(S26:S43)</f>
        <v>23</v>
      </c>
      <c r="T25" s="59">
        <f>SUM(T26:T43)</f>
        <v>122</v>
      </c>
      <c r="U25" s="59"/>
      <c r="V25" s="59"/>
      <c r="W25" s="24" t="s">
        <v>34</v>
      </c>
      <c r="X25" s="24">
        <v>202</v>
      </c>
      <c r="Y25" s="24"/>
    </row>
    <row r="26" ht="24.95" customHeight="1" spans="1:25">
      <c r="A26" s="24">
        <v>19</v>
      </c>
      <c r="B26" s="25" t="s">
        <v>263</v>
      </c>
      <c r="C26" s="26" t="s">
        <v>45</v>
      </c>
      <c r="D26" s="26" t="s">
        <v>53</v>
      </c>
      <c r="E26" s="26" t="s">
        <v>72</v>
      </c>
      <c r="F26" s="26"/>
      <c r="G26" s="26" t="s">
        <v>37</v>
      </c>
      <c r="H26" s="26">
        <v>2019</v>
      </c>
      <c r="I26" s="26" t="s">
        <v>126</v>
      </c>
      <c r="J26" s="54">
        <v>30</v>
      </c>
      <c r="K26" s="46" t="s">
        <v>179</v>
      </c>
      <c r="L26" s="26">
        <v>0.05</v>
      </c>
      <c r="M26" s="47">
        <f t="shared" ref="M26:M34" si="7">N26+O26+P26</f>
        <v>1.5</v>
      </c>
      <c r="N26" s="47"/>
      <c r="O26" s="47">
        <v>1.5</v>
      </c>
      <c r="P26" s="47"/>
      <c r="Q26" s="26" t="s">
        <v>135</v>
      </c>
      <c r="R26" s="26" t="s">
        <v>39</v>
      </c>
      <c r="S26" s="60">
        <v>3</v>
      </c>
      <c r="T26" s="60">
        <v>17</v>
      </c>
      <c r="U26" s="60"/>
      <c r="V26" s="60"/>
      <c r="W26" s="26" t="s">
        <v>17</v>
      </c>
      <c r="X26" s="26"/>
      <c r="Y26" s="61" t="s">
        <v>264</v>
      </c>
    </row>
    <row r="27" ht="24.95" customHeight="1" spans="1:25">
      <c r="A27" s="24"/>
      <c r="B27" s="78"/>
      <c r="C27" s="30" t="s">
        <v>45</v>
      </c>
      <c r="D27" s="30" t="s">
        <v>53</v>
      </c>
      <c r="E27" s="30" t="s">
        <v>72</v>
      </c>
      <c r="F27" s="30" t="s">
        <v>3016</v>
      </c>
      <c r="G27" s="33" t="s">
        <v>37</v>
      </c>
      <c r="H27" s="33">
        <v>2019</v>
      </c>
      <c r="I27" s="33" t="s">
        <v>126</v>
      </c>
      <c r="J27" s="30">
        <v>20</v>
      </c>
      <c r="K27" s="53" t="s">
        <v>179</v>
      </c>
      <c r="L27" s="33">
        <v>0.05</v>
      </c>
      <c r="M27" s="80">
        <f>L27*J27</f>
        <v>1</v>
      </c>
      <c r="N27" s="80"/>
      <c r="O27" s="80">
        <v>1</v>
      </c>
      <c r="P27" s="80"/>
      <c r="Q27" s="33" t="s">
        <v>135</v>
      </c>
      <c r="R27" s="33" t="s">
        <v>39</v>
      </c>
      <c r="S27" s="82">
        <v>1</v>
      </c>
      <c r="T27" s="83">
        <v>6</v>
      </c>
      <c r="U27" s="82"/>
      <c r="V27" s="82"/>
      <c r="W27" s="26" t="s">
        <v>17</v>
      </c>
      <c r="X27" s="26"/>
      <c r="Y27" s="61"/>
    </row>
    <row r="28" ht="24.95" customHeight="1" spans="1:25">
      <c r="A28" s="24"/>
      <c r="B28" s="78"/>
      <c r="C28" s="30" t="s">
        <v>45</v>
      </c>
      <c r="D28" s="30" t="s">
        <v>53</v>
      </c>
      <c r="E28" s="30" t="s">
        <v>72</v>
      </c>
      <c r="F28" s="30" t="s">
        <v>3017</v>
      </c>
      <c r="G28" s="33" t="s">
        <v>37</v>
      </c>
      <c r="H28" s="33">
        <v>2019</v>
      </c>
      <c r="I28" s="33" t="s">
        <v>126</v>
      </c>
      <c r="J28" s="30">
        <v>6</v>
      </c>
      <c r="K28" s="53" t="s">
        <v>179</v>
      </c>
      <c r="L28" s="33">
        <v>0.05</v>
      </c>
      <c r="M28" s="80">
        <f>L28*J28</f>
        <v>0.3</v>
      </c>
      <c r="N28" s="80"/>
      <c r="O28" s="80">
        <v>0.3</v>
      </c>
      <c r="P28" s="80"/>
      <c r="Q28" s="33" t="s">
        <v>135</v>
      </c>
      <c r="R28" s="33" t="s">
        <v>39</v>
      </c>
      <c r="S28" s="82">
        <v>1</v>
      </c>
      <c r="T28" s="132">
        <v>6</v>
      </c>
      <c r="U28" s="82"/>
      <c r="V28" s="82"/>
      <c r="W28" s="26" t="s">
        <v>17</v>
      </c>
      <c r="X28" s="26"/>
      <c r="Y28" s="61"/>
    </row>
    <row r="29" ht="24.95" customHeight="1" spans="1:25">
      <c r="A29" s="24"/>
      <c r="B29" s="78"/>
      <c r="C29" s="30" t="s">
        <v>45</v>
      </c>
      <c r="D29" s="30" t="s">
        <v>53</v>
      </c>
      <c r="E29" s="30" t="s">
        <v>72</v>
      </c>
      <c r="F29" s="30" t="s">
        <v>3018</v>
      </c>
      <c r="G29" s="33" t="s">
        <v>37</v>
      </c>
      <c r="H29" s="33">
        <v>2019</v>
      </c>
      <c r="I29" s="33" t="s">
        <v>126</v>
      </c>
      <c r="J29" s="30">
        <v>4</v>
      </c>
      <c r="K29" s="53" t="s">
        <v>179</v>
      </c>
      <c r="L29" s="33">
        <v>0.05</v>
      </c>
      <c r="M29" s="80">
        <f>L29*J29</f>
        <v>0.2</v>
      </c>
      <c r="N29" s="80"/>
      <c r="O29" s="80">
        <v>0.2</v>
      </c>
      <c r="P29" s="80"/>
      <c r="Q29" s="33" t="s">
        <v>135</v>
      </c>
      <c r="R29" s="33" t="s">
        <v>39</v>
      </c>
      <c r="S29" s="82">
        <v>1</v>
      </c>
      <c r="T29" s="83">
        <v>5</v>
      </c>
      <c r="U29" s="82"/>
      <c r="V29" s="82"/>
      <c r="W29" s="26" t="s">
        <v>17</v>
      </c>
      <c r="X29" s="26"/>
      <c r="Y29" s="61"/>
    </row>
    <row r="30" ht="24.95" customHeight="1" spans="1:25">
      <c r="A30" s="24">
        <v>20</v>
      </c>
      <c r="B30" s="78" t="s">
        <v>265</v>
      </c>
      <c r="C30" s="33" t="s">
        <v>45</v>
      </c>
      <c r="D30" s="33" t="s">
        <v>53</v>
      </c>
      <c r="E30" s="33" t="s">
        <v>55</v>
      </c>
      <c r="F30" s="33"/>
      <c r="G30" s="33" t="s">
        <v>37</v>
      </c>
      <c r="H30" s="33">
        <v>2019</v>
      </c>
      <c r="I30" s="33" t="s">
        <v>126</v>
      </c>
      <c r="J30" s="79">
        <v>3</v>
      </c>
      <c r="K30" s="53" t="s">
        <v>179</v>
      </c>
      <c r="L30" s="33">
        <v>0.05</v>
      </c>
      <c r="M30" s="80">
        <f t="shared" si="7"/>
        <v>0.15</v>
      </c>
      <c r="N30" s="80"/>
      <c r="O30" s="80">
        <v>0.15</v>
      </c>
      <c r="P30" s="80"/>
      <c r="Q30" s="33" t="s">
        <v>135</v>
      </c>
      <c r="R30" s="33" t="s">
        <v>39</v>
      </c>
      <c r="S30" s="82">
        <v>1</v>
      </c>
      <c r="T30" s="82">
        <v>5</v>
      </c>
      <c r="U30" s="82"/>
      <c r="V30" s="82"/>
      <c r="W30" s="26" t="s">
        <v>17</v>
      </c>
      <c r="X30" s="26"/>
      <c r="Y30" s="61" t="s">
        <v>266</v>
      </c>
    </row>
    <row r="31" ht="24.95" customHeight="1" spans="1:25">
      <c r="A31" s="24"/>
      <c r="B31" s="78"/>
      <c r="C31" s="30" t="s">
        <v>45</v>
      </c>
      <c r="D31" s="30" t="s">
        <v>53</v>
      </c>
      <c r="E31" s="30" t="s">
        <v>55</v>
      </c>
      <c r="F31" s="30" t="s">
        <v>3019</v>
      </c>
      <c r="G31" s="33" t="s">
        <v>37</v>
      </c>
      <c r="H31" s="33">
        <v>2019</v>
      </c>
      <c r="I31" s="33" t="s">
        <v>126</v>
      </c>
      <c r="J31" s="79">
        <v>3</v>
      </c>
      <c r="K31" s="53" t="s">
        <v>179</v>
      </c>
      <c r="L31" s="33">
        <v>0.05</v>
      </c>
      <c r="M31" s="80">
        <f t="shared" si="7"/>
        <v>0.15</v>
      </c>
      <c r="N31" s="80"/>
      <c r="O31" s="80">
        <v>0.15</v>
      </c>
      <c r="P31" s="80"/>
      <c r="Q31" s="33" t="s">
        <v>135</v>
      </c>
      <c r="R31" s="33" t="s">
        <v>39</v>
      </c>
      <c r="S31" s="82">
        <v>1</v>
      </c>
      <c r="T31" s="82">
        <v>5</v>
      </c>
      <c r="U31" s="82"/>
      <c r="V31" s="82"/>
      <c r="W31" s="26" t="s">
        <v>17</v>
      </c>
      <c r="X31" s="26"/>
      <c r="Y31" s="61"/>
    </row>
    <row r="32" ht="24.95" customHeight="1" spans="1:25">
      <c r="A32" s="24">
        <v>21</v>
      </c>
      <c r="B32" s="78" t="s">
        <v>267</v>
      </c>
      <c r="C32" s="33" t="s">
        <v>45</v>
      </c>
      <c r="D32" s="33" t="s">
        <v>53</v>
      </c>
      <c r="E32" s="33" t="s">
        <v>268</v>
      </c>
      <c r="F32" s="33"/>
      <c r="G32" s="33" t="s">
        <v>37</v>
      </c>
      <c r="H32" s="33">
        <v>2019</v>
      </c>
      <c r="I32" s="33" t="s">
        <v>126</v>
      </c>
      <c r="J32" s="79">
        <v>8</v>
      </c>
      <c r="K32" s="53" t="s">
        <v>179</v>
      </c>
      <c r="L32" s="33">
        <v>0.05</v>
      </c>
      <c r="M32" s="80">
        <f t="shared" si="7"/>
        <v>0.4</v>
      </c>
      <c r="N32" s="80"/>
      <c r="O32" s="80">
        <v>0.4</v>
      </c>
      <c r="P32" s="80"/>
      <c r="Q32" s="33" t="s">
        <v>135</v>
      </c>
      <c r="R32" s="33" t="s">
        <v>39</v>
      </c>
      <c r="S32" s="82">
        <v>1</v>
      </c>
      <c r="T32" s="82">
        <v>6</v>
      </c>
      <c r="U32" s="82"/>
      <c r="V32" s="82"/>
      <c r="W32" s="26" t="s">
        <v>17</v>
      </c>
      <c r="X32" s="26"/>
      <c r="Y32" s="61" t="s">
        <v>269</v>
      </c>
    </row>
    <row r="33" ht="24.95" customHeight="1" spans="1:25">
      <c r="A33" s="24"/>
      <c r="B33" s="78"/>
      <c r="C33" s="30" t="s">
        <v>45</v>
      </c>
      <c r="D33" s="30" t="s">
        <v>53</v>
      </c>
      <c r="E33" s="30" t="s">
        <v>268</v>
      </c>
      <c r="F33" s="30" t="s">
        <v>3020</v>
      </c>
      <c r="G33" s="33" t="s">
        <v>37</v>
      </c>
      <c r="H33" s="33">
        <v>2019</v>
      </c>
      <c r="I33" s="33" t="s">
        <v>126</v>
      </c>
      <c r="J33" s="79">
        <v>8</v>
      </c>
      <c r="K33" s="53" t="s">
        <v>179</v>
      </c>
      <c r="L33" s="33">
        <v>0.05</v>
      </c>
      <c r="M33" s="80">
        <f t="shared" si="7"/>
        <v>0.4</v>
      </c>
      <c r="N33" s="80"/>
      <c r="O33" s="80">
        <v>0.4</v>
      </c>
      <c r="P33" s="80"/>
      <c r="Q33" s="33" t="s">
        <v>135</v>
      </c>
      <c r="R33" s="33" t="s">
        <v>39</v>
      </c>
      <c r="S33" s="82">
        <v>1</v>
      </c>
      <c r="T33" s="82">
        <v>6</v>
      </c>
      <c r="U33" s="82"/>
      <c r="V33" s="82"/>
      <c r="W33" s="26" t="s">
        <v>17</v>
      </c>
      <c r="X33" s="26"/>
      <c r="Y33" s="61"/>
    </row>
    <row r="34" ht="24.95" customHeight="1" spans="1:25">
      <c r="A34" s="24">
        <v>22</v>
      </c>
      <c r="B34" s="78" t="s">
        <v>412</v>
      </c>
      <c r="C34" s="33" t="s">
        <v>45</v>
      </c>
      <c r="D34" s="33" t="s">
        <v>53</v>
      </c>
      <c r="E34" s="33" t="s">
        <v>413</v>
      </c>
      <c r="F34" s="33"/>
      <c r="G34" s="33" t="s">
        <v>363</v>
      </c>
      <c r="H34" s="33">
        <v>2019</v>
      </c>
      <c r="I34" s="33" t="s">
        <v>126</v>
      </c>
      <c r="J34" s="79">
        <v>25</v>
      </c>
      <c r="K34" s="53" t="s">
        <v>364</v>
      </c>
      <c r="L34" s="33">
        <v>0.02</v>
      </c>
      <c r="M34" s="80">
        <f t="shared" si="7"/>
        <v>0.5</v>
      </c>
      <c r="N34" s="80"/>
      <c r="O34" s="80">
        <v>0.5</v>
      </c>
      <c r="P34" s="80"/>
      <c r="Q34" s="33" t="s">
        <v>135</v>
      </c>
      <c r="R34" s="33" t="s">
        <v>39</v>
      </c>
      <c r="S34" s="82">
        <v>2</v>
      </c>
      <c r="T34" s="82">
        <v>10</v>
      </c>
      <c r="U34" s="82"/>
      <c r="V34" s="82"/>
      <c r="W34" s="26" t="s">
        <v>17</v>
      </c>
      <c r="X34" s="26"/>
      <c r="Y34" s="61" t="s">
        <v>414</v>
      </c>
    </row>
    <row r="35" ht="24.95" customHeight="1" spans="1:25">
      <c r="A35" s="24"/>
      <c r="B35" s="78"/>
      <c r="C35" s="30" t="s">
        <v>45</v>
      </c>
      <c r="D35" s="30" t="s">
        <v>53</v>
      </c>
      <c r="E35" s="31" t="s">
        <v>413</v>
      </c>
      <c r="F35" s="31" t="s">
        <v>3021</v>
      </c>
      <c r="G35" s="33" t="s">
        <v>363</v>
      </c>
      <c r="H35" s="33">
        <v>2019</v>
      </c>
      <c r="I35" s="33" t="s">
        <v>126</v>
      </c>
      <c r="J35" s="31">
        <v>10</v>
      </c>
      <c r="K35" s="53" t="s">
        <v>364</v>
      </c>
      <c r="L35" s="33">
        <v>0.02</v>
      </c>
      <c r="M35" s="80">
        <f>J35*L35</f>
        <v>0.2</v>
      </c>
      <c r="N35" s="80"/>
      <c r="O35" s="80">
        <v>0.2</v>
      </c>
      <c r="P35" s="80"/>
      <c r="Q35" s="33" t="s">
        <v>135</v>
      </c>
      <c r="R35" s="33" t="s">
        <v>39</v>
      </c>
      <c r="S35" s="82">
        <v>1</v>
      </c>
      <c r="T35" s="83">
        <v>6</v>
      </c>
      <c r="U35" s="82"/>
      <c r="V35" s="82"/>
      <c r="W35" s="26" t="s">
        <v>17</v>
      </c>
      <c r="X35" s="26"/>
      <c r="Y35" s="61"/>
    </row>
    <row r="36" ht="24.95" customHeight="1" spans="1:25">
      <c r="A36" s="24"/>
      <c r="B36" s="78"/>
      <c r="C36" s="30" t="s">
        <v>45</v>
      </c>
      <c r="D36" s="30" t="s">
        <v>53</v>
      </c>
      <c r="E36" s="31" t="s">
        <v>413</v>
      </c>
      <c r="F36" s="31" t="s">
        <v>3022</v>
      </c>
      <c r="G36" s="33" t="s">
        <v>363</v>
      </c>
      <c r="H36" s="33">
        <v>2019</v>
      </c>
      <c r="I36" s="33" t="s">
        <v>126</v>
      </c>
      <c r="J36" s="31">
        <v>15</v>
      </c>
      <c r="K36" s="53" t="s">
        <v>364</v>
      </c>
      <c r="L36" s="33">
        <v>0.02</v>
      </c>
      <c r="M36" s="80">
        <f>J36*L36</f>
        <v>0.3</v>
      </c>
      <c r="N36" s="80"/>
      <c r="O36" s="80">
        <v>0.3</v>
      </c>
      <c r="P36" s="80"/>
      <c r="Q36" s="33" t="s">
        <v>135</v>
      </c>
      <c r="R36" s="33" t="s">
        <v>39</v>
      </c>
      <c r="S36" s="82">
        <v>1</v>
      </c>
      <c r="T36" s="83">
        <v>4</v>
      </c>
      <c r="U36" s="82"/>
      <c r="V36" s="82"/>
      <c r="W36" s="26" t="s">
        <v>17</v>
      </c>
      <c r="X36" s="26"/>
      <c r="Y36" s="61"/>
    </row>
    <row r="37" ht="24.95" customHeight="1" spans="1:25">
      <c r="A37" s="24">
        <v>23</v>
      </c>
      <c r="B37" s="78" t="s">
        <v>415</v>
      </c>
      <c r="C37" s="33" t="s">
        <v>45</v>
      </c>
      <c r="D37" s="33" t="s">
        <v>53</v>
      </c>
      <c r="E37" s="33" t="s">
        <v>72</v>
      </c>
      <c r="F37" s="33"/>
      <c r="G37" s="33" t="s">
        <v>363</v>
      </c>
      <c r="H37" s="33">
        <v>2019</v>
      </c>
      <c r="I37" s="33" t="s">
        <v>126</v>
      </c>
      <c r="J37" s="79">
        <v>13</v>
      </c>
      <c r="K37" s="53" t="s">
        <v>364</v>
      </c>
      <c r="L37" s="33">
        <v>0.02</v>
      </c>
      <c r="M37" s="80">
        <f>N37+O37+P37</f>
        <v>0.26</v>
      </c>
      <c r="N37" s="80"/>
      <c r="O37" s="80">
        <v>0.26</v>
      </c>
      <c r="P37" s="80"/>
      <c r="Q37" s="33" t="s">
        <v>135</v>
      </c>
      <c r="R37" s="33" t="s">
        <v>39</v>
      </c>
      <c r="S37" s="82">
        <v>2</v>
      </c>
      <c r="T37" s="82">
        <v>11</v>
      </c>
      <c r="U37" s="82"/>
      <c r="V37" s="82"/>
      <c r="W37" s="26" t="s">
        <v>17</v>
      </c>
      <c r="X37" s="26"/>
      <c r="Y37" s="61" t="s">
        <v>416</v>
      </c>
    </row>
    <row r="38" ht="24.95" customHeight="1" spans="1:25">
      <c r="A38" s="24"/>
      <c r="B38" s="78"/>
      <c r="C38" s="30" t="s">
        <v>45</v>
      </c>
      <c r="D38" s="30" t="s">
        <v>53</v>
      </c>
      <c r="E38" s="30" t="s">
        <v>72</v>
      </c>
      <c r="F38" s="30" t="s">
        <v>3017</v>
      </c>
      <c r="G38" s="33" t="s">
        <v>363</v>
      </c>
      <c r="H38" s="33">
        <v>2019</v>
      </c>
      <c r="I38" s="33" t="s">
        <v>126</v>
      </c>
      <c r="J38" s="30">
        <v>7</v>
      </c>
      <c r="K38" s="53" t="s">
        <v>364</v>
      </c>
      <c r="L38" s="33">
        <v>0.02</v>
      </c>
      <c r="M38" s="80">
        <v>0.14</v>
      </c>
      <c r="N38" s="80"/>
      <c r="O38" s="80">
        <v>0.14</v>
      </c>
      <c r="P38" s="80"/>
      <c r="Q38" s="33" t="s">
        <v>135</v>
      </c>
      <c r="R38" s="33" t="s">
        <v>39</v>
      </c>
      <c r="S38" s="82">
        <v>1</v>
      </c>
      <c r="T38" s="132">
        <v>6</v>
      </c>
      <c r="U38" s="82"/>
      <c r="V38" s="82"/>
      <c r="W38" s="26" t="s">
        <v>17</v>
      </c>
      <c r="X38" s="26"/>
      <c r="Y38" s="61"/>
    </row>
    <row r="39" ht="24.95" customHeight="1" spans="1:25">
      <c r="A39" s="24"/>
      <c r="B39" s="78"/>
      <c r="C39" s="30" t="s">
        <v>45</v>
      </c>
      <c r="D39" s="30" t="s">
        <v>53</v>
      </c>
      <c r="E39" s="30" t="s">
        <v>72</v>
      </c>
      <c r="F39" s="30" t="s">
        <v>3018</v>
      </c>
      <c r="G39" s="33" t="s">
        <v>363</v>
      </c>
      <c r="H39" s="33">
        <v>2019</v>
      </c>
      <c r="I39" s="33" t="s">
        <v>126</v>
      </c>
      <c r="J39" s="30">
        <v>6</v>
      </c>
      <c r="K39" s="53" t="s">
        <v>364</v>
      </c>
      <c r="L39" s="33">
        <v>0.02</v>
      </c>
      <c r="M39" s="80">
        <v>0.12</v>
      </c>
      <c r="N39" s="80"/>
      <c r="O39" s="80">
        <v>0.12</v>
      </c>
      <c r="P39" s="80"/>
      <c r="Q39" s="33" t="s">
        <v>135</v>
      </c>
      <c r="R39" s="33" t="s">
        <v>39</v>
      </c>
      <c r="S39" s="82">
        <v>1</v>
      </c>
      <c r="T39" s="83">
        <v>5</v>
      </c>
      <c r="U39" s="82"/>
      <c r="V39" s="82"/>
      <c r="W39" s="26" t="s">
        <v>17</v>
      </c>
      <c r="X39" s="26"/>
      <c r="Y39" s="61"/>
    </row>
    <row r="40" ht="24.95" customHeight="1" spans="1:25">
      <c r="A40" s="24">
        <v>24</v>
      </c>
      <c r="B40" s="78" t="s">
        <v>417</v>
      </c>
      <c r="C40" s="33" t="s">
        <v>45</v>
      </c>
      <c r="D40" s="33" t="s">
        <v>53</v>
      </c>
      <c r="E40" s="33" t="s">
        <v>55</v>
      </c>
      <c r="F40" s="33"/>
      <c r="G40" s="33" t="s">
        <v>363</v>
      </c>
      <c r="H40" s="33">
        <v>2019</v>
      </c>
      <c r="I40" s="33" t="s">
        <v>126</v>
      </c>
      <c r="J40" s="79">
        <v>13</v>
      </c>
      <c r="K40" s="53" t="s">
        <v>364</v>
      </c>
      <c r="L40" s="33">
        <v>0.02</v>
      </c>
      <c r="M40" s="80">
        <f t="shared" ref="M40:M44" si="8">N40+O40+P40</f>
        <v>0.26</v>
      </c>
      <c r="N40" s="80"/>
      <c r="O40" s="80">
        <v>0.26</v>
      </c>
      <c r="P40" s="80"/>
      <c r="Q40" s="33" t="s">
        <v>135</v>
      </c>
      <c r="R40" s="33" t="s">
        <v>39</v>
      </c>
      <c r="S40" s="82">
        <v>2</v>
      </c>
      <c r="T40" s="82">
        <v>9</v>
      </c>
      <c r="U40" s="82"/>
      <c r="V40" s="82"/>
      <c r="W40" s="26" t="s">
        <v>17</v>
      </c>
      <c r="X40" s="26"/>
      <c r="Y40" s="61" t="s">
        <v>418</v>
      </c>
    </row>
    <row r="41" ht="24.95" customHeight="1" spans="1:25">
      <c r="A41" s="24"/>
      <c r="B41" s="78"/>
      <c r="C41" s="30" t="s">
        <v>45</v>
      </c>
      <c r="D41" s="30" t="s">
        <v>53</v>
      </c>
      <c r="E41" s="30" t="s">
        <v>55</v>
      </c>
      <c r="F41" s="30" t="s">
        <v>3019</v>
      </c>
      <c r="G41" s="33" t="s">
        <v>363</v>
      </c>
      <c r="H41" s="33">
        <v>2019</v>
      </c>
      <c r="I41" s="33" t="s">
        <v>126</v>
      </c>
      <c r="J41" s="30">
        <v>8</v>
      </c>
      <c r="K41" s="53" t="s">
        <v>364</v>
      </c>
      <c r="L41" s="33">
        <v>0.02</v>
      </c>
      <c r="M41" s="80">
        <v>0.16</v>
      </c>
      <c r="N41" s="80"/>
      <c r="O41" s="80">
        <v>0.16</v>
      </c>
      <c r="P41" s="80"/>
      <c r="Q41" s="33" t="s">
        <v>135</v>
      </c>
      <c r="R41" s="33" t="s">
        <v>39</v>
      </c>
      <c r="S41" s="82">
        <v>1</v>
      </c>
      <c r="T41" s="83">
        <v>5</v>
      </c>
      <c r="U41" s="82"/>
      <c r="V41" s="82"/>
      <c r="W41" s="26" t="s">
        <v>17</v>
      </c>
      <c r="X41" s="26"/>
      <c r="Y41" s="61"/>
    </row>
    <row r="42" ht="24.95" customHeight="1" spans="1:25">
      <c r="A42" s="24"/>
      <c r="B42" s="78"/>
      <c r="C42" s="30" t="s">
        <v>45</v>
      </c>
      <c r="D42" s="30" t="s">
        <v>53</v>
      </c>
      <c r="E42" s="30" t="s">
        <v>55</v>
      </c>
      <c r="F42" s="30" t="s">
        <v>3023</v>
      </c>
      <c r="G42" s="33" t="s">
        <v>363</v>
      </c>
      <c r="H42" s="33">
        <v>2019</v>
      </c>
      <c r="I42" s="33" t="s">
        <v>126</v>
      </c>
      <c r="J42" s="30">
        <v>5</v>
      </c>
      <c r="K42" s="53" t="s">
        <v>364</v>
      </c>
      <c r="L42" s="33">
        <v>0.02</v>
      </c>
      <c r="M42" s="80">
        <v>0.1</v>
      </c>
      <c r="N42" s="80"/>
      <c r="O42" s="80">
        <v>0.1</v>
      </c>
      <c r="P42" s="80"/>
      <c r="Q42" s="33" t="s">
        <v>135</v>
      </c>
      <c r="R42" s="33" t="s">
        <v>39</v>
      </c>
      <c r="S42" s="82">
        <v>1</v>
      </c>
      <c r="T42" s="83">
        <v>4</v>
      </c>
      <c r="U42" s="82"/>
      <c r="V42" s="82"/>
      <c r="W42" s="26" t="s">
        <v>17</v>
      </c>
      <c r="X42" s="26"/>
      <c r="Y42" s="61"/>
    </row>
    <row r="43" ht="24.95" customHeight="1" spans="1:25">
      <c r="A43" s="24">
        <v>25</v>
      </c>
      <c r="B43" s="78" t="s">
        <v>419</v>
      </c>
      <c r="C43" s="33" t="s">
        <v>45</v>
      </c>
      <c r="D43" s="33" t="s">
        <v>53</v>
      </c>
      <c r="E43" s="33" t="s">
        <v>268</v>
      </c>
      <c r="F43" s="33"/>
      <c r="G43" s="33" t="s">
        <v>363</v>
      </c>
      <c r="H43" s="33">
        <v>2019</v>
      </c>
      <c r="I43" s="33" t="s">
        <v>126</v>
      </c>
      <c r="J43" s="79">
        <v>6</v>
      </c>
      <c r="K43" s="53" t="s">
        <v>364</v>
      </c>
      <c r="L43" s="33">
        <v>0.02</v>
      </c>
      <c r="M43" s="80">
        <f t="shared" si="8"/>
        <v>0.12</v>
      </c>
      <c r="N43" s="80"/>
      <c r="O43" s="80">
        <v>0.12</v>
      </c>
      <c r="P43" s="80"/>
      <c r="Q43" s="33" t="s">
        <v>135</v>
      </c>
      <c r="R43" s="33" t="s">
        <v>39</v>
      </c>
      <c r="S43" s="82">
        <v>1</v>
      </c>
      <c r="T43" s="82">
        <v>6</v>
      </c>
      <c r="U43" s="82"/>
      <c r="V43" s="82"/>
      <c r="W43" s="26" t="s">
        <v>17</v>
      </c>
      <c r="X43" s="26"/>
      <c r="Y43" s="61" t="s">
        <v>420</v>
      </c>
    </row>
    <row r="44" ht="24.95" customHeight="1" spans="1:25">
      <c r="A44" s="24"/>
      <c r="B44" s="78"/>
      <c r="C44" s="30" t="s">
        <v>45</v>
      </c>
      <c r="D44" s="30" t="s">
        <v>53</v>
      </c>
      <c r="E44" s="30" t="s">
        <v>268</v>
      </c>
      <c r="F44" s="30" t="s">
        <v>3020</v>
      </c>
      <c r="G44" s="33" t="s">
        <v>363</v>
      </c>
      <c r="H44" s="33">
        <v>2019</v>
      </c>
      <c r="I44" s="33" t="s">
        <v>126</v>
      </c>
      <c r="J44" s="79">
        <v>6</v>
      </c>
      <c r="K44" s="53" t="s">
        <v>364</v>
      </c>
      <c r="L44" s="33">
        <v>0.02</v>
      </c>
      <c r="M44" s="80">
        <f t="shared" si="8"/>
        <v>0.12</v>
      </c>
      <c r="N44" s="80"/>
      <c r="O44" s="80">
        <v>0.12</v>
      </c>
      <c r="P44" s="80"/>
      <c r="Q44" s="33" t="s">
        <v>135</v>
      </c>
      <c r="R44" s="33" t="s">
        <v>39</v>
      </c>
      <c r="S44" s="82">
        <v>1</v>
      </c>
      <c r="T44" s="82">
        <v>6</v>
      </c>
      <c r="U44" s="82"/>
      <c r="V44" s="82"/>
      <c r="W44" s="26" t="s">
        <v>17</v>
      </c>
      <c r="X44" s="26"/>
      <c r="Y44" s="61"/>
    </row>
    <row r="45" ht="24.95" customHeight="1" spans="1:25">
      <c r="A45" s="24">
        <v>26</v>
      </c>
      <c r="B45" s="33" t="s">
        <v>526</v>
      </c>
      <c r="C45" s="33"/>
      <c r="D45" s="33"/>
      <c r="E45" s="33"/>
      <c r="F45" s="33"/>
      <c r="G45" s="33" t="s">
        <v>37</v>
      </c>
      <c r="H45" s="33" t="s">
        <v>34</v>
      </c>
      <c r="I45" s="33" t="s">
        <v>126</v>
      </c>
      <c r="J45" s="79">
        <f>SUM(0)</f>
        <v>0</v>
      </c>
      <c r="K45" s="53"/>
      <c r="L45" s="33"/>
      <c r="M45" s="80">
        <f>SUM(0)</f>
        <v>0</v>
      </c>
      <c r="N45" s="80">
        <f>SUM(0)</f>
        <v>0</v>
      </c>
      <c r="O45" s="80">
        <f>SUM(0)</f>
        <v>0</v>
      </c>
      <c r="P45" s="80">
        <f>SUM(0)</f>
        <v>0</v>
      </c>
      <c r="Q45" s="33"/>
      <c r="R45" s="33" t="s">
        <v>39</v>
      </c>
      <c r="S45" s="82">
        <f>SUM(0)</f>
        <v>0</v>
      </c>
      <c r="T45" s="82">
        <f>SUM(0)</f>
        <v>0</v>
      </c>
      <c r="U45" s="82"/>
      <c r="V45" s="82"/>
      <c r="W45" s="24" t="s">
        <v>34</v>
      </c>
      <c r="X45" s="24">
        <v>587</v>
      </c>
      <c r="Y45" s="24"/>
    </row>
    <row r="46" s="6" customFormat="1" ht="24.95" customHeight="1" spans="1:25">
      <c r="A46" s="22">
        <v>27</v>
      </c>
      <c r="B46" s="23" t="s">
        <v>734</v>
      </c>
      <c r="C46" s="22"/>
      <c r="D46" s="22"/>
      <c r="E46" s="22"/>
      <c r="F46" s="22"/>
      <c r="G46" s="22" t="s">
        <v>125</v>
      </c>
      <c r="H46" s="22" t="s">
        <v>34</v>
      </c>
      <c r="I46" s="22" t="s">
        <v>126</v>
      </c>
      <c r="J46" s="44" t="s">
        <v>34</v>
      </c>
      <c r="K46" s="23" t="s">
        <v>735</v>
      </c>
      <c r="L46" s="22"/>
      <c r="M46" s="49">
        <f t="shared" ref="M46:P46" si="9">M47+M76+M77+M78+M83+M84</f>
        <v>8.48</v>
      </c>
      <c r="N46" s="49">
        <f t="shared" si="9"/>
        <v>0</v>
      </c>
      <c r="O46" s="49">
        <f t="shared" si="9"/>
        <v>8.48</v>
      </c>
      <c r="P46" s="49">
        <f t="shared" si="9"/>
        <v>0</v>
      </c>
      <c r="Q46" s="22"/>
      <c r="R46" s="22" t="s">
        <v>39</v>
      </c>
      <c r="S46" s="58">
        <f>S47+S76+S77+S78+S83+S84</f>
        <v>52</v>
      </c>
      <c r="T46" s="58">
        <f>T47+T76+T77+T78+T83+T84</f>
        <v>220</v>
      </c>
      <c r="U46" s="58"/>
      <c r="V46" s="58"/>
      <c r="W46" s="22" t="s">
        <v>34</v>
      </c>
      <c r="X46" s="22">
        <v>815</v>
      </c>
      <c r="Y46" s="22"/>
    </row>
    <row r="47" ht="24.95" customHeight="1" spans="1:25">
      <c r="A47" s="24">
        <v>28</v>
      </c>
      <c r="B47" s="26" t="s">
        <v>736</v>
      </c>
      <c r="C47" s="24"/>
      <c r="D47" s="24"/>
      <c r="E47" s="24"/>
      <c r="F47" s="24"/>
      <c r="G47" s="24" t="s">
        <v>125</v>
      </c>
      <c r="H47" s="24" t="s">
        <v>34</v>
      </c>
      <c r="I47" s="24" t="s">
        <v>126</v>
      </c>
      <c r="J47" s="50">
        <f>SUM(J48:J70)</f>
        <v>136</v>
      </c>
      <c r="K47" s="51"/>
      <c r="L47" s="24"/>
      <c r="M47" s="52">
        <f>SUM(M48:M70)</f>
        <v>6.8</v>
      </c>
      <c r="N47" s="52">
        <f>SUM(N48:N70)</f>
        <v>0</v>
      </c>
      <c r="O47" s="52">
        <f>SUM(O48:O70)</f>
        <v>6.8</v>
      </c>
      <c r="P47" s="52">
        <f>SUM(P48:P70)</f>
        <v>0</v>
      </c>
      <c r="Q47" s="24"/>
      <c r="R47" s="24" t="s">
        <v>39</v>
      </c>
      <c r="S47" s="59">
        <f>SUM(S48:S70)</f>
        <v>41</v>
      </c>
      <c r="T47" s="59">
        <f>SUM(T48:T70)</f>
        <v>176</v>
      </c>
      <c r="U47" s="59"/>
      <c r="V47" s="59"/>
      <c r="W47" s="24" t="s">
        <v>34</v>
      </c>
      <c r="X47" s="24">
        <v>816</v>
      </c>
      <c r="Y47" s="24"/>
    </row>
    <row r="48" ht="24.95" customHeight="1" spans="1:25">
      <c r="A48" s="24">
        <v>29</v>
      </c>
      <c r="B48" s="25" t="s">
        <v>742</v>
      </c>
      <c r="C48" s="26" t="s">
        <v>45</v>
      </c>
      <c r="D48" s="26" t="s">
        <v>53</v>
      </c>
      <c r="E48" s="26" t="s">
        <v>72</v>
      </c>
      <c r="F48" s="26"/>
      <c r="G48" s="26" t="s">
        <v>37</v>
      </c>
      <c r="H48" s="26">
        <v>2019</v>
      </c>
      <c r="I48" s="26" t="s">
        <v>126</v>
      </c>
      <c r="J48" s="54">
        <v>1</v>
      </c>
      <c r="K48" s="46" t="s">
        <v>743</v>
      </c>
      <c r="L48" s="26">
        <v>0.05</v>
      </c>
      <c r="M48" s="47">
        <f>N48+O48+P48</f>
        <v>0.05</v>
      </c>
      <c r="N48" s="47"/>
      <c r="O48" s="47">
        <v>0.05</v>
      </c>
      <c r="P48" s="47"/>
      <c r="Q48" s="26" t="s">
        <v>135</v>
      </c>
      <c r="R48" s="26" t="s">
        <v>39</v>
      </c>
      <c r="S48" s="60">
        <v>1</v>
      </c>
      <c r="T48" s="60">
        <v>5</v>
      </c>
      <c r="U48" s="60"/>
      <c r="V48" s="60"/>
      <c r="W48" s="26" t="s">
        <v>17</v>
      </c>
      <c r="X48" s="26"/>
      <c r="Y48" s="26" t="s">
        <v>744</v>
      </c>
    </row>
    <row r="49" ht="24.95" customHeight="1" spans="1:25">
      <c r="A49" s="24"/>
      <c r="B49" s="78"/>
      <c r="C49" s="30" t="s">
        <v>45</v>
      </c>
      <c r="D49" s="30" t="s">
        <v>53</v>
      </c>
      <c r="E49" s="30" t="s">
        <v>72</v>
      </c>
      <c r="F49" s="30" t="s">
        <v>3018</v>
      </c>
      <c r="G49" s="33" t="s">
        <v>37</v>
      </c>
      <c r="H49" s="33">
        <v>2019</v>
      </c>
      <c r="I49" s="33" t="s">
        <v>126</v>
      </c>
      <c r="J49" s="79">
        <v>1</v>
      </c>
      <c r="K49" s="53" t="s">
        <v>743</v>
      </c>
      <c r="L49" s="33">
        <v>0.05</v>
      </c>
      <c r="M49" s="80">
        <f>N49+O49+P49</f>
        <v>0.05</v>
      </c>
      <c r="N49" s="80"/>
      <c r="O49" s="80">
        <v>0.05</v>
      </c>
      <c r="P49" s="80"/>
      <c r="Q49" s="33" t="s">
        <v>135</v>
      </c>
      <c r="R49" s="33" t="s">
        <v>39</v>
      </c>
      <c r="S49" s="82">
        <v>1</v>
      </c>
      <c r="T49" s="82">
        <v>5</v>
      </c>
      <c r="U49" s="82"/>
      <c r="V49" s="82"/>
      <c r="W49" s="26" t="s">
        <v>17</v>
      </c>
      <c r="X49" s="26"/>
      <c r="Y49" s="26"/>
    </row>
    <row r="50" ht="24.95" customHeight="1" spans="1:25">
      <c r="A50" s="24">
        <v>30</v>
      </c>
      <c r="B50" s="78" t="s">
        <v>747</v>
      </c>
      <c r="C50" s="33" t="s">
        <v>45</v>
      </c>
      <c r="D50" s="33" t="s">
        <v>53</v>
      </c>
      <c r="E50" s="33" t="s">
        <v>54</v>
      </c>
      <c r="F50" s="33"/>
      <c r="G50" s="33" t="s">
        <v>363</v>
      </c>
      <c r="H50" s="33">
        <v>2019</v>
      </c>
      <c r="I50" s="33" t="s">
        <v>126</v>
      </c>
      <c r="J50" s="79">
        <v>16</v>
      </c>
      <c r="K50" s="53" t="s">
        <v>738</v>
      </c>
      <c r="L50" s="33">
        <v>0.05</v>
      </c>
      <c r="M50" s="80">
        <f>N50+O50+P50</f>
        <v>0.8</v>
      </c>
      <c r="N50" s="80"/>
      <c r="O50" s="80">
        <v>0.8</v>
      </c>
      <c r="P50" s="80"/>
      <c r="Q50" s="33" t="s">
        <v>135</v>
      </c>
      <c r="R50" s="33" t="s">
        <v>39</v>
      </c>
      <c r="S50" s="82">
        <v>7</v>
      </c>
      <c r="T50" s="82">
        <v>27</v>
      </c>
      <c r="U50" s="82"/>
      <c r="V50" s="82"/>
      <c r="W50" s="26" t="s">
        <v>17</v>
      </c>
      <c r="X50" s="26"/>
      <c r="Y50" s="26" t="s">
        <v>748</v>
      </c>
    </row>
    <row r="51" ht="24.95" customHeight="1" spans="1:25">
      <c r="A51" s="24"/>
      <c r="B51" s="78"/>
      <c r="C51" s="30" t="s">
        <v>45</v>
      </c>
      <c r="D51" s="30" t="s">
        <v>53</v>
      </c>
      <c r="E51" s="33" t="s">
        <v>54</v>
      </c>
      <c r="F51" s="31" t="s">
        <v>3024</v>
      </c>
      <c r="G51" s="33" t="s">
        <v>363</v>
      </c>
      <c r="H51" s="33">
        <v>2019</v>
      </c>
      <c r="I51" s="33" t="s">
        <v>126</v>
      </c>
      <c r="J51" s="31">
        <v>3</v>
      </c>
      <c r="K51" s="53" t="s">
        <v>738</v>
      </c>
      <c r="L51" s="33">
        <v>0.05</v>
      </c>
      <c r="M51" s="80">
        <v>0.15</v>
      </c>
      <c r="N51" s="80"/>
      <c r="O51" s="80">
        <v>0.15</v>
      </c>
      <c r="P51" s="80"/>
      <c r="Q51" s="33" t="s">
        <v>135</v>
      </c>
      <c r="R51" s="33" t="s">
        <v>39</v>
      </c>
      <c r="S51" s="82">
        <v>1</v>
      </c>
      <c r="T51" s="83">
        <v>3</v>
      </c>
      <c r="U51" s="82"/>
      <c r="V51" s="82"/>
      <c r="W51" s="26" t="s">
        <v>17</v>
      </c>
      <c r="X51" s="26"/>
      <c r="Y51" s="26"/>
    </row>
    <row r="52" ht="24.95" customHeight="1" spans="1:25">
      <c r="A52" s="24"/>
      <c r="B52" s="78"/>
      <c r="C52" s="30" t="s">
        <v>45</v>
      </c>
      <c r="D52" s="30" t="s">
        <v>53</v>
      </c>
      <c r="E52" s="33" t="s">
        <v>54</v>
      </c>
      <c r="F52" s="30" t="s">
        <v>3025</v>
      </c>
      <c r="G52" s="33" t="s">
        <v>363</v>
      </c>
      <c r="H52" s="33">
        <v>2019</v>
      </c>
      <c r="I52" s="33" t="s">
        <v>126</v>
      </c>
      <c r="J52" s="30">
        <v>2</v>
      </c>
      <c r="K52" s="53" t="s">
        <v>738</v>
      </c>
      <c r="L52" s="33">
        <v>0.05</v>
      </c>
      <c r="M52" s="80">
        <v>0.1</v>
      </c>
      <c r="N52" s="80"/>
      <c r="O52" s="80">
        <v>0.1</v>
      </c>
      <c r="P52" s="80"/>
      <c r="Q52" s="33" t="s">
        <v>135</v>
      </c>
      <c r="R52" s="33" t="s">
        <v>39</v>
      </c>
      <c r="S52" s="82">
        <v>1</v>
      </c>
      <c r="T52" s="83">
        <v>4</v>
      </c>
      <c r="U52" s="82"/>
      <c r="V52" s="82"/>
      <c r="W52" s="26" t="s">
        <v>17</v>
      </c>
      <c r="X52" s="26"/>
      <c r="Y52" s="26"/>
    </row>
    <row r="53" ht="24.95" customHeight="1" spans="1:25">
      <c r="A53" s="24"/>
      <c r="B53" s="78"/>
      <c r="C53" s="30" t="s">
        <v>45</v>
      </c>
      <c r="D53" s="30" t="s">
        <v>53</v>
      </c>
      <c r="E53" s="31" t="s">
        <v>54</v>
      </c>
      <c r="F53" s="31" t="s">
        <v>3026</v>
      </c>
      <c r="G53" s="33" t="s">
        <v>363</v>
      </c>
      <c r="H53" s="33">
        <v>2019</v>
      </c>
      <c r="I53" s="33" t="s">
        <v>126</v>
      </c>
      <c r="J53" s="31">
        <v>1</v>
      </c>
      <c r="K53" s="53" t="s">
        <v>738</v>
      </c>
      <c r="L53" s="33">
        <v>0.05</v>
      </c>
      <c r="M53" s="80">
        <f>L53*J53</f>
        <v>0.05</v>
      </c>
      <c r="N53" s="80"/>
      <c r="O53" s="80">
        <f>L53*J53</f>
        <v>0.05</v>
      </c>
      <c r="P53" s="80"/>
      <c r="Q53" s="33" t="s">
        <v>135</v>
      </c>
      <c r="R53" s="33" t="s">
        <v>39</v>
      </c>
      <c r="S53" s="82">
        <v>1</v>
      </c>
      <c r="T53" s="83">
        <v>3</v>
      </c>
      <c r="U53" s="82"/>
      <c r="V53" s="82"/>
      <c r="W53" s="26" t="s">
        <v>17</v>
      </c>
      <c r="X53" s="26"/>
      <c r="Y53" s="26"/>
    </row>
    <row r="54" ht="24.95" customHeight="1" spans="1:25">
      <c r="A54" s="24"/>
      <c r="B54" s="78"/>
      <c r="C54" s="30" t="s">
        <v>45</v>
      </c>
      <c r="D54" s="30" t="s">
        <v>53</v>
      </c>
      <c r="E54" s="30" t="s">
        <v>54</v>
      </c>
      <c r="F54" s="30" t="s">
        <v>3027</v>
      </c>
      <c r="G54" s="33" t="s">
        <v>363</v>
      </c>
      <c r="H54" s="33">
        <v>2019</v>
      </c>
      <c r="I54" s="33" t="s">
        <v>126</v>
      </c>
      <c r="J54" s="30">
        <v>3</v>
      </c>
      <c r="K54" s="53" t="s">
        <v>738</v>
      </c>
      <c r="L54" s="33">
        <v>0.05</v>
      </c>
      <c r="M54" s="80">
        <f>L54*J54</f>
        <v>0.15</v>
      </c>
      <c r="N54" s="80"/>
      <c r="O54" s="80">
        <f>L54*J54</f>
        <v>0.15</v>
      </c>
      <c r="P54" s="80"/>
      <c r="Q54" s="33" t="s">
        <v>135</v>
      </c>
      <c r="R54" s="33" t="s">
        <v>39</v>
      </c>
      <c r="S54" s="82">
        <v>1</v>
      </c>
      <c r="T54" s="83">
        <v>5</v>
      </c>
      <c r="U54" s="82"/>
      <c r="V54" s="82"/>
      <c r="W54" s="26" t="s">
        <v>17</v>
      </c>
      <c r="X54" s="26"/>
      <c r="Y54" s="26"/>
    </row>
    <row r="55" ht="24.95" customHeight="1" spans="1:25">
      <c r="A55" s="24"/>
      <c r="B55" s="78"/>
      <c r="C55" s="30" t="s">
        <v>45</v>
      </c>
      <c r="D55" s="30" t="s">
        <v>53</v>
      </c>
      <c r="E55" s="30" t="s">
        <v>54</v>
      </c>
      <c r="F55" s="30" t="s">
        <v>3028</v>
      </c>
      <c r="G55" s="33" t="s">
        <v>363</v>
      </c>
      <c r="H55" s="33">
        <v>2019</v>
      </c>
      <c r="I55" s="33" t="s">
        <v>126</v>
      </c>
      <c r="J55" s="30">
        <v>3</v>
      </c>
      <c r="K55" s="53" t="s">
        <v>738</v>
      </c>
      <c r="L55" s="33">
        <v>0.05</v>
      </c>
      <c r="M55" s="80">
        <f>L55*J55</f>
        <v>0.15</v>
      </c>
      <c r="N55" s="80"/>
      <c r="O55" s="80">
        <f>L55*J55</f>
        <v>0.15</v>
      </c>
      <c r="P55" s="80"/>
      <c r="Q55" s="33" t="s">
        <v>135</v>
      </c>
      <c r="R55" s="33" t="s">
        <v>39</v>
      </c>
      <c r="S55" s="82">
        <v>1</v>
      </c>
      <c r="T55" s="83">
        <v>3</v>
      </c>
      <c r="U55" s="82"/>
      <c r="V55" s="82"/>
      <c r="W55" s="26" t="s">
        <v>17</v>
      </c>
      <c r="X55" s="26"/>
      <c r="Y55" s="26"/>
    </row>
    <row r="56" ht="24.95" customHeight="1" spans="1:25">
      <c r="A56" s="24"/>
      <c r="B56" s="78"/>
      <c r="C56" s="30" t="s">
        <v>45</v>
      </c>
      <c r="D56" s="30" t="s">
        <v>53</v>
      </c>
      <c r="E56" s="30" t="s">
        <v>54</v>
      </c>
      <c r="F56" s="30" t="s">
        <v>3029</v>
      </c>
      <c r="G56" s="33" t="s">
        <v>363</v>
      </c>
      <c r="H56" s="33">
        <v>2019</v>
      </c>
      <c r="I56" s="33" t="s">
        <v>126</v>
      </c>
      <c r="J56" s="30">
        <v>1</v>
      </c>
      <c r="K56" s="53" t="s">
        <v>738</v>
      </c>
      <c r="L56" s="33">
        <v>0.05</v>
      </c>
      <c r="M56" s="80">
        <f>L56*J56</f>
        <v>0.05</v>
      </c>
      <c r="N56" s="80"/>
      <c r="O56" s="80">
        <f>L56*J56</f>
        <v>0.05</v>
      </c>
      <c r="P56" s="80"/>
      <c r="Q56" s="33" t="s">
        <v>135</v>
      </c>
      <c r="R56" s="33" t="s">
        <v>39</v>
      </c>
      <c r="S56" s="82">
        <v>1</v>
      </c>
      <c r="T56" s="83">
        <v>4</v>
      </c>
      <c r="U56" s="82"/>
      <c r="V56" s="82"/>
      <c r="W56" s="26" t="s">
        <v>17</v>
      </c>
      <c r="X56" s="26"/>
      <c r="Y56" s="26"/>
    </row>
    <row r="57" ht="24.95" customHeight="1" spans="1:25">
      <c r="A57" s="24"/>
      <c r="B57" s="78"/>
      <c r="C57" s="30" t="s">
        <v>45</v>
      </c>
      <c r="D57" s="30" t="s">
        <v>53</v>
      </c>
      <c r="E57" s="30" t="s">
        <v>54</v>
      </c>
      <c r="F57" s="30" t="s">
        <v>3030</v>
      </c>
      <c r="G57" s="33" t="s">
        <v>363</v>
      </c>
      <c r="H57" s="33">
        <v>2019</v>
      </c>
      <c r="I57" s="33" t="s">
        <v>126</v>
      </c>
      <c r="J57" s="30">
        <v>3</v>
      </c>
      <c r="K57" s="53" t="s">
        <v>738</v>
      </c>
      <c r="L57" s="33">
        <v>0.05</v>
      </c>
      <c r="M57" s="80">
        <f>L57*J57</f>
        <v>0.15</v>
      </c>
      <c r="N57" s="80"/>
      <c r="O57" s="80">
        <f>L57*J57</f>
        <v>0.15</v>
      </c>
      <c r="P57" s="80"/>
      <c r="Q57" s="33" t="s">
        <v>135</v>
      </c>
      <c r="R57" s="33" t="s">
        <v>39</v>
      </c>
      <c r="S57" s="82">
        <v>1</v>
      </c>
      <c r="T57" s="83">
        <v>5</v>
      </c>
      <c r="U57" s="82"/>
      <c r="V57" s="82"/>
      <c r="W57" s="26" t="s">
        <v>17</v>
      </c>
      <c r="X57" s="26"/>
      <c r="Y57" s="26"/>
    </row>
    <row r="58" ht="24.95" customHeight="1" spans="1:25">
      <c r="A58" s="24">
        <v>31</v>
      </c>
      <c r="B58" s="78" t="s">
        <v>749</v>
      </c>
      <c r="C58" s="33" t="s">
        <v>45</v>
      </c>
      <c r="D58" s="33" t="s">
        <v>53</v>
      </c>
      <c r="E58" s="33" t="s">
        <v>72</v>
      </c>
      <c r="F58" s="33"/>
      <c r="G58" s="33" t="s">
        <v>363</v>
      </c>
      <c r="H58" s="33">
        <v>2019</v>
      </c>
      <c r="I58" s="33" t="s">
        <v>126</v>
      </c>
      <c r="J58" s="79">
        <v>16</v>
      </c>
      <c r="K58" s="53" t="s">
        <v>738</v>
      </c>
      <c r="L58" s="33">
        <v>0.05</v>
      </c>
      <c r="M58" s="80">
        <f>N58+O58+P58</f>
        <v>0.8</v>
      </c>
      <c r="N58" s="80"/>
      <c r="O58" s="80">
        <v>0.8</v>
      </c>
      <c r="P58" s="80"/>
      <c r="Q58" s="33" t="s">
        <v>135</v>
      </c>
      <c r="R58" s="33" t="s">
        <v>39</v>
      </c>
      <c r="S58" s="82">
        <v>2</v>
      </c>
      <c r="T58" s="82">
        <v>11</v>
      </c>
      <c r="U58" s="82"/>
      <c r="V58" s="82"/>
      <c r="W58" s="26" t="s">
        <v>17</v>
      </c>
      <c r="X58" s="26"/>
      <c r="Y58" s="26" t="s">
        <v>750</v>
      </c>
    </row>
    <row r="59" ht="24.95" customHeight="1" spans="1:25">
      <c r="A59" s="24"/>
      <c r="B59" s="78"/>
      <c r="C59" s="30" t="s">
        <v>45</v>
      </c>
      <c r="D59" s="30" t="s">
        <v>53</v>
      </c>
      <c r="E59" s="30" t="s">
        <v>72</v>
      </c>
      <c r="F59" s="30" t="s">
        <v>3017</v>
      </c>
      <c r="G59" s="33" t="s">
        <v>363</v>
      </c>
      <c r="H59" s="33">
        <v>2019</v>
      </c>
      <c r="I59" s="33" t="s">
        <v>126</v>
      </c>
      <c r="J59" s="30">
        <v>11</v>
      </c>
      <c r="K59" s="53" t="s">
        <v>738</v>
      </c>
      <c r="L59" s="33">
        <v>0.05</v>
      </c>
      <c r="M59" s="80">
        <v>0.55</v>
      </c>
      <c r="N59" s="80"/>
      <c r="O59" s="80">
        <v>0.55</v>
      </c>
      <c r="P59" s="80"/>
      <c r="Q59" s="33" t="s">
        <v>135</v>
      </c>
      <c r="R59" s="33" t="s">
        <v>39</v>
      </c>
      <c r="S59" s="82">
        <v>1</v>
      </c>
      <c r="T59" s="132">
        <v>6</v>
      </c>
      <c r="U59" s="82"/>
      <c r="V59" s="82"/>
      <c r="W59" s="26" t="s">
        <v>17</v>
      </c>
      <c r="X59" s="26"/>
      <c r="Y59" s="26"/>
    </row>
    <row r="60" ht="24.95" customHeight="1" spans="1:25">
      <c r="A60" s="24"/>
      <c r="B60" s="78"/>
      <c r="C60" s="30" t="s">
        <v>45</v>
      </c>
      <c r="D60" s="30" t="s">
        <v>53</v>
      </c>
      <c r="E60" s="30" t="s">
        <v>72</v>
      </c>
      <c r="F60" s="30" t="s">
        <v>3031</v>
      </c>
      <c r="G60" s="33" t="s">
        <v>363</v>
      </c>
      <c r="H60" s="33">
        <v>2019</v>
      </c>
      <c r="I60" s="33" t="s">
        <v>126</v>
      </c>
      <c r="J60" s="31">
        <v>5</v>
      </c>
      <c r="K60" s="53" t="s">
        <v>738</v>
      </c>
      <c r="L60" s="33">
        <v>0.05</v>
      </c>
      <c r="M60" s="80">
        <v>0.25</v>
      </c>
      <c r="N60" s="80"/>
      <c r="O60" s="80">
        <v>0.25</v>
      </c>
      <c r="P60" s="80"/>
      <c r="Q60" s="33" t="s">
        <v>135</v>
      </c>
      <c r="R60" s="33" t="s">
        <v>39</v>
      </c>
      <c r="S60" s="82">
        <v>1</v>
      </c>
      <c r="T60" s="83">
        <v>5</v>
      </c>
      <c r="U60" s="82"/>
      <c r="V60" s="82"/>
      <c r="W60" s="26" t="s">
        <v>17</v>
      </c>
      <c r="X60" s="26"/>
      <c r="Y60" s="26"/>
    </row>
    <row r="61" ht="24.95" customHeight="1" spans="1:25">
      <c r="A61" s="24">
        <v>32</v>
      </c>
      <c r="B61" s="78" t="s">
        <v>751</v>
      </c>
      <c r="C61" s="33" t="s">
        <v>45</v>
      </c>
      <c r="D61" s="33" t="s">
        <v>53</v>
      </c>
      <c r="E61" s="33" t="s">
        <v>55</v>
      </c>
      <c r="F61" s="33"/>
      <c r="G61" s="33" t="s">
        <v>363</v>
      </c>
      <c r="H61" s="33">
        <v>2019</v>
      </c>
      <c r="I61" s="33" t="s">
        <v>126</v>
      </c>
      <c r="J61" s="79">
        <v>27</v>
      </c>
      <c r="K61" s="53" t="s">
        <v>738</v>
      </c>
      <c r="L61" s="33">
        <v>0.05</v>
      </c>
      <c r="M61" s="80">
        <f>N61+O61+P61</f>
        <v>1.35</v>
      </c>
      <c r="N61" s="80"/>
      <c r="O61" s="80">
        <v>1.35</v>
      </c>
      <c r="P61" s="80"/>
      <c r="Q61" s="33" t="s">
        <v>135</v>
      </c>
      <c r="R61" s="33" t="s">
        <v>39</v>
      </c>
      <c r="S61" s="82">
        <v>8</v>
      </c>
      <c r="T61" s="82">
        <v>36</v>
      </c>
      <c r="U61" s="82"/>
      <c r="V61" s="82"/>
      <c r="W61" s="26" t="s">
        <v>17</v>
      </c>
      <c r="X61" s="26"/>
      <c r="Y61" s="26" t="s">
        <v>752</v>
      </c>
    </row>
    <row r="62" ht="24.95" customHeight="1" spans="1:25">
      <c r="A62" s="24"/>
      <c r="B62" s="78"/>
      <c r="C62" s="30" t="s">
        <v>45</v>
      </c>
      <c r="D62" s="30" t="s">
        <v>53</v>
      </c>
      <c r="E62" s="30" t="s">
        <v>55</v>
      </c>
      <c r="F62" s="30" t="s">
        <v>3019</v>
      </c>
      <c r="G62" s="33" t="s">
        <v>363</v>
      </c>
      <c r="H62" s="33">
        <v>2019</v>
      </c>
      <c r="I62" s="33" t="s">
        <v>126</v>
      </c>
      <c r="J62" s="30">
        <v>1</v>
      </c>
      <c r="K62" s="53" t="s">
        <v>738</v>
      </c>
      <c r="L62" s="33">
        <v>0.05</v>
      </c>
      <c r="M62" s="80">
        <f>L62*J62</f>
        <v>0.05</v>
      </c>
      <c r="N62" s="80"/>
      <c r="O62" s="80">
        <f>L62*J62</f>
        <v>0.05</v>
      </c>
      <c r="P62" s="80"/>
      <c r="Q62" s="33" t="s">
        <v>135</v>
      </c>
      <c r="R62" s="33" t="s">
        <v>39</v>
      </c>
      <c r="S62" s="82">
        <v>1</v>
      </c>
      <c r="T62" s="83">
        <v>5</v>
      </c>
      <c r="U62" s="82"/>
      <c r="V62" s="82"/>
      <c r="W62" s="26" t="s">
        <v>17</v>
      </c>
      <c r="X62" s="26"/>
      <c r="Y62" s="26"/>
    </row>
    <row r="63" ht="24.95" customHeight="1" spans="1:25">
      <c r="A63" s="24"/>
      <c r="B63" s="78"/>
      <c r="C63" s="30" t="s">
        <v>45</v>
      </c>
      <c r="D63" s="30" t="s">
        <v>53</v>
      </c>
      <c r="E63" s="30" t="s">
        <v>55</v>
      </c>
      <c r="F63" s="30" t="s">
        <v>3032</v>
      </c>
      <c r="G63" s="33" t="s">
        <v>363</v>
      </c>
      <c r="H63" s="33">
        <v>2019</v>
      </c>
      <c r="I63" s="33" t="s">
        <v>126</v>
      </c>
      <c r="J63" s="30">
        <v>2</v>
      </c>
      <c r="K63" s="53" t="s">
        <v>738</v>
      </c>
      <c r="L63" s="33">
        <v>0.05</v>
      </c>
      <c r="M63" s="80">
        <f t="shared" ref="M63:M69" si="10">L63*J63</f>
        <v>0.1</v>
      </c>
      <c r="N63" s="80"/>
      <c r="O63" s="80">
        <f t="shared" ref="O63:O69" si="11">L63*J63</f>
        <v>0.1</v>
      </c>
      <c r="P63" s="80"/>
      <c r="Q63" s="33" t="s">
        <v>135</v>
      </c>
      <c r="R63" s="33" t="s">
        <v>39</v>
      </c>
      <c r="S63" s="82">
        <v>1</v>
      </c>
      <c r="T63" s="83">
        <v>3</v>
      </c>
      <c r="U63" s="82"/>
      <c r="V63" s="82"/>
      <c r="W63" s="26" t="s">
        <v>17</v>
      </c>
      <c r="X63" s="26"/>
      <c r="Y63" s="26"/>
    </row>
    <row r="64" ht="24.95" customHeight="1" spans="1:25">
      <c r="A64" s="24"/>
      <c r="B64" s="78"/>
      <c r="C64" s="30" t="s">
        <v>45</v>
      </c>
      <c r="D64" s="30" t="s">
        <v>53</v>
      </c>
      <c r="E64" s="30" t="s">
        <v>55</v>
      </c>
      <c r="F64" s="30" t="s">
        <v>3023</v>
      </c>
      <c r="G64" s="33" t="s">
        <v>363</v>
      </c>
      <c r="H64" s="33">
        <v>2019</v>
      </c>
      <c r="I64" s="33" t="s">
        <v>126</v>
      </c>
      <c r="J64" s="30">
        <v>2</v>
      </c>
      <c r="K64" s="53" t="s">
        <v>738</v>
      </c>
      <c r="L64" s="33">
        <v>0.05</v>
      </c>
      <c r="M64" s="80">
        <f t="shared" si="10"/>
        <v>0.1</v>
      </c>
      <c r="N64" s="80"/>
      <c r="O64" s="80">
        <f t="shared" si="11"/>
        <v>0.1</v>
      </c>
      <c r="P64" s="80"/>
      <c r="Q64" s="33" t="s">
        <v>135</v>
      </c>
      <c r="R64" s="33" t="s">
        <v>39</v>
      </c>
      <c r="S64" s="82">
        <v>1</v>
      </c>
      <c r="T64" s="83">
        <v>4</v>
      </c>
      <c r="U64" s="82"/>
      <c r="V64" s="82"/>
      <c r="W64" s="26" t="s">
        <v>17</v>
      </c>
      <c r="X64" s="26"/>
      <c r="Y64" s="26"/>
    </row>
    <row r="65" ht="24.95" customHeight="1" spans="1:25">
      <c r="A65" s="24"/>
      <c r="B65" s="78"/>
      <c r="C65" s="30" t="s">
        <v>45</v>
      </c>
      <c r="D65" s="30" t="s">
        <v>53</v>
      </c>
      <c r="E65" s="30" t="s">
        <v>55</v>
      </c>
      <c r="F65" s="30" t="s">
        <v>3033</v>
      </c>
      <c r="G65" s="33" t="s">
        <v>363</v>
      </c>
      <c r="H65" s="33">
        <v>2019</v>
      </c>
      <c r="I65" s="33" t="s">
        <v>126</v>
      </c>
      <c r="J65" s="30">
        <v>2.5</v>
      </c>
      <c r="K65" s="53" t="s">
        <v>738</v>
      </c>
      <c r="L65" s="33">
        <v>0.05</v>
      </c>
      <c r="M65" s="80">
        <f t="shared" si="10"/>
        <v>0.125</v>
      </c>
      <c r="N65" s="80"/>
      <c r="O65" s="80">
        <f t="shared" si="11"/>
        <v>0.125</v>
      </c>
      <c r="P65" s="80"/>
      <c r="Q65" s="33" t="s">
        <v>135</v>
      </c>
      <c r="R65" s="33" t="s">
        <v>39</v>
      </c>
      <c r="S65" s="82">
        <v>1</v>
      </c>
      <c r="T65" s="132">
        <v>4</v>
      </c>
      <c r="U65" s="82"/>
      <c r="V65" s="82"/>
      <c r="W65" s="26" t="s">
        <v>17</v>
      </c>
      <c r="X65" s="26"/>
      <c r="Y65" s="26"/>
    </row>
    <row r="66" ht="24.95" customHeight="1" spans="1:25">
      <c r="A66" s="24"/>
      <c r="B66" s="78"/>
      <c r="C66" s="30" t="s">
        <v>45</v>
      </c>
      <c r="D66" s="30" t="s">
        <v>53</v>
      </c>
      <c r="E66" s="30" t="s">
        <v>55</v>
      </c>
      <c r="F66" s="30" t="s">
        <v>3034</v>
      </c>
      <c r="G66" s="33" t="s">
        <v>363</v>
      </c>
      <c r="H66" s="33">
        <v>2019</v>
      </c>
      <c r="I66" s="33" t="s">
        <v>126</v>
      </c>
      <c r="J66" s="30">
        <v>4</v>
      </c>
      <c r="K66" s="53" t="s">
        <v>738</v>
      </c>
      <c r="L66" s="33">
        <v>0.05</v>
      </c>
      <c r="M66" s="80">
        <f t="shared" si="10"/>
        <v>0.2</v>
      </c>
      <c r="N66" s="80"/>
      <c r="O66" s="80">
        <f t="shared" si="11"/>
        <v>0.2</v>
      </c>
      <c r="P66" s="80"/>
      <c r="Q66" s="33" t="s">
        <v>135</v>
      </c>
      <c r="R66" s="33" t="s">
        <v>39</v>
      </c>
      <c r="S66" s="82">
        <v>1</v>
      </c>
      <c r="T66" s="83">
        <v>6</v>
      </c>
      <c r="U66" s="82"/>
      <c r="V66" s="82"/>
      <c r="W66" s="26" t="s">
        <v>17</v>
      </c>
      <c r="X66" s="26"/>
      <c r="Y66" s="26"/>
    </row>
    <row r="67" ht="24.95" customHeight="1" spans="1:25">
      <c r="A67" s="24"/>
      <c r="B67" s="78"/>
      <c r="C67" s="30" t="s">
        <v>45</v>
      </c>
      <c r="D67" s="30" t="s">
        <v>53</v>
      </c>
      <c r="E67" s="30" t="s">
        <v>55</v>
      </c>
      <c r="F67" s="30" t="s">
        <v>3035</v>
      </c>
      <c r="G67" s="33" t="s">
        <v>363</v>
      </c>
      <c r="H67" s="33">
        <v>2019</v>
      </c>
      <c r="I67" s="33" t="s">
        <v>126</v>
      </c>
      <c r="J67" s="30">
        <v>3</v>
      </c>
      <c r="K67" s="53" t="s">
        <v>738</v>
      </c>
      <c r="L67" s="33">
        <v>0.05</v>
      </c>
      <c r="M67" s="80">
        <f t="shared" si="10"/>
        <v>0.15</v>
      </c>
      <c r="N67" s="80"/>
      <c r="O67" s="80">
        <f t="shared" si="11"/>
        <v>0.15</v>
      </c>
      <c r="P67" s="80"/>
      <c r="Q67" s="33" t="s">
        <v>135</v>
      </c>
      <c r="R67" s="33" t="s">
        <v>39</v>
      </c>
      <c r="S67" s="82">
        <v>1</v>
      </c>
      <c r="T67" s="83">
        <v>4</v>
      </c>
      <c r="U67" s="82"/>
      <c r="V67" s="82"/>
      <c r="W67" s="26" t="s">
        <v>17</v>
      </c>
      <c r="X67" s="26"/>
      <c r="Y67" s="26"/>
    </row>
    <row r="68" ht="24.95" customHeight="1" spans="1:25">
      <c r="A68" s="24"/>
      <c r="B68" s="78"/>
      <c r="C68" s="30" t="s">
        <v>45</v>
      </c>
      <c r="D68" s="30" t="s">
        <v>53</v>
      </c>
      <c r="E68" s="30" t="s">
        <v>55</v>
      </c>
      <c r="F68" s="30" t="s">
        <v>3036</v>
      </c>
      <c r="G68" s="33" t="s">
        <v>363</v>
      </c>
      <c r="H68" s="33">
        <v>2019</v>
      </c>
      <c r="I68" s="33" t="s">
        <v>126</v>
      </c>
      <c r="J68" s="30">
        <v>2.5</v>
      </c>
      <c r="K68" s="53" t="s">
        <v>738</v>
      </c>
      <c r="L68" s="33">
        <v>0.05</v>
      </c>
      <c r="M68" s="80">
        <f t="shared" si="10"/>
        <v>0.125</v>
      </c>
      <c r="N68" s="80"/>
      <c r="O68" s="80">
        <f t="shared" si="11"/>
        <v>0.125</v>
      </c>
      <c r="P68" s="80"/>
      <c r="Q68" s="33" t="s">
        <v>135</v>
      </c>
      <c r="R68" s="33" t="s">
        <v>39</v>
      </c>
      <c r="S68" s="82">
        <v>1</v>
      </c>
      <c r="T68" s="132">
        <v>4</v>
      </c>
      <c r="U68" s="82"/>
      <c r="V68" s="82"/>
      <c r="W68" s="26" t="s">
        <v>17</v>
      </c>
      <c r="X68" s="26"/>
      <c r="Y68" s="26"/>
    </row>
    <row r="69" ht="24.95" customHeight="1" spans="1:25">
      <c r="A69" s="24"/>
      <c r="B69" s="78"/>
      <c r="C69" s="30" t="s">
        <v>45</v>
      </c>
      <c r="D69" s="30" t="s">
        <v>53</v>
      </c>
      <c r="E69" s="30" t="s">
        <v>55</v>
      </c>
      <c r="F69" s="30" t="s">
        <v>2756</v>
      </c>
      <c r="G69" s="33" t="s">
        <v>363</v>
      </c>
      <c r="H69" s="33">
        <v>2019</v>
      </c>
      <c r="I69" s="33" t="s">
        <v>126</v>
      </c>
      <c r="J69" s="30">
        <v>10</v>
      </c>
      <c r="K69" s="53" t="s">
        <v>738</v>
      </c>
      <c r="L69" s="33">
        <v>0.05</v>
      </c>
      <c r="M69" s="80">
        <f t="shared" si="10"/>
        <v>0.5</v>
      </c>
      <c r="N69" s="80"/>
      <c r="O69" s="80">
        <f t="shared" si="11"/>
        <v>0.5</v>
      </c>
      <c r="P69" s="80"/>
      <c r="Q69" s="33" t="s">
        <v>135</v>
      </c>
      <c r="R69" s="33" t="s">
        <v>39</v>
      </c>
      <c r="S69" s="82">
        <v>1</v>
      </c>
      <c r="T69" s="132">
        <v>6</v>
      </c>
      <c r="U69" s="82"/>
      <c r="V69" s="82"/>
      <c r="W69" s="26" t="s">
        <v>17</v>
      </c>
      <c r="X69" s="26"/>
      <c r="Y69" s="26"/>
    </row>
    <row r="70" ht="24.95" customHeight="1" spans="1:25">
      <c r="A70" s="24">
        <v>33</v>
      </c>
      <c r="B70" s="78" t="s">
        <v>753</v>
      </c>
      <c r="C70" s="33" t="s">
        <v>45</v>
      </c>
      <c r="D70" s="33" t="s">
        <v>53</v>
      </c>
      <c r="E70" s="33" t="s">
        <v>268</v>
      </c>
      <c r="F70" s="33"/>
      <c r="G70" s="33" t="s">
        <v>363</v>
      </c>
      <c r="H70" s="33">
        <v>2019</v>
      </c>
      <c r="I70" s="33" t="s">
        <v>126</v>
      </c>
      <c r="J70" s="79">
        <v>16</v>
      </c>
      <c r="K70" s="53" t="s">
        <v>738</v>
      </c>
      <c r="L70" s="33">
        <v>0.05</v>
      </c>
      <c r="M70" s="80">
        <f>N70+O70+P70</f>
        <v>0.8</v>
      </c>
      <c r="N70" s="80"/>
      <c r="O70" s="80">
        <v>0.8</v>
      </c>
      <c r="P70" s="80"/>
      <c r="Q70" s="33" t="s">
        <v>135</v>
      </c>
      <c r="R70" s="33" t="s">
        <v>39</v>
      </c>
      <c r="S70" s="82">
        <v>5</v>
      </c>
      <c r="T70" s="82">
        <v>18</v>
      </c>
      <c r="U70" s="82"/>
      <c r="V70" s="82"/>
      <c r="W70" s="26" t="s">
        <v>17</v>
      </c>
      <c r="X70" s="26"/>
      <c r="Y70" s="26" t="s">
        <v>754</v>
      </c>
    </row>
    <row r="71" ht="24.95" customHeight="1" spans="1:25">
      <c r="A71" s="24"/>
      <c r="B71" s="78"/>
      <c r="C71" s="33" t="s">
        <v>45</v>
      </c>
      <c r="D71" s="33" t="s">
        <v>53</v>
      </c>
      <c r="E71" s="33" t="s">
        <v>268</v>
      </c>
      <c r="F71" s="33" t="s">
        <v>3037</v>
      </c>
      <c r="G71" s="33" t="s">
        <v>363</v>
      </c>
      <c r="H71" s="33">
        <v>2019</v>
      </c>
      <c r="I71" s="33" t="s">
        <v>126</v>
      </c>
      <c r="J71" s="30">
        <v>1</v>
      </c>
      <c r="K71" s="53" t="s">
        <v>738</v>
      </c>
      <c r="L71" s="33">
        <v>0.05</v>
      </c>
      <c r="M71" s="80">
        <f>L71*J71</f>
        <v>0.05</v>
      </c>
      <c r="N71" s="80"/>
      <c r="O71" s="80">
        <f>L71*J71</f>
        <v>0.05</v>
      </c>
      <c r="P71" s="80"/>
      <c r="Q71" s="33" t="s">
        <v>135</v>
      </c>
      <c r="R71" s="33" t="s">
        <v>39</v>
      </c>
      <c r="S71" s="82">
        <v>1</v>
      </c>
      <c r="T71" s="83">
        <v>4</v>
      </c>
      <c r="U71" s="82"/>
      <c r="V71" s="82"/>
      <c r="W71" s="26" t="s">
        <v>17</v>
      </c>
      <c r="X71" s="26"/>
      <c r="Y71" s="26"/>
    </row>
    <row r="72" ht="24.95" customHeight="1" spans="1:25">
      <c r="A72" s="24"/>
      <c r="B72" s="78"/>
      <c r="C72" s="33" t="s">
        <v>45</v>
      </c>
      <c r="D72" s="33" t="s">
        <v>53</v>
      </c>
      <c r="E72" s="33" t="s">
        <v>268</v>
      </c>
      <c r="F72" s="33" t="s">
        <v>3038</v>
      </c>
      <c r="G72" s="33" t="s">
        <v>363</v>
      </c>
      <c r="H72" s="33">
        <v>2019</v>
      </c>
      <c r="I72" s="33" t="s">
        <v>126</v>
      </c>
      <c r="J72" s="31">
        <v>4</v>
      </c>
      <c r="K72" s="53" t="s">
        <v>738</v>
      </c>
      <c r="L72" s="33">
        <v>0.05</v>
      </c>
      <c r="M72" s="80">
        <f>L72*J72</f>
        <v>0.2</v>
      </c>
      <c r="N72" s="80"/>
      <c r="O72" s="80">
        <f>L72*J72</f>
        <v>0.2</v>
      </c>
      <c r="P72" s="80"/>
      <c r="Q72" s="33" t="s">
        <v>135</v>
      </c>
      <c r="R72" s="33" t="s">
        <v>39</v>
      </c>
      <c r="S72" s="82">
        <v>1</v>
      </c>
      <c r="T72" s="83">
        <v>4</v>
      </c>
      <c r="U72" s="82"/>
      <c r="V72" s="82"/>
      <c r="W72" s="26" t="s">
        <v>17</v>
      </c>
      <c r="X72" s="26"/>
      <c r="Y72" s="26"/>
    </row>
    <row r="73" ht="24.95" customHeight="1" spans="1:25">
      <c r="A73" s="24"/>
      <c r="B73" s="78"/>
      <c r="C73" s="33" t="s">
        <v>45</v>
      </c>
      <c r="D73" s="33" t="s">
        <v>53</v>
      </c>
      <c r="E73" s="33" t="s">
        <v>268</v>
      </c>
      <c r="F73" s="33" t="s">
        <v>3039</v>
      </c>
      <c r="G73" s="33" t="s">
        <v>363</v>
      </c>
      <c r="H73" s="33">
        <v>2019</v>
      </c>
      <c r="I73" s="33" t="s">
        <v>126</v>
      </c>
      <c r="J73" s="30">
        <v>5</v>
      </c>
      <c r="K73" s="53" t="s">
        <v>738</v>
      </c>
      <c r="L73" s="33">
        <v>0.05</v>
      </c>
      <c r="M73" s="80">
        <f>L73*J73</f>
        <v>0.25</v>
      </c>
      <c r="N73" s="80"/>
      <c r="O73" s="80">
        <f>L73*J73</f>
        <v>0.25</v>
      </c>
      <c r="P73" s="80"/>
      <c r="Q73" s="33" t="s">
        <v>135</v>
      </c>
      <c r="R73" s="33" t="s">
        <v>39</v>
      </c>
      <c r="S73" s="82">
        <v>1</v>
      </c>
      <c r="T73" s="83">
        <v>3</v>
      </c>
      <c r="U73" s="82"/>
      <c r="V73" s="82"/>
      <c r="W73" s="26" t="s">
        <v>17</v>
      </c>
      <c r="X73" s="26"/>
      <c r="Y73" s="26"/>
    </row>
    <row r="74" ht="24.95" customHeight="1" spans="1:25">
      <c r="A74" s="24"/>
      <c r="B74" s="78"/>
      <c r="C74" s="33" t="s">
        <v>45</v>
      </c>
      <c r="D74" s="33" t="s">
        <v>53</v>
      </c>
      <c r="E74" s="33" t="s">
        <v>268</v>
      </c>
      <c r="F74" s="33" t="s">
        <v>3040</v>
      </c>
      <c r="G74" s="33" t="s">
        <v>363</v>
      </c>
      <c r="H74" s="33">
        <v>2019</v>
      </c>
      <c r="I74" s="33" t="s">
        <v>126</v>
      </c>
      <c r="J74" s="30">
        <v>3</v>
      </c>
      <c r="K74" s="53" t="s">
        <v>738</v>
      </c>
      <c r="L74" s="33">
        <v>0.05</v>
      </c>
      <c r="M74" s="80">
        <f>L74*J74</f>
        <v>0.15</v>
      </c>
      <c r="N74" s="80"/>
      <c r="O74" s="80">
        <f>L74*J74</f>
        <v>0.15</v>
      </c>
      <c r="P74" s="80"/>
      <c r="Q74" s="33" t="s">
        <v>135</v>
      </c>
      <c r="R74" s="33" t="s">
        <v>39</v>
      </c>
      <c r="S74" s="82">
        <v>1</v>
      </c>
      <c r="T74" s="83">
        <v>3</v>
      </c>
      <c r="U74" s="82"/>
      <c r="V74" s="82"/>
      <c r="W74" s="26" t="s">
        <v>17</v>
      </c>
      <c r="X74" s="26"/>
      <c r="Y74" s="26"/>
    </row>
    <row r="75" ht="24.95" customHeight="1" spans="1:25">
      <c r="A75" s="24"/>
      <c r="B75" s="78"/>
      <c r="C75" s="33" t="s">
        <v>45</v>
      </c>
      <c r="D75" s="33" t="s">
        <v>53</v>
      </c>
      <c r="E75" s="33" t="s">
        <v>268</v>
      </c>
      <c r="F75" s="33" t="s">
        <v>3041</v>
      </c>
      <c r="G75" s="33" t="s">
        <v>363</v>
      </c>
      <c r="H75" s="33">
        <v>2019</v>
      </c>
      <c r="I75" s="33" t="s">
        <v>126</v>
      </c>
      <c r="J75" s="30">
        <v>3</v>
      </c>
      <c r="K75" s="53" t="s">
        <v>738</v>
      </c>
      <c r="L75" s="33">
        <v>0.05</v>
      </c>
      <c r="M75" s="80">
        <f>L75*J75</f>
        <v>0.15</v>
      </c>
      <c r="N75" s="80"/>
      <c r="O75" s="80">
        <f>L75*J75</f>
        <v>0.15</v>
      </c>
      <c r="P75" s="80"/>
      <c r="Q75" s="33" t="s">
        <v>135</v>
      </c>
      <c r="R75" s="33" t="s">
        <v>39</v>
      </c>
      <c r="S75" s="82">
        <v>1</v>
      </c>
      <c r="T75" s="83">
        <v>4</v>
      </c>
      <c r="U75" s="82"/>
      <c r="V75" s="82"/>
      <c r="W75" s="26" t="s">
        <v>17</v>
      </c>
      <c r="X75" s="26"/>
      <c r="Y75" s="26"/>
    </row>
    <row r="76" ht="24.95" customHeight="1" spans="1:25">
      <c r="A76" s="24">
        <v>34</v>
      </c>
      <c r="B76" s="33" t="s">
        <v>797</v>
      </c>
      <c r="C76" s="33"/>
      <c r="D76" s="33"/>
      <c r="E76" s="33"/>
      <c r="F76" s="33"/>
      <c r="G76" s="33" t="s">
        <v>37</v>
      </c>
      <c r="H76" s="33" t="s">
        <v>34</v>
      </c>
      <c r="I76" s="33" t="s">
        <v>126</v>
      </c>
      <c r="J76" s="79">
        <f>SUM(0)</f>
        <v>0</v>
      </c>
      <c r="K76" s="53"/>
      <c r="L76" s="33"/>
      <c r="M76" s="80">
        <f>SUM(0)</f>
        <v>0</v>
      </c>
      <c r="N76" s="80">
        <f>SUM(0)</f>
        <v>0</v>
      </c>
      <c r="O76" s="80">
        <f>SUM(0)</f>
        <v>0</v>
      </c>
      <c r="P76" s="80">
        <f>SUM(0)</f>
        <v>0</v>
      </c>
      <c r="Q76" s="33"/>
      <c r="R76" s="33" t="s">
        <v>39</v>
      </c>
      <c r="S76" s="82">
        <f>SUM(0)</f>
        <v>0</v>
      </c>
      <c r="T76" s="82">
        <f>SUM(0)</f>
        <v>0</v>
      </c>
      <c r="U76" s="82"/>
      <c r="V76" s="82"/>
      <c r="W76" s="24" t="s">
        <v>34</v>
      </c>
      <c r="X76" s="24">
        <v>1056</v>
      </c>
      <c r="Y76" s="24"/>
    </row>
    <row r="77" ht="24.95" customHeight="1" spans="1:25">
      <c r="A77" s="24">
        <v>35</v>
      </c>
      <c r="B77" s="33" t="s">
        <v>830</v>
      </c>
      <c r="C77" s="33"/>
      <c r="D77" s="33"/>
      <c r="E77" s="33"/>
      <c r="F77" s="33"/>
      <c r="G77" s="33" t="s">
        <v>37</v>
      </c>
      <c r="H77" s="33" t="s">
        <v>34</v>
      </c>
      <c r="I77" s="33" t="s">
        <v>126</v>
      </c>
      <c r="J77" s="79">
        <f>SUM(0)</f>
        <v>0</v>
      </c>
      <c r="K77" s="53"/>
      <c r="L77" s="33"/>
      <c r="M77" s="80">
        <f t="shared" ref="M77:P77" si="12">SUM(0)</f>
        <v>0</v>
      </c>
      <c r="N77" s="80">
        <f t="shared" si="12"/>
        <v>0</v>
      </c>
      <c r="O77" s="80">
        <f t="shared" si="12"/>
        <v>0</v>
      </c>
      <c r="P77" s="80">
        <f t="shared" si="12"/>
        <v>0</v>
      </c>
      <c r="Q77" s="33"/>
      <c r="R77" s="33" t="s">
        <v>39</v>
      </c>
      <c r="S77" s="82">
        <f>SUM(0)</f>
        <v>0</v>
      </c>
      <c r="T77" s="82">
        <f>SUM(0)</f>
        <v>0</v>
      </c>
      <c r="U77" s="82"/>
      <c r="V77" s="82"/>
      <c r="W77" s="24" t="s">
        <v>34</v>
      </c>
      <c r="X77" s="24">
        <v>1100</v>
      </c>
      <c r="Y77" s="24"/>
    </row>
    <row r="78" ht="24.95" customHeight="1" spans="1:25">
      <c r="A78" s="24">
        <v>36</v>
      </c>
      <c r="B78" s="33" t="s">
        <v>831</v>
      </c>
      <c r="C78" s="33"/>
      <c r="D78" s="33"/>
      <c r="E78" s="33"/>
      <c r="F78" s="33"/>
      <c r="G78" s="33" t="s">
        <v>125</v>
      </c>
      <c r="H78" s="33" t="s">
        <v>34</v>
      </c>
      <c r="I78" s="33" t="s">
        <v>126</v>
      </c>
      <c r="J78" s="79">
        <f>SUM(J79:J81)</f>
        <v>6</v>
      </c>
      <c r="K78" s="53"/>
      <c r="L78" s="33"/>
      <c r="M78" s="80">
        <f>SUM(M79:M81)</f>
        <v>0.12</v>
      </c>
      <c r="N78" s="80">
        <f>SUM(N79:N81)</f>
        <v>0</v>
      </c>
      <c r="O78" s="80">
        <f>SUM(O79:O81)</f>
        <v>0.12</v>
      </c>
      <c r="P78" s="80">
        <f>SUM(P79:P81)</f>
        <v>0</v>
      </c>
      <c r="Q78" s="33"/>
      <c r="R78" s="33" t="s">
        <v>39</v>
      </c>
      <c r="S78" s="82">
        <f>SUM(S79:S81)</f>
        <v>3</v>
      </c>
      <c r="T78" s="82">
        <f>SUM(T79:T81)</f>
        <v>13</v>
      </c>
      <c r="U78" s="82"/>
      <c r="V78" s="82"/>
      <c r="W78" s="24" t="s">
        <v>34</v>
      </c>
      <c r="X78" s="24">
        <v>1131</v>
      </c>
      <c r="Y78" s="24"/>
    </row>
    <row r="79" ht="24.95" customHeight="1" spans="1:25">
      <c r="A79" s="24">
        <v>37</v>
      </c>
      <c r="B79" s="78" t="s">
        <v>832</v>
      </c>
      <c r="C79" s="33" t="s">
        <v>45</v>
      </c>
      <c r="D79" s="33" t="s">
        <v>53</v>
      </c>
      <c r="E79" s="33" t="s">
        <v>268</v>
      </c>
      <c r="F79" s="33"/>
      <c r="G79" s="33" t="s">
        <v>363</v>
      </c>
      <c r="H79" s="33">
        <v>2019</v>
      </c>
      <c r="I79" s="33" t="s">
        <v>126</v>
      </c>
      <c r="J79" s="79">
        <v>1</v>
      </c>
      <c r="K79" s="53" t="s">
        <v>833</v>
      </c>
      <c r="L79" s="33">
        <v>0.02</v>
      </c>
      <c r="M79" s="80">
        <f t="shared" ref="M79:M82" si="13">N79+O79+P79</f>
        <v>0.02</v>
      </c>
      <c r="N79" s="80"/>
      <c r="O79" s="80">
        <v>0.02</v>
      </c>
      <c r="P79" s="80"/>
      <c r="Q79" s="33" t="s">
        <v>135</v>
      </c>
      <c r="R79" s="33" t="s">
        <v>39</v>
      </c>
      <c r="S79" s="82">
        <v>1</v>
      </c>
      <c r="T79" s="82">
        <v>4</v>
      </c>
      <c r="U79" s="82"/>
      <c r="V79" s="82"/>
      <c r="W79" s="26" t="s">
        <v>17</v>
      </c>
      <c r="X79" s="26"/>
      <c r="Y79" s="26" t="s">
        <v>834</v>
      </c>
    </row>
    <row r="80" ht="24.95" customHeight="1" spans="1:25">
      <c r="A80" s="24"/>
      <c r="B80" s="78"/>
      <c r="C80" s="30" t="s">
        <v>45</v>
      </c>
      <c r="D80" s="30" t="s">
        <v>53</v>
      </c>
      <c r="E80" s="31" t="s">
        <v>268</v>
      </c>
      <c r="F80" s="31" t="s">
        <v>3042</v>
      </c>
      <c r="G80" s="33" t="s">
        <v>363</v>
      </c>
      <c r="H80" s="33">
        <v>2019</v>
      </c>
      <c r="I80" s="33" t="s">
        <v>126</v>
      </c>
      <c r="J80" s="79">
        <v>1</v>
      </c>
      <c r="K80" s="53" t="s">
        <v>833</v>
      </c>
      <c r="L80" s="33">
        <v>0.02</v>
      </c>
      <c r="M80" s="80">
        <f t="shared" si="13"/>
        <v>0.02</v>
      </c>
      <c r="N80" s="80"/>
      <c r="O80" s="80">
        <v>0.02</v>
      </c>
      <c r="P80" s="80"/>
      <c r="Q80" s="33" t="s">
        <v>135</v>
      </c>
      <c r="R80" s="33" t="s">
        <v>39</v>
      </c>
      <c r="S80" s="82">
        <v>1</v>
      </c>
      <c r="T80" s="82">
        <v>4</v>
      </c>
      <c r="U80" s="82"/>
      <c r="V80" s="82"/>
      <c r="W80" s="26" t="s">
        <v>17</v>
      </c>
      <c r="X80" s="26"/>
      <c r="Y80" s="26"/>
    </row>
    <row r="81" ht="24.95" customHeight="1" spans="1:25">
      <c r="A81" s="24">
        <v>38</v>
      </c>
      <c r="B81" s="78" t="s">
        <v>837</v>
      </c>
      <c r="C81" s="33" t="s">
        <v>45</v>
      </c>
      <c r="D81" s="33" t="s">
        <v>53</v>
      </c>
      <c r="E81" s="33" t="s">
        <v>413</v>
      </c>
      <c r="F81" s="33"/>
      <c r="G81" s="33" t="s">
        <v>37</v>
      </c>
      <c r="H81" s="33">
        <v>2019</v>
      </c>
      <c r="I81" s="33" t="s">
        <v>126</v>
      </c>
      <c r="J81" s="79">
        <v>4</v>
      </c>
      <c r="K81" s="53" t="s">
        <v>838</v>
      </c>
      <c r="L81" s="33">
        <v>0.02</v>
      </c>
      <c r="M81" s="80">
        <f t="shared" si="13"/>
        <v>0.08</v>
      </c>
      <c r="N81" s="80"/>
      <c r="O81" s="80">
        <v>0.08</v>
      </c>
      <c r="P81" s="80"/>
      <c r="Q81" s="33" t="s">
        <v>135</v>
      </c>
      <c r="R81" s="33" t="s">
        <v>39</v>
      </c>
      <c r="S81" s="82">
        <v>1</v>
      </c>
      <c r="T81" s="82">
        <v>5</v>
      </c>
      <c r="U81" s="82"/>
      <c r="V81" s="82"/>
      <c r="W81" s="26" t="s">
        <v>17</v>
      </c>
      <c r="X81" s="26"/>
      <c r="Y81" s="26" t="s">
        <v>839</v>
      </c>
    </row>
    <row r="82" ht="24.95" customHeight="1" spans="1:25">
      <c r="A82" s="24"/>
      <c r="B82" s="78"/>
      <c r="C82" s="30" t="s">
        <v>45</v>
      </c>
      <c r="D82" s="30" t="s">
        <v>53</v>
      </c>
      <c r="E82" s="31" t="s">
        <v>413</v>
      </c>
      <c r="F82" s="31" t="s">
        <v>3043</v>
      </c>
      <c r="G82" s="33" t="s">
        <v>37</v>
      </c>
      <c r="H82" s="33">
        <v>2019</v>
      </c>
      <c r="I82" s="33" t="s">
        <v>126</v>
      </c>
      <c r="J82" s="79">
        <v>4</v>
      </c>
      <c r="K82" s="53" t="s">
        <v>838</v>
      </c>
      <c r="L82" s="33">
        <v>0.02</v>
      </c>
      <c r="M82" s="80">
        <f t="shared" si="13"/>
        <v>0.08</v>
      </c>
      <c r="N82" s="80"/>
      <c r="O82" s="80">
        <v>0.08</v>
      </c>
      <c r="P82" s="80"/>
      <c r="Q82" s="33" t="s">
        <v>135</v>
      </c>
      <c r="R82" s="33" t="s">
        <v>39</v>
      </c>
      <c r="S82" s="82">
        <v>1</v>
      </c>
      <c r="T82" s="82">
        <v>5</v>
      </c>
      <c r="U82" s="82"/>
      <c r="V82" s="82"/>
      <c r="W82" s="26" t="s">
        <v>17</v>
      </c>
      <c r="X82" s="26"/>
      <c r="Y82" s="26"/>
    </row>
    <row r="83" ht="24.95" customHeight="1" spans="1:25">
      <c r="A83" s="24">
        <v>39</v>
      </c>
      <c r="B83" s="33" t="s">
        <v>844</v>
      </c>
      <c r="C83" s="33"/>
      <c r="D83" s="33"/>
      <c r="E83" s="33"/>
      <c r="F83" s="33"/>
      <c r="G83" s="33" t="s">
        <v>37</v>
      </c>
      <c r="H83" s="33" t="s">
        <v>34</v>
      </c>
      <c r="I83" s="33" t="s">
        <v>126</v>
      </c>
      <c r="J83" s="79">
        <f>SUM(0)</f>
        <v>0</v>
      </c>
      <c r="K83" s="53"/>
      <c r="L83" s="33"/>
      <c r="M83" s="80">
        <f>SUM(0)</f>
        <v>0</v>
      </c>
      <c r="N83" s="80">
        <f>SUM(0)</f>
        <v>0</v>
      </c>
      <c r="O83" s="80">
        <f>SUM(0)</f>
        <v>0</v>
      </c>
      <c r="P83" s="80">
        <f>SUM(0)</f>
        <v>0</v>
      </c>
      <c r="Q83" s="33"/>
      <c r="R83" s="33" t="s">
        <v>39</v>
      </c>
      <c r="S83" s="82">
        <f>SUM(0)</f>
        <v>0</v>
      </c>
      <c r="T83" s="82">
        <f>SUM(0)</f>
        <v>0</v>
      </c>
      <c r="U83" s="82"/>
      <c r="V83" s="82"/>
      <c r="W83" s="24" t="s">
        <v>34</v>
      </c>
      <c r="X83" s="24">
        <v>1146</v>
      </c>
      <c r="Y83" s="24"/>
    </row>
    <row r="84" ht="24.95" customHeight="1" spans="1:25">
      <c r="A84" s="24">
        <v>40</v>
      </c>
      <c r="B84" s="33" t="s">
        <v>852</v>
      </c>
      <c r="C84" s="33"/>
      <c r="D84" s="33"/>
      <c r="E84" s="33"/>
      <c r="F84" s="33"/>
      <c r="G84" s="33" t="s">
        <v>37</v>
      </c>
      <c r="H84" s="33" t="s">
        <v>34</v>
      </c>
      <c r="I84" s="33" t="s">
        <v>853</v>
      </c>
      <c r="J84" s="33" t="s">
        <v>34</v>
      </c>
      <c r="K84" s="53"/>
      <c r="L84" s="33"/>
      <c r="M84" s="80">
        <f>SUM(M85:M90)</f>
        <v>1.56</v>
      </c>
      <c r="N84" s="80">
        <f>SUM(N85:N90)</f>
        <v>0</v>
      </c>
      <c r="O84" s="80">
        <f>SUM(O85:O90)</f>
        <v>1.56</v>
      </c>
      <c r="P84" s="80">
        <f>SUM(P85:P90)</f>
        <v>0</v>
      </c>
      <c r="Q84" s="33"/>
      <c r="R84" s="33" t="s">
        <v>39</v>
      </c>
      <c r="S84" s="82">
        <f>SUM(S85:S90)</f>
        <v>8</v>
      </c>
      <c r="T84" s="82">
        <f>SUM(T85:T90)</f>
        <v>31</v>
      </c>
      <c r="U84" s="82"/>
      <c r="V84" s="82"/>
      <c r="W84" s="24" t="s">
        <v>34</v>
      </c>
      <c r="X84" s="24">
        <v>1185</v>
      </c>
      <c r="Y84" s="24"/>
    </row>
    <row r="85" ht="24.95" customHeight="1" spans="1:25">
      <c r="A85" s="24">
        <v>41</v>
      </c>
      <c r="B85" s="78" t="s">
        <v>870</v>
      </c>
      <c r="C85" s="33" t="s">
        <v>45</v>
      </c>
      <c r="D85" s="33" t="s">
        <v>53</v>
      </c>
      <c r="E85" s="33" t="s">
        <v>268</v>
      </c>
      <c r="F85" s="33"/>
      <c r="G85" s="33" t="s">
        <v>37</v>
      </c>
      <c r="H85" s="33">
        <v>2019</v>
      </c>
      <c r="I85" s="33" t="s">
        <v>865</v>
      </c>
      <c r="J85" s="81">
        <v>280</v>
      </c>
      <c r="K85" s="53" t="s">
        <v>871</v>
      </c>
      <c r="L85" s="33">
        <v>0.002</v>
      </c>
      <c r="M85" s="80">
        <f t="shared" ref="M85:M90" si="14">N85+O85+P85</f>
        <v>0.56</v>
      </c>
      <c r="N85" s="80"/>
      <c r="O85" s="80">
        <v>0.56</v>
      </c>
      <c r="P85" s="80"/>
      <c r="Q85" s="33" t="s">
        <v>135</v>
      </c>
      <c r="R85" s="33" t="s">
        <v>39</v>
      </c>
      <c r="S85" s="82">
        <v>2</v>
      </c>
      <c r="T85" s="82">
        <v>7</v>
      </c>
      <c r="U85" s="82"/>
      <c r="V85" s="82"/>
      <c r="W85" s="26" t="s">
        <v>17</v>
      </c>
      <c r="X85" s="26"/>
      <c r="Y85" s="26" t="s">
        <v>872</v>
      </c>
    </row>
    <row r="86" ht="24.95" customHeight="1" spans="1:25">
      <c r="A86" s="24"/>
      <c r="B86" s="78"/>
      <c r="C86" s="30" t="s">
        <v>45</v>
      </c>
      <c r="D86" s="30" t="s">
        <v>53</v>
      </c>
      <c r="E86" s="30" t="s">
        <v>268</v>
      </c>
      <c r="F86" s="30" t="s">
        <v>3040</v>
      </c>
      <c r="G86" s="33" t="s">
        <v>37</v>
      </c>
      <c r="H86" s="33">
        <v>2019</v>
      </c>
      <c r="I86" s="33" t="s">
        <v>865</v>
      </c>
      <c r="J86" s="30">
        <v>40</v>
      </c>
      <c r="K86" s="53" t="s">
        <v>871</v>
      </c>
      <c r="L86" s="33">
        <v>0.002</v>
      </c>
      <c r="M86" s="80">
        <f>L86*J86</f>
        <v>0.08</v>
      </c>
      <c r="N86" s="80"/>
      <c r="O86" s="80">
        <v>0.08</v>
      </c>
      <c r="P86" s="80"/>
      <c r="Q86" s="33" t="s">
        <v>135</v>
      </c>
      <c r="R86" s="33" t="s">
        <v>39</v>
      </c>
      <c r="S86" s="82">
        <v>1</v>
      </c>
      <c r="T86" s="83">
        <v>3</v>
      </c>
      <c r="U86" s="82"/>
      <c r="V86" s="82"/>
      <c r="W86" s="26" t="s">
        <v>17</v>
      </c>
      <c r="X86" s="26"/>
      <c r="Y86" s="26"/>
    </row>
    <row r="87" ht="24.95" customHeight="1" spans="1:25">
      <c r="A87" s="24"/>
      <c r="B87" s="78"/>
      <c r="C87" s="30" t="s">
        <v>45</v>
      </c>
      <c r="D87" s="30" t="s">
        <v>53</v>
      </c>
      <c r="E87" s="30" t="s">
        <v>268</v>
      </c>
      <c r="F87" s="30" t="s">
        <v>3041</v>
      </c>
      <c r="G87" s="33" t="s">
        <v>37</v>
      </c>
      <c r="H87" s="33">
        <v>2019</v>
      </c>
      <c r="I87" s="33" t="s">
        <v>865</v>
      </c>
      <c r="J87" s="30">
        <v>240</v>
      </c>
      <c r="K87" s="53" t="s">
        <v>871</v>
      </c>
      <c r="L87" s="33">
        <v>0.002</v>
      </c>
      <c r="M87" s="80">
        <f>L87*J87</f>
        <v>0.48</v>
      </c>
      <c r="N87" s="80"/>
      <c r="O87" s="80">
        <v>0.48</v>
      </c>
      <c r="P87" s="80"/>
      <c r="Q87" s="33" t="s">
        <v>135</v>
      </c>
      <c r="R87" s="33" t="s">
        <v>39</v>
      </c>
      <c r="S87" s="82">
        <v>1</v>
      </c>
      <c r="T87" s="83">
        <v>4</v>
      </c>
      <c r="U87" s="82"/>
      <c r="V87" s="82"/>
      <c r="W87" s="26" t="s">
        <v>17</v>
      </c>
      <c r="X87" s="26"/>
      <c r="Y87" s="26"/>
    </row>
    <row r="88" ht="24.95" customHeight="1" spans="1:25">
      <c r="A88" s="24">
        <v>42</v>
      </c>
      <c r="B88" s="78" t="s">
        <v>873</v>
      </c>
      <c r="C88" s="33" t="s">
        <v>45</v>
      </c>
      <c r="D88" s="33" t="s">
        <v>53</v>
      </c>
      <c r="E88" s="33" t="s">
        <v>54</v>
      </c>
      <c r="F88" s="33"/>
      <c r="G88" s="33" t="s">
        <v>37</v>
      </c>
      <c r="H88" s="33">
        <v>2019</v>
      </c>
      <c r="I88" s="33" t="s">
        <v>865</v>
      </c>
      <c r="J88" s="81">
        <v>50</v>
      </c>
      <c r="K88" s="53" t="s">
        <v>874</v>
      </c>
      <c r="L88" s="33">
        <v>0.002</v>
      </c>
      <c r="M88" s="80">
        <f t="shared" si="14"/>
        <v>0.1</v>
      </c>
      <c r="N88" s="80"/>
      <c r="O88" s="80">
        <v>0.1</v>
      </c>
      <c r="P88" s="80"/>
      <c r="Q88" s="33" t="s">
        <v>135</v>
      </c>
      <c r="R88" s="33" t="s">
        <v>39</v>
      </c>
      <c r="S88" s="82">
        <v>1</v>
      </c>
      <c r="T88" s="82">
        <v>5</v>
      </c>
      <c r="U88" s="82"/>
      <c r="V88" s="82"/>
      <c r="W88" s="26" t="s">
        <v>17</v>
      </c>
      <c r="X88" s="26"/>
      <c r="Y88" s="26" t="s">
        <v>875</v>
      </c>
    </row>
    <row r="89" ht="24.95" customHeight="1" spans="1:25">
      <c r="A89" s="24"/>
      <c r="B89" s="78"/>
      <c r="C89" s="30" t="s">
        <v>45</v>
      </c>
      <c r="D89" s="30" t="s">
        <v>53</v>
      </c>
      <c r="E89" s="31" t="s">
        <v>54</v>
      </c>
      <c r="F89" s="31" t="s">
        <v>3044</v>
      </c>
      <c r="G89" s="33" t="s">
        <v>37</v>
      </c>
      <c r="H89" s="33">
        <v>2019</v>
      </c>
      <c r="I89" s="33" t="s">
        <v>865</v>
      </c>
      <c r="J89" s="81">
        <v>50</v>
      </c>
      <c r="K89" s="53" t="s">
        <v>874</v>
      </c>
      <c r="L89" s="33">
        <v>0.002</v>
      </c>
      <c r="M89" s="80">
        <f t="shared" si="14"/>
        <v>0.1</v>
      </c>
      <c r="N89" s="80"/>
      <c r="O89" s="80">
        <v>0.1</v>
      </c>
      <c r="P89" s="80"/>
      <c r="Q89" s="33" t="s">
        <v>135</v>
      </c>
      <c r="R89" s="33" t="s">
        <v>39</v>
      </c>
      <c r="S89" s="82">
        <v>1</v>
      </c>
      <c r="T89" s="82">
        <v>5</v>
      </c>
      <c r="U89" s="82"/>
      <c r="V89" s="82"/>
      <c r="W89" s="26" t="s">
        <v>17</v>
      </c>
      <c r="X89" s="26"/>
      <c r="Y89" s="26"/>
    </row>
    <row r="90" ht="24.95" customHeight="1" spans="1:25">
      <c r="A90" s="24">
        <v>43</v>
      </c>
      <c r="B90" s="78" t="s">
        <v>876</v>
      </c>
      <c r="C90" s="33" t="s">
        <v>45</v>
      </c>
      <c r="D90" s="33" t="s">
        <v>53</v>
      </c>
      <c r="E90" s="33" t="s">
        <v>268</v>
      </c>
      <c r="F90" s="33"/>
      <c r="G90" s="33" t="s">
        <v>37</v>
      </c>
      <c r="H90" s="33">
        <v>2019</v>
      </c>
      <c r="I90" s="33" t="s">
        <v>865</v>
      </c>
      <c r="J90" s="81">
        <v>120</v>
      </c>
      <c r="K90" s="53" t="s">
        <v>874</v>
      </c>
      <c r="L90" s="33">
        <v>0.002</v>
      </c>
      <c r="M90" s="80">
        <f t="shared" si="14"/>
        <v>0.24</v>
      </c>
      <c r="N90" s="80"/>
      <c r="O90" s="80">
        <v>0.24</v>
      </c>
      <c r="P90" s="80"/>
      <c r="Q90" s="33" t="s">
        <v>135</v>
      </c>
      <c r="R90" s="33" t="s">
        <v>39</v>
      </c>
      <c r="S90" s="82">
        <v>2</v>
      </c>
      <c r="T90" s="82">
        <v>7</v>
      </c>
      <c r="U90" s="82"/>
      <c r="V90" s="82"/>
      <c r="W90" s="26" t="s">
        <v>17</v>
      </c>
      <c r="X90" s="26"/>
      <c r="Y90" s="26" t="s">
        <v>877</v>
      </c>
    </row>
    <row r="91" customFormat="1" ht="24.95" customHeight="1" spans="1:25">
      <c r="A91" s="24"/>
      <c r="B91" s="78"/>
      <c r="C91" s="30" t="s">
        <v>45</v>
      </c>
      <c r="D91" s="30" t="s">
        <v>53</v>
      </c>
      <c r="E91" s="30" t="s">
        <v>268</v>
      </c>
      <c r="F91" s="30" t="s">
        <v>3040</v>
      </c>
      <c r="G91" s="33" t="s">
        <v>37</v>
      </c>
      <c r="H91" s="33">
        <v>2019</v>
      </c>
      <c r="I91" s="33" t="s">
        <v>865</v>
      </c>
      <c r="J91" s="30">
        <v>20</v>
      </c>
      <c r="K91" s="53" t="s">
        <v>874</v>
      </c>
      <c r="L91" s="33">
        <v>0.002</v>
      </c>
      <c r="M91" s="80">
        <v>0.04</v>
      </c>
      <c r="N91" s="80"/>
      <c r="O91" s="80">
        <v>0.04</v>
      </c>
      <c r="P91" s="80"/>
      <c r="Q91" s="33" t="s">
        <v>135</v>
      </c>
      <c r="R91" s="33" t="s">
        <v>39</v>
      </c>
      <c r="S91" s="82">
        <v>1</v>
      </c>
      <c r="T91" s="83">
        <v>3</v>
      </c>
      <c r="U91" s="82"/>
      <c r="V91" s="82"/>
      <c r="W91" s="26" t="s">
        <v>17</v>
      </c>
      <c r="X91" s="26"/>
      <c r="Y91" s="26"/>
    </row>
    <row r="92" customFormat="1" ht="24.95" customHeight="1" spans="1:25">
      <c r="A92" s="24"/>
      <c r="B92" s="78"/>
      <c r="C92" s="30" t="s">
        <v>45</v>
      </c>
      <c r="D92" s="30" t="s">
        <v>53</v>
      </c>
      <c r="E92" s="30" t="s">
        <v>268</v>
      </c>
      <c r="F92" s="30" t="s">
        <v>3041</v>
      </c>
      <c r="G92" s="33" t="s">
        <v>37</v>
      </c>
      <c r="H92" s="33">
        <v>2019</v>
      </c>
      <c r="I92" s="33" t="s">
        <v>865</v>
      </c>
      <c r="J92" s="30">
        <v>100</v>
      </c>
      <c r="K92" s="53" t="s">
        <v>874</v>
      </c>
      <c r="L92" s="33">
        <v>0.002</v>
      </c>
      <c r="M92" s="80">
        <v>0.2</v>
      </c>
      <c r="N92" s="80"/>
      <c r="O92" s="80">
        <v>0.2</v>
      </c>
      <c r="P92" s="80"/>
      <c r="Q92" s="33" t="s">
        <v>135</v>
      </c>
      <c r="R92" s="33" t="s">
        <v>39</v>
      </c>
      <c r="S92" s="82">
        <v>1</v>
      </c>
      <c r="T92" s="83">
        <v>4</v>
      </c>
      <c r="U92" s="82"/>
      <c r="V92" s="82"/>
      <c r="W92" s="26" t="s">
        <v>17</v>
      </c>
      <c r="X92" s="26"/>
      <c r="Y92" s="26"/>
    </row>
    <row r="93" s="6" customFormat="1" ht="24.95" customHeight="1" spans="1:25">
      <c r="A93" s="22">
        <v>44</v>
      </c>
      <c r="B93" s="23" t="s">
        <v>880</v>
      </c>
      <c r="C93" s="22"/>
      <c r="D93" s="22"/>
      <c r="E93" s="22"/>
      <c r="F93" s="22"/>
      <c r="G93" s="22" t="s">
        <v>37</v>
      </c>
      <c r="H93" s="22" t="s">
        <v>34</v>
      </c>
      <c r="I93" s="22" t="s">
        <v>126</v>
      </c>
      <c r="J93" s="44">
        <f>SUM(0)</f>
        <v>0</v>
      </c>
      <c r="K93" s="23" t="s">
        <v>881</v>
      </c>
      <c r="L93" s="22"/>
      <c r="M93" s="49">
        <f t="shared" ref="M93:P93" si="15">SUM(0)</f>
        <v>0</v>
      </c>
      <c r="N93" s="49">
        <f t="shared" si="15"/>
        <v>0</v>
      </c>
      <c r="O93" s="49">
        <f t="shared" si="15"/>
        <v>0</v>
      </c>
      <c r="P93" s="49">
        <f t="shared" si="15"/>
        <v>0</v>
      </c>
      <c r="Q93" s="22"/>
      <c r="R93" s="22" t="s">
        <v>39</v>
      </c>
      <c r="S93" s="58">
        <f>SUM(0)</f>
        <v>0</v>
      </c>
      <c r="T93" s="58">
        <f>SUM(0)</f>
        <v>0</v>
      </c>
      <c r="U93" s="58"/>
      <c r="V93" s="58"/>
      <c r="W93" s="22" t="s">
        <v>34</v>
      </c>
      <c r="X93" s="22">
        <v>1191</v>
      </c>
      <c r="Y93" s="22"/>
    </row>
    <row r="94" s="6" customFormat="1" ht="24.95" customHeight="1" spans="1:25">
      <c r="A94" s="22">
        <v>45</v>
      </c>
      <c r="B94" s="23" t="s">
        <v>882</v>
      </c>
      <c r="C94" s="22"/>
      <c r="D94" s="22"/>
      <c r="E94" s="22"/>
      <c r="F94" s="22"/>
      <c r="G94" s="22" t="s">
        <v>37</v>
      </c>
      <c r="H94" s="22" t="s">
        <v>34</v>
      </c>
      <c r="I94" s="22" t="s">
        <v>883</v>
      </c>
      <c r="J94" s="44" t="s">
        <v>34</v>
      </c>
      <c r="K94" s="23"/>
      <c r="L94" s="22"/>
      <c r="M94" s="49">
        <f t="shared" ref="M94:P94" si="16">M95+M96+M97+M98+M99</f>
        <v>0</v>
      </c>
      <c r="N94" s="49">
        <f t="shared" si="16"/>
        <v>0</v>
      </c>
      <c r="O94" s="49">
        <f t="shared" si="16"/>
        <v>0</v>
      </c>
      <c r="P94" s="49">
        <f t="shared" si="16"/>
        <v>0</v>
      </c>
      <c r="Q94" s="22"/>
      <c r="R94" s="22" t="s">
        <v>39</v>
      </c>
      <c r="S94" s="58">
        <f>S95+S96+S97+S98+S99</f>
        <v>0</v>
      </c>
      <c r="T94" s="58">
        <f>T95+T96+T97+T98+T99</f>
        <v>0</v>
      </c>
      <c r="U94" s="58"/>
      <c r="V94" s="58"/>
      <c r="W94" s="22" t="s">
        <v>34</v>
      </c>
      <c r="X94" s="22">
        <v>1206</v>
      </c>
      <c r="Y94" s="22"/>
    </row>
    <row r="95" ht="24.95" customHeight="1" spans="1:25">
      <c r="A95" s="24">
        <v>46</v>
      </c>
      <c r="B95" s="26" t="s">
        <v>884</v>
      </c>
      <c r="C95" s="24"/>
      <c r="D95" s="24"/>
      <c r="E95" s="24"/>
      <c r="F95" s="24"/>
      <c r="G95" s="24" t="s">
        <v>37</v>
      </c>
      <c r="H95" s="24" t="s">
        <v>34</v>
      </c>
      <c r="I95" s="24" t="s">
        <v>108</v>
      </c>
      <c r="J95" s="55"/>
      <c r="K95" s="51"/>
      <c r="L95" s="24"/>
      <c r="M95" s="52"/>
      <c r="N95" s="52"/>
      <c r="O95" s="52"/>
      <c r="P95" s="52"/>
      <c r="Q95" s="24"/>
      <c r="R95" s="24"/>
      <c r="S95" s="59"/>
      <c r="T95" s="59"/>
      <c r="U95" s="59"/>
      <c r="V95" s="59"/>
      <c r="W95" s="24" t="s">
        <v>34</v>
      </c>
      <c r="X95" s="24">
        <v>1207</v>
      </c>
      <c r="Y95" s="24"/>
    </row>
    <row r="96" ht="24.95" customHeight="1" spans="1:25">
      <c r="A96" s="24">
        <v>47</v>
      </c>
      <c r="B96" s="26" t="s">
        <v>885</v>
      </c>
      <c r="C96" s="24"/>
      <c r="D96" s="24"/>
      <c r="E96" s="24"/>
      <c r="F96" s="24"/>
      <c r="G96" s="24" t="s">
        <v>37</v>
      </c>
      <c r="H96" s="24" t="s">
        <v>34</v>
      </c>
      <c r="I96" s="24" t="s">
        <v>126</v>
      </c>
      <c r="J96" s="50">
        <f>SUM(0)</f>
        <v>0</v>
      </c>
      <c r="K96" s="51"/>
      <c r="L96" s="24"/>
      <c r="M96" s="52">
        <f t="shared" ref="M96:P96" si="17">SUM(0)</f>
        <v>0</v>
      </c>
      <c r="N96" s="52">
        <f t="shared" si="17"/>
        <v>0</v>
      </c>
      <c r="O96" s="52">
        <f t="shared" si="17"/>
        <v>0</v>
      </c>
      <c r="P96" s="52">
        <f t="shared" si="17"/>
        <v>0</v>
      </c>
      <c r="Q96" s="24"/>
      <c r="R96" s="24" t="s">
        <v>39</v>
      </c>
      <c r="S96" s="59">
        <f>SUM(0)</f>
        <v>0</v>
      </c>
      <c r="T96" s="59">
        <f>SUM(0)</f>
        <v>0</v>
      </c>
      <c r="U96" s="59"/>
      <c r="V96" s="59"/>
      <c r="W96" s="24" t="s">
        <v>34</v>
      </c>
      <c r="X96" s="24">
        <v>1210</v>
      </c>
      <c r="Y96" s="24"/>
    </row>
    <row r="97" ht="24.95" customHeight="1" spans="1:25">
      <c r="A97" s="24">
        <v>48</v>
      </c>
      <c r="B97" s="26" t="s">
        <v>886</v>
      </c>
      <c r="C97" s="24"/>
      <c r="D97" s="24"/>
      <c r="E97" s="24"/>
      <c r="F97" s="24"/>
      <c r="G97" s="24" t="s">
        <v>37</v>
      </c>
      <c r="H97" s="24" t="s">
        <v>34</v>
      </c>
      <c r="I97" s="24" t="s">
        <v>883</v>
      </c>
      <c r="J97" s="24" t="s">
        <v>34</v>
      </c>
      <c r="K97" s="51"/>
      <c r="L97" s="24"/>
      <c r="M97" s="52">
        <f>SUM(0)</f>
        <v>0</v>
      </c>
      <c r="N97" s="52">
        <f>SUM(0)</f>
        <v>0</v>
      </c>
      <c r="O97" s="52">
        <f>SUM(0)</f>
        <v>0</v>
      </c>
      <c r="P97" s="52">
        <f>SUM(0)</f>
        <v>0</v>
      </c>
      <c r="Q97" s="24"/>
      <c r="R97" s="24" t="s">
        <v>39</v>
      </c>
      <c r="S97" s="59">
        <f>SUM(0)</f>
        <v>0</v>
      </c>
      <c r="T97" s="59">
        <f>SUM(0)</f>
        <v>0</v>
      </c>
      <c r="U97" s="59"/>
      <c r="V97" s="59"/>
      <c r="W97" s="24" t="s">
        <v>34</v>
      </c>
      <c r="X97" s="24">
        <v>1234</v>
      </c>
      <c r="Y97" s="24"/>
    </row>
    <row r="98" ht="24.95" customHeight="1" spans="1:25">
      <c r="A98" s="24">
        <v>49</v>
      </c>
      <c r="B98" s="26" t="s">
        <v>936</v>
      </c>
      <c r="C98" s="24"/>
      <c r="D98" s="24"/>
      <c r="E98" s="24"/>
      <c r="F98" s="24"/>
      <c r="G98" s="24" t="s">
        <v>37</v>
      </c>
      <c r="H98" s="24" t="s">
        <v>34</v>
      </c>
      <c r="I98" s="24" t="s">
        <v>126</v>
      </c>
      <c r="J98" s="50">
        <f>SUM(0)</f>
        <v>0</v>
      </c>
      <c r="K98" s="51"/>
      <c r="L98" s="24"/>
      <c r="M98" s="52">
        <f t="shared" ref="M98:P98" si="18">SUM(0)</f>
        <v>0</v>
      </c>
      <c r="N98" s="52">
        <f t="shared" si="18"/>
        <v>0</v>
      </c>
      <c r="O98" s="52">
        <f t="shared" si="18"/>
        <v>0</v>
      </c>
      <c r="P98" s="52">
        <f t="shared" si="18"/>
        <v>0</v>
      </c>
      <c r="Q98" s="24"/>
      <c r="R98" s="24" t="s">
        <v>39</v>
      </c>
      <c r="S98" s="59">
        <f>SUM(0)</f>
        <v>0</v>
      </c>
      <c r="T98" s="59">
        <f>SUM(0)</f>
        <v>0</v>
      </c>
      <c r="U98" s="59"/>
      <c r="V98" s="59"/>
      <c r="W98" s="24" t="s">
        <v>34</v>
      </c>
      <c r="X98" s="24">
        <v>1247</v>
      </c>
      <c r="Y98" s="24"/>
    </row>
    <row r="99" ht="24.95" customHeight="1" spans="1:25">
      <c r="A99" s="24">
        <v>50</v>
      </c>
      <c r="B99" s="26" t="s">
        <v>937</v>
      </c>
      <c r="C99" s="24"/>
      <c r="D99" s="24"/>
      <c r="E99" s="24"/>
      <c r="F99" s="24"/>
      <c r="G99" s="24" t="s">
        <v>37</v>
      </c>
      <c r="H99" s="24" t="s">
        <v>34</v>
      </c>
      <c r="I99" s="24" t="s">
        <v>126</v>
      </c>
      <c r="J99" s="50">
        <f>SUM(0)</f>
        <v>0</v>
      </c>
      <c r="K99" s="51"/>
      <c r="L99" s="24"/>
      <c r="M99" s="52">
        <f t="shared" ref="M99:P99" si="19">SUM(0)</f>
        <v>0</v>
      </c>
      <c r="N99" s="52">
        <f t="shared" si="19"/>
        <v>0</v>
      </c>
      <c r="O99" s="52">
        <f t="shared" si="19"/>
        <v>0</v>
      </c>
      <c r="P99" s="52">
        <f t="shared" si="19"/>
        <v>0</v>
      </c>
      <c r="Q99" s="24"/>
      <c r="R99" s="24" t="s">
        <v>39</v>
      </c>
      <c r="S99" s="59">
        <f>SUM(0)</f>
        <v>0</v>
      </c>
      <c r="T99" s="59">
        <f>SUM(0)</f>
        <v>0</v>
      </c>
      <c r="U99" s="59"/>
      <c r="V99" s="59"/>
      <c r="W99" s="24" t="s">
        <v>34</v>
      </c>
      <c r="X99" s="24">
        <v>1252</v>
      </c>
      <c r="Y99" s="24"/>
    </row>
    <row r="100" s="5" customFormat="1" ht="24.95" customHeight="1" spans="1:25">
      <c r="A100" s="20">
        <v>51</v>
      </c>
      <c r="B100" s="21" t="s">
        <v>938</v>
      </c>
      <c r="C100" s="20"/>
      <c r="D100" s="20"/>
      <c r="E100" s="20"/>
      <c r="F100" s="20"/>
      <c r="G100" s="20" t="s">
        <v>37</v>
      </c>
      <c r="H100" s="20" t="s">
        <v>34</v>
      </c>
      <c r="I100" s="20" t="s">
        <v>34</v>
      </c>
      <c r="J100" s="42" t="s">
        <v>34</v>
      </c>
      <c r="K100" s="21"/>
      <c r="L100" s="20"/>
      <c r="M100" s="48">
        <f t="shared" ref="M100:P100" si="20">M101+M102+M105+M106+M107+M108</f>
        <v>2.97</v>
      </c>
      <c r="N100" s="48">
        <f t="shared" si="20"/>
        <v>0</v>
      </c>
      <c r="O100" s="48">
        <f t="shared" si="20"/>
        <v>2.97</v>
      </c>
      <c r="P100" s="48">
        <f t="shared" si="20"/>
        <v>0</v>
      </c>
      <c r="Q100" s="20"/>
      <c r="R100" s="20" t="s">
        <v>34</v>
      </c>
      <c r="S100" s="57">
        <f>S101+S102+S105+S106+S107+S108</f>
        <v>13</v>
      </c>
      <c r="T100" s="57">
        <f>T101+T102+T105+T106+T107+T108</f>
        <v>54</v>
      </c>
      <c r="U100" s="57" t="s">
        <v>939</v>
      </c>
      <c r="V100" s="57" t="s">
        <v>128</v>
      </c>
      <c r="W100" s="20" t="s">
        <v>34</v>
      </c>
      <c r="X100" s="20">
        <v>1263</v>
      </c>
      <c r="Y100" s="20"/>
    </row>
    <row r="101" s="6" customFormat="1" ht="24.95" customHeight="1" spans="1:25">
      <c r="A101" s="22">
        <v>52</v>
      </c>
      <c r="B101" s="23" t="s">
        <v>940</v>
      </c>
      <c r="C101" s="22"/>
      <c r="D101" s="22"/>
      <c r="E101" s="22"/>
      <c r="F101" s="22"/>
      <c r="G101" s="22" t="s">
        <v>37</v>
      </c>
      <c r="H101" s="22" t="s">
        <v>34</v>
      </c>
      <c r="I101" s="22" t="s">
        <v>941</v>
      </c>
      <c r="J101" s="43">
        <f>SUM(0)</f>
        <v>0</v>
      </c>
      <c r="K101" s="23" t="s">
        <v>942</v>
      </c>
      <c r="L101" s="22"/>
      <c r="M101" s="49">
        <f>SUM(0)</f>
        <v>0</v>
      </c>
      <c r="N101" s="49">
        <f>SUM(0)</f>
        <v>0</v>
      </c>
      <c r="O101" s="49">
        <f>SUM(0)</f>
        <v>0</v>
      </c>
      <c r="P101" s="49">
        <f>SUM(0)</f>
        <v>0</v>
      </c>
      <c r="Q101" s="22"/>
      <c r="R101" s="22" t="s">
        <v>39</v>
      </c>
      <c r="S101" s="58">
        <f>SUM(0)</f>
        <v>0</v>
      </c>
      <c r="T101" s="58">
        <f>SUM(0)</f>
        <v>0</v>
      </c>
      <c r="U101" s="58"/>
      <c r="V101" s="58"/>
      <c r="W101" s="22" t="s">
        <v>34</v>
      </c>
      <c r="X101" s="22">
        <v>1264</v>
      </c>
      <c r="Y101" s="22"/>
    </row>
    <row r="102" s="6" customFormat="1" ht="24.95" customHeight="1" spans="1:25">
      <c r="A102" s="22">
        <v>53</v>
      </c>
      <c r="B102" s="23" t="s">
        <v>1047</v>
      </c>
      <c r="C102" s="22"/>
      <c r="D102" s="22"/>
      <c r="E102" s="22"/>
      <c r="F102" s="22"/>
      <c r="G102" s="22" t="s">
        <v>37</v>
      </c>
      <c r="H102" s="22" t="s">
        <v>34</v>
      </c>
      <c r="I102" s="22" t="s">
        <v>941</v>
      </c>
      <c r="J102" s="43">
        <f>SUM(J103:J104)</f>
        <v>3</v>
      </c>
      <c r="K102" s="23" t="s">
        <v>1048</v>
      </c>
      <c r="L102" s="22"/>
      <c r="M102" s="49">
        <f>SUM(M103:M104)</f>
        <v>0.9</v>
      </c>
      <c r="N102" s="49">
        <f>SUM(N103:N104)</f>
        <v>0</v>
      </c>
      <c r="O102" s="49">
        <f>SUM(O103:O104)</f>
        <v>0.9</v>
      </c>
      <c r="P102" s="49">
        <f>SUM(P103:P104)</f>
        <v>0</v>
      </c>
      <c r="Q102" s="22"/>
      <c r="R102" s="22" t="s">
        <v>39</v>
      </c>
      <c r="S102" s="58">
        <f>SUM(S103:S104)</f>
        <v>3</v>
      </c>
      <c r="T102" s="58">
        <f>SUM(T103:T104)</f>
        <v>14</v>
      </c>
      <c r="U102" s="58"/>
      <c r="V102" s="58"/>
      <c r="W102" s="22" t="s">
        <v>34</v>
      </c>
      <c r="X102" s="22">
        <v>1780</v>
      </c>
      <c r="Y102" s="22"/>
    </row>
    <row r="103" ht="24.95" customHeight="1" spans="1:25">
      <c r="A103" s="24">
        <v>54</v>
      </c>
      <c r="B103" s="25" t="s">
        <v>1116</v>
      </c>
      <c r="C103" s="26" t="s">
        <v>45</v>
      </c>
      <c r="D103" s="26" t="s">
        <v>53</v>
      </c>
      <c r="E103" s="26" t="s">
        <v>413</v>
      </c>
      <c r="F103" s="26"/>
      <c r="G103" s="26" t="s">
        <v>37</v>
      </c>
      <c r="H103" s="26">
        <v>2019</v>
      </c>
      <c r="I103" s="26" t="s">
        <v>941</v>
      </c>
      <c r="J103" s="45">
        <v>1</v>
      </c>
      <c r="K103" s="46" t="s">
        <v>1048</v>
      </c>
      <c r="L103" s="26">
        <v>0.3</v>
      </c>
      <c r="M103" s="47">
        <v>0.3</v>
      </c>
      <c r="N103" s="47"/>
      <c r="O103" s="47">
        <v>0.3</v>
      </c>
      <c r="P103" s="47"/>
      <c r="Q103" s="26" t="s">
        <v>135</v>
      </c>
      <c r="R103" s="26" t="s">
        <v>39</v>
      </c>
      <c r="S103" s="60">
        <v>1</v>
      </c>
      <c r="T103" s="60">
        <v>6</v>
      </c>
      <c r="U103" s="60"/>
      <c r="V103" s="60"/>
      <c r="W103" s="26" t="s">
        <v>17</v>
      </c>
      <c r="X103" s="26"/>
      <c r="Y103" s="87" t="s">
        <v>1117</v>
      </c>
    </row>
    <row r="104" ht="24.95" customHeight="1" spans="1:25">
      <c r="A104" s="24">
        <v>55</v>
      </c>
      <c r="B104" s="25" t="s">
        <v>1118</v>
      </c>
      <c r="C104" s="26" t="s">
        <v>45</v>
      </c>
      <c r="D104" s="26" t="s">
        <v>53</v>
      </c>
      <c r="E104" s="26" t="s">
        <v>54</v>
      </c>
      <c r="F104" s="26"/>
      <c r="G104" s="26" t="s">
        <v>37</v>
      </c>
      <c r="H104" s="26">
        <v>2019</v>
      </c>
      <c r="I104" s="26" t="s">
        <v>941</v>
      </c>
      <c r="J104" s="45">
        <v>2</v>
      </c>
      <c r="K104" s="46" t="s">
        <v>1048</v>
      </c>
      <c r="L104" s="26">
        <v>0.3</v>
      </c>
      <c r="M104" s="47">
        <v>0.6</v>
      </c>
      <c r="N104" s="47"/>
      <c r="O104" s="47">
        <v>0.6</v>
      </c>
      <c r="P104" s="47"/>
      <c r="Q104" s="26" t="s">
        <v>135</v>
      </c>
      <c r="R104" s="26" t="s">
        <v>39</v>
      </c>
      <c r="S104" s="60">
        <v>2</v>
      </c>
      <c r="T104" s="60">
        <v>8</v>
      </c>
      <c r="U104" s="60"/>
      <c r="V104" s="60"/>
      <c r="W104" s="26" t="s">
        <v>17</v>
      </c>
      <c r="X104" s="26"/>
      <c r="Y104" s="87" t="s">
        <v>1119</v>
      </c>
    </row>
    <row r="105" s="6" customFormat="1" ht="24.95" customHeight="1" spans="1:25">
      <c r="A105" s="22">
        <v>56</v>
      </c>
      <c r="B105" s="23" t="s">
        <v>1153</v>
      </c>
      <c r="C105" s="22"/>
      <c r="D105" s="22"/>
      <c r="E105" s="22"/>
      <c r="F105" s="22"/>
      <c r="G105" s="22" t="s">
        <v>37</v>
      </c>
      <c r="H105" s="22" t="s">
        <v>34</v>
      </c>
      <c r="I105" s="22" t="s">
        <v>1139</v>
      </c>
      <c r="J105" s="43">
        <f>SUM(0)</f>
        <v>0</v>
      </c>
      <c r="K105" s="23" t="s">
        <v>1154</v>
      </c>
      <c r="L105" s="22"/>
      <c r="M105" s="49">
        <f>SUM(0)</f>
        <v>0</v>
      </c>
      <c r="N105" s="49">
        <f>SUM(0)</f>
        <v>0</v>
      </c>
      <c r="O105" s="49">
        <f>SUM(0)</f>
        <v>0</v>
      </c>
      <c r="P105" s="49">
        <f>SUM(0)</f>
        <v>0</v>
      </c>
      <c r="Q105" s="22"/>
      <c r="R105" s="22" t="s">
        <v>39</v>
      </c>
      <c r="S105" s="58">
        <f>SUM(0)</f>
        <v>0</v>
      </c>
      <c r="T105" s="58">
        <f>SUM(0)</f>
        <v>0</v>
      </c>
      <c r="U105" s="58"/>
      <c r="V105" s="58"/>
      <c r="W105" s="22" t="s">
        <v>34</v>
      </c>
      <c r="X105" s="22">
        <v>2076</v>
      </c>
      <c r="Y105" s="22"/>
    </row>
    <row r="106" s="6" customFormat="1" ht="24.95" customHeight="1" spans="1:25">
      <c r="A106" s="22">
        <v>57</v>
      </c>
      <c r="B106" s="23" t="s">
        <v>1168</v>
      </c>
      <c r="C106" s="22"/>
      <c r="D106" s="22"/>
      <c r="E106" s="22"/>
      <c r="F106" s="22"/>
      <c r="G106" s="22" t="s">
        <v>37</v>
      </c>
      <c r="H106" s="22" t="s">
        <v>34</v>
      </c>
      <c r="I106" s="22" t="s">
        <v>1169</v>
      </c>
      <c r="J106" s="43">
        <f>SUM(0)</f>
        <v>0</v>
      </c>
      <c r="K106" s="23" t="s">
        <v>1170</v>
      </c>
      <c r="L106" s="22"/>
      <c r="M106" s="49">
        <f t="shared" ref="M106:P106" si="21">SUM(0)</f>
        <v>0</v>
      </c>
      <c r="N106" s="49">
        <f t="shared" si="21"/>
        <v>0</v>
      </c>
      <c r="O106" s="49">
        <f t="shared" si="21"/>
        <v>0</v>
      </c>
      <c r="P106" s="49">
        <f t="shared" si="21"/>
        <v>0</v>
      </c>
      <c r="Q106" s="22"/>
      <c r="R106" s="22" t="s">
        <v>39</v>
      </c>
      <c r="S106" s="58">
        <f>SUM(0)</f>
        <v>0</v>
      </c>
      <c r="T106" s="58">
        <f>SUM(0)</f>
        <v>0</v>
      </c>
      <c r="U106" s="58"/>
      <c r="V106" s="58"/>
      <c r="W106" s="22" t="s">
        <v>34</v>
      </c>
      <c r="X106" s="22">
        <v>2118</v>
      </c>
      <c r="Y106" s="22"/>
    </row>
    <row r="107" s="6" customFormat="1" ht="24.95" customHeight="1" spans="1:25">
      <c r="A107" s="22">
        <v>58</v>
      </c>
      <c r="B107" s="23" t="s">
        <v>1171</v>
      </c>
      <c r="C107" s="22"/>
      <c r="D107" s="22"/>
      <c r="E107" s="22"/>
      <c r="F107" s="22"/>
      <c r="G107" s="22" t="s">
        <v>37</v>
      </c>
      <c r="H107" s="22" t="s">
        <v>34</v>
      </c>
      <c r="I107" s="22" t="s">
        <v>126</v>
      </c>
      <c r="J107" s="44">
        <f>SUM(0)</f>
        <v>0</v>
      </c>
      <c r="K107" s="23" t="s">
        <v>1172</v>
      </c>
      <c r="L107" s="22"/>
      <c r="M107" s="49">
        <f t="shared" ref="M107:P107" si="22">SUM(0)</f>
        <v>0</v>
      </c>
      <c r="N107" s="49">
        <f t="shared" si="22"/>
        <v>0</v>
      </c>
      <c r="O107" s="49">
        <f t="shared" si="22"/>
        <v>0</v>
      </c>
      <c r="P107" s="49">
        <f t="shared" si="22"/>
        <v>0</v>
      </c>
      <c r="Q107" s="22"/>
      <c r="R107" s="22" t="s">
        <v>39</v>
      </c>
      <c r="S107" s="58">
        <f>SUM(0)</f>
        <v>0</v>
      </c>
      <c r="T107" s="58">
        <f>SUM(0)</f>
        <v>0</v>
      </c>
      <c r="U107" s="58"/>
      <c r="V107" s="58"/>
      <c r="W107" s="22" t="s">
        <v>34</v>
      </c>
      <c r="X107" s="22">
        <v>2196</v>
      </c>
      <c r="Y107" s="22"/>
    </row>
    <row r="108" s="6" customFormat="1" ht="24.95" customHeight="1" spans="1:25">
      <c r="A108" s="22">
        <v>59</v>
      </c>
      <c r="B108" s="23" t="s">
        <v>1173</v>
      </c>
      <c r="C108" s="22"/>
      <c r="D108" s="22"/>
      <c r="E108" s="22"/>
      <c r="F108" s="22"/>
      <c r="G108" s="22" t="s">
        <v>37</v>
      </c>
      <c r="H108" s="22" t="s">
        <v>34</v>
      </c>
      <c r="I108" s="22" t="s">
        <v>34</v>
      </c>
      <c r="J108" s="43" t="s">
        <v>34</v>
      </c>
      <c r="K108" s="23" t="s">
        <v>1174</v>
      </c>
      <c r="L108" s="22"/>
      <c r="M108" s="49">
        <f t="shared" ref="M108:P108" si="23">M109+M120+M121+M122</f>
        <v>2.07</v>
      </c>
      <c r="N108" s="49">
        <f t="shared" si="23"/>
        <v>0</v>
      </c>
      <c r="O108" s="49">
        <f t="shared" si="23"/>
        <v>2.07</v>
      </c>
      <c r="P108" s="49">
        <f t="shared" si="23"/>
        <v>0</v>
      </c>
      <c r="Q108" s="22"/>
      <c r="R108" s="22" t="s">
        <v>39</v>
      </c>
      <c r="S108" s="58">
        <f>S109+S120+S121+S122</f>
        <v>10</v>
      </c>
      <c r="T108" s="58">
        <f>T109+T120+T121+T122</f>
        <v>40</v>
      </c>
      <c r="U108" s="58"/>
      <c r="V108" s="58"/>
      <c r="W108" s="22" t="s">
        <v>34</v>
      </c>
      <c r="X108" s="22">
        <v>2211</v>
      </c>
      <c r="Y108" s="22"/>
    </row>
    <row r="109" ht="24.95" customHeight="1" spans="1:25">
      <c r="A109" s="24">
        <v>60</v>
      </c>
      <c r="B109" s="26" t="s">
        <v>1175</v>
      </c>
      <c r="C109" s="24"/>
      <c r="D109" s="24"/>
      <c r="E109" s="24"/>
      <c r="F109" s="24"/>
      <c r="G109" s="24" t="s">
        <v>37</v>
      </c>
      <c r="H109" s="24" t="s">
        <v>34</v>
      </c>
      <c r="I109" s="24" t="s">
        <v>1176</v>
      </c>
      <c r="J109" s="55">
        <f>SUM(J110:J117)</f>
        <v>45</v>
      </c>
      <c r="K109" s="51"/>
      <c r="L109" s="24"/>
      <c r="M109" s="52">
        <f>SUM(M110:M117)</f>
        <v>2.07</v>
      </c>
      <c r="N109" s="52">
        <f>SUM(N110:N117)</f>
        <v>0</v>
      </c>
      <c r="O109" s="52">
        <f>SUM(O110:O117)</f>
        <v>2.07</v>
      </c>
      <c r="P109" s="52">
        <f>SUM(P110:P117)</f>
        <v>0</v>
      </c>
      <c r="Q109" s="24"/>
      <c r="R109" s="24" t="s">
        <v>39</v>
      </c>
      <c r="S109" s="59">
        <f>SUM(S110:S117)</f>
        <v>10</v>
      </c>
      <c r="T109" s="59">
        <f>SUM(T110:T117)</f>
        <v>40</v>
      </c>
      <c r="U109" s="59"/>
      <c r="V109" s="59"/>
      <c r="W109" s="24" t="s">
        <v>34</v>
      </c>
      <c r="X109" s="24">
        <v>2212</v>
      </c>
      <c r="Y109" s="24"/>
    </row>
    <row r="110" ht="24.95" customHeight="1" spans="1:25">
      <c r="A110" s="24">
        <v>61</v>
      </c>
      <c r="B110" s="78" t="s">
        <v>1184</v>
      </c>
      <c r="C110" s="33" t="s">
        <v>45</v>
      </c>
      <c r="D110" s="33" t="s">
        <v>53</v>
      </c>
      <c r="E110" s="33" t="s">
        <v>413</v>
      </c>
      <c r="F110" s="33"/>
      <c r="G110" s="33" t="s">
        <v>37</v>
      </c>
      <c r="H110" s="33">
        <v>2019</v>
      </c>
      <c r="I110" s="33" t="s">
        <v>1178</v>
      </c>
      <c r="J110" s="81">
        <v>6</v>
      </c>
      <c r="K110" s="53" t="s">
        <v>1182</v>
      </c>
      <c r="L110" s="33">
        <v>0.05</v>
      </c>
      <c r="M110" s="80">
        <f>N110+O110+P110</f>
        <v>0.3</v>
      </c>
      <c r="N110" s="80"/>
      <c r="O110" s="80">
        <v>0.3</v>
      </c>
      <c r="P110" s="80"/>
      <c r="Q110" s="33" t="s">
        <v>135</v>
      </c>
      <c r="R110" s="33" t="s">
        <v>39</v>
      </c>
      <c r="S110" s="82">
        <v>1</v>
      </c>
      <c r="T110" s="82">
        <v>5</v>
      </c>
      <c r="U110" s="82"/>
      <c r="V110" s="60"/>
      <c r="W110" s="26" t="s">
        <v>17</v>
      </c>
      <c r="X110" s="26"/>
      <c r="Y110" s="26" t="s">
        <v>1185</v>
      </c>
    </row>
    <row r="111" ht="24.95" customHeight="1" spans="1:25">
      <c r="A111" s="24"/>
      <c r="B111" s="78"/>
      <c r="C111" s="30" t="s">
        <v>45</v>
      </c>
      <c r="D111" s="30" t="s">
        <v>53</v>
      </c>
      <c r="E111" s="31" t="s">
        <v>413</v>
      </c>
      <c r="F111" s="31" t="s">
        <v>3043</v>
      </c>
      <c r="G111" s="33" t="s">
        <v>37</v>
      </c>
      <c r="H111" s="33">
        <v>2019</v>
      </c>
      <c r="I111" s="33" t="s">
        <v>1178</v>
      </c>
      <c r="J111" s="81">
        <v>6</v>
      </c>
      <c r="K111" s="53" t="s">
        <v>1182</v>
      </c>
      <c r="L111" s="33">
        <v>0.05</v>
      </c>
      <c r="M111" s="80">
        <f t="shared" ref="M111:M117" si="24">N111+O111+P111</f>
        <v>0.3</v>
      </c>
      <c r="N111" s="80"/>
      <c r="O111" s="80">
        <v>0.3</v>
      </c>
      <c r="P111" s="80"/>
      <c r="Q111" s="33" t="s">
        <v>135</v>
      </c>
      <c r="R111" s="33" t="s">
        <v>39</v>
      </c>
      <c r="S111" s="82">
        <v>1</v>
      </c>
      <c r="T111" s="82">
        <v>5</v>
      </c>
      <c r="U111" s="82"/>
      <c r="V111" s="60"/>
      <c r="W111" s="26" t="s">
        <v>17</v>
      </c>
      <c r="X111" s="26"/>
      <c r="Y111" s="26"/>
    </row>
    <row r="112" ht="24.95" customHeight="1" spans="1:25">
      <c r="A112" s="24">
        <v>62</v>
      </c>
      <c r="B112" s="78" t="s">
        <v>1186</v>
      </c>
      <c r="C112" s="33" t="s">
        <v>45</v>
      </c>
      <c r="D112" s="33" t="s">
        <v>53</v>
      </c>
      <c r="E112" s="33" t="s">
        <v>94</v>
      </c>
      <c r="F112" s="33"/>
      <c r="G112" s="33" t="s">
        <v>37</v>
      </c>
      <c r="H112" s="33">
        <v>2019</v>
      </c>
      <c r="I112" s="33" t="s">
        <v>1178</v>
      </c>
      <c r="J112" s="81">
        <v>11</v>
      </c>
      <c r="K112" s="53" t="s">
        <v>1182</v>
      </c>
      <c r="L112" s="33">
        <v>0.05</v>
      </c>
      <c r="M112" s="80">
        <f t="shared" si="24"/>
        <v>0.55</v>
      </c>
      <c r="N112" s="80"/>
      <c r="O112" s="80">
        <v>0.55</v>
      </c>
      <c r="P112" s="80"/>
      <c r="Q112" s="33" t="s">
        <v>135</v>
      </c>
      <c r="R112" s="33" t="s">
        <v>39</v>
      </c>
      <c r="S112" s="82">
        <v>2</v>
      </c>
      <c r="T112" s="82">
        <v>7</v>
      </c>
      <c r="U112" s="82"/>
      <c r="V112" s="60"/>
      <c r="W112" s="26" t="s">
        <v>17</v>
      </c>
      <c r="X112" s="26"/>
      <c r="Y112" s="26" t="s">
        <v>1187</v>
      </c>
    </row>
    <row r="113" ht="24.95" customHeight="1" spans="1:25">
      <c r="A113" s="24"/>
      <c r="B113" s="78"/>
      <c r="C113" s="30" t="s">
        <v>45</v>
      </c>
      <c r="D113" s="30" t="s">
        <v>53</v>
      </c>
      <c r="E113" s="30" t="s">
        <v>94</v>
      </c>
      <c r="F113" s="30" t="s">
        <v>3045</v>
      </c>
      <c r="G113" s="33" t="s">
        <v>37</v>
      </c>
      <c r="H113" s="33">
        <v>2019</v>
      </c>
      <c r="I113" s="33" t="s">
        <v>1178</v>
      </c>
      <c r="J113" s="30">
        <v>5</v>
      </c>
      <c r="K113" s="53" t="s">
        <v>1182</v>
      </c>
      <c r="L113" s="33">
        <v>0.05</v>
      </c>
      <c r="M113" s="80">
        <v>0.25</v>
      </c>
      <c r="N113" s="80"/>
      <c r="O113" s="80">
        <v>0.25</v>
      </c>
      <c r="P113" s="80"/>
      <c r="Q113" s="33" t="s">
        <v>135</v>
      </c>
      <c r="R113" s="33" t="s">
        <v>39</v>
      </c>
      <c r="S113" s="82">
        <v>1</v>
      </c>
      <c r="T113" s="83">
        <v>4</v>
      </c>
      <c r="U113" s="82"/>
      <c r="V113" s="60"/>
      <c r="W113" s="26" t="s">
        <v>17</v>
      </c>
      <c r="X113" s="26"/>
      <c r="Y113" s="26"/>
    </row>
    <row r="114" ht="24.95" customHeight="1" spans="1:25">
      <c r="A114" s="24"/>
      <c r="B114" s="78"/>
      <c r="C114" s="30" t="s">
        <v>45</v>
      </c>
      <c r="D114" s="30" t="s">
        <v>53</v>
      </c>
      <c r="E114" s="31" t="s">
        <v>54</v>
      </c>
      <c r="F114" s="31" t="s">
        <v>3026</v>
      </c>
      <c r="G114" s="33" t="s">
        <v>37</v>
      </c>
      <c r="H114" s="33">
        <v>2019</v>
      </c>
      <c r="I114" s="33" t="s">
        <v>1178</v>
      </c>
      <c r="J114" s="31">
        <v>6</v>
      </c>
      <c r="K114" s="53" t="s">
        <v>1182</v>
      </c>
      <c r="L114" s="33">
        <v>0.05</v>
      </c>
      <c r="M114" s="80">
        <v>0.3</v>
      </c>
      <c r="N114" s="80"/>
      <c r="O114" s="80">
        <v>0.3</v>
      </c>
      <c r="P114" s="80"/>
      <c r="Q114" s="33" t="s">
        <v>135</v>
      </c>
      <c r="R114" s="33" t="s">
        <v>39</v>
      </c>
      <c r="S114" s="82">
        <v>1</v>
      </c>
      <c r="T114" s="83">
        <v>3</v>
      </c>
      <c r="U114" s="82"/>
      <c r="V114" s="60"/>
      <c r="W114" s="26" t="s">
        <v>17</v>
      </c>
      <c r="X114" s="26"/>
      <c r="Y114" s="26"/>
    </row>
    <row r="115" ht="24.95" customHeight="1" spans="1:25">
      <c r="A115" s="24">
        <v>63</v>
      </c>
      <c r="B115" s="78" t="s">
        <v>1188</v>
      </c>
      <c r="C115" s="33" t="s">
        <v>45</v>
      </c>
      <c r="D115" s="33" t="s">
        <v>53</v>
      </c>
      <c r="E115" s="33" t="s">
        <v>55</v>
      </c>
      <c r="F115" s="33"/>
      <c r="G115" s="33" t="s">
        <v>37</v>
      </c>
      <c r="H115" s="33">
        <v>2019</v>
      </c>
      <c r="I115" s="33" t="s">
        <v>1178</v>
      </c>
      <c r="J115" s="81">
        <v>1</v>
      </c>
      <c r="K115" s="53" t="s">
        <v>1182</v>
      </c>
      <c r="L115" s="33">
        <v>0.05</v>
      </c>
      <c r="M115" s="80">
        <f t="shared" si="24"/>
        <v>0.05</v>
      </c>
      <c r="N115" s="80"/>
      <c r="O115" s="80">
        <v>0.05</v>
      </c>
      <c r="P115" s="80"/>
      <c r="Q115" s="33" t="s">
        <v>135</v>
      </c>
      <c r="R115" s="33" t="s">
        <v>39</v>
      </c>
      <c r="S115" s="82">
        <v>1</v>
      </c>
      <c r="T115" s="82">
        <v>4</v>
      </c>
      <c r="U115" s="82"/>
      <c r="V115" s="60"/>
      <c r="W115" s="26" t="s">
        <v>17</v>
      </c>
      <c r="X115" s="26"/>
      <c r="Y115" s="26" t="s">
        <v>1189</v>
      </c>
    </row>
    <row r="116" ht="24.95" customHeight="1" spans="1:25">
      <c r="A116" s="24"/>
      <c r="B116" s="78"/>
      <c r="C116" s="30" t="s">
        <v>45</v>
      </c>
      <c r="D116" s="30" t="s">
        <v>53</v>
      </c>
      <c r="E116" s="30" t="s">
        <v>55</v>
      </c>
      <c r="F116" s="30" t="s">
        <v>3033</v>
      </c>
      <c r="G116" s="33" t="s">
        <v>37</v>
      </c>
      <c r="H116" s="33">
        <v>2019</v>
      </c>
      <c r="I116" s="33" t="s">
        <v>1178</v>
      </c>
      <c r="J116" s="81">
        <v>1</v>
      </c>
      <c r="K116" s="53" t="s">
        <v>1182</v>
      </c>
      <c r="L116" s="33">
        <v>0.05</v>
      </c>
      <c r="M116" s="80">
        <f t="shared" si="24"/>
        <v>0.05</v>
      </c>
      <c r="N116" s="80"/>
      <c r="O116" s="80">
        <v>0.05</v>
      </c>
      <c r="P116" s="80"/>
      <c r="Q116" s="33" t="s">
        <v>135</v>
      </c>
      <c r="R116" s="33" t="s">
        <v>39</v>
      </c>
      <c r="S116" s="82">
        <v>1</v>
      </c>
      <c r="T116" s="82">
        <v>4</v>
      </c>
      <c r="U116" s="82"/>
      <c r="V116" s="60"/>
      <c r="W116" s="26" t="s">
        <v>17</v>
      </c>
      <c r="X116" s="26"/>
      <c r="Y116" s="26"/>
    </row>
    <row r="117" ht="24.95" customHeight="1" spans="1:25">
      <c r="A117" s="24">
        <v>64</v>
      </c>
      <c r="B117" s="78" t="s">
        <v>1219</v>
      </c>
      <c r="C117" s="33" t="s">
        <v>45</v>
      </c>
      <c r="D117" s="33" t="s">
        <v>53</v>
      </c>
      <c r="E117" s="33" t="s">
        <v>268</v>
      </c>
      <c r="F117" s="33"/>
      <c r="G117" s="33" t="s">
        <v>37</v>
      </c>
      <c r="H117" s="33">
        <v>2019</v>
      </c>
      <c r="I117" s="33" t="s">
        <v>1214</v>
      </c>
      <c r="J117" s="81">
        <v>9</v>
      </c>
      <c r="K117" s="53" t="s">
        <v>1215</v>
      </c>
      <c r="L117" s="33">
        <v>0.03</v>
      </c>
      <c r="M117" s="80">
        <f t="shared" si="24"/>
        <v>0.27</v>
      </c>
      <c r="N117" s="80"/>
      <c r="O117" s="80">
        <v>0.27</v>
      </c>
      <c r="P117" s="80"/>
      <c r="Q117" s="33" t="s">
        <v>135</v>
      </c>
      <c r="R117" s="33" t="s">
        <v>39</v>
      </c>
      <c r="S117" s="82">
        <v>2</v>
      </c>
      <c r="T117" s="82">
        <v>8</v>
      </c>
      <c r="U117" s="82"/>
      <c r="V117" s="60"/>
      <c r="W117" s="26" t="s">
        <v>17</v>
      </c>
      <c r="X117" s="26"/>
      <c r="Y117" s="26" t="s">
        <v>1220</v>
      </c>
    </row>
    <row r="118" ht="24.95" customHeight="1" spans="1:25">
      <c r="A118" s="24"/>
      <c r="B118" s="78"/>
      <c r="C118" s="30" t="s">
        <v>45</v>
      </c>
      <c r="D118" s="30" t="s">
        <v>53</v>
      </c>
      <c r="E118" s="31" t="s">
        <v>268</v>
      </c>
      <c r="F118" s="30" t="s">
        <v>3038</v>
      </c>
      <c r="G118" s="33" t="s">
        <v>37</v>
      </c>
      <c r="H118" s="33">
        <v>2019</v>
      </c>
      <c r="I118" s="33" t="s">
        <v>1214</v>
      </c>
      <c r="J118" s="31">
        <v>4</v>
      </c>
      <c r="K118" s="53" t="s">
        <v>1215</v>
      </c>
      <c r="L118" s="33">
        <v>0.03</v>
      </c>
      <c r="M118" s="80">
        <v>0.12</v>
      </c>
      <c r="N118" s="80"/>
      <c r="O118" s="80">
        <v>0.12</v>
      </c>
      <c r="P118" s="80"/>
      <c r="Q118" s="33" t="s">
        <v>135</v>
      </c>
      <c r="R118" s="33" t="s">
        <v>39</v>
      </c>
      <c r="S118" s="82">
        <v>1</v>
      </c>
      <c r="T118" s="83">
        <v>4</v>
      </c>
      <c r="U118" s="82"/>
      <c r="V118" s="60"/>
      <c r="W118" s="26" t="s">
        <v>17</v>
      </c>
      <c r="X118" s="26"/>
      <c r="Y118" s="26"/>
    </row>
    <row r="119" ht="24.95" customHeight="1" spans="1:25">
      <c r="A119" s="24"/>
      <c r="B119" s="25"/>
      <c r="C119" s="27" t="s">
        <v>45</v>
      </c>
      <c r="D119" s="27" t="s">
        <v>53</v>
      </c>
      <c r="E119" s="27" t="s">
        <v>268</v>
      </c>
      <c r="F119" s="27" t="s">
        <v>3046</v>
      </c>
      <c r="G119" s="26" t="s">
        <v>37</v>
      </c>
      <c r="H119" s="26">
        <v>2019</v>
      </c>
      <c r="I119" s="26" t="s">
        <v>1214</v>
      </c>
      <c r="J119" s="27">
        <v>5</v>
      </c>
      <c r="K119" s="46" t="s">
        <v>1215</v>
      </c>
      <c r="L119" s="26">
        <v>0.03</v>
      </c>
      <c r="M119" s="47">
        <v>0.15</v>
      </c>
      <c r="N119" s="47"/>
      <c r="O119" s="47">
        <v>0.15</v>
      </c>
      <c r="P119" s="47"/>
      <c r="Q119" s="26" t="s">
        <v>135</v>
      </c>
      <c r="R119" s="26" t="s">
        <v>39</v>
      </c>
      <c r="S119" s="60">
        <v>1</v>
      </c>
      <c r="T119" s="133">
        <v>4</v>
      </c>
      <c r="U119" s="60"/>
      <c r="V119" s="60"/>
      <c r="W119" s="26" t="s">
        <v>17</v>
      </c>
      <c r="X119" s="26"/>
      <c r="Y119" s="26"/>
    </row>
    <row r="120" ht="24.95" customHeight="1" spans="1:25">
      <c r="A120" s="24">
        <v>65</v>
      </c>
      <c r="B120" s="26" t="s">
        <v>1227</v>
      </c>
      <c r="C120" s="24"/>
      <c r="D120" s="24"/>
      <c r="E120" s="24"/>
      <c r="F120" s="24"/>
      <c r="G120" s="24" t="s">
        <v>37</v>
      </c>
      <c r="H120" s="24" t="s">
        <v>34</v>
      </c>
      <c r="I120" s="24" t="s">
        <v>1228</v>
      </c>
      <c r="J120" s="55">
        <f t="shared" ref="J120:J122" si="25">SUM(0)</f>
        <v>0</v>
      </c>
      <c r="K120" s="51"/>
      <c r="L120" s="24"/>
      <c r="M120" s="52">
        <f t="shared" ref="M120:P120" si="26">SUM(0)</f>
        <v>0</v>
      </c>
      <c r="N120" s="52">
        <f t="shared" si="26"/>
        <v>0</v>
      </c>
      <c r="O120" s="52">
        <f t="shared" si="26"/>
        <v>0</v>
      </c>
      <c r="P120" s="52">
        <f t="shared" si="26"/>
        <v>0</v>
      </c>
      <c r="Q120" s="24"/>
      <c r="R120" s="24" t="s">
        <v>39</v>
      </c>
      <c r="S120" s="59">
        <f t="shared" ref="S120:S122" si="27">SUM(0)</f>
        <v>0</v>
      </c>
      <c r="T120" s="59">
        <f t="shared" ref="T120:T122" si="28">SUM(0)</f>
        <v>0</v>
      </c>
      <c r="U120" s="59"/>
      <c r="V120" s="59"/>
      <c r="W120" s="24" t="s">
        <v>34</v>
      </c>
      <c r="X120" s="24">
        <v>2232</v>
      </c>
      <c r="Y120" s="24"/>
    </row>
    <row r="121" ht="24.95" customHeight="1" spans="1:25">
      <c r="A121" s="24">
        <v>66</v>
      </c>
      <c r="B121" s="26" t="s">
        <v>1229</v>
      </c>
      <c r="C121" s="24"/>
      <c r="D121" s="24"/>
      <c r="E121" s="24"/>
      <c r="F121" s="24"/>
      <c r="G121" s="24" t="s">
        <v>37</v>
      </c>
      <c r="H121" s="24" t="s">
        <v>34</v>
      </c>
      <c r="I121" s="24" t="s">
        <v>941</v>
      </c>
      <c r="J121" s="55">
        <f t="shared" si="25"/>
        <v>0</v>
      </c>
      <c r="K121" s="51"/>
      <c r="L121" s="24"/>
      <c r="M121" s="52">
        <f t="shared" ref="M121:P121" si="29">SUM(0)</f>
        <v>0</v>
      </c>
      <c r="N121" s="52">
        <f t="shared" si="29"/>
        <v>0</v>
      </c>
      <c r="O121" s="52">
        <f t="shared" si="29"/>
        <v>0</v>
      </c>
      <c r="P121" s="52">
        <f t="shared" si="29"/>
        <v>0</v>
      </c>
      <c r="Q121" s="24"/>
      <c r="R121" s="24" t="s">
        <v>39</v>
      </c>
      <c r="S121" s="59">
        <f t="shared" si="27"/>
        <v>0</v>
      </c>
      <c r="T121" s="59">
        <f t="shared" si="28"/>
        <v>0</v>
      </c>
      <c r="U121" s="59"/>
      <c r="V121" s="59"/>
      <c r="W121" s="24" t="s">
        <v>34</v>
      </c>
      <c r="X121" s="24">
        <v>2251</v>
      </c>
      <c r="Y121" s="24"/>
    </row>
    <row r="122" ht="24.95" customHeight="1" spans="1:25">
      <c r="A122" s="24">
        <v>67</v>
      </c>
      <c r="B122" s="26" t="s">
        <v>1230</v>
      </c>
      <c r="C122" s="24"/>
      <c r="D122" s="24"/>
      <c r="E122" s="24"/>
      <c r="F122" s="24"/>
      <c r="G122" s="24" t="s">
        <v>37</v>
      </c>
      <c r="H122" s="24" t="s">
        <v>34</v>
      </c>
      <c r="I122" s="24" t="s">
        <v>1139</v>
      </c>
      <c r="J122" s="55">
        <f t="shared" si="25"/>
        <v>0</v>
      </c>
      <c r="K122" s="51"/>
      <c r="L122" s="24"/>
      <c r="M122" s="52">
        <f t="shared" ref="M122:P122" si="30">SUM(0)</f>
        <v>0</v>
      </c>
      <c r="N122" s="52">
        <f t="shared" si="30"/>
        <v>0</v>
      </c>
      <c r="O122" s="52">
        <f t="shared" si="30"/>
        <v>0</v>
      </c>
      <c r="P122" s="52">
        <f t="shared" si="30"/>
        <v>0</v>
      </c>
      <c r="Q122" s="24"/>
      <c r="R122" s="24" t="s">
        <v>39</v>
      </c>
      <c r="S122" s="59">
        <f t="shared" si="27"/>
        <v>0</v>
      </c>
      <c r="T122" s="59">
        <f t="shared" si="28"/>
        <v>0</v>
      </c>
      <c r="U122" s="59"/>
      <c r="V122" s="59"/>
      <c r="W122" s="24" t="s">
        <v>34</v>
      </c>
      <c r="X122" s="24">
        <v>2256</v>
      </c>
      <c r="Y122" s="24"/>
    </row>
    <row r="123" s="5" customFormat="1" ht="24.95" customHeight="1" spans="1:25">
      <c r="A123" s="20">
        <v>68</v>
      </c>
      <c r="B123" s="21" t="s">
        <v>1231</v>
      </c>
      <c r="C123" s="20"/>
      <c r="D123" s="20"/>
      <c r="E123" s="20"/>
      <c r="F123" s="20"/>
      <c r="G123" s="20" t="s">
        <v>37</v>
      </c>
      <c r="H123" s="20" t="s">
        <v>34</v>
      </c>
      <c r="I123" s="20" t="s">
        <v>1232</v>
      </c>
      <c r="J123" s="41">
        <f>J124+J125+J127+J128+J129+J131+J132+J133</f>
        <v>2</v>
      </c>
      <c r="K123" s="21"/>
      <c r="L123" s="20"/>
      <c r="M123" s="48">
        <f t="shared" ref="M123:P123" si="31">M124+M125+M127+M128+M129+M131+M132+M133</f>
        <v>120</v>
      </c>
      <c r="N123" s="48">
        <f t="shared" si="31"/>
        <v>0</v>
      </c>
      <c r="O123" s="48">
        <f t="shared" si="31"/>
        <v>120</v>
      </c>
      <c r="P123" s="48">
        <f t="shared" si="31"/>
        <v>0</v>
      </c>
      <c r="Q123" s="20"/>
      <c r="R123" s="20" t="s">
        <v>34</v>
      </c>
      <c r="S123" s="57">
        <f>S124+S125+S127+S128+S129+S131+S132+S133</f>
        <v>20</v>
      </c>
      <c r="T123" s="57">
        <f>T124+T125+T127+T128+T129+T131+T132+T133</f>
        <v>20</v>
      </c>
      <c r="U123" s="57"/>
      <c r="V123" s="57"/>
      <c r="W123" s="20" t="s">
        <v>34</v>
      </c>
      <c r="X123" s="20">
        <v>2258</v>
      </c>
      <c r="Y123" s="20"/>
    </row>
    <row r="124" s="6" customFormat="1" ht="24.95" customHeight="1" spans="1:25">
      <c r="A124" s="22">
        <v>69</v>
      </c>
      <c r="B124" s="23" t="s">
        <v>1233</v>
      </c>
      <c r="C124" s="22"/>
      <c r="D124" s="22"/>
      <c r="E124" s="22"/>
      <c r="F124" s="22"/>
      <c r="G124" s="22" t="s">
        <v>37</v>
      </c>
      <c r="H124" s="22" t="s">
        <v>34</v>
      </c>
      <c r="I124" s="22" t="s">
        <v>1232</v>
      </c>
      <c r="J124" s="43">
        <v>0</v>
      </c>
      <c r="K124" s="23"/>
      <c r="L124" s="22"/>
      <c r="M124" s="49"/>
      <c r="N124" s="49"/>
      <c r="O124" s="49"/>
      <c r="P124" s="49"/>
      <c r="Q124" s="22"/>
      <c r="R124" s="22"/>
      <c r="S124" s="58"/>
      <c r="T124" s="58"/>
      <c r="U124" s="58"/>
      <c r="V124" s="58"/>
      <c r="W124" s="22" t="s">
        <v>34</v>
      </c>
      <c r="X124" s="22">
        <v>2259</v>
      </c>
      <c r="Y124" s="22"/>
    </row>
    <row r="125" s="6" customFormat="1" ht="24.95" customHeight="1" spans="1:25">
      <c r="A125" s="22">
        <v>70</v>
      </c>
      <c r="B125" s="23" t="s">
        <v>1234</v>
      </c>
      <c r="C125" s="22"/>
      <c r="D125" s="22"/>
      <c r="E125" s="22"/>
      <c r="F125" s="22"/>
      <c r="G125" s="22" t="s">
        <v>37</v>
      </c>
      <c r="H125" s="22" t="s">
        <v>34</v>
      </c>
      <c r="I125" s="22" t="s">
        <v>1232</v>
      </c>
      <c r="J125" s="43">
        <f>SUM(J126:J126)</f>
        <v>1</v>
      </c>
      <c r="K125" s="23" t="s">
        <v>1235</v>
      </c>
      <c r="L125" s="22"/>
      <c r="M125" s="49">
        <f>SUM(M126:M126)</f>
        <v>20</v>
      </c>
      <c r="N125" s="49">
        <f>SUM(N126:N126)</f>
        <v>0</v>
      </c>
      <c r="O125" s="49">
        <f>SUM(O126:O126)</f>
        <v>20</v>
      </c>
      <c r="P125" s="49">
        <f>SUM(P126:P126)</f>
        <v>0</v>
      </c>
      <c r="Q125" s="22"/>
      <c r="R125" s="22" t="s">
        <v>110</v>
      </c>
      <c r="S125" s="58">
        <f>SUM(S126:S126)</f>
        <v>0</v>
      </c>
      <c r="T125" s="58">
        <f>SUM(T126:T126)</f>
        <v>0</v>
      </c>
      <c r="U125" s="58" t="s">
        <v>1236</v>
      </c>
      <c r="V125" s="58" t="s">
        <v>1237</v>
      </c>
      <c r="W125" s="22" t="s">
        <v>34</v>
      </c>
      <c r="X125" s="22">
        <v>2266</v>
      </c>
      <c r="Y125" s="22"/>
    </row>
    <row r="126" ht="24.95" customHeight="1" spans="1:25">
      <c r="A126" s="24">
        <v>71</v>
      </c>
      <c r="B126" s="25" t="s">
        <v>1252</v>
      </c>
      <c r="C126" s="26" t="s">
        <v>45</v>
      </c>
      <c r="D126" s="26" t="s">
        <v>53</v>
      </c>
      <c r="E126" s="26"/>
      <c r="F126" s="26"/>
      <c r="G126" s="26" t="s">
        <v>37</v>
      </c>
      <c r="H126" s="26">
        <v>2019</v>
      </c>
      <c r="I126" s="26" t="s">
        <v>1232</v>
      </c>
      <c r="J126" s="45">
        <v>1</v>
      </c>
      <c r="K126" s="46" t="s">
        <v>1253</v>
      </c>
      <c r="L126" s="54">
        <v>20</v>
      </c>
      <c r="M126" s="47">
        <f>N126+O126+P126</f>
        <v>20</v>
      </c>
      <c r="N126" s="47"/>
      <c r="O126" s="47">
        <v>20</v>
      </c>
      <c r="P126" s="47"/>
      <c r="Q126" s="26" t="s">
        <v>1240</v>
      </c>
      <c r="R126" s="26" t="s">
        <v>110</v>
      </c>
      <c r="S126" s="60"/>
      <c r="T126" s="60"/>
      <c r="U126" s="60"/>
      <c r="V126" s="60"/>
      <c r="W126" s="26" t="s">
        <v>17</v>
      </c>
      <c r="X126" s="26"/>
      <c r="Y126" s="26" t="s">
        <v>1254</v>
      </c>
    </row>
    <row r="127" s="6" customFormat="1" ht="24.95" customHeight="1" spans="1:25">
      <c r="A127" s="22">
        <v>72</v>
      </c>
      <c r="B127" s="23" t="s">
        <v>1255</v>
      </c>
      <c r="C127" s="22"/>
      <c r="D127" s="22"/>
      <c r="E127" s="22"/>
      <c r="F127" s="22"/>
      <c r="G127" s="22" t="s">
        <v>37</v>
      </c>
      <c r="H127" s="22" t="s">
        <v>34</v>
      </c>
      <c r="I127" s="22" t="s">
        <v>1232</v>
      </c>
      <c r="J127" s="43"/>
      <c r="K127" s="23"/>
      <c r="L127" s="22"/>
      <c r="M127" s="49"/>
      <c r="N127" s="49"/>
      <c r="O127" s="49"/>
      <c r="P127" s="49"/>
      <c r="Q127" s="22"/>
      <c r="R127" s="22"/>
      <c r="S127" s="58"/>
      <c r="T127" s="58"/>
      <c r="U127" s="58"/>
      <c r="V127" s="58"/>
      <c r="W127" s="22"/>
      <c r="X127" s="22">
        <v>2304</v>
      </c>
      <c r="Y127" s="22"/>
    </row>
    <row r="128" s="6" customFormat="1" ht="24.95" customHeight="1" spans="1:25">
      <c r="A128" s="22">
        <v>73</v>
      </c>
      <c r="B128" s="23" t="s">
        <v>1256</v>
      </c>
      <c r="C128" s="22"/>
      <c r="D128" s="22"/>
      <c r="E128" s="22"/>
      <c r="F128" s="22"/>
      <c r="G128" s="22" t="s">
        <v>37</v>
      </c>
      <c r="H128" s="22" t="s">
        <v>34</v>
      </c>
      <c r="I128" s="22" t="s">
        <v>1232</v>
      </c>
      <c r="J128" s="43">
        <f>SUM(0)</f>
        <v>0</v>
      </c>
      <c r="K128" s="23" t="s">
        <v>1257</v>
      </c>
      <c r="L128" s="22"/>
      <c r="M128" s="49">
        <f t="shared" ref="M128:P128" si="32">SUM(0)</f>
        <v>0</v>
      </c>
      <c r="N128" s="49">
        <f t="shared" si="32"/>
        <v>0</v>
      </c>
      <c r="O128" s="49">
        <f t="shared" si="32"/>
        <v>0</v>
      </c>
      <c r="P128" s="49">
        <f t="shared" si="32"/>
        <v>0</v>
      </c>
      <c r="Q128" s="22"/>
      <c r="R128" s="22" t="s">
        <v>39</v>
      </c>
      <c r="S128" s="58">
        <f>SUM(0)</f>
        <v>0</v>
      </c>
      <c r="T128" s="58">
        <f>SUM(0)</f>
        <v>0</v>
      </c>
      <c r="U128" s="58" t="s">
        <v>1236</v>
      </c>
      <c r="V128" s="58" t="s">
        <v>1237</v>
      </c>
      <c r="W128" s="22" t="s">
        <v>34</v>
      </c>
      <c r="X128" s="22">
        <v>2305</v>
      </c>
      <c r="Y128" s="22"/>
    </row>
    <row r="129" s="6" customFormat="1" ht="24.95" customHeight="1" spans="1:25">
      <c r="A129" s="22">
        <v>74</v>
      </c>
      <c r="B129" s="23" t="s">
        <v>1258</v>
      </c>
      <c r="C129" s="22"/>
      <c r="D129" s="22"/>
      <c r="E129" s="22"/>
      <c r="F129" s="22"/>
      <c r="G129" s="22" t="s">
        <v>37</v>
      </c>
      <c r="H129" s="22" t="s">
        <v>34</v>
      </c>
      <c r="I129" s="22" t="s">
        <v>1232</v>
      </c>
      <c r="J129" s="43">
        <f>SUM(J130:J130)</f>
        <v>1</v>
      </c>
      <c r="K129" s="23" t="s">
        <v>1259</v>
      </c>
      <c r="L129" s="22"/>
      <c r="M129" s="49">
        <f>SUM(M130:M130)</f>
        <v>100</v>
      </c>
      <c r="N129" s="49">
        <f>SUM(N130:N130)</f>
        <v>0</v>
      </c>
      <c r="O129" s="49">
        <f>SUM(O130:O130)</f>
        <v>100</v>
      </c>
      <c r="P129" s="49">
        <f>SUM(P130:P130)</f>
        <v>0</v>
      </c>
      <c r="Q129" s="22"/>
      <c r="R129" s="22" t="s">
        <v>110</v>
      </c>
      <c r="S129" s="58">
        <f>SUM(S130:S130)</f>
        <v>20</v>
      </c>
      <c r="T129" s="58">
        <f>SUM(T130:T130)</f>
        <v>20</v>
      </c>
      <c r="U129" s="58" t="s">
        <v>1236</v>
      </c>
      <c r="V129" s="58" t="s">
        <v>1237</v>
      </c>
      <c r="W129" s="22" t="s">
        <v>34</v>
      </c>
      <c r="X129" s="22">
        <v>2309</v>
      </c>
      <c r="Y129" s="22"/>
    </row>
    <row r="130" s="3" customFormat="1" ht="24.95" customHeight="1" spans="1:25">
      <c r="A130" s="24">
        <v>75</v>
      </c>
      <c r="B130" s="46" t="s">
        <v>1267</v>
      </c>
      <c r="C130" s="26" t="s">
        <v>45</v>
      </c>
      <c r="D130" s="26" t="s">
        <v>53</v>
      </c>
      <c r="E130" s="26"/>
      <c r="F130" s="26"/>
      <c r="G130" s="26" t="s">
        <v>37</v>
      </c>
      <c r="H130" s="26">
        <v>2019</v>
      </c>
      <c r="I130" s="26" t="s">
        <v>1232</v>
      </c>
      <c r="J130" s="45">
        <v>1</v>
      </c>
      <c r="K130" s="46" t="s">
        <v>1268</v>
      </c>
      <c r="L130" s="26">
        <v>100</v>
      </c>
      <c r="M130" s="47">
        <f>N130+O130+P130</f>
        <v>100</v>
      </c>
      <c r="N130" s="47"/>
      <c r="O130" s="47">
        <v>100</v>
      </c>
      <c r="P130" s="47"/>
      <c r="Q130" s="26" t="s">
        <v>135</v>
      </c>
      <c r="R130" s="26" t="s">
        <v>110</v>
      </c>
      <c r="S130" s="26">
        <v>20</v>
      </c>
      <c r="T130" s="26">
        <v>20</v>
      </c>
      <c r="U130" s="26"/>
      <c r="V130" s="26"/>
      <c r="W130" s="26" t="s">
        <v>1264</v>
      </c>
      <c r="X130" s="24">
        <v>2341</v>
      </c>
      <c r="Y130" s="24"/>
    </row>
    <row r="131" s="6" customFormat="1" ht="24.95" customHeight="1" spans="1:25">
      <c r="A131" s="22">
        <v>76</v>
      </c>
      <c r="B131" s="23" t="s">
        <v>1269</v>
      </c>
      <c r="C131" s="22"/>
      <c r="D131" s="22"/>
      <c r="E131" s="22"/>
      <c r="F131" s="22"/>
      <c r="G131" s="22" t="s">
        <v>37</v>
      </c>
      <c r="H131" s="22" t="s">
        <v>34</v>
      </c>
      <c r="I131" s="22" t="s">
        <v>1232</v>
      </c>
      <c r="J131" s="43">
        <f t="shared" ref="J131:J135" si="33">SUM(0)</f>
        <v>0</v>
      </c>
      <c r="K131" s="23" t="s">
        <v>1270</v>
      </c>
      <c r="L131" s="22"/>
      <c r="M131" s="49">
        <f t="shared" ref="M131:P131" si="34">SUM(0)</f>
        <v>0</v>
      </c>
      <c r="N131" s="49">
        <f t="shared" si="34"/>
        <v>0</v>
      </c>
      <c r="O131" s="49">
        <f t="shared" si="34"/>
        <v>0</v>
      </c>
      <c r="P131" s="49">
        <f t="shared" si="34"/>
        <v>0</v>
      </c>
      <c r="Q131" s="22"/>
      <c r="R131" s="22" t="s">
        <v>39</v>
      </c>
      <c r="S131" s="58">
        <f t="shared" ref="S131:S135" si="35">SUM(0)</f>
        <v>0</v>
      </c>
      <c r="T131" s="58">
        <f t="shared" ref="T131:T135" si="36">SUM(0)</f>
        <v>0</v>
      </c>
      <c r="U131" s="58" t="s">
        <v>1236</v>
      </c>
      <c r="V131" s="58" t="s">
        <v>1237</v>
      </c>
      <c r="W131" s="22" t="s">
        <v>34</v>
      </c>
      <c r="X131" s="22">
        <v>2353</v>
      </c>
      <c r="Y131" s="22"/>
    </row>
    <row r="132" s="6" customFormat="1" ht="24.95" customHeight="1" spans="1:25">
      <c r="A132" s="22">
        <v>77</v>
      </c>
      <c r="B132" s="23" t="s">
        <v>1271</v>
      </c>
      <c r="C132" s="22"/>
      <c r="D132" s="22"/>
      <c r="E132" s="22"/>
      <c r="F132" s="22"/>
      <c r="G132" s="22" t="s">
        <v>37</v>
      </c>
      <c r="H132" s="22" t="s">
        <v>34</v>
      </c>
      <c r="I132" s="22" t="s">
        <v>1232</v>
      </c>
      <c r="J132" s="43">
        <f t="shared" si="33"/>
        <v>0</v>
      </c>
      <c r="K132" s="23" t="s">
        <v>1272</v>
      </c>
      <c r="L132" s="22"/>
      <c r="M132" s="49">
        <f t="shared" ref="M132:P132" si="37">SUM(0)</f>
        <v>0</v>
      </c>
      <c r="N132" s="49">
        <f t="shared" si="37"/>
        <v>0</v>
      </c>
      <c r="O132" s="49">
        <f t="shared" si="37"/>
        <v>0</v>
      </c>
      <c r="P132" s="49">
        <f t="shared" si="37"/>
        <v>0</v>
      </c>
      <c r="Q132" s="22"/>
      <c r="R132" s="22" t="s">
        <v>39</v>
      </c>
      <c r="S132" s="58">
        <f t="shared" si="35"/>
        <v>0</v>
      </c>
      <c r="T132" s="58">
        <f t="shared" si="36"/>
        <v>0</v>
      </c>
      <c r="U132" s="58" t="s">
        <v>1273</v>
      </c>
      <c r="V132" s="58" t="s">
        <v>128</v>
      </c>
      <c r="W132" s="22" t="s">
        <v>34</v>
      </c>
      <c r="X132" s="22">
        <v>2355</v>
      </c>
      <c r="Y132" s="22"/>
    </row>
    <row r="133" s="6" customFormat="1" ht="24.95" customHeight="1" spans="1:25">
      <c r="A133" s="22">
        <v>78</v>
      </c>
      <c r="B133" s="23" t="s">
        <v>1274</v>
      </c>
      <c r="C133" s="22"/>
      <c r="D133" s="22"/>
      <c r="E133" s="22"/>
      <c r="F133" s="22"/>
      <c r="G133" s="22"/>
      <c r="H133" s="22"/>
      <c r="I133" s="22"/>
      <c r="J133" s="43"/>
      <c r="K133" s="23"/>
      <c r="L133" s="22"/>
      <c r="M133" s="49"/>
      <c r="N133" s="49"/>
      <c r="O133" s="49"/>
      <c r="P133" s="49"/>
      <c r="Q133" s="22"/>
      <c r="R133" s="22"/>
      <c r="S133" s="58"/>
      <c r="T133" s="58"/>
      <c r="U133" s="58"/>
      <c r="V133" s="58"/>
      <c r="W133" s="22"/>
      <c r="X133" s="22"/>
      <c r="Y133" s="66" t="s">
        <v>1275</v>
      </c>
    </row>
    <row r="134" s="5" customFormat="1" ht="24.95" customHeight="1" spans="1:25">
      <c r="A134" s="20">
        <v>79</v>
      </c>
      <c r="B134" s="21" t="s">
        <v>1276</v>
      </c>
      <c r="C134" s="20"/>
      <c r="D134" s="20"/>
      <c r="E134" s="20"/>
      <c r="F134" s="20"/>
      <c r="G134" s="20" t="s">
        <v>125</v>
      </c>
      <c r="H134" s="20" t="s">
        <v>34</v>
      </c>
      <c r="I134" s="20" t="s">
        <v>1232</v>
      </c>
      <c r="J134" s="41">
        <f>J135+J136+J137</f>
        <v>0</v>
      </c>
      <c r="K134" s="21"/>
      <c r="L134" s="20"/>
      <c r="M134" s="48">
        <f t="shared" ref="M134:P134" si="38">M135+M136+M137</f>
        <v>0</v>
      </c>
      <c r="N134" s="48">
        <f t="shared" si="38"/>
        <v>0</v>
      </c>
      <c r="O134" s="48">
        <f t="shared" si="38"/>
        <v>0</v>
      </c>
      <c r="P134" s="48">
        <f t="shared" si="38"/>
        <v>0</v>
      </c>
      <c r="Q134" s="20"/>
      <c r="R134" s="20" t="s">
        <v>34</v>
      </c>
      <c r="S134" s="57">
        <f>S135+S136+S137</f>
        <v>0</v>
      </c>
      <c r="T134" s="57">
        <f>T135+T136+T137</f>
        <v>0</v>
      </c>
      <c r="U134" s="57" t="s">
        <v>1277</v>
      </c>
      <c r="V134" s="57" t="s">
        <v>1278</v>
      </c>
      <c r="W134" s="20" t="s">
        <v>34</v>
      </c>
      <c r="X134" s="20">
        <v>2366</v>
      </c>
      <c r="Y134" s="20"/>
    </row>
    <row r="135" s="6" customFormat="1" ht="24.95" customHeight="1" spans="1:25">
      <c r="A135" s="22">
        <v>80</v>
      </c>
      <c r="B135" s="23" t="s">
        <v>1279</v>
      </c>
      <c r="C135" s="22"/>
      <c r="D135" s="22"/>
      <c r="E135" s="22"/>
      <c r="F135" s="22"/>
      <c r="G135" s="22" t="s">
        <v>125</v>
      </c>
      <c r="H135" s="22" t="s">
        <v>34</v>
      </c>
      <c r="I135" s="22" t="s">
        <v>1232</v>
      </c>
      <c r="J135" s="43">
        <f t="shared" si="33"/>
        <v>0</v>
      </c>
      <c r="K135" s="23" t="s">
        <v>1280</v>
      </c>
      <c r="L135" s="22"/>
      <c r="M135" s="49">
        <f t="shared" ref="M135:P135" si="39">SUM(0)</f>
        <v>0</v>
      </c>
      <c r="N135" s="49">
        <f t="shared" si="39"/>
        <v>0</v>
      </c>
      <c r="O135" s="49">
        <f t="shared" si="39"/>
        <v>0</v>
      </c>
      <c r="P135" s="49">
        <f t="shared" si="39"/>
        <v>0</v>
      </c>
      <c r="Q135" s="22"/>
      <c r="R135" s="22" t="s">
        <v>110</v>
      </c>
      <c r="S135" s="58">
        <f t="shared" si="35"/>
        <v>0</v>
      </c>
      <c r="T135" s="58">
        <f t="shared" si="36"/>
        <v>0</v>
      </c>
      <c r="U135" s="58"/>
      <c r="V135" s="58"/>
      <c r="W135" s="22" t="s">
        <v>34</v>
      </c>
      <c r="X135" s="22">
        <v>2367</v>
      </c>
      <c r="Y135" s="22"/>
    </row>
    <row r="136" s="6" customFormat="1" ht="24.95" customHeight="1" spans="1:25">
      <c r="A136" s="22">
        <v>81</v>
      </c>
      <c r="B136" s="23" t="s">
        <v>1283</v>
      </c>
      <c r="C136" s="22"/>
      <c r="D136" s="22"/>
      <c r="E136" s="22"/>
      <c r="F136" s="22"/>
      <c r="G136" s="22" t="s">
        <v>363</v>
      </c>
      <c r="H136" s="22" t="s">
        <v>34</v>
      </c>
      <c r="I136" s="22" t="s">
        <v>1232</v>
      </c>
      <c r="J136" s="43"/>
      <c r="K136" s="23"/>
      <c r="L136" s="22"/>
      <c r="M136" s="49"/>
      <c r="N136" s="49"/>
      <c r="O136" s="49"/>
      <c r="P136" s="49"/>
      <c r="Q136" s="22"/>
      <c r="R136" s="22"/>
      <c r="S136" s="58"/>
      <c r="T136" s="58"/>
      <c r="U136" s="58"/>
      <c r="V136" s="58"/>
      <c r="W136" s="22" t="s">
        <v>34</v>
      </c>
      <c r="X136" s="22">
        <v>2375</v>
      </c>
      <c r="Y136" s="22"/>
    </row>
    <row r="137" s="6" customFormat="1" ht="24.95" customHeight="1" spans="1:25">
      <c r="A137" s="22">
        <v>82</v>
      </c>
      <c r="B137" s="23" t="s">
        <v>1284</v>
      </c>
      <c r="C137" s="22"/>
      <c r="D137" s="22"/>
      <c r="E137" s="22"/>
      <c r="F137" s="22"/>
      <c r="G137" s="22" t="s">
        <v>37</v>
      </c>
      <c r="H137" s="22" t="s">
        <v>34</v>
      </c>
      <c r="I137" s="22" t="s">
        <v>1232</v>
      </c>
      <c r="J137" s="43"/>
      <c r="K137" s="23"/>
      <c r="L137" s="44"/>
      <c r="M137" s="44"/>
      <c r="N137" s="44"/>
      <c r="O137" s="44"/>
      <c r="P137" s="44"/>
      <c r="Q137" s="22"/>
      <c r="R137" s="22"/>
      <c r="S137" s="58"/>
      <c r="T137" s="58"/>
      <c r="U137" s="58"/>
      <c r="V137" s="58"/>
      <c r="W137" s="22" t="s">
        <v>34</v>
      </c>
      <c r="X137" s="22">
        <v>2391</v>
      </c>
      <c r="Y137" s="22"/>
    </row>
    <row r="138" s="5" customFormat="1" ht="24.95" customHeight="1" spans="1:25">
      <c r="A138" s="20">
        <v>83</v>
      </c>
      <c r="B138" s="21" t="s">
        <v>1285</v>
      </c>
      <c r="C138" s="20"/>
      <c r="D138" s="20"/>
      <c r="E138" s="20"/>
      <c r="F138" s="20"/>
      <c r="G138" s="20" t="s">
        <v>37</v>
      </c>
      <c r="H138" s="20" t="s">
        <v>34</v>
      </c>
      <c r="I138" s="20" t="s">
        <v>38</v>
      </c>
      <c r="J138" s="41">
        <f>J139+J140+J141+J142</f>
        <v>0</v>
      </c>
      <c r="K138" s="21"/>
      <c r="L138" s="20"/>
      <c r="M138" s="48">
        <f t="shared" ref="M138:P138" si="40">M139+M140+M141+M142</f>
        <v>0</v>
      </c>
      <c r="N138" s="48">
        <f t="shared" si="40"/>
        <v>0</v>
      </c>
      <c r="O138" s="48">
        <f t="shared" si="40"/>
        <v>0</v>
      </c>
      <c r="P138" s="48">
        <f t="shared" si="40"/>
        <v>0</v>
      </c>
      <c r="Q138" s="20"/>
      <c r="R138" s="20" t="s">
        <v>39</v>
      </c>
      <c r="S138" s="57">
        <f>S139+S140+S141+S142</f>
        <v>0</v>
      </c>
      <c r="T138" s="57">
        <f>T139+T140+T141+T142</f>
        <v>0</v>
      </c>
      <c r="U138" s="57" t="s">
        <v>2725</v>
      </c>
      <c r="V138" s="57" t="s">
        <v>1287</v>
      </c>
      <c r="W138" s="20" t="s">
        <v>34</v>
      </c>
      <c r="X138" s="20">
        <v>2402</v>
      </c>
      <c r="Y138" s="20"/>
    </row>
    <row r="139" s="6" customFormat="1" ht="24.95" customHeight="1" spans="1:25">
      <c r="A139" s="22">
        <v>84</v>
      </c>
      <c r="B139" s="23" t="s">
        <v>1288</v>
      </c>
      <c r="C139" s="22"/>
      <c r="D139" s="22"/>
      <c r="E139" s="22"/>
      <c r="F139" s="22"/>
      <c r="G139" s="22" t="s">
        <v>37</v>
      </c>
      <c r="H139" s="22" t="s">
        <v>34</v>
      </c>
      <c r="I139" s="22" t="s">
        <v>38</v>
      </c>
      <c r="J139" s="43">
        <f t="shared" ref="J139:J142" si="41">SUM(0)</f>
        <v>0</v>
      </c>
      <c r="K139" s="23" t="s">
        <v>1289</v>
      </c>
      <c r="L139" s="22"/>
      <c r="M139" s="49">
        <f t="shared" ref="M139:P139" si="42">SUM(0)</f>
        <v>0</v>
      </c>
      <c r="N139" s="49">
        <f t="shared" si="42"/>
        <v>0</v>
      </c>
      <c r="O139" s="49">
        <f t="shared" si="42"/>
        <v>0</v>
      </c>
      <c r="P139" s="49">
        <f t="shared" si="42"/>
        <v>0</v>
      </c>
      <c r="Q139" s="22"/>
      <c r="R139" s="22" t="s">
        <v>39</v>
      </c>
      <c r="S139" s="58">
        <f t="shared" ref="S139:S142" si="43">SUM(0)</f>
        <v>0</v>
      </c>
      <c r="T139" s="58">
        <f t="shared" ref="T139:T142" si="44">SUM(0)</f>
        <v>0</v>
      </c>
      <c r="U139" s="58"/>
      <c r="V139" s="58"/>
      <c r="W139" s="22" t="s">
        <v>34</v>
      </c>
      <c r="X139" s="22">
        <v>2403</v>
      </c>
      <c r="Y139" s="22"/>
    </row>
    <row r="140" s="6" customFormat="1" ht="24.95" customHeight="1" spans="1:25">
      <c r="A140" s="22">
        <v>85</v>
      </c>
      <c r="B140" s="23" t="s">
        <v>1290</v>
      </c>
      <c r="C140" s="22"/>
      <c r="D140" s="22"/>
      <c r="E140" s="22"/>
      <c r="F140" s="22"/>
      <c r="G140" s="22" t="s">
        <v>37</v>
      </c>
      <c r="H140" s="22" t="s">
        <v>34</v>
      </c>
      <c r="I140" s="22" t="s">
        <v>38</v>
      </c>
      <c r="J140" s="43">
        <f t="shared" si="41"/>
        <v>0</v>
      </c>
      <c r="K140" s="23" t="s">
        <v>1289</v>
      </c>
      <c r="L140" s="22"/>
      <c r="M140" s="49">
        <f t="shared" ref="M140:P140" si="45">SUM(0)</f>
        <v>0</v>
      </c>
      <c r="N140" s="49">
        <f t="shared" si="45"/>
        <v>0</v>
      </c>
      <c r="O140" s="49">
        <f t="shared" si="45"/>
        <v>0</v>
      </c>
      <c r="P140" s="49">
        <f t="shared" si="45"/>
        <v>0</v>
      </c>
      <c r="Q140" s="22"/>
      <c r="R140" s="22" t="s">
        <v>39</v>
      </c>
      <c r="S140" s="58">
        <f t="shared" si="43"/>
        <v>0</v>
      </c>
      <c r="T140" s="58">
        <f t="shared" si="44"/>
        <v>0</v>
      </c>
      <c r="U140" s="58"/>
      <c r="V140" s="58"/>
      <c r="W140" s="22" t="s">
        <v>34</v>
      </c>
      <c r="X140" s="22">
        <v>2983</v>
      </c>
      <c r="Y140" s="22"/>
    </row>
    <row r="141" s="6" customFormat="1" ht="24.95" customHeight="1" spans="1:25">
      <c r="A141" s="22">
        <v>86</v>
      </c>
      <c r="B141" s="23" t="s">
        <v>1291</v>
      </c>
      <c r="C141" s="22"/>
      <c r="D141" s="22"/>
      <c r="E141" s="22"/>
      <c r="F141" s="22"/>
      <c r="G141" s="22" t="s">
        <v>37</v>
      </c>
      <c r="H141" s="22" t="s">
        <v>34</v>
      </c>
      <c r="I141" s="22" t="s">
        <v>38</v>
      </c>
      <c r="J141" s="43">
        <f t="shared" si="41"/>
        <v>0</v>
      </c>
      <c r="K141" s="23" t="s">
        <v>1289</v>
      </c>
      <c r="L141" s="22"/>
      <c r="M141" s="49">
        <f t="shared" ref="M141:P141" si="46">SUM(0)</f>
        <v>0</v>
      </c>
      <c r="N141" s="49">
        <f t="shared" si="46"/>
        <v>0</v>
      </c>
      <c r="O141" s="49">
        <f t="shared" si="46"/>
        <v>0</v>
      </c>
      <c r="P141" s="49">
        <f t="shared" si="46"/>
        <v>0</v>
      </c>
      <c r="Q141" s="22"/>
      <c r="R141" s="22" t="s">
        <v>39</v>
      </c>
      <c r="S141" s="58">
        <f t="shared" si="43"/>
        <v>0</v>
      </c>
      <c r="T141" s="58">
        <f t="shared" si="44"/>
        <v>0</v>
      </c>
      <c r="U141" s="58"/>
      <c r="V141" s="58"/>
      <c r="W141" s="22" t="s">
        <v>34</v>
      </c>
      <c r="X141" s="22">
        <v>3446</v>
      </c>
      <c r="Y141" s="22"/>
    </row>
    <row r="142" s="6" customFormat="1" ht="24.95" customHeight="1" spans="1:25">
      <c r="A142" s="22">
        <v>87</v>
      </c>
      <c r="B142" s="23" t="s">
        <v>1292</v>
      </c>
      <c r="C142" s="22"/>
      <c r="D142" s="22"/>
      <c r="E142" s="22"/>
      <c r="F142" s="22"/>
      <c r="G142" s="22" t="s">
        <v>37</v>
      </c>
      <c r="H142" s="22" t="s">
        <v>34</v>
      </c>
      <c r="I142" s="22" t="s">
        <v>38</v>
      </c>
      <c r="J142" s="43">
        <f t="shared" si="41"/>
        <v>0</v>
      </c>
      <c r="K142" s="23" t="s">
        <v>1293</v>
      </c>
      <c r="L142" s="22"/>
      <c r="M142" s="49">
        <f t="shared" ref="M142:P142" si="47">SUM(0)</f>
        <v>0</v>
      </c>
      <c r="N142" s="49">
        <f t="shared" si="47"/>
        <v>0</v>
      </c>
      <c r="O142" s="49">
        <f t="shared" si="47"/>
        <v>0</v>
      </c>
      <c r="P142" s="49">
        <f t="shared" si="47"/>
        <v>0</v>
      </c>
      <c r="Q142" s="22"/>
      <c r="R142" s="22" t="s">
        <v>39</v>
      </c>
      <c r="S142" s="58">
        <f t="shared" si="43"/>
        <v>0</v>
      </c>
      <c r="T142" s="58">
        <f t="shared" si="44"/>
        <v>0</v>
      </c>
      <c r="U142" s="58"/>
      <c r="V142" s="58"/>
      <c r="W142" s="22" t="s">
        <v>34</v>
      </c>
      <c r="X142" s="22">
        <v>3942</v>
      </c>
      <c r="Y142" s="22"/>
    </row>
    <row r="143" s="5" customFormat="1" ht="24.95" customHeight="1" spans="1:25">
      <c r="A143" s="20">
        <v>88</v>
      </c>
      <c r="B143" s="21" t="s">
        <v>1294</v>
      </c>
      <c r="C143" s="20"/>
      <c r="D143" s="20"/>
      <c r="E143" s="20"/>
      <c r="F143" s="20"/>
      <c r="G143" s="20" t="s">
        <v>125</v>
      </c>
      <c r="H143" s="20" t="s">
        <v>34</v>
      </c>
      <c r="I143" s="20" t="s">
        <v>1295</v>
      </c>
      <c r="J143" s="41">
        <f>J144+J145</f>
        <v>0</v>
      </c>
      <c r="K143" s="21"/>
      <c r="L143" s="20"/>
      <c r="M143" s="48">
        <f t="shared" ref="M143:P143" si="48">M144+M145</f>
        <v>0</v>
      </c>
      <c r="N143" s="48">
        <f t="shared" si="48"/>
        <v>0</v>
      </c>
      <c r="O143" s="48">
        <f t="shared" si="48"/>
        <v>0</v>
      </c>
      <c r="P143" s="48">
        <f t="shared" si="48"/>
        <v>0</v>
      </c>
      <c r="Q143" s="20"/>
      <c r="R143" s="20" t="s">
        <v>110</v>
      </c>
      <c r="S143" s="57">
        <f>S144+S145</f>
        <v>0</v>
      </c>
      <c r="T143" s="57">
        <f>T144+T145</f>
        <v>0</v>
      </c>
      <c r="U143" s="57" t="s">
        <v>1296</v>
      </c>
      <c r="V143" s="57" t="s">
        <v>1237</v>
      </c>
      <c r="W143" s="20" t="s">
        <v>34</v>
      </c>
      <c r="X143" s="20">
        <v>3949</v>
      </c>
      <c r="Y143" s="20"/>
    </row>
    <row r="144" s="6" customFormat="1" ht="24.95" customHeight="1" spans="1:25">
      <c r="A144" s="22">
        <v>89</v>
      </c>
      <c r="B144" s="23" t="s">
        <v>1297</v>
      </c>
      <c r="C144" s="22"/>
      <c r="D144" s="22"/>
      <c r="E144" s="22"/>
      <c r="F144" s="22"/>
      <c r="G144" s="22" t="s">
        <v>125</v>
      </c>
      <c r="H144" s="22" t="s">
        <v>34</v>
      </c>
      <c r="I144" s="22" t="s">
        <v>1295</v>
      </c>
      <c r="J144" s="43">
        <f>SUM(0)</f>
        <v>0</v>
      </c>
      <c r="K144" s="23" t="s">
        <v>1298</v>
      </c>
      <c r="L144" s="22"/>
      <c r="M144" s="49">
        <f t="shared" ref="M144:P144" si="49">SUM(0)</f>
        <v>0</v>
      </c>
      <c r="N144" s="49">
        <f t="shared" si="49"/>
        <v>0</v>
      </c>
      <c r="O144" s="49">
        <f t="shared" si="49"/>
        <v>0</v>
      </c>
      <c r="P144" s="49">
        <f t="shared" si="49"/>
        <v>0</v>
      </c>
      <c r="Q144" s="22"/>
      <c r="R144" s="22" t="s">
        <v>110</v>
      </c>
      <c r="S144" s="58">
        <f>SUM(0)</f>
        <v>0</v>
      </c>
      <c r="T144" s="58">
        <f>SUM(0)</f>
        <v>0</v>
      </c>
      <c r="U144" s="58"/>
      <c r="V144" s="58"/>
      <c r="W144" s="22" t="s">
        <v>34</v>
      </c>
      <c r="X144" s="22">
        <v>3950</v>
      </c>
      <c r="Y144" s="22"/>
    </row>
    <row r="145" s="6" customFormat="1" ht="24.95" customHeight="1" spans="1:25">
      <c r="A145" s="22">
        <v>90</v>
      </c>
      <c r="B145" s="23" t="s">
        <v>1299</v>
      </c>
      <c r="C145" s="22"/>
      <c r="D145" s="22"/>
      <c r="E145" s="22"/>
      <c r="F145" s="22"/>
      <c r="G145" s="22"/>
      <c r="H145" s="22"/>
      <c r="I145" s="22"/>
      <c r="J145" s="43"/>
      <c r="K145" s="23"/>
      <c r="L145" s="22"/>
      <c r="M145" s="49"/>
      <c r="N145" s="49"/>
      <c r="O145" s="49"/>
      <c r="P145" s="49"/>
      <c r="Q145" s="22"/>
      <c r="R145" s="22"/>
      <c r="S145" s="58"/>
      <c r="T145" s="58"/>
      <c r="U145" s="58"/>
      <c r="V145" s="58"/>
      <c r="W145" s="22"/>
      <c r="X145" s="22">
        <v>3967</v>
      </c>
      <c r="Y145" s="22"/>
    </row>
    <row r="146" s="6" customFormat="1" ht="24.95" customHeight="1" spans="1:25">
      <c r="A146" s="22">
        <v>91</v>
      </c>
      <c r="B146" s="23" t="s">
        <v>1300</v>
      </c>
      <c r="C146" s="22"/>
      <c r="D146" s="22"/>
      <c r="E146" s="22"/>
      <c r="F146" s="22"/>
      <c r="G146" s="22"/>
      <c r="H146" s="22"/>
      <c r="I146" s="22" t="s">
        <v>1301</v>
      </c>
      <c r="J146" s="43"/>
      <c r="K146" s="23"/>
      <c r="L146" s="22"/>
      <c r="M146" s="49"/>
      <c r="N146" s="49"/>
      <c r="O146" s="49"/>
      <c r="P146" s="49"/>
      <c r="Q146" s="22"/>
      <c r="R146" s="22"/>
      <c r="S146" s="58"/>
      <c r="T146" s="58"/>
      <c r="U146" s="58"/>
      <c r="V146" s="58"/>
      <c r="W146" s="22"/>
      <c r="X146" s="22"/>
      <c r="Y146" s="22" t="s">
        <v>1302</v>
      </c>
    </row>
    <row r="147" s="5" customFormat="1" ht="24.95" customHeight="1" spans="1:25">
      <c r="A147" s="20">
        <v>92</v>
      </c>
      <c r="B147" s="21" t="s">
        <v>1303</v>
      </c>
      <c r="C147" s="20"/>
      <c r="D147" s="20"/>
      <c r="E147" s="20"/>
      <c r="F147" s="20"/>
      <c r="G147" s="20"/>
      <c r="H147" s="20"/>
      <c r="I147" s="20" t="s">
        <v>108</v>
      </c>
      <c r="J147" s="41"/>
      <c r="K147" s="21"/>
      <c r="L147" s="20"/>
      <c r="M147" s="48"/>
      <c r="N147" s="48"/>
      <c r="O147" s="48"/>
      <c r="P147" s="48"/>
      <c r="Q147" s="20"/>
      <c r="R147" s="20"/>
      <c r="S147" s="57"/>
      <c r="T147" s="57"/>
      <c r="U147" s="57"/>
      <c r="V147" s="57"/>
      <c r="W147" s="20"/>
      <c r="X147" s="20"/>
      <c r="Y147" s="20" t="s">
        <v>1304</v>
      </c>
    </row>
    <row r="148" s="4" customFormat="1" ht="24.95" customHeight="1" spans="1:25">
      <c r="A148" s="18">
        <v>93</v>
      </c>
      <c r="B148" s="19" t="s">
        <v>1305</v>
      </c>
      <c r="C148" s="18"/>
      <c r="D148" s="18"/>
      <c r="E148" s="18"/>
      <c r="F148" s="18"/>
      <c r="G148" s="18" t="s">
        <v>37</v>
      </c>
      <c r="H148" s="18" t="s">
        <v>34</v>
      </c>
      <c r="I148" s="18" t="s">
        <v>106</v>
      </c>
      <c r="J148" s="62">
        <f>J149+J151+J160+J164+J165+J166+J167</f>
        <v>34</v>
      </c>
      <c r="K148" s="19"/>
      <c r="L148" s="18"/>
      <c r="M148" s="40">
        <f t="shared" ref="M148:P148" si="50">M149+M151+M160+M164+M165+M166+M167</f>
        <v>57</v>
      </c>
      <c r="N148" s="40">
        <f t="shared" si="50"/>
        <v>48.6</v>
      </c>
      <c r="O148" s="40">
        <f t="shared" si="50"/>
        <v>8.4</v>
      </c>
      <c r="P148" s="40">
        <f t="shared" si="50"/>
        <v>0</v>
      </c>
      <c r="Q148" s="18"/>
      <c r="R148" s="18" t="s">
        <v>39</v>
      </c>
      <c r="S148" s="56">
        <f>S149+S151+S160+S164+S165+S166+S167</f>
        <v>15</v>
      </c>
      <c r="T148" s="56">
        <f>T149+T151+T160+T164+T165+T166+T167</f>
        <v>61</v>
      </c>
      <c r="U148" s="56" t="s">
        <v>1306</v>
      </c>
      <c r="V148" s="56" t="s">
        <v>1287</v>
      </c>
      <c r="W148" s="18" t="s">
        <v>34</v>
      </c>
      <c r="X148" s="18">
        <v>3968</v>
      </c>
      <c r="Y148" s="18"/>
    </row>
    <row r="149" s="5" customFormat="1" ht="24.95" customHeight="1" spans="1:25">
      <c r="A149" s="20">
        <v>94</v>
      </c>
      <c r="B149" s="21" t="s">
        <v>1307</v>
      </c>
      <c r="C149" s="20"/>
      <c r="D149" s="20"/>
      <c r="E149" s="20"/>
      <c r="F149" s="20"/>
      <c r="G149" s="20" t="s">
        <v>37</v>
      </c>
      <c r="H149" s="20" t="s">
        <v>34</v>
      </c>
      <c r="I149" s="20" t="s">
        <v>106</v>
      </c>
      <c r="J149" s="41">
        <f>SUM(J150:J150)</f>
        <v>2</v>
      </c>
      <c r="K149" s="21"/>
      <c r="L149" s="20"/>
      <c r="M149" s="48">
        <f>SUM(M150:M150)</f>
        <v>4.2</v>
      </c>
      <c r="N149" s="48">
        <f>SUM(N150:N150)</f>
        <v>4.2</v>
      </c>
      <c r="O149" s="48">
        <f>SUM(O150:O150)</f>
        <v>0</v>
      </c>
      <c r="P149" s="48">
        <f>SUM(P150:P150)</f>
        <v>0</v>
      </c>
      <c r="Q149" s="20"/>
      <c r="R149" s="20" t="s">
        <v>39</v>
      </c>
      <c r="S149" s="57">
        <f>SUM(S150:S150)</f>
        <v>2</v>
      </c>
      <c r="T149" s="57">
        <f>SUM(T150:T150)</f>
        <v>8</v>
      </c>
      <c r="U149" s="57"/>
      <c r="V149" s="57"/>
      <c r="W149" s="20" t="s">
        <v>34</v>
      </c>
      <c r="X149" s="20">
        <v>3969</v>
      </c>
      <c r="Y149" s="20"/>
    </row>
    <row r="150" s="3" customFormat="1" ht="24.95" customHeight="1" spans="1:25">
      <c r="A150" s="24">
        <v>95</v>
      </c>
      <c r="B150" s="46" t="s">
        <v>1344</v>
      </c>
      <c r="C150" s="26" t="s">
        <v>45</v>
      </c>
      <c r="D150" s="26" t="s">
        <v>53</v>
      </c>
      <c r="E150" s="26" t="s">
        <v>1345</v>
      </c>
      <c r="F150" s="26"/>
      <c r="G150" s="26" t="s">
        <v>37</v>
      </c>
      <c r="H150" s="26">
        <v>2018</v>
      </c>
      <c r="I150" s="26" t="s">
        <v>106</v>
      </c>
      <c r="J150" s="63">
        <v>2</v>
      </c>
      <c r="K150" s="46" t="s">
        <v>1309</v>
      </c>
      <c r="L150" s="47">
        <v>2.1</v>
      </c>
      <c r="M150" s="47">
        <f>N150+O150+P150</f>
        <v>4.2</v>
      </c>
      <c r="N150" s="47">
        <v>4.2</v>
      </c>
      <c r="O150" s="47"/>
      <c r="P150" s="47"/>
      <c r="Q150" s="26" t="s">
        <v>135</v>
      </c>
      <c r="R150" s="26" t="s">
        <v>39</v>
      </c>
      <c r="S150" s="26">
        <v>2</v>
      </c>
      <c r="T150" s="26">
        <v>8</v>
      </c>
      <c r="U150" s="26"/>
      <c r="V150" s="26"/>
      <c r="W150" s="26" t="s">
        <v>1310</v>
      </c>
      <c r="X150" s="26">
        <v>4013</v>
      </c>
      <c r="Y150" s="26"/>
    </row>
    <row r="151" s="5" customFormat="1" ht="24.95" customHeight="1" spans="1:25">
      <c r="A151" s="20">
        <v>96</v>
      </c>
      <c r="B151" s="21" t="s">
        <v>1423</v>
      </c>
      <c r="C151" s="20"/>
      <c r="D151" s="20"/>
      <c r="E151" s="20"/>
      <c r="F151" s="20"/>
      <c r="G151" s="20" t="s">
        <v>363</v>
      </c>
      <c r="H151" s="20" t="s">
        <v>34</v>
      </c>
      <c r="I151" s="20" t="s">
        <v>106</v>
      </c>
      <c r="J151" s="41">
        <f>SUM(J152:J159)</f>
        <v>28</v>
      </c>
      <c r="K151" s="21" t="s">
        <v>1424</v>
      </c>
      <c r="L151" s="20"/>
      <c r="M151" s="48">
        <f>SUM(M152:M159)</f>
        <v>44.4</v>
      </c>
      <c r="N151" s="48">
        <f>SUM(N152:N159)</f>
        <v>36</v>
      </c>
      <c r="O151" s="48">
        <f>SUM(O152:O159)</f>
        <v>8.4</v>
      </c>
      <c r="P151" s="48">
        <f>SUM(P152:P159)</f>
        <v>0</v>
      </c>
      <c r="Q151" s="20"/>
      <c r="R151" s="20" t="s">
        <v>39</v>
      </c>
      <c r="S151" s="57">
        <f>SUM(S152:S159)</f>
        <v>9</v>
      </c>
      <c r="T151" s="57">
        <f>SUM(T152:T159)</f>
        <v>37</v>
      </c>
      <c r="U151" s="57"/>
      <c r="V151" s="57"/>
      <c r="W151" s="20" t="s">
        <v>34</v>
      </c>
      <c r="X151" s="20">
        <v>4290</v>
      </c>
      <c r="Y151" s="20"/>
    </row>
    <row r="152" s="3" customFormat="1" ht="24.95" customHeight="1" spans="1:25">
      <c r="A152" s="24">
        <v>97</v>
      </c>
      <c r="B152" s="46" t="s">
        <v>1476</v>
      </c>
      <c r="C152" s="26" t="s">
        <v>45</v>
      </c>
      <c r="D152" s="26" t="s">
        <v>53</v>
      </c>
      <c r="E152" s="26" t="s">
        <v>1477</v>
      </c>
      <c r="F152" s="26"/>
      <c r="G152" s="26" t="s">
        <v>363</v>
      </c>
      <c r="H152" s="26">
        <v>2018</v>
      </c>
      <c r="I152" s="26" t="s">
        <v>106</v>
      </c>
      <c r="J152" s="45">
        <v>8</v>
      </c>
      <c r="K152" s="46" t="s">
        <v>1427</v>
      </c>
      <c r="L152" s="47">
        <v>1.5</v>
      </c>
      <c r="M152" s="47">
        <f t="shared" ref="M152:M159" si="51">N152+O152+P152</f>
        <v>12</v>
      </c>
      <c r="N152" s="47">
        <v>12</v>
      </c>
      <c r="O152" s="47"/>
      <c r="P152" s="47"/>
      <c r="Q152" s="26" t="s">
        <v>135</v>
      </c>
      <c r="R152" s="26" t="s">
        <v>39</v>
      </c>
      <c r="S152" s="26">
        <v>3</v>
      </c>
      <c r="T152" s="26">
        <v>12</v>
      </c>
      <c r="U152" s="26"/>
      <c r="V152" s="26"/>
      <c r="W152" s="26" t="s">
        <v>1310</v>
      </c>
      <c r="X152" s="26">
        <v>4344</v>
      </c>
      <c r="Y152" s="26"/>
    </row>
    <row r="153" s="3" customFormat="1" ht="24.95" customHeight="1" spans="1:25">
      <c r="A153" s="24">
        <v>98</v>
      </c>
      <c r="B153" s="46" t="s">
        <v>1478</v>
      </c>
      <c r="C153" s="26" t="s">
        <v>45</v>
      </c>
      <c r="D153" s="26" t="s">
        <v>53</v>
      </c>
      <c r="E153" s="26" t="s">
        <v>413</v>
      </c>
      <c r="F153" s="26"/>
      <c r="G153" s="26" t="s">
        <v>363</v>
      </c>
      <c r="H153" s="26">
        <v>2018</v>
      </c>
      <c r="I153" s="26" t="s">
        <v>106</v>
      </c>
      <c r="J153" s="45">
        <v>1</v>
      </c>
      <c r="K153" s="46" t="s">
        <v>1427</v>
      </c>
      <c r="L153" s="47">
        <v>1.5</v>
      </c>
      <c r="M153" s="47">
        <f t="shared" si="51"/>
        <v>1.5</v>
      </c>
      <c r="N153" s="47">
        <v>1.5</v>
      </c>
      <c r="O153" s="47"/>
      <c r="P153" s="47"/>
      <c r="Q153" s="26" t="s">
        <v>135</v>
      </c>
      <c r="R153" s="26" t="s">
        <v>39</v>
      </c>
      <c r="S153" s="26"/>
      <c r="T153" s="26"/>
      <c r="U153" s="26"/>
      <c r="V153" s="26"/>
      <c r="W153" s="26" t="s">
        <v>1310</v>
      </c>
      <c r="X153" s="26">
        <v>4345</v>
      </c>
      <c r="Y153" s="26"/>
    </row>
    <row r="154" s="3" customFormat="1" ht="24.95" customHeight="1" spans="1:25">
      <c r="A154" s="24">
        <v>99</v>
      </c>
      <c r="B154" s="46" t="s">
        <v>1479</v>
      </c>
      <c r="C154" s="26" t="s">
        <v>45</v>
      </c>
      <c r="D154" s="26" t="s">
        <v>53</v>
      </c>
      <c r="E154" s="26" t="s">
        <v>55</v>
      </c>
      <c r="F154" s="26"/>
      <c r="G154" s="26" t="s">
        <v>363</v>
      </c>
      <c r="H154" s="26">
        <v>2018</v>
      </c>
      <c r="I154" s="26" t="s">
        <v>106</v>
      </c>
      <c r="J154" s="45">
        <v>5</v>
      </c>
      <c r="K154" s="46" t="s">
        <v>1427</v>
      </c>
      <c r="L154" s="47">
        <v>1.5</v>
      </c>
      <c r="M154" s="47">
        <f t="shared" si="51"/>
        <v>7.5</v>
      </c>
      <c r="N154" s="47">
        <v>7.5</v>
      </c>
      <c r="O154" s="47"/>
      <c r="P154" s="47"/>
      <c r="Q154" s="26" t="s">
        <v>135</v>
      </c>
      <c r="R154" s="26" t="s">
        <v>39</v>
      </c>
      <c r="S154" s="26">
        <v>1</v>
      </c>
      <c r="T154" s="26">
        <v>4</v>
      </c>
      <c r="U154" s="26"/>
      <c r="V154" s="26"/>
      <c r="W154" s="26" t="s">
        <v>1310</v>
      </c>
      <c r="X154" s="26">
        <v>4346</v>
      </c>
      <c r="Y154" s="26"/>
    </row>
    <row r="155" s="3" customFormat="1" ht="24.95" customHeight="1" spans="1:25">
      <c r="A155" s="24">
        <v>100</v>
      </c>
      <c r="B155" s="46" t="s">
        <v>1480</v>
      </c>
      <c r="C155" s="26" t="s">
        <v>45</v>
      </c>
      <c r="D155" s="26" t="s">
        <v>53</v>
      </c>
      <c r="E155" s="26" t="s">
        <v>72</v>
      </c>
      <c r="F155" s="26"/>
      <c r="G155" s="26" t="s">
        <v>363</v>
      </c>
      <c r="H155" s="26">
        <v>2018</v>
      </c>
      <c r="I155" s="26" t="s">
        <v>106</v>
      </c>
      <c r="J155" s="45">
        <v>1</v>
      </c>
      <c r="K155" s="46" t="s">
        <v>1427</v>
      </c>
      <c r="L155" s="47">
        <v>1.5</v>
      </c>
      <c r="M155" s="47">
        <f t="shared" si="51"/>
        <v>1.5</v>
      </c>
      <c r="N155" s="47">
        <v>1.5</v>
      </c>
      <c r="O155" s="47"/>
      <c r="P155" s="47"/>
      <c r="Q155" s="26" t="s">
        <v>135</v>
      </c>
      <c r="R155" s="26" t="s">
        <v>39</v>
      </c>
      <c r="S155" s="26"/>
      <c r="T155" s="26"/>
      <c r="U155" s="26"/>
      <c r="V155" s="26"/>
      <c r="W155" s="26" t="s">
        <v>1310</v>
      </c>
      <c r="X155" s="26">
        <v>4347</v>
      </c>
      <c r="Y155" s="26"/>
    </row>
    <row r="156" s="3" customFormat="1" ht="24.95" customHeight="1" spans="1:25">
      <c r="A156" s="24">
        <v>101</v>
      </c>
      <c r="B156" s="46" t="s">
        <v>1481</v>
      </c>
      <c r="C156" s="26" t="s">
        <v>45</v>
      </c>
      <c r="D156" s="26" t="s">
        <v>53</v>
      </c>
      <c r="E156" s="26" t="s">
        <v>268</v>
      </c>
      <c r="F156" s="26"/>
      <c r="G156" s="26" t="s">
        <v>363</v>
      </c>
      <c r="H156" s="26">
        <v>2018</v>
      </c>
      <c r="I156" s="26" t="s">
        <v>106</v>
      </c>
      <c r="J156" s="45">
        <v>9</v>
      </c>
      <c r="K156" s="46" t="s">
        <v>1427</v>
      </c>
      <c r="L156" s="47">
        <v>1.5</v>
      </c>
      <c r="M156" s="47">
        <f t="shared" si="51"/>
        <v>13.5</v>
      </c>
      <c r="N156" s="47">
        <v>13.5</v>
      </c>
      <c r="O156" s="47"/>
      <c r="P156" s="47"/>
      <c r="Q156" s="26" t="s">
        <v>135</v>
      </c>
      <c r="R156" s="26" t="s">
        <v>39</v>
      </c>
      <c r="S156" s="26">
        <v>2</v>
      </c>
      <c r="T156" s="26">
        <v>8</v>
      </c>
      <c r="U156" s="26"/>
      <c r="V156" s="26"/>
      <c r="W156" s="26" t="s">
        <v>1310</v>
      </c>
      <c r="X156" s="26">
        <v>4348</v>
      </c>
      <c r="Y156" s="26"/>
    </row>
    <row r="157" ht="24.95" customHeight="1" spans="1:25">
      <c r="A157" s="24">
        <v>102</v>
      </c>
      <c r="B157" s="25" t="s">
        <v>1481</v>
      </c>
      <c r="C157" s="26" t="s">
        <v>45</v>
      </c>
      <c r="D157" s="26" t="s">
        <v>53</v>
      </c>
      <c r="E157" s="26" t="s">
        <v>268</v>
      </c>
      <c r="F157" s="26"/>
      <c r="G157" s="26" t="s">
        <v>363</v>
      </c>
      <c r="H157" s="26">
        <v>2019</v>
      </c>
      <c r="I157" s="26" t="s">
        <v>106</v>
      </c>
      <c r="J157" s="45">
        <v>1</v>
      </c>
      <c r="K157" s="46" t="s">
        <v>1427</v>
      </c>
      <c r="L157" s="26">
        <v>2.1</v>
      </c>
      <c r="M157" s="47">
        <f t="shared" si="51"/>
        <v>2.1</v>
      </c>
      <c r="N157" s="47"/>
      <c r="O157" s="47">
        <v>2.1</v>
      </c>
      <c r="P157" s="47"/>
      <c r="Q157" s="26" t="s">
        <v>135</v>
      </c>
      <c r="R157" s="26" t="s">
        <v>39</v>
      </c>
      <c r="S157" s="60">
        <v>1</v>
      </c>
      <c r="T157" s="60">
        <v>4</v>
      </c>
      <c r="U157" s="60"/>
      <c r="V157" s="60"/>
      <c r="W157" s="26" t="s">
        <v>1310</v>
      </c>
      <c r="X157" s="26"/>
      <c r="Y157" s="26" t="s">
        <v>1552</v>
      </c>
    </row>
    <row r="158" ht="24.95" customHeight="1" spans="1:25">
      <c r="A158" s="24">
        <v>103</v>
      </c>
      <c r="B158" s="25" t="s">
        <v>1480</v>
      </c>
      <c r="C158" s="26" t="s">
        <v>45</v>
      </c>
      <c r="D158" s="26" t="s">
        <v>53</v>
      </c>
      <c r="E158" s="26" t="s">
        <v>72</v>
      </c>
      <c r="F158" s="26"/>
      <c r="G158" s="26" t="s">
        <v>363</v>
      </c>
      <c r="H158" s="26">
        <v>2019</v>
      </c>
      <c r="I158" s="26" t="s">
        <v>106</v>
      </c>
      <c r="J158" s="45">
        <v>1</v>
      </c>
      <c r="K158" s="46" t="s">
        <v>1427</v>
      </c>
      <c r="L158" s="26">
        <v>2.1</v>
      </c>
      <c r="M158" s="47">
        <f t="shared" si="51"/>
        <v>2.1</v>
      </c>
      <c r="N158" s="47"/>
      <c r="O158" s="47">
        <v>2.1</v>
      </c>
      <c r="P158" s="47"/>
      <c r="Q158" s="26" t="s">
        <v>135</v>
      </c>
      <c r="R158" s="26" t="s">
        <v>39</v>
      </c>
      <c r="S158" s="60">
        <v>1</v>
      </c>
      <c r="T158" s="60">
        <v>5</v>
      </c>
      <c r="U158" s="60"/>
      <c r="V158" s="60"/>
      <c r="W158" s="26" t="s">
        <v>1310</v>
      </c>
      <c r="X158" s="26"/>
      <c r="Y158" s="26" t="s">
        <v>1553</v>
      </c>
    </row>
    <row r="159" ht="24.95" customHeight="1" spans="1:25">
      <c r="A159" s="24">
        <v>104</v>
      </c>
      <c r="B159" s="25" t="s">
        <v>1479</v>
      </c>
      <c r="C159" s="26" t="s">
        <v>45</v>
      </c>
      <c r="D159" s="26" t="s">
        <v>53</v>
      </c>
      <c r="E159" s="26" t="s">
        <v>55</v>
      </c>
      <c r="F159" s="26"/>
      <c r="G159" s="26" t="s">
        <v>363</v>
      </c>
      <c r="H159" s="26">
        <v>2019</v>
      </c>
      <c r="I159" s="26" t="s">
        <v>106</v>
      </c>
      <c r="J159" s="45">
        <v>2</v>
      </c>
      <c r="K159" s="46" t="s">
        <v>1427</v>
      </c>
      <c r="L159" s="26">
        <v>2.1</v>
      </c>
      <c r="M159" s="47">
        <f t="shared" si="51"/>
        <v>4.2</v>
      </c>
      <c r="N159" s="47"/>
      <c r="O159" s="47">
        <v>4.2</v>
      </c>
      <c r="P159" s="47"/>
      <c r="Q159" s="26" t="s">
        <v>135</v>
      </c>
      <c r="R159" s="26" t="s">
        <v>39</v>
      </c>
      <c r="S159" s="60">
        <v>1</v>
      </c>
      <c r="T159" s="60">
        <v>4</v>
      </c>
      <c r="U159" s="60"/>
      <c r="V159" s="60"/>
      <c r="W159" s="26" t="s">
        <v>1310</v>
      </c>
      <c r="X159" s="26"/>
      <c r="Y159" s="26" t="s">
        <v>1554</v>
      </c>
    </row>
    <row r="160" s="5" customFormat="1" ht="24.95" customHeight="1" spans="1:25">
      <c r="A160" s="20">
        <v>105</v>
      </c>
      <c r="B160" s="21" t="s">
        <v>1590</v>
      </c>
      <c r="C160" s="20"/>
      <c r="D160" s="20"/>
      <c r="E160" s="20"/>
      <c r="F160" s="20"/>
      <c r="G160" s="20" t="s">
        <v>37</v>
      </c>
      <c r="H160" s="20" t="s">
        <v>34</v>
      </c>
      <c r="I160" s="20" t="s">
        <v>106</v>
      </c>
      <c r="J160" s="41">
        <f>SUM(J161:J163)</f>
        <v>4</v>
      </c>
      <c r="K160" s="21" t="s">
        <v>1424</v>
      </c>
      <c r="L160" s="20"/>
      <c r="M160" s="48">
        <f>SUM(M161:M163)</f>
        <v>8.4</v>
      </c>
      <c r="N160" s="48">
        <f>SUM(N161:N163)</f>
        <v>8.4</v>
      </c>
      <c r="O160" s="48">
        <f>SUM(O161:O163)</f>
        <v>0</v>
      </c>
      <c r="P160" s="48">
        <f>SUM(P161:P163)</f>
        <v>0</v>
      </c>
      <c r="Q160" s="20"/>
      <c r="R160" s="20" t="s">
        <v>39</v>
      </c>
      <c r="S160" s="57">
        <f>SUM(S161:S163)</f>
        <v>4</v>
      </c>
      <c r="T160" s="57">
        <f>SUM(T161:T163)</f>
        <v>16</v>
      </c>
      <c r="U160" s="57"/>
      <c r="V160" s="57"/>
      <c r="W160" s="20" t="s">
        <v>34</v>
      </c>
      <c r="X160" s="20">
        <v>4571</v>
      </c>
      <c r="Y160" s="20"/>
    </row>
    <row r="161" s="3" customFormat="1" ht="24.95" customHeight="1" spans="1:25">
      <c r="A161" s="24">
        <v>106</v>
      </c>
      <c r="B161" s="46" t="s">
        <v>1605</v>
      </c>
      <c r="C161" s="26" t="s">
        <v>45</v>
      </c>
      <c r="D161" s="26" t="s">
        <v>53</v>
      </c>
      <c r="E161" s="26" t="s">
        <v>72</v>
      </c>
      <c r="F161" s="26"/>
      <c r="G161" s="26" t="s">
        <v>37</v>
      </c>
      <c r="H161" s="26">
        <v>2018</v>
      </c>
      <c r="I161" s="26" t="s">
        <v>106</v>
      </c>
      <c r="J161" s="45">
        <v>1</v>
      </c>
      <c r="K161" s="46" t="s">
        <v>1593</v>
      </c>
      <c r="L161" s="47">
        <v>2.1</v>
      </c>
      <c r="M161" s="47">
        <f>N161+O161+P161</f>
        <v>2.1</v>
      </c>
      <c r="N161" s="54">
        <v>2.1</v>
      </c>
      <c r="O161" s="54"/>
      <c r="P161" s="54"/>
      <c r="Q161" s="26" t="s">
        <v>135</v>
      </c>
      <c r="R161" s="26" t="s">
        <v>39</v>
      </c>
      <c r="S161" s="45">
        <v>1</v>
      </c>
      <c r="T161" s="26">
        <v>4</v>
      </c>
      <c r="U161" s="26"/>
      <c r="V161" s="26"/>
      <c r="W161" s="26" t="s">
        <v>1310</v>
      </c>
      <c r="X161" s="26">
        <v>4583</v>
      </c>
      <c r="Y161" s="26"/>
    </row>
    <row r="162" s="3" customFormat="1" ht="24.95" customHeight="1" spans="1:25">
      <c r="A162" s="24">
        <v>107</v>
      </c>
      <c r="B162" s="46" t="s">
        <v>1606</v>
      </c>
      <c r="C162" s="26" t="s">
        <v>45</v>
      </c>
      <c r="D162" s="26" t="s">
        <v>53</v>
      </c>
      <c r="E162" s="26" t="s">
        <v>55</v>
      </c>
      <c r="F162" s="26"/>
      <c r="G162" s="26" t="s">
        <v>37</v>
      </c>
      <c r="H162" s="26">
        <v>2018</v>
      </c>
      <c r="I162" s="26" t="s">
        <v>106</v>
      </c>
      <c r="J162" s="45">
        <v>2</v>
      </c>
      <c r="K162" s="46" t="s">
        <v>1593</v>
      </c>
      <c r="L162" s="47">
        <v>2.1</v>
      </c>
      <c r="M162" s="47">
        <f>N162+O162+P162</f>
        <v>4.2</v>
      </c>
      <c r="N162" s="54">
        <v>4.2</v>
      </c>
      <c r="O162" s="54"/>
      <c r="P162" s="54"/>
      <c r="Q162" s="26" t="s">
        <v>135</v>
      </c>
      <c r="R162" s="26" t="s">
        <v>39</v>
      </c>
      <c r="S162" s="45">
        <v>2</v>
      </c>
      <c r="T162" s="26">
        <v>8</v>
      </c>
      <c r="U162" s="26"/>
      <c r="V162" s="26"/>
      <c r="W162" s="26" t="s">
        <v>1310</v>
      </c>
      <c r="X162" s="26">
        <v>4584</v>
      </c>
      <c r="Y162" s="26"/>
    </row>
    <row r="163" s="3" customFormat="1" ht="24.95" customHeight="1" spans="1:25">
      <c r="A163" s="24">
        <v>108</v>
      </c>
      <c r="B163" s="46" t="s">
        <v>1607</v>
      </c>
      <c r="C163" s="26" t="s">
        <v>45</v>
      </c>
      <c r="D163" s="26" t="s">
        <v>53</v>
      </c>
      <c r="E163" s="26" t="s">
        <v>268</v>
      </c>
      <c r="F163" s="26"/>
      <c r="G163" s="26" t="s">
        <v>37</v>
      </c>
      <c r="H163" s="26">
        <v>2018</v>
      </c>
      <c r="I163" s="26" t="s">
        <v>106</v>
      </c>
      <c r="J163" s="45">
        <v>1</v>
      </c>
      <c r="K163" s="46" t="s">
        <v>1593</v>
      </c>
      <c r="L163" s="47">
        <v>2.1</v>
      </c>
      <c r="M163" s="47">
        <f>N163+O163+P163</f>
        <v>2.1</v>
      </c>
      <c r="N163" s="54">
        <v>2.1</v>
      </c>
      <c r="O163" s="54"/>
      <c r="P163" s="54"/>
      <c r="Q163" s="26" t="s">
        <v>135</v>
      </c>
      <c r="R163" s="26" t="s">
        <v>39</v>
      </c>
      <c r="S163" s="45">
        <v>1</v>
      </c>
      <c r="T163" s="26">
        <v>4</v>
      </c>
      <c r="U163" s="26"/>
      <c r="V163" s="26"/>
      <c r="W163" s="26" t="s">
        <v>1310</v>
      </c>
      <c r="X163" s="26">
        <v>4585</v>
      </c>
      <c r="Y163" s="26"/>
    </row>
    <row r="164" s="5" customFormat="1" ht="24.95" customHeight="1" spans="1:25">
      <c r="A164" s="20">
        <v>109</v>
      </c>
      <c r="B164" s="21" t="s">
        <v>1631</v>
      </c>
      <c r="C164" s="20"/>
      <c r="D164" s="20"/>
      <c r="E164" s="20"/>
      <c r="F164" s="20"/>
      <c r="G164" s="20" t="s">
        <v>363</v>
      </c>
      <c r="H164" s="20" t="s">
        <v>34</v>
      </c>
      <c r="I164" s="20" t="s">
        <v>106</v>
      </c>
      <c r="J164" s="41">
        <f>SUM(0)</f>
        <v>0</v>
      </c>
      <c r="K164" s="21" t="s">
        <v>1632</v>
      </c>
      <c r="L164" s="20"/>
      <c r="M164" s="48">
        <f>SUM(0)</f>
        <v>0</v>
      </c>
      <c r="N164" s="48">
        <f>SUM(0)</f>
        <v>0</v>
      </c>
      <c r="O164" s="48">
        <f>SUM(0)</f>
        <v>0</v>
      </c>
      <c r="P164" s="48">
        <f>SUM(0)</f>
        <v>0</v>
      </c>
      <c r="Q164" s="20"/>
      <c r="R164" s="20" t="s">
        <v>39</v>
      </c>
      <c r="S164" s="57">
        <f>SUM(0)</f>
        <v>0</v>
      </c>
      <c r="T164" s="57">
        <f>SUM(0)</f>
        <v>0</v>
      </c>
      <c r="U164" s="57"/>
      <c r="V164" s="57"/>
      <c r="W164" s="20" t="s">
        <v>34</v>
      </c>
      <c r="X164" s="20">
        <v>4603</v>
      </c>
      <c r="Y164" s="20"/>
    </row>
    <row r="165" s="5" customFormat="1" ht="24.95" customHeight="1" spans="1:25">
      <c r="A165" s="20">
        <v>110</v>
      </c>
      <c r="B165" s="21" t="s">
        <v>1699</v>
      </c>
      <c r="C165" s="20"/>
      <c r="D165" s="20"/>
      <c r="E165" s="20"/>
      <c r="F165" s="20"/>
      <c r="G165" s="20"/>
      <c r="H165" s="20"/>
      <c r="I165" s="20"/>
      <c r="J165" s="41"/>
      <c r="K165" s="21"/>
      <c r="L165" s="20"/>
      <c r="M165" s="48"/>
      <c r="N165" s="48"/>
      <c r="O165" s="48"/>
      <c r="P165" s="48"/>
      <c r="Q165" s="20"/>
      <c r="R165" s="20"/>
      <c r="S165" s="57"/>
      <c r="T165" s="57"/>
      <c r="U165" s="57"/>
      <c r="V165" s="57"/>
      <c r="W165" s="20"/>
      <c r="X165" s="20">
        <v>4613</v>
      </c>
      <c r="Y165" s="20"/>
    </row>
    <row r="166" s="5" customFormat="1" ht="24.95" customHeight="1" spans="1:25">
      <c r="A166" s="20">
        <v>111</v>
      </c>
      <c r="B166" s="21" t="s">
        <v>1700</v>
      </c>
      <c r="C166" s="20"/>
      <c r="D166" s="20"/>
      <c r="E166" s="20"/>
      <c r="F166" s="20"/>
      <c r="G166" s="20"/>
      <c r="H166" s="20"/>
      <c r="I166" s="20"/>
      <c r="J166" s="41"/>
      <c r="K166" s="21"/>
      <c r="L166" s="20"/>
      <c r="M166" s="48"/>
      <c r="N166" s="48"/>
      <c r="O166" s="48"/>
      <c r="P166" s="48"/>
      <c r="Q166" s="20"/>
      <c r="R166" s="20"/>
      <c r="S166" s="57"/>
      <c r="T166" s="57"/>
      <c r="U166" s="57"/>
      <c r="V166" s="57"/>
      <c r="W166" s="20"/>
      <c r="X166" s="20"/>
      <c r="Y166" s="20" t="s">
        <v>1701</v>
      </c>
    </row>
    <row r="167" s="5" customFormat="1" ht="24.95" customHeight="1" spans="1:25">
      <c r="A167" s="20">
        <v>112</v>
      </c>
      <c r="B167" s="21" t="s">
        <v>1303</v>
      </c>
      <c r="C167" s="20"/>
      <c r="D167" s="20"/>
      <c r="E167" s="20"/>
      <c r="F167" s="20"/>
      <c r="G167" s="20"/>
      <c r="H167" s="20"/>
      <c r="I167" s="20"/>
      <c r="J167" s="41">
        <f>SUM(J168,J169)</f>
        <v>0</v>
      </c>
      <c r="K167" s="21"/>
      <c r="L167" s="20"/>
      <c r="M167" s="48">
        <f t="shared" ref="M167:P167" si="52">SUM(M168,M169)</f>
        <v>0</v>
      </c>
      <c r="N167" s="48">
        <f t="shared" si="52"/>
        <v>0</v>
      </c>
      <c r="O167" s="48">
        <f t="shared" si="52"/>
        <v>0</v>
      </c>
      <c r="P167" s="48">
        <f t="shared" si="52"/>
        <v>0</v>
      </c>
      <c r="Q167" s="20"/>
      <c r="R167" s="20"/>
      <c r="S167" s="57">
        <f>SUM(S168,S169)</f>
        <v>0</v>
      </c>
      <c r="T167" s="57">
        <f>SUM(T168,T169)</f>
        <v>0</v>
      </c>
      <c r="U167" s="57"/>
      <c r="V167" s="57"/>
      <c r="W167" s="20"/>
      <c r="X167" s="20"/>
      <c r="Y167" s="20" t="s">
        <v>1702</v>
      </c>
    </row>
    <row r="168" s="6" customFormat="1" ht="24.95" customHeight="1" spans="1:25">
      <c r="A168" s="22">
        <v>113</v>
      </c>
      <c r="B168" s="23" t="s">
        <v>1703</v>
      </c>
      <c r="C168" s="22"/>
      <c r="D168" s="22"/>
      <c r="E168" s="22"/>
      <c r="F168" s="22"/>
      <c r="G168" s="22" t="s">
        <v>37</v>
      </c>
      <c r="H168" s="22" t="s">
        <v>34</v>
      </c>
      <c r="I168" s="22" t="s">
        <v>106</v>
      </c>
      <c r="J168" s="43">
        <f>SUM(0)</f>
        <v>0</v>
      </c>
      <c r="K168" s="23" t="s">
        <v>1704</v>
      </c>
      <c r="L168" s="22"/>
      <c r="M168" s="49">
        <f>SUM(0)</f>
        <v>0</v>
      </c>
      <c r="N168" s="49">
        <f>SUM(0)</f>
        <v>0</v>
      </c>
      <c r="O168" s="49">
        <f>SUM(0)</f>
        <v>0</v>
      </c>
      <c r="P168" s="49">
        <f>SUM(0)</f>
        <v>0</v>
      </c>
      <c r="Q168" s="22"/>
      <c r="R168" s="22" t="s">
        <v>39</v>
      </c>
      <c r="S168" s="58">
        <f>SUM(0)</f>
        <v>0</v>
      </c>
      <c r="T168" s="58">
        <f>SUM(0)</f>
        <v>0</v>
      </c>
      <c r="U168" s="44"/>
      <c r="V168" s="44"/>
      <c r="W168" s="22" t="s">
        <v>34</v>
      </c>
      <c r="X168" s="22">
        <v>4151</v>
      </c>
      <c r="Y168" s="22"/>
    </row>
    <row r="169" s="6" customFormat="1" ht="24.95" customHeight="1" spans="1:25">
      <c r="A169" s="22">
        <v>114</v>
      </c>
      <c r="B169" s="23" t="s">
        <v>1711</v>
      </c>
      <c r="C169" s="22"/>
      <c r="D169" s="22"/>
      <c r="E169" s="22"/>
      <c r="F169" s="22"/>
      <c r="G169" s="22" t="s">
        <v>37</v>
      </c>
      <c r="H169" s="22" t="s">
        <v>34</v>
      </c>
      <c r="I169" s="22" t="s">
        <v>106</v>
      </c>
      <c r="J169" s="43">
        <f>SUM(0)</f>
        <v>0</v>
      </c>
      <c r="K169" s="23" t="s">
        <v>1712</v>
      </c>
      <c r="L169" s="22"/>
      <c r="M169" s="49">
        <f>SUM(0)</f>
        <v>0</v>
      </c>
      <c r="N169" s="49">
        <f>SUM(0)</f>
        <v>0</v>
      </c>
      <c r="O169" s="49">
        <f>SUM(0)</f>
        <v>0</v>
      </c>
      <c r="P169" s="49">
        <f>SUM(0)</f>
        <v>0</v>
      </c>
      <c r="Q169" s="22"/>
      <c r="R169" s="22" t="s">
        <v>39</v>
      </c>
      <c r="S169" s="58">
        <f>SUM(0)</f>
        <v>0</v>
      </c>
      <c r="T169" s="58">
        <f>SUM(0)</f>
        <v>0</v>
      </c>
      <c r="U169" s="44"/>
      <c r="V169" s="44"/>
      <c r="W169" s="22" t="s">
        <v>34</v>
      </c>
      <c r="X169" s="22">
        <v>4155</v>
      </c>
      <c r="Y169" s="22"/>
    </row>
    <row r="170" s="4" customFormat="1" ht="24.95" customHeight="1" spans="1:25">
      <c r="A170" s="18">
        <v>115</v>
      </c>
      <c r="B170" s="19" t="s">
        <v>1721</v>
      </c>
      <c r="C170" s="18"/>
      <c r="D170" s="18"/>
      <c r="E170" s="18"/>
      <c r="F170" s="18"/>
      <c r="G170" s="18" t="s">
        <v>34</v>
      </c>
      <c r="H170" s="18" t="s">
        <v>34</v>
      </c>
      <c r="I170" s="18" t="s">
        <v>34</v>
      </c>
      <c r="J170" s="62" t="s">
        <v>34</v>
      </c>
      <c r="K170" s="19"/>
      <c r="L170" s="18"/>
      <c r="M170" s="40">
        <f t="shared" ref="M170:P170" si="53">M171+M172+M173+M174+M177+M178+M179+M184</f>
        <v>0</v>
      </c>
      <c r="N170" s="40">
        <f t="shared" si="53"/>
        <v>0</v>
      </c>
      <c r="O170" s="40">
        <f t="shared" si="53"/>
        <v>0</v>
      </c>
      <c r="P170" s="40">
        <f t="shared" si="53"/>
        <v>0</v>
      </c>
      <c r="Q170" s="18">
        <f>SUBTOTAL(9,Q171,Q172,Q173,Q184,Q177,Q178,Q179)</f>
        <v>0</v>
      </c>
      <c r="R170" s="18" t="s">
        <v>34</v>
      </c>
      <c r="S170" s="56">
        <f>S171+S172+S173+S174+S177+S178+S179+S184</f>
        <v>0</v>
      </c>
      <c r="T170" s="56">
        <f>T171+T172+T173+T174+T177+T178+T179+T184</f>
        <v>0</v>
      </c>
      <c r="U170" s="56" t="s">
        <v>1722</v>
      </c>
      <c r="V170" s="56" t="s">
        <v>1723</v>
      </c>
      <c r="W170" s="18" t="s">
        <v>34</v>
      </c>
      <c r="X170" s="18">
        <v>4614</v>
      </c>
      <c r="Y170" s="18"/>
    </row>
    <row r="171" s="5" customFormat="1" ht="24.95" customHeight="1" spans="1:25">
      <c r="A171" s="20">
        <v>116</v>
      </c>
      <c r="B171" s="21" t="s">
        <v>1724</v>
      </c>
      <c r="C171" s="20"/>
      <c r="D171" s="20"/>
      <c r="E171" s="20"/>
      <c r="F171" s="20"/>
      <c r="G171" s="20" t="s">
        <v>37</v>
      </c>
      <c r="H171" s="20" t="s">
        <v>34</v>
      </c>
      <c r="I171" s="20" t="s">
        <v>108</v>
      </c>
      <c r="J171" s="41">
        <f>SUM(0)</f>
        <v>0</v>
      </c>
      <c r="K171" s="21" t="s">
        <v>1725</v>
      </c>
      <c r="L171" s="20"/>
      <c r="M171" s="48">
        <f t="shared" ref="M171:P171" si="54">SUM(0)</f>
        <v>0</v>
      </c>
      <c r="N171" s="48">
        <f t="shared" si="54"/>
        <v>0</v>
      </c>
      <c r="O171" s="48">
        <f t="shared" si="54"/>
        <v>0</v>
      </c>
      <c r="P171" s="48">
        <f t="shared" si="54"/>
        <v>0</v>
      </c>
      <c r="Q171" s="20"/>
      <c r="R171" s="20" t="s">
        <v>110</v>
      </c>
      <c r="S171" s="57">
        <f>SUM(0)</f>
        <v>0</v>
      </c>
      <c r="T171" s="57">
        <f>SUM(0)</f>
        <v>0</v>
      </c>
      <c r="U171" s="57" t="s">
        <v>1722</v>
      </c>
      <c r="V171" s="57" t="s">
        <v>1723</v>
      </c>
      <c r="W171" s="20" t="s">
        <v>34</v>
      </c>
      <c r="X171" s="20">
        <v>4615</v>
      </c>
      <c r="Y171" s="20"/>
    </row>
    <row r="172" s="5" customFormat="1" ht="24.95" customHeight="1" spans="1:25">
      <c r="A172" s="20">
        <v>117</v>
      </c>
      <c r="B172" s="21" t="s">
        <v>1726</v>
      </c>
      <c r="C172" s="20"/>
      <c r="D172" s="20"/>
      <c r="E172" s="20"/>
      <c r="F172" s="20"/>
      <c r="G172" s="20" t="s">
        <v>125</v>
      </c>
      <c r="H172" s="20" t="s">
        <v>34</v>
      </c>
      <c r="I172" s="20" t="s">
        <v>108</v>
      </c>
      <c r="J172" s="41">
        <f>SUM(0)</f>
        <v>0</v>
      </c>
      <c r="K172" s="21" t="s">
        <v>1725</v>
      </c>
      <c r="L172" s="20"/>
      <c r="M172" s="48">
        <f>SUM(0)</f>
        <v>0</v>
      </c>
      <c r="N172" s="48">
        <f>SUM(0)</f>
        <v>0</v>
      </c>
      <c r="O172" s="48">
        <f>SUM(0)</f>
        <v>0</v>
      </c>
      <c r="P172" s="48">
        <f>SUM(0)</f>
        <v>0</v>
      </c>
      <c r="Q172" s="20"/>
      <c r="R172" s="20" t="s">
        <v>110</v>
      </c>
      <c r="S172" s="57">
        <f>SUM(0)</f>
        <v>0</v>
      </c>
      <c r="T172" s="57">
        <f>SUM(0)</f>
        <v>0</v>
      </c>
      <c r="U172" s="57" t="s">
        <v>1727</v>
      </c>
      <c r="V172" s="57" t="s">
        <v>1723</v>
      </c>
      <c r="W172" s="20" t="s">
        <v>34</v>
      </c>
      <c r="X172" s="20">
        <v>4624</v>
      </c>
      <c r="Y172" s="20"/>
    </row>
    <row r="173" s="5" customFormat="1" ht="24.95" customHeight="1" spans="1:25">
      <c r="A173" s="20">
        <v>118</v>
      </c>
      <c r="B173" s="21" t="s">
        <v>1735</v>
      </c>
      <c r="C173" s="20"/>
      <c r="D173" s="20"/>
      <c r="E173" s="20"/>
      <c r="F173" s="20"/>
      <c r="G173" s="20" t="s">
        <v>37</v>
      </c>
      <c r="H173" s="20" t="s">
        <v>34</v>
      </c>
      <c r="I173" s="20" t="s">
        <v>1232</v>
      </c>
      <c r="J173" s="41">
        <f t="shared" ref="J173:J178" si="55">SUM(0)</f>
        <v>0</v>
      </c>
      <c r="K173" s="21" t="s">
        <v>1725</v>
      </c>
      <c r="L173" s="20"/>
      <c r="M173" s="48">
        <f t="shared" ref="M173:P173" si="56">SUM(0)</f>
        <v>0</v>
      </c>
      <c r="N173" s="48">
        <f t="shared" si="56"/>
        <v>0</v>
      </c>
      <c r="O173" s="48">
        <f t="shared" si="56"/>
        <v>0</v>
      </c>
      <c r="P173" s="48">
        <f t="shared" si="56"/>
        <v>0</v>
      </c>
      <c r="Q173" s="20"/>
      <c r="R173" s="20" t="s">
        <v>110</v>
      </c>
      <c r="S173" s="57">
        <f t="shared" ref="S173:S178" si="57">SUM(0)</f>
        <v>0</v>
      </c>
      <c r="T173" s="57">
        <f t="shared" ref="T173:T178" si="58">SUM(0)</f>
        <v>0</v>
      </c>
      <c r="U173" s="57" t="s">
        <v>1736</v>
      </c>
      <c r="V173" s="57" t="s">
        <v>1723</v>
      </c>
      <c r="W173" s="20" t="s">
        <v>34</v>
      </c>
      <c r="X173" s="20">
        <v>4641</v>
      </c>
      <c r="Y173" s="20"/>
    </row>
    <row r="174" s="5" customFormat="1" ht="24.95" customHeight="1" spans="1:25">
      <c r="A174" s="20">
        <v>119</v>
      </c>
      <c r="B174" s="21" t="s">
        <v>1737</v>
      </c>
      <c r="C174" s="20"/>
      <c r="D174" s="20"/>
      <c r="E174" s="20"/>
      <c r="F174" s="20"/>
      <c r="G174" s="20" t="s">
        <v>37</v>
      </c>
      <c r="H174" s="20" t="s">
        <v>34</v>
      </c>
      <c r="I174" s="20" t="s">
        <v>38</v>
      </c>
      <c r="J174" s="41">
        <f>SUM(J175,J176)</f>
        <v>0</v>
      </c>
      <c r="K174" s="21" t="s">
        <v>1738</v>
      </c>
      <c r="L174" s="20"/>
      <c r="M174" s="48">
        <f>SUM(N174:P174)</f>
        <v>0</v>
      </c>
      <c r="N174" s="48">
        <f t="shared" ref="N174:P174" si="59">SUM(N175,N176)</f>
        <v>0</v>
      </c>
      <c r="O174" s="48">
        <f t="shared" si="59"/>
        <v>0</v>
      </c>
      <c r="P174" s="48">
        <f t="shared" si="59"/>
        <v>0</v>
      </c>
      <c r="Q174" s="20"/>
      <c r="R174" s="20" t="s">
        <v>39</v>
      </c>
      <c r="S174" s="57">
        <f>SUM(S175,S176)</f>
        <v>0</v>
      </c>
      <c r="T174" s="57">
        <f>SUM(T175,T176)</f>
        <v>0</v>
      </c>
      <c r="U174" s="57" t="s">
        <v>1739</v>
      </c>
      <c r="V174" s="57" t="s">
        <v>1723</v>
      </c>
      <c r="W174" s="20" t="s">
        <v>34</v>
      </c>
      <c r="X174" s="20">
        <v>4678</v>
      </c>
      <c r="Y174" s="20"/>
    </row>
    <row r="175" s="6" customFormat="1" ht="24.95" customHeight="1" spans="1:25">
      <c r="A175" s="22">
        <v>120</v>
      </c>
      <c r="B175" s="23" t="s">
        <v>1740</v>
      </c>
      <c r="C175" s="22"/>
      <c r="D175" s="22"/>
      <c r="E175" s="22"/>
      <c r="F175" s="22"/>
      <c r="G175" s="22" t="s">
        <v>37</v>
      </c>
      <c r="H175" s="22" t="s">
        <v>34</v>
      </c>
      <c r="I175" s="22" t="s">
        <v>38</v>
      </c>
      <c r="J175" s="43">
        <f t="shared" si="55"/>
        <v>0</v>
      </c>
      <c r="K175" s="23"/>
      <c r="L175" s="22"/>
      <c r="M175" s="49">
        <f t="shared" ref="M175:P175" si="60">SUM(0)</f>
        <v>0</v>
      </c>
      <c r="N175" s="49">
        <f t="shared" si="60"/>
        <v>0</v>
      </c>
      <c r="O175" s="49">
        <f t="shared" si="60"/>
        <v>0</v>
      </c>
      <c r="P175" s="49">
        <f t="shared" si="60"/>
        <v>0</v>
      </c>
      <c r="Q175" s="22"/>
      <c r="R175" s="22"/>
      <c r="S175" s="58">
        <f t="shared" si="57"/>
        <v>0</v>
      </c>
      <c r="T175" s="58">
        <f t="shared" si="58"/>
        <v>0</v>
      </c>
      <c r="U175" s="58"/>
      <c r="V175" s="58"/>
      <c r="W175" s="22"/>
      <c r="X175" s="22"/>
      <c r="Y175" s="22" t="s">
        <v>1741</v>
      </c>
    </row>
    <row r="176" s="6" customFormat="1" ht="24.95" customHeight="1" spans="1:25">
      <c r="A176" s="22">
        <v>121</v>
      </c>
      <c r="B176" s="23" t="s">
        <v>1742</v>
      </c>
      <c r="C176" s="22"/>
      <c r="D176" s="22"/>
      <c r="E176" s="22"/>
      <c r="F176" s="22"/>
      <c r="G176" s="22"/>
      <c r="H176" s="22"/>
      <c r="I176" s="22" t="s">
        <v>1743</v>
      </c>
      <c r="J176" s="43"/>
      <c r="K176" s="23"/>
      <c r="L176" s="22"/>
      <c r="M176" s="49">
        <f t="shared" ref="M176:M182" si="61">SUM(N176:P176)</f>
        <v>0</v>
      </c>
      <c r="N176" s="49"/>
      <c r="O176" s="49"/>
      <c r="P176" s="49"/>
      <c r="Q176" s="22"/>
      <c r="R176" s="22"/>
      <c r="S176" s="58"/>
      <c r="T176" s="58"/>
      <c r="U176" s="58"/>
      <c r="V176" s="58"/>
      <c r="W176" s="22"/>
      <c r="X176" s="22"/>
      <c r="Y176" s="22" t="s">
        <v>1744</v>
      </c>
    </row>
    <row r="177" s="5" customFormat="1" ht="24.95" customHeight="1" spans="1:25">
      <c r="A177" s="20">
        <v>122</v>
      </c>
      <c r="B177" s="21" t="s">
        <v>1745</v>
      </c>
      <c r="C177" s="20"/>
      <c r="D177" s="20"/>
      <c r="E177" s="20"/>
      <c r="F177" s="20"/>
      <c r="G177" s="20"/>
      <c r="H177" s="20" t="s">
        <v>34</v>
      </c>
      <c r="I177" s="20" t="s">
        <v>38</v>
      </c>
      <c r="J177" s="41"/>
      <c r="K177" s="21"/>
      <c r="L177" s="20"/>
      <c r="M177" s="48"/>
      <c r="N177" s="48">
        <f>SUM(0)</f>
        <v>0</v>
      </c>
      <c r="O177" s="48"/>
      <c r="P177" s="48"/>
      <c r="Q177" s="20"/>
      <c r="R177" s="20"/>
      <c r="S177" s="57"/>
      <c r="T177" s="57"/>
      <c r="U177" s="57"/>
      <c r="V177" s="57"/>
      <c r="W177" s="20"/>
      <c r="X177" s="20"/>
      <c r="Y177" s="20" t="s">
        <v>1746</v>
      </c>
    </row>
    <row r="178" s="5" customFormat="1" ht="24.95" customHeight="1" spans="1:25">
      <c r="A178" s="20">
        <v>123</v>
      </c>
      <c r="B178" s="21" t="s">
        <v>1747</v>
      </c>
      <c r="C178" s="20"/>
      <c r="D178" s="20"/>
      <c r="E178" s="20"/>
      <c r="F178" s="20"/>
      <c r="G178" s="20" t="s">
        <v>37</v>
      </c>
      <c r="H178" s="20" t="s">
        <v>34</v>
      </c>
      <c r="I178" s="20" t="s">
        <v>38</v>
      </c>
      <c r="J178" s="41">
        <f t="shared" si="55"/>
        <v>0</v>
      </c>
      <c r="K178" s="21" t="s">
        <v>1748</v>
      </c>
      <c r="L178" s="20"/>
      <c r="M178" s="48">
        <f t="shared" ref="M178:P178" si="62">SUM(0)</f>
        <v>0</v>
      </c>
      <c r="N178" s="48">
        <f t="shared" si="62"/>
        <v>0</v>
      </c>
      <c r="O178" s="48">
        <f t="shared" si="62"/>
        <v>0</v>
      </c>
      <c r="P178" s="48">
        <f t="shared" si="62"/>
        <v>0</v>
      </c>
      <c r="Q178" s="20"/>
      <c r="R178" s="20" t="s">
        <v>110</v>
      </c>
      <c r="S178" s="57">
        <f t="shared" si="57"/>
        <v>0</v>
      </c>
      <c r="T178" s="57">
        <f t="shared" si="58"/>
        <v>0</v>
      </c>
      <c r="U178" s="57" t="s">
        <v>1749</v>
      </c>
      <c r="V178" s="57" t="s">
        <v>1723</v>
      </c>
      <c r="W178" s="20" t="s">
        <v>34</v>
      </c>
      <c r="X178" s="20">
        <v>4686</v>
      </c>
      <c r="Y178" s="20"/>
    </row>
    <row r="179" s="5" customFormat="1" ht="24.95" customHeight="1" spans="1:25">
      <c r="A179" s="20">
        <v>124</v>
      </c>
      <c r="B179" s="21" t="s">
        <v>1750</v>
      </c>
      <c r="C179" s="20"/>
      <c r="D179" s="20"/>
      <c r="E179" s="20"/>
      <c r="F179" s="20"/>
      <c r="G179" s="20" t="s">
        <v>37</v>
      </c>
      <c r="H179" s="20" t="s">
        <v>34</v>
      </c>
      <c r="I179" s="20" t="s">
        <v>38</v>
      </c>
      <c r="J179" s="41">
        <f>SUM(J180:J183)</f>
        <v>0</v>
      </c>
      <c r="K179" s="21"/>
      <c r="L179" s="20"/>
      <c r="M179" s="48">
        <f t="shared" si="61"/>
        <v>0</v>
      </c>
      <c r="N179" s="48">
        <f t="shared" ref="N179:Q179" si="63">SUM(N180:N183)</f>
        <v>0</v>
      </c>
      <c r="O179" s="48">
        <f t="shared" si="63"/>
        <v>0</v>
      </c>
      <c r="P179" s="48">
        <f t="shared" si="63"/>
        <v>0</v>
      </c>
      <c r="Q179" s="20">
        <f t="shared" si="63"/>
        <v>0</v>
      </c>
      <c r="R179" s="20" t="s">
        <v>39</v>
      </c>
      <c r="S179" s="57">
        <f>SUM(S180:S183)</f>
        <v>0</v>
      </c>
      <c r="T179" s="57">
        <f>SUM(T180:T183)</f>
        <v>0</v>
      </c>
      <c r="U179" s="57" t="s">
        <v>1751</v>
      </c>
      <c r="V179" s="57" t="s">
        <v>1752</v>
      </c>
      <c r="W179" s="20" t="s">
        <v>34</v>
      </c>
      <c r="X179" s="20">
        <v>4698</v>
      </c>
      <c r="Y179" s="20"/>
    </row>
    <row r="180" s="6" customFormat="1" ht="24.95" customHeight="1" spans="1:25">
      <c r="A180" s="22">
        <v>125</v>
      </c>
      <c r="B180" s="23" t="s">
        <v>1753</v>
      </c>
      <c r="C180" s="22"/>
      <c r="D180" s="22"/>
      <c r="E180" s="22"/>
      <c r="F180" s="22"/>
      <c r="G180" s="22" t="s">
        <v>37</v>
      </c>
      <c r="H180" s="22" t="s">
        <v>34</v>
      </c>
      <c r="I180" s="22" t="s">
        <v>38</v>
      </c>
      <c r="J180" s="43"/>
      <c r="K180" s="23"/>
      <c r="L180" s="22"/>
      <c r="M180" s="49">
        <f t="shared" si="61"/>
        <v>0</v>
      </c>
      <c r="N180" s="49"/>
      <c r="O180" s="49"/>
      <c r="P180" s="49"/>
      <c r="Q180" s="22"/>
      <c r="R180" s="22"/>
      <c r="S180" s="58"/>
      <c r="T180" s="58"/>
      <c r="U180" s="58"/>
      <c r="V180" s="58"/>
      <c r="W180" s="22"/>
      <c r="X180" s="22">
        <v>4699</v>
      </c>
      <c r="Y180" s="22"/>
    </row>
    <row r="181" s="6" customFormat="1" ht="24.95" customHeight="1" spans="1:25">
      <c r="A181" s="22">
        <v>126</v>
      </c>
      <c r="B181" s="23" t="s">
        <v>1754</v>
      </c>
      <c r="C181" s="22"/>
      <c r="D181" s="22"/>
      <c r="E181" s="22"/>
      <c r="F181" s="22"/>
      <c r="G181" s="22" t="s">
        <v>37</v>
      </c>
      <c r="H181" s="22" t="s">
        <v>34</v>
      </c>
      <c r="I181" s="22" t="s">
        <v>38</v>
      </c>
      <c r="J181" s="43"/>
      <c r="K181" s="23"/>
      <c r="L181" s="22"/>
      <c r="M181" s="49">
        <f t="shared" si="61"/>
        <v>0</v>
      </c>
      <c r="N181" s="49"/>
      <c r="O181" s="49"/>
      <c r="P181" s="49"/>
      <c r="Q181" s="22"/>
      <c r="R181" s="22"/>
      <c r="S181" s="58"/>
      <c r="T181" s="58"/>
      <c r="U181" s="58"/>
      <c r="V181" s="58"/>
      <c r="W181" s="22"/>
      <c r="X181" s="22">
        <v>4754</v>
      </c>
      <c r="Y181" s="22"/>
    </row>
    <row r="182" s="6" customFormat="1" ht="24.95" customHeight="1" spans="1:25">
      <c r="A182" s="22">
        <v>127</v>
      </c>
      <c r="B182" s="23" t="s">
        <v>1755</v>
      </c>
      <c r="C182" s="22"/>
      <c r="D182" s="22"/>
      <c r="E182" s="22"/>
      <c r="F182" s="22"/>
      <c r="G182" s="22" t="s">
        <v>37</v>
      </c>
      <c r="H182" s="22" t="s">
        <v>34</v>
      </c>
      <c r="I182" s="22" t="s">
        <v>38</v>
      </c>
      <c r="J182" s="43"/>
      <c r="K182" s="23"/>
      <c r="L182" s="22"/>
      <c r="M182" s="49">
        <f t="shared" si="61"/>
        <v>0</v>
      </c>
      <c r="N182" s="49"/>
      <c r="O182" s="49"/>
      <c r="P182" s="49"/>
      <c r="Q182" s="22"/>
      <c r="R182" s="22"/>
      <c r="S182" s="58"/>
      <c r="T182" s="58"/>
      <c r="U182" s="58"/>
      <c r="V182" s="58"/>
      <c r="W182" s="22"/>
      <c r="X182" s="22">
        <v>4863</v>
      </c>
      <c r="Y182" s="22"/>
    </row>
    <row r="183" s="6" customFormat="1" ht="24.95" customHeight="1" spans="1:25">
      <c r="A183" s="22">
        <v>128</v>
      </c>
      <c r="B183" s="23" t="s">
        <v>1756</v>
      </c>
      <c r="C183" s="22"/>
      <c r="D183" s="22"/>
      <c r="E183" s="22"/>
      <c r="F183" s="22"/>
      <c r="G183" s="22" t="s">
        <v>37</v>
      </c>
      <c r="H183" s="22" t="s">
        <v>34</v>
      </c>
      <c r="I183" s="22" t="s">
        <v>38</v>
      </c>
      <c r="J183" s="43">
        <f>SUM(0)</f>
        <v>0</v>
      </c>
      <c r="K183" s="23" t="s">
        <v>1757</v>
      </c>
      <c r="L183" s="22"/>
      <c r="M183" s="49">
        <f t="shared" ref="M183:P183" si="64">SUM(0)</f>
        <v>0</v>
      </c>
      <c r="N183" s="49">
        <f t="shared" si="64"/>
        <v>0</v>
      </c>
      <c r="O183" s="49">
        <f t="shared" si="64"/>
        <v>0</v>
      </c>
      <c r="P183" s="49">
        <f t="shared" si="64"/>
        <v>0</v>
      </c>
      <c r="Q183" s="22"/>
      <c r="R183" s="22" t="s">
        <v>39</v>
      </c>
      <c r="S183" s="58">
        <f>SUM(0)</f>
        <v>0</v>
      </c>
      <c r="T183" s="58">
        <f>SUM(0)</f>
        <v>0</v>
      </c>
      <c r="U183" s="58"/>
      <c r="V183" s="58"/>
      <c r="W183" s="22" t="s">
        <v>34</v>
      </c>
      <c r="X183" s="22">
        <v>4939</v>
      </c>
      <c r="Y183" s="22"/>
    </row>
    <row r="184" s="5" customFormat="1" ht="24.95" customHeight="1" spans="1:25">
      <c r="A184" s="20">
        <v>129</v>
      </c>
      <c r="B184" s="21" t="s">
        <v>1758</v>
      </c>
      <c r="C184" s="20"/>
      <c r="D184" s="20"/>
      <c r="E184" s="20"/>
      <c r="F184" s="20"/>
      <c r="G184" s="20" t="s">
        <v>37</v>
      </c>
      <c r="H184" s="20" t="s">
        <v>34</v>
      </c>
      <c r="I184" s="20" t="s">
        <v>1232</v>
      </c>
      <c r="J184" s="41">
        <f>SUM(0)</f>
        <v>0</v>
      </c>
      <c r="K184" s="21" t="s">
        <v>1725</v>
      </c>
      <c r="L184" s="20"/>
      <c r="M184" s="20">
        <f t="shared" ref="M184:Q184" si="65">SUM(0)</f>
        <v>0</v>
      </c>
      <c r="N184" s="20">
        <f t="shared" si="65"/>
        <v>0</v>
      </c>
      <c r="O184" s="20">
        <f t="shared" si="65"/>
        <v>0</v>
      </c>
      <c r="P184" s="20">
        <f t="shared" si="65"/>
        <v>0</v>
      </c>
      <c r="Q184" s="20">
        <f t="shared" si="65"/>
        <v>0</v>
      </c>
      <c r="R184" s="20" t="s">
        <v>110</v>
      </c>
      <c r="S184" s="20">
        <f>SUM(0)</f>
        <v>0</v>
      </c>
      <c r="T184" s="20">
        <f>SUM(0)</f>
        <v>0</v>
      </c>
      <c r="U184" s="57" t="s">
        <v>1736</v>
      </c>
      <c r="V184" s="57" t="s">
        <v>1723</v>
      </c>
      <c r="W184" s="20" t="s">
        <v>34</v>
      </c>
      <c r="X184" s="20"/>
      <c r="Y184" s="20" t="s">
        <v>1759</v>
      </c>
    </row>
    <row r="185" s="4" customFormat="1" ht="24.95" customHeight="1" spans="1:25">
      <c r="A185" s="18">
        <v>130</v>
      </c>
      <c r="B185" s="19" t="s">
        <v>1760</v>
      </c>
      <c r="C185" s="18"/>
      <c r="D185" s="18"/>
      <c r="E185" s="18"/>
      <c r="F185" s="18"/>
      <c r="G185" s="18" t="s">
        <v>34</v>
      </c>
      <c r="H185" s="18" t="s">
        <v>34</v>
      </c>
      <c r="I185" s="18" t="s">
        <v>34</v>
      </c>
      <c r="J185" s="18" t="s">
        <v>34</v>
      </c>
      <c r="K185" s="19"/>
      <c r="L185" s="18"/>
      <c r="M185" s="40">
        <f t="shared" ref="M185:P185" si="66">SUM(M186,M187:M188,M189:M190,M191,M195)</f>
        <v>0</v>
      </c>
      <c r="N185" s="40">
        <f t="shared" si="66"/>
        <v>0</v>
      </c>
      <c r="O185" s="40">
        <f t="shared" si="66"/>
        <v>0</v>
      </c>
      <c r="P185" s="40">
        <f t="shared" si="66"/>
        <v>0</v>
      </c>
      <c r="Q185" s="18"/>
      <c r="R185" s="18" t="s">
        <v>34</v>
      </c>
      <c r="S185" s="56">
        <f>SUM(S186,S187:S188,S189:S190,S191,S195)</f>
        <v>0</v>
      </c>
      <c r="T185" s="56">
        <f>SUM(T186,T187:T188,T189:T190,T191,T195)</f>
        <v>0</v>
      </c>
      <c r="U185" s="56" t="s">
        <v>1761</v>
      </c>
      <c r="V185" s="56" t="s">
        <v>1762</v>
      </c>
      <c r="W185" s="18" t="s">
        <v>34</v>
      </c>
      <c r="X185" s="18">
        <v>4968</v>
      </c>
      <c r="Y185" s="18"/>
    </row>
    <row r="186" s="5" customFormat="1" ht="24.95" customHeight="1" spans="1:25">
      <c r="A186" s="20">
        <v>131</v>
      </c>
      <c r="B186" s="21" t="s">
        <v>1763</v>
      </c>
      <c r="C186" s="20"/>
      <c r="D186" s="20"/>
      <c r="E186" s="20"/>
      <c r="F186" s="20"/>
      <c r="G186" s="20" t="s">
        <v>37</v>
      </c>
      <c r="H186" s="20" t="s">
        <v>34</v>
      </c>
      <c r="I186" s="20" t="s">
        <v>1232</v>
      </c>
      <c r="J186" s="41">
        <f>SUM(0)</f>
        <v>0</v>
      </c>
      <c r="K186" s="21" t="s">
        <v>1764</v>
      </c>
      <c r="L186" s="20"/>
      <c r="M186" s="48">
        <f>SUM(0)</f>
        <v>0</v>
      </c>
      <c r="N186" s="48">
        <f>SUM(0)</f>
        <v>0</v>
      </c>
      <c r="O186" s="48">
        <f>SUM(0)</f>
        <v>0</v>
      </c>
      <c r="P186" s="48">
        <f>SUM(0)</f>
        <v>0</v>
      </c>
      <c r="Q186" s="20"/>
      <c r="R186" s="20" t="s">
        <v>110</v>
      </c>
      <c r="S186" s="57">
        <f>SUM(0)</f>
        <v>0</v>
      </c>
      <c r="T186" s="57">
        <f>SUM(0)</f>
        <v>0</v>
      </c>
      <c r="U186" s="57"/>
      <c r="V186" s="57"/>
      <c r="W186" s="20" t="s">
        <v>34</v>
      </c>
      <c r="X186" s="20">
        <v>4969</v>
      </c>
      <c r="Y186" s="20"/>
    </row>
    <row r="187" s="5" customFormat="1" ht="24.95" customHeight="1" spans="1:25">
      <c r="A187" s="20">
        <v>132</v>
      </c>
      <c r="B187" s="21" t="s">
        <v>1772</v>
      </c>
      <c r="C187" s="20"/>
      <c r="D187" s="20"/>
      <c r="E187" s="20"/>
      <c r="F187" s="20"/>
      <c r="G187" s="20" t="s">
        <v>37</v>
      </c>
      <c r="H187" s="20" t="s">
        <v>34</v>
      </c>
      <c r="I187" s="20" t="s">
        <v>1773</v>
      </c>
      <c r="J187" s="41"/>
      <c r="K187" s="21"/>
      <c r="L187" s="20"/>
      <c r="M187" s="48"/>
      <c r="N187" s="48"/>
      <c r="O187" s="48"/>
      <c r="P187" s="48"/>
      <c r="Q187" s="20"/>
      <c r="R187" s="20"/>
      <c r="S187" s="57"/>
      <c r="T187" s="57"/>
      <c r="U187" s="57"/>
      <c r="V187" s="57"/>
      <c r="W187" s="20"/>
      <c r="X187" s="20">
        <v>4978</v>
      </c>
      <c r="Y187" s="20"/>
    </row>
    <row r="188" s="5" customFormat="1" ht="24.95" customHeight="1" spans="1:25">
      <c r="A188" s="20">
        <v>133</v>
      </c>
      <c r="B188" s="21" t="s">
        <v>1774</v>
      </c>
      <c r="C188" s="20"/>
      <c r="D188" s="20"/>
      <c r="E188" s="20"/>
      <c r="F188" s="20"/>
      <c r="G188" s="20" t="s">
        <v>37</v>
      </c>
      <c r="H188" s="20" t="s">
        <v>34</v>
      </c>
      <c r="I188" s="20" t="s">
        <v>1232</v>
      </c>
      <c r="J188" s="41">
        <f>SUM(0)</f>
        <v>0</v>
      </c>
      <c r="K188" s="21" t="s">
        <v>1764</v>
      </c>
      <c r="L188" s="20"/>
      <c r="M188" s="48">
        <f t="shared" ref="M188:P188" si="67">SUM(0)</f>
        <v>0</v>
      </c>
      <c r="N188" s="48">
        <f t="shared" si="67"/>
        <v>0</v>
      </c>
      <c r="O188" s="48">
        <f t="shared" si="67"/>
        <v>0</v>
      </c>
      <c r="P188" s="48">
        <f t="shared" si="67"/>
        <v>0</v>
      </c>
      <c r="Q188" s="20"/>
      <c r="R188" s="20" t="s">
        <v>110</v>
      </c>
      <c r="S188" s="57">
        <f>SUM(0)</f>
        <v>0</v>
      </c>
      <c r="T188" s="57">
        <f>SUM(0)</f>
        <v>0</v>
      </c>
      <c r="U188" s="57"/>
      <c r="V188" s="57"/>
      <c r="W188" s="20" t="s">
        <v>34</v>
      </c>
      <c r="X188" s="20">
        <v>4981</v>
      </c>
      <c r="Y188" s="20"/>
    </row>
    <row r="189" s="5" customFormat="1" ht="24.95" customHeight="1" spans="1:25">
      <c r="A189" s="20">
        <v>134</v>
      </c>
      <c r="B189" s="21" t="s">
        <v>1775</v>
      </c>
      <c r="C189" s="20"/>
      <c r="D189" s="20"/>
      <c r="E189" s="20"/>
      <c r="F189" s="20"/>
      <c r="G189" s="20"/>
      <c r="H189" s="20"/>
      <c r="I189" s="20"/>
      <c r="J189" s="41"/>
      <c r="K189" s="21"/>
      <c r="L189" s="20"/>
      <c r="M189" s="48"/>
      <c r="N189" s="48"/>
      <c r="O189" s="48"/>
      <c r="P189" s="48"/>
      <c r="Q189" s="20"/>
      <c r="R189" s="20"/>
      <c r="S189" s="57"/>
      <c r="T189" s="57"/>
      <c r="U189" s="57"/>
      <c r="V189" s="57"/>
      <c r="W189" s="20"/>
      <c r="X189" s="20">
        <v>4983</v>
      </c>
      <c r="Y189" s="20"/>
    </row>
    <row r="190" s="5" customFormat="1" ht="24.95" customHeight="1" spans="1:25">
      <c r="A190" s="20">
        <v>135</v>
      </c>
      <c r="B190" s="21" t="s">
        <v>1776</v>
      </c>
      <c r="C190" s="20"/>
      <c r="D190" s="20"/>
      <c r="E190" s="20"/>
      <c r="F190" s="20"/>
      <c r="G190" s="20" t="s">
        <v>37</v>
      </c>
      <c r="H190" s="20" t="s">
        <v>34</v>
      </c>
      <c r="I190" s="20" t="s">
        <v>1743</v>
      </c>
      <c r="J190" s="41"/>
      <c r="K190" s="21"/>
      <c r="L190" s="20"/>
      <c r="M190" s="48"/>
      <c r="N190" s="48"/>
      <c r="O190" s="48"/>
      <c r="P190" s="48"/>
      <c r="Q190" s="20"/>
      <c r="R190" s="20"/>
      <c r="S190" s="57"/>
      <c r="T190" s="57"/>
      <c r="U190" s="57"/>
      <c r="V190" s="57"/>
      <c r="W190" s="20" t="s">
        <v>34</v>
      </c>
      <c r="X190" s="20">
        <v>4984</v>
      </c>
      <c r="Y190" s="20"/>
    </row>
    <row r="191" s="5" customFormat="1" ht="24.95" customHeight="1" spans="1:25">
      <c r="A191" s="20">
        <v>136</v>
      </c>
      <c r="B191" s="21" t="s">
        <v>1777</v>
      </c>
      <c r="C191" s="20"/>
      <c r="D191" s="20"/>
      <c r="E191" s="20"/>
      <c r="F191" s="20"/>
      <c r="G191" s="20" t="s">
        <v>37</v>
      </c>
      <c r="H191" s="20" t="s">
        <v>34</v>
      </c>
      <c r="I191" s="20" t="s">
        <v>1743</v>
      </c>
      <c r="J191" s="41"/>
      <c r="K191" s="21"/>
      <c r="L191" s="20"/>
      <c r="M191" s="48"/>
      <c r="N191" s="48"/>
      <c r="O191" s="48"/>
      <c r="P191" s="48"/>
      <c r="Q191" s="20"/>
      <c r="R191" s="20"/>
      <c r="S191" s="57"/>
      <c r="T191" s="57"/>
      <c r="U191" s="57"/>
      <c r="V191" s="57"/>
      <c r="W191" s="20"/>
      <c r="X191" s="20">
        <v>4988</v>
      </c>
      <c r="Y191" s="20"/>
    </row>
    <row r="192" s="6" customFormat="1" ht="24.95" customHeight="1" spans="1:25">
      <c r="A192" s="22">
        <v>137</v>
      </c>
      <c r="B192" s="23" t="s">
        <v>1778</v>
      </c>
      <c r="C192" s="22"/>
      <c r="D192" s="22"/>
      <c r="E192" s="22"/>
      <c r="F192" s="22"/>
      <c r="G192" s="22" t="s">
        <v>37</v>
      </c>
      <c r="H192" s="22" t="s">
        <v>34</v>
      </c>
      <c r="I192" s="22" t="s">
        <v>1743</v>
      </c>
      <c r="J192" s="43"/>
      <c r="K192" s="23"/>
      <c r="L192" s="22"/>
      <c r="M192" s="49"/>
      <c r="N192" s="49"/>
      <c r="O192" s="49"/>
      <c r="P192" s="49"/>
      <c r="Q192" s="22"/>
      <c r="R192" s="22"/>
      <c r="S192" s="22"/>
      <c r="T192" s="58"/>
      <c r="U192" s="58"/>
      <c r="V192" s="58"/>
      <c r="W192" s="22"/>
      <c r="X192" s="22">
        <v>4989</v>
      </c>
      <c r="Y192" s="22"/>
    </row>
    <row r="193" s="6" customFormat="1" ht="24.95" customHeight="1" spans="1:25">
      <c r="A193" s="22">
        <v>138</v>
      </c>
      <c r="B193" s="23" t="s">
        <v>1779</v>
      </c>
      <c r="C193" s="22"/>
      <c r="D193" s="22"/>
      <c r="E193" s="22"/>
      <c r="F193" s="22"/>
      <c r="G193" s="22" t="s">
        <v>37</v>
      </c>
      <c r="H193" s="22" t="s">
        <v>34</v>
      </c>
      <c r="I193" s="22" t="s">
        <v>1743</v>
      </c>
      <c r="J193" s="43"/>
      <c r="K193" s="23"/>
      <c r="L193" s="22"/>
      <c r="M193" s="49"/>
      <c r="N193" s="49"/>
      <c r="O193" s="49"/>
      <c r="P193" s="49"/>
      <c r="Q193" s="22"/>
      <c r="R193" s="22"/>
      <c r="S193" s="22"/>
      <c r="T193" s="58"/>
      <c r="U193" s="58"/>
      <c r="V193" s="58"/>
      <c r="W193" s="22"/>
      <c r="X193" s="22">
        <v>4993</v>
      </c>
      <c r="Y193" s="22"/>
    </row>
    <row r="194" s="6" customFormat="1" ht="24.95" customHeight="1" spans="1:25">
      <c r="A194" s="22">
        <v>139</v>
      </c>
      <c r="B194" s="23" t="s">
        <v>1780</v>
      </c>
      <c r="C194" s="22"/>
      <c r="D194" s="22"/>
      <c r="E194" s="22"/>
      <c r="F194" s="22"/>
      <c r="G194" s="22" t="s">
        <v>37</v>
      </c>
      <c r="H194" s="22" t="s">
        <v>34</v>
      </c>
      <c r="I194" s="22" t="s">
        <v>1743</v>
      </c>
      <c r="J194" s="43"/>
      <c r="K194" s="23"/>
      <c r="L194" s="22"/>
      <c r="M194" s="49"/>
      <c r="N194" s="49"/>
      <c r="O194" s="49"/>
      <c r="P194" s="49"/>
      <c r="Q194" s="22"/>
      <c r="R194" s="22"/>
      <c r="S194" s="58"/>
      <c r="T194" s="58"/>
      <c r="U194" s="58"/>
      <c r="V194" s="58"/>
      <c r="W194" s="22"/>
      <c r="X194" s="22">
        <v>4997</v>
      </c>
      <c r="Y194" s="22"/>
    </row>
    <row r="195" s="5" customFormat="1" ht="24.95" customHeight="1" spans="1:25">
      <c r="A195" s="20">
        <v>140</v>
      </c>
      <c r="B195" s="21" t="s">
        <v>1303</v>
      </c>
      <c r="C195" s="20"/>
      <c r="D195" s="20"/>
      <c r="E195" s="20"/>
      <c r="F195" s="20"/>
      <c r="G195" s="20"/>
      <c r="H195" s="20"/>
      <c r="I195" s="20"/>
      <c r="J195" s="41"/>
      <c r="K195" s="21"/>
      <c r="L195" s="20"/>
      <c r="M195" s="48"/>
      <c r="N195" s="48"/>
      <c r="O195" s="48"/>
      <c r="P195" s="48"/>
      <c r="Q195" s="20"/>
      <c r="R195" s="20"/>
      <c r="S195" s="57"/>
      <c r="T195" s="57"/>
      <c r="U195" s="57"/>
      <c r="V195" s="57"/>
      <c r="W195" s="20"/>
      <c r="X195" s="20"/>
      <c r="Y195" s="20" t="s">
        <v>1781</v>
      </c>
    </row>
    <row r="196" s="4" customFormat="1" ht="24.95" customHeight="1" spans="1:25">
      <c r="A196" s="18">
        <v>141</v>
      </c>
      <c r="B196" s="19" t="s">
        <v>1782</v>
      </c>
      <c r="C196" s="18"/>
      <c r="D196" s="18"/>
      <c r="E196" s="18"/>
      <c r="F196" s="18"/>
      <c r="G196" s="18" t="s">
        <v>34</v>
      </c>
      <c r="H196" s="18" t="s">
        <v>34</v>
      </c>
      <c r="I196" s="18" t="s">
        <v>34</v>
      </c>
      <c r="J196" s="18" t="s">
        <v>34</v>
      </c>
      <c r="K196" s="19"/>
      <c r="L196" s="18"/>
      <c r="M196" s="40">
        <f t="shared" ref="M196:P196" si="68">SUBTOTAL(9,M197,M200,M209,M219)</f>
        <v>12.6</v>
      </c>
      <c r="N196" s="40">
        <f t="shared" si="68"/>
        <v>2.6</v>
      </c>
      <c r="O196" s="40">
        <f t="shared" si="68"/>
        <v>2</v>
      </c>
      <c r="P196" s="40">
        <f t="shared" si="68"/>
        <v>8</v>
      </c>
      <c r="Q196" s="18"/>
      <c r="R196" s="18" t="s">
        <v>34</v>
      </c>
      <c r="S196" s="56">
        <f>SUBTOTAL(9,S197,S200,S209,S219)</f>
        <v>40</v>
      </c>
      <c r="T196" s="56">
        <f>SUBTOTAL(9,T197,T200,T209,T219)</f>
        <v>143</v>
      </c>
      <c r="U196" s="56" t="s">
        <v>1783</v>
      </c>
      <c r="V196" s="56" t="s">
        <v>1784</v>
      </c>
      <c r="W196" s="18" t="s">
        <v>34</v>
      </c>
      <c r="X196" s="18">
        <v>5050</v>
      </c>
      <c r="Y196" s="18"/>
    </row>
    <row r="197" s="5" customFormat="1" ht="24.95" customHeight="1" spans="1:25">
      <c r="A197" s="20">
        <v>142</v>
      </c>
      <c r="B197" s="21" t="s">
        <v>1785</v>
      </c>
      <c r="C197" s="20"/>
      <c r="D197" s="20"/>
      <c r="E197" s="20"/>
      <c r="F197" s="20"/>
      <c r="G197" s="20" t="s">
        <v>363</v>
      </c>
      <c r="H197" s="20" t="s">
        <v>34</v>
      </c>
      <c r="I197" s="20" t="s">
        <v>1232</v>
      </c>
      <c r="J197" s="41">
        <f>J198+J199</f>
        <v>0</v>
      </c>
      <c r="K197" s="21"/>
      <c r="L197" s="20"/>
      <c r="M197" s="48">
        <f t="shared" ref="M197:P197" si="69">M198+M199</f>
        <v>0</v>
      </c>
      <c r="N197" s="48">
        <f t="shared" si="69"/>
        <v>0</v>
      </c>
      <c r="O197" s="48">
        <f t="shared" si="69"/>
        <v>0</v>
      </c>
      <c r="P197" s="48">
        <f t="shared" si="69"/>
        <v>0</v>
      </c>
      <c r="Q197" s="20"/>
      <c r="R197" s="20" t="s">
        <v>39</v>
      </c>
      <c r="S197" s="57"/>
      <c r="T197" s="57"/>
      <c r="U197" s="57"/>
      <c r="V197" s="57"/>
      <c r="W197" s="20"/>
      <c r="X197" s="20">
        <v>5051</v>
      </c>
      <c r="Y197" s="20"/>
    </row>
    <row r="198" s="6" customFormat="1" ht="24.95" customHeight="1" spans="1:25">
      <c r="A198" s="22">
        <v>143</v>
      </c>
      <c r="B198" s="23" t="s">
        <v>1786</v>
      </c>
      <c r="C198" s="22"/>
      <c r="D198" s="22"/>
      <c r="E198" s="22"/>
      <c r="F198" s="22"/>
      <c r="G198" s="22"/>
      <c r="H198" s="22"/>
      <c r="I198" s="22"/>
      <c r="J198" s="44"/>
      <c r="K198" s="23"/>
      <c r="L198" s="22"/>
      <c r="M198" s="49"/>
      <c r="N198" s="49"/>
      <c r="O198" s="49"/>
      <c r="P198" s="49"/>
      <c r="Q198" s="22"/>
      <c r="R198" s="22"/>
      <c r="S198" s="58"/>
      <c r="T198" s="58"/>
      <c r="U198" s="58"/>
      <c r="V198" s="58"/>
      <c r="W198" s="22"/>
      <c r="X198" s="22">
        <v>5052</v>
      </c>
      <c r="Y198" s="22"/>
    </row>
    <row r="199" s="6" customFormat="1" ht="24.95" customHeight="1" spans="1:25">
      <c r="A199" s="22">
        <v>144</v>
      </c>
      <c r="B199" s="23" t="s">
        <v>1787</v>
      </c>
      <c r="C199" s="22"/>
      <c r="D199" s="22"/>
      <c r="E199" s="22"/>
      <c r="F199" s="22"/>
      <c r="G199" s="22" t="s">
        <v>363</v>
      </c>
      <c r="H199" s="22" t="s">
        <v>34</v>
      </c>
      <c r="I199" s="22" t="s">
        <v>1232</v>
      </c>
      <c r="J199" s="43">
        <f>SUM(0)</f>
        <v>0</v>
      </c>
      <c r="K199" s="69" t="s">
        <v>1788</v>
      </c>
      <c r="L199" s="22"/>
      <c r="M199" s="49">
        <f t="shared" ref="M199:P199" si="70">SUM(0)</f>
        <v>0</v>
      </c>
      <c r="N199" s="49">
        <f t="shared" si="70"/>
        <v>0</v>
      </c>
      <c r="O199" s="49">
        <f t="shared" si="70"/>
        <v>0</v>
      </c>
      <c r="P199" s="49">
        <f t="shared" si="70"/>
        <v>0</v>
      </c>
      <c r="Q199" s="22"/>
      <c r="R199" s="22" t="s">
        <v>110</v>
      </c>
      <c r="S199" s="58">
        <f>SUM(0)</f>
        <v>0</v>
      </c>
      <c r="T199" s="58">
        <f>SUM(0)</f>
        <v>0</v>
      </c>
      <c r="U199" s="58" t="s">
        <v>1789</v>
      </c>
      <c r="V199" s="58" t="s">
        <v>1790</v>
      </c>
      <c r="W199" s="22" t="s">
        <v>34</v>
      </c>
      <c r="X199" s="22">
        <v>5053</v>
      </c>
      <c r="Y199" s="22"/>
    </row>
    <row r="200" s="5" customFormat="1" ht="24.95" customHeight="1" spans="1:25">
      <c r="A200" s="20">
        <v>145</v>
      </c>
      <c r="B200" s="21" t="s">
        <v>1791</v>
      </c>
      <c r="C200" s="20"/>
      <c r="D200" s="20"/>
      <c r="E200" s="20"/>
      <c r="F200" s="20"/>
      <c r="G200" s="20" t="s">
        <v>34</v>
      </c>
      <c r="H200" s="20" t="s">
        <v>34</v>
      </c>
      <c r="I200" s="20" t="s">
        <v>34</v>
      </c>
      <c r="J200" s="20" t="s">
        <v>34</v>
      </c>
      <c r="K200" s="21"/>
      <c r="L200" s="20"/>
      <c r="M200" s="48">
        <f t="shared" ref="M200:P200" si="71">M201+M202+M208</f>
        <v>6</v>
      </c>
      <c r="N200" s="48">
        <f t="shared" si="71"/>
        <v>0</v>
      </c>
      <c r="O200" s="48">
        <f t="shared" si="71"/>
        <v>0</v>
      </c>
      <c r="P200" s="48">
        <f t="shared" si="71"/>
        <v>6</v>
      </c>
      <c r="Q200" s="20"/>
      <c r="R200" s="20" t="s">
        <v>34</v>
      </c>
      <c r="S200" s="57">
        <f>S201+S202+S208</f>
        <v>30</v>
      </c>
      <c r="T200" s="57">
        <f>T201+T202+T208</f>
        <v>120</v>
      </c>
      <c r="U200" s="57"/>
      <c r="V200" s="57"/>
      <c r="W200" s="20" t="s">
        <v>34</v>
      </c>
      <c r="X200" s="20">
        <v>5055</v>
      </c>
      <c r="Y200" s="20"/>
    </row>
    <row r="201" s="6" customFormat="1" ht="24.95" customHeight="1" spans="1:25">
      <c r="A201" s="22">
        <v>146</v>
      </c>
      <c r="B201" s="23" t="s">
        <v>1792</v>
      </c>
      <c r="C201" s="22"/>
      <c r="D201" s="22"/>
      <c r="E201" s="22"/>
      <c r="F201" s="22"/>
      <c r="G201" s="22" t="s">
        <v>37</v>
      </c>
      <c r="H201" s="22" t="s">
        <v>34</v>
      </c>
      <c r="I201" s="22" t="s">
        <v>126</v>
      </c>
      <c r="J201" s="44"/>
      <c r="K201" s="23"/>
      <c r="L201" s="22"/>
      <c r="M201" s="49"/>
      <c r="N201" s="49"/>
      <c r="O201" s="49"/>
      <c r="P201" s="49"/>
      <c r="Q201" s="22"/>
      <c r="R201" s="22"/>
      <c r="S201" s="58"/>
      <c r="T201" s="58"/>
      <c r="U201" s="58"/>
      <c r="V201" s="58"/>
      <c r="W201" s="22" t="s">
        <v>34</v>
      </c>
      <c r="X201" s="22">
        <v>5056</v>
      </c>
      <c r="Y201" s="22"/>
    </row>
    <row r="202" s="6" customFormat="1" ht="24.95" customHeight="1" spans="1:25">
      <c r="A202" s="22">
        <v>147</v>
      </c>
      <c r="B202" s="23" t="s">
        <v>1793</v>
      </c>
      <c r="C202" s="22"/>
      <c r="D202" s="22"/>
      <c r="E202" s="22"/>
      <c r="F202" s="22"/>
      <c r="G202" s="22" t="s">
        <v>37</v>
      </c>
      <c r="H202" s="22" t="s">
        <v>34</v>
      </c>
      <c r="I202" s="22" t="s">
        <v>1794</v>
      </c>
      <c r="J202" s="22">
        <f>J203+J204+J206+J207</f>
        <v>30</v>
      </c>
      <c r="K202" s="69" t="s">
        <v>1795</v>
      </c>
      <c r="L202" s="22"/>
      <c r="M202" s="49">
        <f t="shared" ref="M202:P202" si="72">M203+M204+M206+M207</f>
        <v>6</v>
      </c>
      <c r="N202" s="49">
        <f t="shared" si="72"/>
        <v>0</v>
      </c>
      <c r="O202" s="49">
        <f t="shared" si="72"/>
        <v>0</v>
      </c>
      <c r="P202" s="49">
        <f t="shared" si="72"/>
        <v>6</v>
      </c>
      <c r="Q202" s="22"/>
      <c r="R202" s="22" t="s">
        <v>39</v>
      </c>
      <c r="S202" s="58">
        <f>S203+S204+S206+S207</f>
        <v>30</v>
      </c>
      <c r="T202" s="58">
        <f>T203+T204+T206+T207</f>
        <v>120</v>
      </c>
      <c r="U202" s="58"/>
      <c r="V202" s="58"/>
      <c r="W202" s="22" t="s">
        <v>34</v>
      </c>
      <c r="X202" s="22">
        <v>5057</v>
      </c>
      <c r="Y202" s="22"/>
    </row>
    <row r="203" ht="24.95" customHeight="1" spans="1:25">
      <c r="A203" s="24">
        <v>148</v>
      </c>
      <c r="B203" s="26" t="s">
        <v>1796</v>
      </c>
      <c r="C203" s="24"/>
      <c r="D203" s="24"/>
      <c r="E203" s="24"/>
      <c r="F203" s="24"/>
      <c r="G203" s="24" t="s">
        <v>37</v>
      </c>
      <c r="H203" s="24" t="s">
        <v>34</v>
      </c>
      <c r="I203" s="24" t="s">
        <v>1797</v>
      </c>
      <c r="J203" s="55">
        <f>SUM(0)</f>
        <v>0</v>
      </c>
      <c r="K203" s="51"/>
      <c r="L203" s="24"/>
      <c r="M203" s="52"/>
      <c r="N203" s="52"/>
      <c r="O203" s="52"/>
      <c r="P203" s="52"/>
      <c r="Q203" s="24"/>
      <c r="R203" s="24"/>
      <c r="S203" s="24">
        <f>SUM(0)</f>
        <v>0</v>
      </c>
      <c r="T203" s="24">
        <f>SUM(0)</f>
        <v>0</v>
      </c>
      <c r="U203" s="24"/>
      <c r="V203" s="24"/>
      <c r="W203" s="24" t="s">
        <v>34</v>
      </c>
      <c r="X203" s="24">
        <v>5058</v>
      </c>
      <c r="Y203" s="24"/>
    </row>
    <row r="204" ht="24.95" customHeight="1" spans="1:25">
      <c r="A204" s="24">
        <v>149</v>
      </c>
      <c r="B204" s="26" t="s">
        <v>1798</v>
      </c>
      <c r="C204" s="24"/>
      <c r="D204" s="24"/>
      <c r="E204" s="24"/>
      <c r="F204" s="24"/>
      <c r="G204" s="24" t="s">
        <v>37</v>
      </c>
      <c r="H204" s="24" t="s">
        <v>34</v>
      </c>
      <c r="I204" s="24" t="s">
        <v>106</v>
      </c>
      <c r="J204" s="55">
        <f>SUM(J205:J205)</f>
        <v>30</v>
      </c>
      <c r="K204" s="51"/>
      <c r="L204" s="24"/>
      <c r="M204" s="52">
        <f>SUM(M205:M205)</f>
        <v>6</v>
      </c>
      <c r="N204" s="52">
        <f>SUM(N205:N205)</f>
        <v>0</v>
      </c>
      <c r="O204" s="52">
        <f>SUM(O205:O205)</f>
        <v>0</v>
      </c>
      <c r="P204" s="52">
        <f>SUM(P205:P205)</f>
        <v>6</v>
      </c>
      <c r="Q204" s="24"/>
      <c r="R204" s="24" t="s">
        <v>39</v>
      </c>
      <c r="S204" s="24">
        <f>SUM(S205:S205)</f>
        <v>30</v>
      </c>
      <c r="T204" s="24">
        <f>SUM(T205:T205)</f>
        <v>120</v>
      </c>
      <c r="U204" s="24"/>
      <c r="V204" s="24"/>
      <c r="W204" s="24" t="s">
        <v>34</v>
      </c>
      <c r="X204" s="24">
        <v>5076</v>
      </c>
      <c r="Y204" s="24"/>
    </row>
    <row r="205" ht="24.95" customHeight="1" spans="1:25">
      <c r="A205" s="24">
        <v>150</v>
      </c>
      <c r="B205" s="51" t="s">
        <v>1816</v>
      </c>
      <c r="C205" s="24" t="s">
        <v>45</v>
      </c>
      <c r="D205" s="24" t="s">
        <v>53</v>
      </c>
      <c r="E205" s="24" t="s">
        <v>54</v>
      </c>
      <c r="F205" s="24"/>
      <c r="G205" s="24" t="s">
        <v>37</v>
      </c>
      <c r="H205" s="24">
        <v>2020</v>
      </c>
      <c r="I205" s="24" t="s">
        <v>106</v>
      </c>
      <c r="J205" s="55">
        <v>30</v>
      </c>
      <c r="K205" s="46" t="s">
        <v>1801</v>
      </c>
      <c r="L205" s="26">
        <v>0.2</v>
      </c>
      <c r="M205" s="52">
        <v>6</v>
      </c>
      <c r="N205" s="52"/>
      <c r="O205" s="47"/>
      <c r="P205" s="47">
        <v>6</v>
      </c>
      <c r="Q205" s="24" t="s">
        <v>135</v>
      </c>
      <c r="R205" s="24" t="s">
        <v>39</v>
      </c>
      <c r="S205" s="24">
        <v>30</v>
      </c>
      <c r="T205" s="24">
        <v>120</v>
      </c>
      <c r="U205" s="24"/>
      <c r="V205" s="24"/>
      <c r="W205" s="24" t="s">
        <v>1802</v>
      </c>
      <c r="X205" s="24"/>
      <c r="Y205" s="24" t="s">
        <v>1817</v>
      </c>
    </row>
    <row r="206" ht="24.95" customHeight="1" spans="1:25">
      <c r="A206" s="24">
        <v>151</v>
      </c>
      <c r="B206" s="26" t="s">
        <v>1818</v>
      </c>
      <c r="C206" s="24"/>
      <c r="D206" s="24"/>
      <c r="E206" s="24"/>
      <c r="F206" s="24"/>
      <c r="G206" s="24" t="s">
        <v>37</v>
      </c>
      <c r="H206" s="24" t="s">
        <v>34</v>
      </c>
      <c r="I206" s="24" t="s">
        <v>106</v>
      </c>
      <c r="J206" s="55">
        <f>SUM(0)</f>
        <v>0</v>
      </c>
      <c r="K206" s="51"/>
      <c r="L206" s="24"/>
      <c r="M206" s="52">
        <f t="shared" ref="M206:P206" si="73">SUM(0)</f>
        <v>0</v>
      </c>
      <c r="N206" s="52">
        <f t="shared" si="73"/>
        <v>0</v>
      </c>
      <c r="O206" s="52">
        <f t="shared" si="73"/>
        <v>0</v>
      </c>
      <c r="P206" s="52">
        <f t="shared" si="73"/>
        <v>0</v>
      </c>
      <c r="Q206" s="24"/>
      <c r="R206" s="24" t="s">
        <v>39</v>
      </c>
      <c r="S206" s="24">
        <f>SUM(0)</f>
        <v>0</v>
      </c>
      <c r="T206" s="24">
        <f>SUM(0)</f>
        <v>0</v>
      </c>
      <c r="U206" s="24"/>
      <c r="V206" s="24"/>
      <c r="W206" s="24" t="s">
        <v>34</v>
      </c>
      <c r="X206" s="24">
        <v>5680</v>
      </c>
      <c r="Y206" s="24"/>
    </row>
    <row r="207" ht="24.95" customHeight="1" spans="1:25">
      <c r="A207" s="24">
        <v>152</v>
      </c>
      <c r="B207" s="26" t="s">
        <v>1819</v>
      </c>
      <c r="C207" s="24"/>
      <c r="D207" s="24"/>
      <c r="E207" s="24"/>
      <c r="F207" s="24"/>
      <c r="G207" s="24" t="s">
        <v>37</v>
      </c>
      <c r="H207" s="24" t="s">
        <v>34</v>
      </c>
      <c r="I207" s="24" t="s">
        <v>1797</v>
      </c>
      <c r="J207" s="55">
        <f>SUM(0)</f>
        <v>0</v>
      </c>
      <c r="K207" s="51"/>
      <c r="L207" s="24"/>
      <c r="M207" s="52">
        <f t="shared" ref="M207:P207" si="74">SUM(0)</f>
        <v>0</v>
      </c>
      <c r="N207" s="52">
        <f t="shared" si="74"/>
        <v>0</v>
      </c>
      <c r="O207" s="52">
        <f t="shared" si="74"/>
        <v>0</v>
      </c>
      <c r="P207" s="52">
        <f t="shared" si="74"/>
        <v>0</v>
      </c>
      <c r="Q207" s="24"/>
      <c r="R207" s="24" t="s">
        <v>39</v>
      </c>
      <c r="S207" s="24">
        <f>SUM(0)</f>
        <v>0</v>
      </c>
      <c r="T207" s="24">
        <f>SUM(0)</f>
        <v>0</v>
      </c>
      <c r="U207" s="24"/>
      <c r="V207" s="24"/>
      <c r="W207" s="24" t="s">
        <v>34</v>
      </c>
      <c r="X207" s="24">
        <v>5682</v>
      </c>
      <c r="Y207" s="24"/>
    </row>
    <row r="208" s="6" customFormat="1" ht="24.95" customHeight="1" spans="1:25">
      <c r="A208" s="22">
        <v>153</v>
      </c>
      <c r="B208" s="23" t="s">
        <v>1820</v>
      </c>
      <c r="C208" s="22"/>
      <c r="D208" s="22"/>
      <c r="E208" s="22"/>
      <c r="F208" s="22"/>
      <c r="G208" s="22"/>
      <c r="H208" s="22"/>
      <c r="I208" s="22"/>
      <c r="J208" s="44"/>
      <c r="K208" s="23"/>
      <c r="L208" s="22"/>
      <c r="M208" s="49"/>
      <c r="N208" s="49"/>
      <c r="O208" s="49"/>
      <c r="P208" s="49"/>
      <c r="Q208" s="22"/>
      <c r="R208" s="22"/>
      <c r="S208" s="58"/>
      <c r="T208" s="58"/>
      <c r="U208" s="58"/>
      <c r="V208" s="58"/>
      <c r="W208" s="22"/>
      <c r="X208" s="22">
        <v>6179</v>
      </c>
      <c r="Y208" s="22"/>
    </row>
    <row r="209" s="5" customFormat="1" ht="24.95" customHeight="1" spans="1:25">
      <c r="A209" s="20">
        <v>154</v>
      </c>
      <c r="B209" s="21" t="s">
        <v>1821</v>
      </c>
      <c r="C209" s="20"/>
      <c r="D209" s="20"/>
      <c r="E209" s="20"/>
      <c r="F209" s="20"/>
      <c r="G209" s="20" t="s">
        <v>34</v>
      </c>
      <c r="H209" s="20" t="s">
        <v>34</v>
      </c>
      <c r="I209" s="20" t="s">
        <v>34</v>
      </c>
      <c r="J209" s="41">
        <f>J210+J214+J215+J218</f>
        <v>10</v>
      </c>
      <c r="K209" s="21"/>
      <c r="L209" s="20"/>
      <c r="M209" s="48">
        <f t="shared" ref="M209:P209" si="75">M210+M214+M215+M218</f>
        <v>6.6</v>
      </c>
      <c r="N209" s="48">
        <f t="shared" si="75"/>
        <v>2.6</v>
      </c>
      <c r="O209" s="48">
        <f t="shared" si="75"/>
        <v>2</v>
      </c>
      <c r="P209" s="48">
        <f t="shared" si="75"/>
        <v>2</v>
      </c>
      <c r="Q209" s="20"/>
      <c r="R209" s="20" t="s">
        <v>34</v>
      </c>
      <c r="S209" s="57">
        <f>S210+S214+S215+S218</f>
        <v>10</v>
      </c>
      <c r="T209" s="57">
        <f>T210+T214+T215+T218</f>
        <v>23</v>
      </c>
      <c r="U209" s="57"/>
      <c r="V209" s="57"/>
      <c r="W209" s="20" t="s">
        <v>34</v>
      </c>
      <c r="X209" s="20">
        <v>6180</v>
      </c>
      <c r="Y209" s="20"/>
    </row>
    <row r="210" s="6" customFormat="1" ht="24.95" customHeight="1" spans="1:25">
      <c r="A210" s="22">
        <v>155</v>
      </c>
      <c r="B210" s="23" t="s">
        <v>1822</v>
      </c>
      <c r="C210" s="22"/>
      <c r="D210" s="22"/>
      <c r="E210" s="22"/>
      <c r="F210" s="22"/>
      <c r="G210" s="22" t="s">
        <v>37</v>
      </c>
      <c r="H210" s="22" t="s">
        <v>34</v>
      </c>
      <c r="I210" s="22" t="s">
        <v>38</v>
      </c>
      <c r="J210" s="43">
        <f>SUM(J211:J213)</f>
        <v>6</v>
      </c>
      <c r="K210" s="69" t="s">
        <v>1823</v>
      </c>
      <c r="L210" s="22"/>
      <c r="M210" s="49">
        <f>SUM(M211:M213)</f>
        <v>6</v>
      </c>
      <c r="N210" s="49">
        <f>SUM(N211:N213)</f>
        <v>2</v>
      </c>
      <c r="O210" s="49">
        <f>SUM(O211:O213)</f>
        <v>2</v>
      </c>
      <c r="P210" s="49">
        <f>SUM(P211:P213)</f>
        <v>2</v>
      </c>
      <c r="Q210" s="22"/>
      <c r="R210" s="22" t="s">
        <v>39</v>
      </c>
      <c r="S210" s="58">
        <f>SUM(S211:S213)</f>
        <v>6</v>
      </c>
      <c r="T210" s="58">
        <f>SUM(T211:T213)</f>
        <v>6</v>
      </c>
      <c r="U210" s="58"/>
      <c r="V210" s="58"/>
      <c r="W210" s="22" t="s">
        <v>34</v>
      </c>
      <c r="X210" s="22">
        <v>6181</v>
      </c>
      <c r="Y210" s="22"/>
    </row>
    <row r="211" ht="24.95" customHeight="1" spans="1:25">
      <c r="A211" s="24">
        <v>156</v>
      </c>
      <c r="B211" s="51" t="s">
        <v>1824</v>
      </c>
      <c r="C211" s="24" t="s">
        <v>45</v>
      </c>
      <c r="D211" s="24" t="s">
        <v>53</v>
      </c>
      <c r="E211" s="24" t="s">
        <v>268</v>
      </c>
      <c r="F211" s="24"/>
      <c r="G211" s="24" t="s">
        <v>37</v>
      </c>
      <c r="H211" s="24">
        <v>2018</v>
      </c>
      <c r="I211" s="24" t="s">
        <v>38</v>
      </c>
      <c r="J211" s="55">
        <v>2</v>
      </c>
      <c r="K211" s="51" t="s">
        <v>1826</v>
      </c>
      <c r="L211" s="24" t="s">
        <v>1827</v>
      </c>
      <c r="M211" s="52">
        <f>N211+O211+P211</f>
        <v>2</v>
      </c>
      <c r="N211" s="52">
        <v>2</v>
      </c>
      <c r="O211" s="52"/>
      <c r="P211" s="52"/>
      <c r="Q211" s="24" t="s">
        <v>49</v>
      </c>
      <c r="R211" s="24" t="s">
        <v>39</v>
      </c>
      <c r="S211" s="24">
        <v>2</v>
      </c>
      <c r="T211" s="24">
        <v>2</v>
      </c>
      <c r="U211" s="24"/>
      <c r="V211" s="24"/>
      <c r="W211" s="26" t="s">
        <v>1802</v>
      </c>
      <c r="X211" s="24">
        <v>6223</v>
      </c>
      <c r="Y211" s="24"/>
    </row>
    <row r="212" ht="24.95" customHeight="1" spans="1:25">
      <c r="A212" s="24">
        <v>157</v>
      </c>
      <c r="B212" s="51" t="s">
        <v>1824</v>
      </c>
      <c r="C212" s="24" t="s">
        <v>45</v>
      </c>
      <c r="D212" s="24" t="s">
        <v>53</v>
      </c>
      <c r="E212" s="24" t="s">
        <v>268</v>
      </c>
      <c r="F212" s="24"/>
      <c r="G212" s="24" t="s">
        <v>37</v>
      </c>
      <c r="H212" s="24">
        <v>2019</v>
      </c>
      <c r="I212" s="24" t="s">
        <v>38</v>
      </c>
      <c r="J212" s="55">
        <v>2</v>
      </c>
      <c r="K212" s="51" t="s">
        <v>1826</v>
      </c>
      <c r="L212" s="24" t="s">
        <v>1827</v>
      </c>
      <c r="M212" s="52">
        <f>N212+O212+P212</f>
        <v>2</v>
      </c>
      <c r="N212" s="52"/>
      <c r="O212" s="52">
        <v>2</v>
      </c>
      <c r="P212" s="52"/>
      <c r="Q212" s="24" t="s">
        <v>49</v>
      </c>
      <c r="R212" s="24" t="s">
        <v>39</v>
      </c>
      <c r="S212" s="24">
        <v>2</v>
      </c>
      <c r="T212" s="24">
        <v>2</v>
      </c>
      <c r="U212" s="24"/>
      <c r="V212" s="24"/>
      <c r="W212" s="26" t="s">
        <v>1802</v>
      </c>
      <c r="X212" s="24">
        <v>6359</v>
      </c>
      <c r="Y212" s="24"/>
    </row>
    <row r="213" ht="24.95" customHeight="1" spans="1:25">
      <c r="A213" s="24">
        <v>158</v>
      </c>
      <c r="B213" s="51" t="s">
        <v>1824</v>
      </c>
      <c r="C213" s="24" t="s">
        <v>45</v>
      </c>
      <c r="D213" s="24" t="s">
        <v>53</v>
      </c>
      <c r="E213" s="24" t="s">
        <v>268</v>
      </c>
      <c r="F213" s="24"/>
      <c r="G213" s="24" t="s">
        <v>37</v>
      </c>
      <c r="H213" s="24">
        <v>2020</v>
      </c>
      <c r="I213" s="24" t="s">
        <v>38</v>
      </c>
      <c r="J213" s="55">
        <v>2</v>
      </c>
      <c r="K213" s="51" t="s">
        <v>1826</v>
      </c>
      <c r="L213" s="24" t="s">
        <v>1827</v>
      </c>
      <c r="M213" s="52">
        <f>N213+O213+P213</f>
        <v>2</v>
      </c>
      <c r="N213" s="52"/>
      <c r="O213" s="52"/>
      <c r="P213" s="52">
        <v>2</v>
      </c>
      <c r="Q213" s="24" t="s">
        <v>49</v>
      </c>
      <c r="R213" s="24" t="s">
        <v>39</v>
      </c>
      <c r="S213" s="24">
        <v>2</v>
      </c>
      <c r="T213" s="24">
        <v>2</v>
      </c>
      <c r="U213" s="24"/>
      <c r="V213" s="24"/>
      <c r="W213" s="26" t="s">
        <v>1802</v>
      </c>
      <c r="X213" s="24">
        <v>6495</v>
      </c>
      <c r="Y213" s="24"/>
    </row>
    <row r="214" s="6" customFormat="1" ht="24.95" customHeight="1" spans="1:25">
      <c r="A214" s="22">
        <v>159</v>
      </c>
      <c r="B214" s="23" t="s">
        <v>1830</v>
      </c>
      <c r="C214" s="22"/>
      <c r="D214" s="22"/>
      <c r="E214" s="22"/>
      <c r="F214" s="22"/>
      <c r="G214" s="22"/>
      <c r="H214" s="22"/>
      <c r="I214" s="22"/>
      <c r="J214" s="43"/>
      <c r="K214" s="23"/>
      <c r="L214" s="22"/>
      <c r="M214" s="49"/>
      <c r="N214" s="49"/>
      <c r="O214" s="49"/>
      <c r="P214" s="49"/>
      <c r="Q214" s="22"/>
      <c r="R214" s="22"/>
      <c r="S214" s="58"/>
      <c r="T214" s="58"/>
      <c r="U214" s="58"/>
      <c r="V214" s="58"/>
      <c r="W214" s="22"/>
      <c r="X214" s="22">
        <v>6590</v>
      </c>
      <c r="Y214" s="22"/>
    </row>
    <row r="215" s="6" customFormat="1" ht="24.95" customHeight="1" spans="1:25">
      <c r="A215" s="22">
        <v>160</v>
      </c>
      <c r="B215" s="23" t="s">
        <v>1831</v>
      </c>
      <c r="C215" s="22"/>
      <c r="D215" s="22"/>
      <c r="E215" s="22"/>
      <c r="F215" s="22"/>
      <c r="G215" s="22" t="s">
        <v>37</v>
      </c>
      <c r="H215" s="22" t="s">
        <v>34</v>
      </c>
      <c r="I215" s="22" t="s">
        <v>38</v>
      </c>
      <c r="J215" s="43">
        <f>SUM(J216:J217)</f>
        <v>4</v>
      </c>
      <c r="K215" s="69" t="s">
        <v>1832</v>
      </c>
      <c r="L215" s="22"/>
      <c r="M215" s="49">
        <f>SUM(M216:M217)</f>
        <v>0.6</v>
      </c>
      <c r="N215" s="49">
        <f>SUM(N216:N217)</f>
        <v>0.6</v>
      </c>
      <c r="O215" s="49">
        <f>SUM(O216:O217)</f>
        <v>0</v>
      </c>
      <c r="P215" s="49">
        <f>SUM(P216:P217)</f>
        <v>0</v>
      </c>
      <c r="Q215" s="22"/>
      <c r="R215" s="22" t="s">
        <v>39</v>
      </c>
      <c r="S215" s="58">
        <f>SUM(S216:S217)</f>
        <v>4</v>
      </c>
      <c r="T215" s="58">
        <f>SUM(T216:T217)</f>
        <v>17</v>
      </c>
      <c r="U215" s="58"/>
      <c r="V215" s="58"/>
      <c r="W215" s="22" t="s">
        <v>34</v>
      </c>
      <c r="X215" s="22">
        <v>6591</v>
      </c>
      <c r="Y215" s="22"/>
    </row>
    <row r="216" ht="24.95" customHeight="1" spans="1:25">
      <c r="A216" s="24">
        <v>161</v>
      </c>
      <c r="B216" s="51" t="s">
        <v>1833</v>
      </c>
      <c r="C216" s="24" t="s">
        <v>45</v>
      </c>
      <c r="D216" s="24" t="s">
        <v>53</v>
      </c>
      <c r="E216" s="24" t="s">
        <v>1854</v>
      </c>
      <c r="F216" s="24"/>
      <c r="G216" s="24" t="s">
        <v>37</v>
      </c>
      <c r="H216" s="24">
        <v>2018</v>
      </c>
      <c r="I216" s="24" t="s">
        <v>38</v>
      </c>
      <c r="J216" s="55">
        <v>2</v>
      </c>
      <c r="K216" s="51" t="s">
        <v>1835</v>
      </c>
      <c r="L216" s="24">
        <v>0.15</v>
      </c>
      <c r="M216" s="52">
        <f>N216+O216+P216</f>
        <v>0.3</v>
      </c>
      <c r="N216" s="52">
        <v>0.3</v>
      </c>
      <c r="O216" s="52"/>
      <c r="P216" s="52"/>
      <c r="Q216" s="24" t="s">
        <v>49</v>
      </c>
      <c r="R216" s="24" t="s">
        <v>39</v>
      </c>
      <c r="S216" s="24">
        <v>2</v>
      </c>
      <c r="T216" s="24">
        <v>9</v>
      </c>
      <c r="U216" s="24"/>
      <c r="V216" s="24"/>
      <c r="W216" s="26" t="s">
        <v>1710</v>
      </c>
      <c r="X216" s="24">
        <v>6830</v>
      </c>
      <c r="Y216" s="24"/>
    </row>
    <row r="217" ht="24.95" customHeight="1" spans="1:25">
      <c r="A217" s="24">
        <v>162</v>
      </c>
      <c r="B217" s="51" t="s">
        <v>1833</v>
      </c>
      <c r="C217" s="24" t="s">
        <v>45</v>
      </c>
      <c r="D217" s="24" t="s">
        <v>53</v>
      </c>
      <c r="E217" s="24" t="s">
        <v>413</v>
      </c>
      <c r="F217" s="24"/>
      <c r="G217" s="24" t="s">
        <v>37</v>
      </c>
      <c r="H217" s="24">
        <v>2018</v>
      </c>
      <c r="I217" s="24" t="s">
        <v>38</v>
      </c>
      <c r="J217" s="55">
        <v>2</v>
      </c>
      <c r="K217" s="51" t="s">
        <v>1835</v>
      </c>
      <c r="L217" s="24">
        <v>0.15</v>
      </c>
      <c r="M217" s="52">
        <f>N217+O217+P217</f>
        <v>0.3</v>
      </c>
      <c r="N217" s="52">
        <v>0.3</v>
      </c>
      <c r="O217" s="52"/>
      <c r="P217" s="52"/>
      <c r="Q217" s="24" t="s">
        <v>49</v>
      </c>
      <c r="R217" s="24" t="s">
        <v>39</v>
      </c>
      <c r="S217" s="24">
        <v>2</v>
      </c>
      <c r="T217" s="24">
        <v>8</v>
      </c>
      <c r="U217" s="24"/>
      <c r="V217" s="24"/>
      <c r="W217" s="26" t="s">
        <v>1710</v>
      </c>
      <c r="X217" s="24">
        <v>6831</v>
      </c>
      <c r="Y217" s="24"/>
    </row>
    <row r="218" s="6" customFormat="1" ht="24.95" customHeight="1" spans="1:25">
      <c r="A218" s="22">
        <v>163</v>
      </c>
      <c r="B218" s="23" t="s">
        <v>1872</v>
      </c>
      <c r="C218" s="22"/>
      <c r="D218" s="22"/>
      <c r="E218" s="22"/>
      <c r="F218" s="22"/>
      <c r="G218" s="22"/>
      <c r="H218" s="22"/>
      <c r="I218" s="22"/>
      <c r="J218" s="43"/>
      <c r="K218" s="23"/>
      <c r="L218" s="22"/>
      <c r="M218" s="49"/>
      <c r="N218" s="49"/>
      <c r="O218" s="49"/>
      <c r="P218" s="49"/>
      <c r="Q218" s="22"/>
      <c r="R218" s="22"/>
      <c r="S218" s="58"/>
      <c r="T218" s="58"/>
      <c r="U218" s="58"/>
      <c r="V218" s="58"/>
      <c r="W218" s="22"/>
      <c r="X218" s="22">
        <v>7366</v>
      </c>
      <c r="Y218" s="22"/>
    </row>
    <row r="219" s="5" customFormat="1" ht="24.95" customHeight="1" spans="1:25">
      <c r="A219" s="20">
        <v>164</v>
      </c>
      <c r="B219" s="21" t="s">
        <v>1873</v>
      </c>
      <c r="C219" s="20"/>
      <c r="D219" s="20"/>
      <c r="E219" s="20"/>
      <c r="F219" s="20"/>
      <c r="G219" s="20"/>
      <c r="H219" s="20"/>
      <c r="I219" s="20"/>
      <c r="J219" s="41"/>
      <c r="K219" s="21"/>
      <c r="L219" s="20"/>
      <c r="M219" s="48"/>
      <c r="N219" s="48"/>
      <c r="O219" s="48"/>
      <c r="P219" s="48"/>
      <c r="Q219" s="20"/>
      <c r="R219" s="20"/>
      <c r="S219" s="57"/>
      <c r="T219" s="57"/>
      <c r="U219" s="57"/>
      <c r="V219" s="57"/>
      <c r="W219" s="20"/>
      <c r="X219" s="20"/>
      <c r="Y219" s="20" t="s">
        <v>1874</v>
      </c>
    </row>
    <row r="220" s="4" customFormat="1" ht="24.95" customHeight="1" spans="1:25">
      <c r="A220" s="18">
        <v>165</v>
      </c>
      <c r="B220" s="19" t="s">
        <v>1875</v>
      </c>
      <c r="C220" s="18"/>
      <c r="D220" s="18"/>
      <c r="E220" s="18"/>
      <c r="F220" s="18"/>
      <c r="G220" s="18" t="s">
        <v>34</v>
      </c>
      <c r="H220" s="18" t="s">
        <v>34</v>
      </c>
      <c r="I220" s="18" t="s">
        <v>1743</v>
      </c>
      <c r="J220" s="18">
        <f>J221+J222+J223+J224+J225+J226</f>
        <v>0</v>
      </c>
      <c r="K220" s="19"/>
      <c r="L220" s="18"/>
      <c r="M220" s="40">
        <f t="shared" ref="M220:P220" si="76">M221+M222+M223+M224+M225+M226</f>
        <v>0</v>
      </c>
      <c r="N220" s="40">
        <f t="shared" si="76"/>
        <v>0</v>
      </c>
      <c r="O220" s="40">
        <f t="shared" si="76"/>
        <v>0</v>
      </c>
      <c r="P220" s="40">
        <f t="shared" si="76"/>
        <v>0</v>
      </c>
      <c r="Q220" s="18"/>
      <c r="R220" s="18" t="s">
        <v>39</v>
      </c>
      <c r="S220" s="56">
        <f>S221+S222+S223+S224+S225+S226</f>
        <v>0</v>
      </c>
      <c r="T220" s="56">
        <f>T221+T222+T223+T224+T225+T226</f>
        <v>0</v>
      </c>
      <c r="U220" s="56" t="s">
        <v>1876</v>
      </c>
      <c r="V220" s="56" t="s">
        <v>1877</v>
      </c>
      <c r="W220" s="18" t="s">
        <v>34</v>
      </c>
      <c r="X220" s="18">
        <v>7367</v>
      </c>
      <c r="Y220" s="18"/>
    </row>
    <row r="221" s="5" customFormat="1" ht="24.95" customHeight="1" spans="1:25">
      <c r="A221" s="20">
        <v>166</v>
      </c>
      <c r="B221" s="21" t="s">
        <v>1878</v>
      </c>
      <c r="C221" s="20"/>
      <c r="D221" s="20"/>
      <c r="E221" s="20"/>
      <c r="F221" s="20"/>
      <c r="G221" s="20" t="s">
        <v>37</v>
      </c>
      <c r="H221" s="20" t="s">
        <v>34</v>
      </c>
      <c r="I221" s="20" t="s">
        <v>1743</v>
      </c>
      <c r="J221" s="41">
        <f t="shared" ref="J221:J224" si="77">SUM(0)</f>
        <v>0</v>
      </c>
      <c r="K221" s="21" t="s">
        <v>1879</v>
      </c>
      <c r="L221" s="20"/>
      <c r="M221" s="48">
        <f t="shared" ref="M221:P221" si="78">SUM(0)</f>
        <v>0</v>
      </c>
      <c r="N221" s="48">
        <f t="shared" si="78"/>
        <v>0</v>
      </c>
      <c r="O221" s="48">
        <f t="shared" si="78"/>
        <v>0</v>
      </c>
      <c r="P221" s="48">
        <f t="shared" si="78"/>
        <v>0</v>
      </c>
      <c r="Q221" s="20"/>
      <c r="R221" s="20" t="s">
        <v>39</v>
      </c>
      <c r="S221" s="57">
        <f t="shared" ref="S221:S224" si="79">SUM(0)</f>
        <v>0</v>
      </c>
      <c r="T221" s="57">
        <f t="shared" ref="T221:T224" si="80">SUM(0)</f>
        <v>0</v>
      </c>
      <c r="U221" s="57"/>
      <c r="V221" s="57"/>
      <c r="W221" s="20" t="s">
        <v>34</v>
      </c>
      <c r="X221" s="20">
        <v>7368</v>
      </c>
      <c r="Y221" s="20"/>
    </row>
    <row r="222" s="5" customFormat="1" ht="24.95" customHeight="1" spans="1:25">
      <c r="A222" s="20">
        <v>167</v>
      </c>
      <c r="B222" s="21" t="s">
        <v>1880</v>
      </c>
      <c r="C222" s="20"/>
      <c r="D222" s="20"/>
      <c r="E222" s="20"/>
      <c r="F222" s="20"/>
      <c r="G222" s="20" t="s">
        <v>37</v>
      </c>
      <c r="H222" s="20" t="s">
        <v>34</v>
      </c>
      <c r="I222" s="20" t="s">
        <v>1743</v>
      </c>
      <c r="J222" s="41">
        <f t="shared" si="77"/>
        <v>0</v>
      </c>
      <c r="K222" s="21" t="s">
        <v>1881</v>
      </c>
      <c r="L222" s="20"/>
      <c r="M222" s="48">
        <f t="shared" ref="M222:P222" si="81">SUM(0)</f>
        <v>0</v>
      </c>
      <c r="N222" s="48">
        <f t="shared" si="81"/>
        <v>0</v>
      </c>
      <c r="O222" s="48">
        <f t="shared" si="81"/>
        <v>0</v>
      </c>
      <c r="P222" s="48">
        <f t="shared" si="81"/>
        <v>0</v>
      </c>
      <c r="Q222" s="20"/>
      <c r="R222" s="20" t="s">
        <v>39</v>
      </c>
      <c r="S222" s="57">
        <f t="shared" si="79"/>
        <v>0</v>
      </c>
      <c r="T222" s="57">
        <f t="shared" si="80"/>
        <v>0</v>
      </c>
      <c r="U222" s="57"/>
      <c r="V222" s="57"/>
      <c r="W222" s="20" t="s">
        <v>34</v>
      </c>
      <c r="X222" s="20">
        <v>7382</v>
      </c>
      <c r="Y222" s="20"/>
    </row>
    <row r="223" s="5" customFormat="1" ht="24.95" customHeight="1" spans="1:25">
      <c r="A223" s="20">
        <v>168</v>
      </c>
      <c r="B223" s="21" t="s">
        <v>1882</v>
      </c>
      <c r="C223" s="20"/>
      <c r="D223" s="20"/>
      <c r="E223" s="20"/>
      <c r="F223" s="20"/>
      <c r="G223" s="20" t="s">
        <v>37</v>
      </c>
      <c r="H223" s="20" t="s">
        <v>34</v>
      </c>
      <c r="I223" s="20" t="s">
        <v>1743</v>
      </c>
      <c r="J223" s="41">
        <f t="shared" si="77"/>
        <v>0</v>
      </c>
      <c r="K223" s="21" t="s">
        <v>1883</v>
      </c>
      <c r="L223" s="20"/>
      <c r="M223" s="48">
        <f t="shared" ref="M223:P223" si="82">SUM(0)</f>
        <v>0</v>
      </c>
      <c r="N223" s="48">
        <f t="shared" si="82"/>
        <v>0</v>
      </c>
      <c r="O223" s="48">
        <f t="shared" si="82"/>
        <v>0</v>
      </c>
      <c r="P223" s="48">
        <f t="shared" si="82"/>
        <v>0</v>
      </c>
      <c r="Q223" s="20"/>
      <c r="R223" s="20" t="s">
        <v>39</v>
      </c>
      <c r="S223" s="57">
        <f t="shared" si="79"/>
        <v>0</v>
      </c>
      <c r="T223" s="57">
        <f t="shared" si="80"/>
        <v>0</v>
      </c>
      <c r="U223" s="57"/>
      <c r="V223" s="57"/>
      <c r="W223" s="20" t="s">
        <v>34</v>
      </c>
      <c r="X223" s="20">
        <v>7389</v>
      </c>
      <c r="Y223" s="20"/>
    </row>
    <row r="224" s="5" customFormat="1" ht="24.95" customHeight="1" spans="1:25">
      <c r="A224" s="20">
        <v>169</v>
      </c>
      <c r="B224" s="21" t="s">
        <v>1884</v>
      </c>
      <c r="C224" s="20"/>
      <c r="D224" s="20"/>
      <c r="E224" s="20"/>
      <c r="F224" s="20"/>
      <c r="G224" s="20" t="s">
        <v>37</v>
      </c>
      <c r="H224" s="20" t="s">
        <v>34</v>
      </c>
      <c r="I224" s="20" t="s">
        <v>1743</v>
      </c>
      <c r="J224" s="41">
        <f t="shared" si="77"/>
        <v>0</v>
      </c>
      <c r="K224" s="21" t="s">
        <v>1885</v>
      </c>
      <c r="L224" s="20"/>
      <c r="M224" s="42">
        <f t="shared" ref="M224:P224" si="83">SUM(0)</f>
        <v>0</v>
      </c>
      <c r="N224" s="42">
        <f t="shared" si="83"/>
        <v>0</v>
      </c>
      <c r="O224" s="42">
        <f t="shared" si="83"/>
        <v>0</v>
      </c>
      <c r="P224" s="42">
        <f t="shared" si="83"/>
        <v>0</v>
      </c>
      <c r="Q224" s="20"/>
      <c r="R224" s="20" t="s">
        <v>39</v>
      </c>
      <c r="S224" s="42">
        <f t="shared" si="79"/>
        <v>0</v>
      </c>
      <c r="T224" s="42">
        <f t="shared" si="80"/>
        <v>0</v>
      </c>
      <c r="U224" s="57"/>
      <c r="V224" s="57"/>
      <c r="W224" s="20"/>
      <c r="X224" s="20">
        <v>7394</v>
      </c>
      <c r="Y224" s="20"/>
    </row>
    <row r="225" s="5" customFormat="1" ht="24.95" customHeight="1" spans="1:25">
      <c r="A225" s="20">
        <v>170</v>
      </c>
      <c r="B225" s="21" t="s">
        <v>1886</v>
      </c>
      <c r="C225" s="20"/>
      <c r="D225" s="20"/>
      <c r="E225" s="20"/>
      <c r="F225" s="20"/>
      <c r="G225" s="20"/>
      <c r="H225" s="20"/>
      <c r="I225" s="20"/>
      <c r="J225" s="42"/>
      <c r="K225" s="21"/>
      <c r="L225" s="20"/>
      <c r="M225" s="48"/>
      <c r="N225" s="48"/>
      <c r="O225" s="48"/>
      <c r="P225" s="48"/>
      <c r="Q225" s="20"/>
      <c r="R225" s="20"/>
      <c r="S225" s="57"/>
      <c r="T225" s="57"/>
      <c r="U225" s="57"/>
      <c r="V225" s="57"/>
      <c r="W225" s="20"/>
      <c r="X225" s="20">
        <v>7395</v>
      </c>
      <c r="Y225" s="20"/>
    </row>
    <row r="226" s="5" customFormat="1" ht="24.95" customHeight="1" spans="1:25">
      <c r="A226" s="20">
        <v>171</v>
      </c>
      <c r="B226" s="21" t="s">
        <v>1887</v>
      </c>
      <c r="C226" s="20"/>
      <c r="D226" s="20"/>
      <c r="E226" s="20"/>
      <c r="F226" s="20"/>
      <c r="G226" s="20"/>
      <c r="H226" s="20"/>
      <c r="I226" s="20"/>
      <c r="J226" s="42"/>
      <c r="K226" s="21"/>
      <c r="L226" s="20"/>
      <c r="M226" s="48"/>
      <c r="N226" s="48"/>
      <c r="O226" s="48"/>
      <c r="P226" s="48"/>
      <c r="Q226" s="20"/>
      <c r="R226" s="20"/>
      <c r="S226" s="57"/>
      <c r="T226" s="57"/>
      <c r="U226" s="57"/>
      <c r="V226" s="57"/>
      <c r="W226" s="20"/>
      <c r="X226" s="20">
        <v>7396</v>
      </c>
      <c r="Y226" s="20"/>
    </row>
    <row r="227" s="4" customFormat="1" ht="24.95" customHeight="1" spans="1:25">
      <c r="A227" s="18">
        <v>172</v>
      </c>
      <c r="B227" s="19" t="s">
        <v>1888</v>
      </c>
      <c r="C227" s="18"/>
      <c r="D227" s="18"/>
      <c r="E227" s="18"/>
      <c r="F227" s="18"/>
      <c r="G227" s="18" t="s">
        <v>34</v>
      </c>
      <c r="H227" s="18" t="s">
        <v>34</v>
      </c>
      <c r="I227" s="18" t="s">
        <v>34</v>
      </c>
      <c r="J227" s="39" t="s">
        <v>34</v>
      </c>
      <c r="K227" s="19"/>
      <c r="L227" s="18"/>
      <c r="M227" s="40">
        <f t="shared" ref="M227:P227" si="84">M228+M230+M231+M234+M242+M243+M273+M274+M277</f>
        <v>333.887</v>
      </c>
      <c r="N227" s="40">
        <f t="shared" si="84"/>
        <v>69.4</v>
      </c>
      <c r="O227" s="40">
        <f t="shared" si="84"/>
        <v>175.717</v>
      </c>
      <c r="P227" s="40">
        <f t="shared" si="84"/>
        <v>88.77</v>
      </c>
      <c r="Q227" s="18"/>
      <c r="R227" s="18" t="s">
        <v>34</v>
      </c>
      <c r="S227" s="56">
        <f>S228+S230+S231+S234+S242+S243+S273+S274+S277</f>
        <v>104</v>
      </c>
      <c r="T227" s="56">
        <f>T228+T230+T231+T234+T242+T243+T273+T274+T277</f>
        <v>436</v>
      </c>
      <c r="U227" s="56" t="s">
        <v>1889</v>
      </c>
      <c r="V227" s="56" t="s">
        <v>1890</v>
      </c>
      <c r="W227" s="18" t="s">
        <v>34</v>
      </c>
      <c r="X227" s="18">
        <v>7397</v>
      </c>
      <c r="Y227" s="18"/>
    </row>
    <row r="228" s="5" customFormat="1" ht="24.95" customHeight="1" spans="1:25">
      <c r="A228" s="20">
        <v>173</v>
      </c>
      <c r="B228" s="21" t="s">
        <v>1891</v>
      </c>
      <c r="C228" s="20"/>
      <c r="D228" s="20"/>
      <c r="E228" s="20"/>
      <c r="F228" s="20"/>
      <c r="G228" s="20" t="s">
        <v>125</v>
      </c>
      <c r="H228" s="20" t="s">
        <v>34</v>
      </c>
      <c r="I228" s="20" t="s">
        <v>1892</v>
      </c>
      <c r="J228" s="42">
        <f>SUM(J229:J229)</f>
        <v>2.96</v>
      </c>
      <c r="K228" s="21" t="s">
        <v>1893</v>
      </c>
      <c r="L228" s="20"/>
      <c r="M228" s="48">
        <f>SUM(M229:M229)</f>
        <v>88.77</v>
      </c>
      <c r="N228" s="48">
        <f>SUM(N229:N229)</f>
        <v>0</v>
      </c>
      <c r="O228" s="48">
        <f>SUM(O229:O229)</f>
        <v>0</v>
      </c>
      <c r="P228" s="48">
        <f>SUM(P229:P229)</f>
        <v>88.77</v>
      </c>
      <c r="Q228" s="20"/>
      <c r="R228" s="20" t="s">
        <v>110</v>
      </c>
      <c r="S228" s="57">
        <f>SUM(S229:S229)</f>
        <v>0</v>
      </c>
      <c r="T228" s="57">
        <f>SUM(T229:T229)</f>
        <v>0</v>
      </c>
      <c r="U228" s="57"/>
      <c r="V228" s="57"/>
      <c r="W228" s="20" t="s">
        <v>34</v>
      </c>
      <c r="X228" s="20">
        <v>7398</v>
      </c>
      <c r="Y228" s="20"/>
    </row>
    <row r="229" ht="24.95" customHeight="1" spans="1:25">
      <c r="A229" s="24">
        <v>174</v>
      </c>
      <c r="B229" s="51" t="s">
        <v>1913</v>
      </c>
      <c r="C229" s="24" t="s">
        <v>45</v>
      </c>
      <c r="D229" s="24" t="s">
        <v>53</v>
      </c>
      <c r="E229" s="24" t="s">
        <v>1345</v>
      </c>
      <c r="F229" s="24"/>
      <c r="G229" s="24" t="s">
        <v>363</v>
      </c>
      <c r="H229" s="24">
        <v>2020</v>
      </c>
      <c r="I229" s="24" t="s">
        <v>1892</v>
      </c>
      <c r="J229" s="50">
        <v>2.96</v>
      </c>
      <c r="K229" s="51" t="s">
        <v>1909</v>
      </c>
      <c r="L229" s="26">
        <f>M229</f>
        <v>88.77</v>
      </c>
      <c r="M229" s="52">
        <f>SUM(N229:P229)</f>
        <v>88.77</v>
      </c>
      <c r="N229" s="52"/>
      <c r="O229" s="52"/>
      <c r="P229" s="52">
        <v>88.77</v>
      </c>
      <c r="Q229" s="24" t="s">
        <v>49</v>
      </c>
      <c r="R229" s="24" t="s">
        <v>110</v>
      </c>
      <c r="S229" s="24"/>
      <c r="T229" s="24"/>
      <c r="U229" s="24"/>
      <c r="V229" s="24"/>
      <c r="W229" s="24" t="s">
        <v>1896</v>
      </c>
      <c r="X229" s="24">
        <v>7484</v>
      </c>
      <c r="Y229" s="24"/>
    </row>
    <row r="230" s="5" customFormat="1" ht="24.95" customHeight="1" spans="1:25">
      <c r="A230" s="20">
        <v>175</v>
      </c>
      <c r="B230" s="21" t="s">
        <v>1956</v>
      </c>
      <c r="C230" s="20"/>
      <c r="D230" s="20"/>
      <c r="E230" s="20"/>
      <c r="F230" s="20"/>
      <c r="G230" s="20"/>
      <c r="H230" s="20"/>
      <c r="I230" s="20"/>
      <c r="J230" s="42"/>
      <c r="K230" s="21"/>
      <c r="L230" s="20"/>
      <c r="M230" s="48"/>
      <c r="N230" s="48"/>
      <c r="O230" s="48"/>
      <c r="P230" s="48"/>
      <c r="Q230" s="20"/>
      <c r="R230" s="20"/>
      <c r="S230" s="57"/>
      <c r="T230" s="57"/>
      <c r="U230" s="57"/>
      <c r="V230" s="57"/>
      <c r="W230" s="20"/>
      <c r="X230" s="20">
        <v>7563</v>
      </c>
      <c r="Y230" s="20"/>
    </row>
    <row r="231" s="5" customFormat="1" ht="24.95" customHeight="1" spans="1:25">
      <c r="A231" s="20">
        <v>176</v>
      </c>
      <c r="B231" s="21" t="s">
        <v>1957</v>
      </c>
      <c r="C231" s="20"/>
      <c r="D231" s="20"/>
      <c r="E231" s="20"/>
      <c r="F231" s="20"/>
      <c r="G231" s="20" t="s">
        <v>125</v>
      </c>
      <c r="H231" s="20" t="s">
        <v>34</v>
      </c>
      <c r="I231" s="20" t="s">
        <v>38</v>
      </c>
      <c r="J231" s="41">
        <f>SUM(J232:J233)</f>
        <v>926</v>
      </c>
      <c r="K231" s="21" t="s">
        <v>1958</v>
      </c>
      <c r="L231" s="20"/>
      <c r="M231" s="48">
        <f>SUM(M232:M233)</f>
        <v>14.12</v>
      </c>
      <c r="N231" s="48">
        <f>SUM(N232:N233)</f>
        <v>0</v>
      </c>
      <c r="O231" s="48">
        <f>SUM(O232:O233)</f>
        <v>14.12</v>
      </c>
      <c r="P231" s="48">
        <f>SUM(P232:P233)</f>
        <v>0</v>
      </c>
      <c r="Q231" s="20"/>
      <c r="R231" s="20" t="s">
        <v>110</v>
      </c>
      <c r="S231" s="57">
        <f>SUM(S232:S233)</f>
        <v>16</v>
      </c>
      <c r="T231" s="57">
        <f>SUM(T232:T233)</f>
        <v>67</v>
      </c>
      <c r="U231" s="57"/>
      <c r="V231" s="57"/>
      <c r="W231" s="20" t="s">
        <v>34</v>
      </c>
      <c r="X231" s="20">
        <v>7564</v>
      </c>
      <c r="Y231" s="20"/>
    </row>
    <row r="232" s="7" customFormat="1" ht="24.95" customHeight="1" spans="1:25">
      <c r="A232" s="24">
        <v>177</v>
      </c>
      <c r="B232" s="68" t="s">
        <v>1968</v>
      </c>
      <c r="C232" s="61" t="s">
        <v>45</v>
      </c>
      <c r="D232" s="61" t="s">
        <v>53</v>
      </c>
      <c r="E232" s="61" t="s">
        <v>53</v>
      </c>
      <c r="F232" s="61"/>
      <c r="G232" s="61" t="s">
        <v>363</v>
      </c>
      <c r="H232" s="61">
        <v>2019</v>
      </c>
      <c r="I232" s="61" t="s">
        <v>38</v>
      </c>
      <c r="J232" s="70">
        <v>580</v>
      </c>
      <c r="K232" s="68" t="s">
        <v>1967</v>
      </c>
      <c r="L232" s="47">
        <f>M232</f>
        <v>8.76</v>
      </c>
      <c r="M232" s="71">
        <f>N232+O232+P232</f>
        <v>8.76</v>
      </c>
      <c r="N232" s="71"/>
      <c r="O232" s="71">
        <v>8.76</v>
      </c>
      <c r="P232" s="71"/>
      <c r="Q232" s="61" t="s">
        <v>49</v>
      </c>
      <c r="R232" s="61" t="s">
        <v>110</v>
      </c>
      <c r="S232" s="61">
        <v>12</v>
      </c>
      <c r="T232" s="61">
        <v>52</v>
      </c>
      <c r="U232" s="61"/>
      <c r="V232" s="26"/>
      <c r="W232" s="61" t="s">
        <v>1964</v>
      </c>
      <c r="X232" s="61">
        <v>7756</v>
      </c>
      <c r="Y232" s="61"/>
    </row>
    <row r="233" s="7" customFormat="1" ht="24.95" customHeight="1" spans="1:25">
      <c r="A233" s="24">
        <v>178</v>
      </c>
      <c r="B233" s="68" t="s">
        <v>1969</v>
      </c>
      <c r="C233" s="61" t="s">
        <v>45</v>
      </c>
      <c r="D233" s="61" t="s">
        <v>53</v>
      </c>
      <c r="E233" s="61" t="s">
        <v>94</v>
      </c>
      <c r="F233" s="61"/>
      <c r="G233" s="61" t="s">
        <v>363</v>
      </c>
      <c r="H233" s="61">
        <v>2019</v>
      </c>
      <c r="I233" s="61" t="s">
        <v>38</v>
      </c>
      <c r="J233" s="70">
        <v>346</v>
      </c>
      <c r="K233" s="68" t="s">
        <v>1967</v>
      </c>
      <c r="L233" s="47">
        <f>M233</f>
        <v>5.36</v>
      </c>
      <c r="M233" s="71">
        <f>N233+O233+P233</f>
        <v>5.36</v>
      </c>
      <c r="N233" s="71"/>
      <c r="O233" s="71">
        <v>5.36</v>
      </c>
      <c r="P233" s="71"/>
      <c r="Q233" s="61" t="s">
        <v>49</v>
      </c>
      <c r="R233" s="61" t="s">
        <v>110</v>
      </c>
      <c r="S233" s="61">
        <v>4</v>
      </c>
      <c r="T233" s="61">
        <v>15</v>
      </c>
      <c r="U233" s="61"/>
      <c r="V233" s="26"/>
      <c r="W233" s="61" t="s">
        <v>1964</v>
      </c>
      <c r="X233" s="61">
        <v>7757</v>
      </c>
      <c r="Y233" s="61"/>
    </row>
    <row r="234" s="5" customFormat="1" ht="24.95" customHeight="1" spans="1:25">
      <c r="A234" s="20">
        <v>179</v>
      </c>
      <c r="B234" s="21" t="s">
        <v>2047</v>
      </c>
      <c r="C234" s="20"/>
      <c r="D234" s="20"/>
      <c r="E234" s="20"/>
      <c r="F234" s="20"/>
      <c r="G234" s="20" t="s">
        <v>34</v>
      </c>
      <c r="H234" s="20" t="s">
        <v>34</v>
      </c>
      <c r="I234" s="20" t="s">
        <v>34</v>
      </c>
      <c r="J234" s="20" t="s">
        <v>34</v>
      </c>
      <c r="K234" s="21"/>
      <c r="L234" s="72">
        <v>200</v>
      </c>
      <c r="M234" s="48">
        <f t="shared" ref="M234:P234" si="85">SUM(M235,M236,M240,M241)</f>
        <v>0</v>
      </c>
      <c r="N234" s="48">
        <f t="shared" si="85"/>
        <v>0</v>
      </c>
      <c r="O234" s="48">
        <f t="shared" si="85"/>
        <v>0</v>
      </c>
      <c r="P234" s="48">
        <f t="shared" si="85"/>
        <v>0</v>
      </c>
      <c r="Q234" s="20"/>
      <c r="R234" s="20" t="s">
        <v>110</v>
      </c>
      <c r="S234" s="57">
        <f>SUM(S235,S236,S240,S241)</f>
        <v>0</v>
      </c>
      <c r="T234" s="57">
        <f>SUM(T235,T236,T240,T241)</f>
        <v>0</v>
      </c>
      <c r="U234" s="57"/>
      <c r="V234" s="57"/>
      <c r="W234" s="20" t="s">
        <v>34</v>
      </c>
      <c r="X234" s="20">
        <v>7832</v>
      </c>
      <c r="Y234" s="20"/>
    </row>
    <row r="235" s="6" customFormat="1" ht="24.95" customHeight="1" spans="1:25">
      <c r="A235" s="22">
        <v>180</v>
      </c>
      <c r="B235" s="23" t="s">
        <v>2048</v>
      </c>
      <c r="C235" s="22"/>
      <c r="D235" s="22"/>
      <c r="E235" s="22"/>
      <c r="F235" s="22"/>
      <c r="G235" s="22" t="s">
        <v>363</v>
      </c>
      <c r="H235" s="22" t="s">
        <v>34</v>
      </c>
      <c r="I235" s="22" t="s">
        <v>108</v>
      </c>
      <c r="J235" s="43">
        <f>SUM(0)</f>
        <v>0</v>
      </c>
      <c r="K235" s="69" t="s">
        <v>2049</v>
      </c>
      <c r="L235" s="73">
        <v>3000</v>
      </c>
      <c r="M235" s="49">
        <f>SUM(0)</f>
        <v>0</v>
      </c>
      <c r="N235" s="49">
        <f>SUM(0)</f>
        <v>0</v>
      </c>
      <c r="O235" s="49">
        <f>SUM(0)</f>
        <v>0</v>
      </c>
      <c r="P235" s="49">
        <f>SUM(0)</f>
        <v>0</v>
      </c>
      <c r="Q235" s="22"/>
      <c r="R235" s="22" t="s">
        <v>110</v>
      </c>
      <c r="S235" s="58">
        <f>SUM(0)</f>
        <v>0</v>
      </c>
      <c r="T235" s="58">
        <f>SUM(0)</f>
        <v>0</v>
      </c>
      <c r="U235" s="58"/>
      <c r="V235" s="58"/>
      <c r="W235" s="22" t="s">
        <v>34</v>
      </c>
      <c r="X235" s="22">
        <v>7833</v>
      </c>
      <c r="Y235" s="22"/>
    </row>
    <row r="236" s="6" customFormat="1" ht="24.95" customHeight="1" spans="1:25">
      <c r="A236" s="22">
        <v>181</v>
      </c>
      <c r="B236" s="23" t="s">
        <v>2052</v>
      </c>
      <c r="C236" s="22"/>
      <c r="D236" s="22"/>
      <c r="E236" s="22"/>
      <c r="F236" s="22"/>
      <c r="G236" s="22" t="s">
        <v>125</v>
      </c>
      <c r="H236" s="22" t="s">
        <v>34</v>
      </c>
      <c r="I236" s="22" t="s">
        <v>2053</v>
      </c>
      <c r="J236" s="43">
        <f>SUM(J237,J238,J239)</f>
        <v>0</v>
      </c>
      <c r="K236" s="69" t="s">
        <v>2054</v>
      </c>
      <c r="L236" s="73"/>
      <c r="M236" s="49">
        <f t="shared" ref="M236:P236" si="86">SUM(M237,M238,M239)</f>
        <v>0</v>
      </c>
      <c r="N236" s="49">
        <f t="shared" si="86"/>
        <v>0</v>
      </c>
      <c r="O236" s="49">
        <f t="shared" si="86"/>
        <v>0</v>
      </c>
      <c r="P236" s="49">
        <f t="shared" si="86"/>
        <v>0</v>
      </c>
      <c r="Q236" s="22"/>
      <c r="R236" s="22" t="s">
        <v>110</v>
      </c>
      <c r="S236" s="58">
        <f>SUM(S237,S238,S239)</f>
        <v>0</v>
      </c>
      <c r="T236" s="58">
        <f>SUM(T237,T238,T239)</f>
        <v>0</v>
      </c>
      <c r="U236" s="58"/>
      <c r="V236" s="58"/>
      <c r="W236" s="22" t="s">
        <v>34</v>
      </c>
      <c r="X236" s="22">
        <v>7840</v>
      </c>
      <c r="Y236" s="22"/>
    </row>
    <row r="237" s="3" customFormat="1" ht="24.95" customHeight="1" spans="1:25">
      <c r="A237" s="24">
        <v>182</v>
      </c>
      <c r="B237" s="26" t="s">
        <v>2055</v>
      </c>
      <c r="C237" s="24"/>
      <c r="D237" s="24"/>
      <c r="E237" s="24"/>
      <c r="F237" s="24"/>
      <c r="G237" s="24" t="s">
        <v>125</v>
      </c>
      <c r="H237" s="24" t="s">
        <v>34</v>
      </c>
      <c r="I237" s="24" t="s">
        <v>2053</v>
      </c>
      <c r="J237" s="55">
        <f>SUM(0)</f>
        <v>0</v>
      </c>
      <c r="K237" s="51"/>
      <c r="L237" s="24"/>
      <c r="M237" s="52">
        <f>SUM(0)</f>
        <v>0</v>
      </c>
      <c r="N237" s="52">
        <f>SUM(0)</f>
        <v>0</v>
      </c>
      <c r="O237" s="52">
        <f>SUM(0)</f>
        <v>0</v>
      </c>
      <c r="P237" s="52">
        <f>SUM(0)</f>
        <v>0</v>
      </c>
      <c r="Q237" s="24"/>
      <c r="R237" s="24" t="s">
        <v>110</v>
      </c>
      <c r="S237" s="59">
        <f>SUM(0)</f>
        <v>0</v>
      </c>
      <c r="T237" s="59">
        <f>SUM(0)</f>
        <v>0</v>
      </c>
      <c r="U237" s="59"/>
      <c r="V237" s="59"/>
      <c r="W237" s="24" t="s">
        <v>34</v>
      </c>
      <c r="X237" s="24">
        <v>7841</v>
      </c>
      <c r="Y237" s="24"/>
    </row>
    <row r="238" s="3" customFormat="1" ht="24.95" customHeight="1" spans="1:25">
      <c r="A238" s="24">
        <v>183</v>
      </c>
      <c r="B238" s="26" t="s">
        <v>2060</v>
      </c>
      <c r="C238" s="24"/>
      <c r="D238" s="24"/>
      <c r="E238" s="24"/>
      <c r="F238" s="24"/>
      <c r="G238" s="24" t="s">
        <v>125</v>
      </c>
      <c r="H238" s="24" t="s">
        <v>34</v>
      </c>
      <c r="I238" s="24" t="s">
        <v>2053</v>
      </c>
      <c r="J238" s="55">
        <f t="shared" ref="J238:J241" si="87">SUM(0)</f>
        <v>0</v>
      </c>
      <c r="K238" s="51"/>
      <c r="L238" s="24"/>
      <c r="M238" s="52">
        <f t="shared" ref="M238:P238" si="88">SUM(0)</f>
        <v>0</v>
      </c>
      <c r="N238" s="52">
        <f t="shared" si="88"/>
        <v>0</v>
      </c>
      <c r="O238" s="52">
        <f t="shared" si="88"/>
        <v>0</v>
      </c>
      <c r="P238" s="52">
        <f t="shared" si="88"/>
        <v>0</v>
      </c>
      <c r="Q238" s="24"/>
      <c r="R238" s="24" t="s">
        <v>110</v>
      </c>
      <c r="S238" s="59">
        <f t="shared" ref="S238:S241" si="89">SUM(0)</f>
        <v>0</v>
      </c>
      <c r="T238" s="59">
        <f t="shared" ref="T238:T241" si="90">SUM(0)</f>
        <v>0</v>
      </c>
      <c r="U238" s="59"/>
      <c r="V238" s="59"/>
      <c r="W238" s="24" t="s">
        <v>34</v>
      </c>
      <c r="X238" s="24">
        <v>7875</v>
      </c>
      <c r="Y238" s="24"/>
    </row>
    <row r="239" s="3" customFormat="1" ht="24.95" customHeight="1" spans="1:25">
      <c r="A239" s="24">
        <v>184</v>
      </c>
      <c r="B239" s="26" t="s">
        <v>2061</v>
      </c>
      <c r="C239" s="24"/>
      <c r="D239" s="24"/>
      <c r="E239" s="24"/>
      <c r="F239" s="24"/>
      <c r="G239" s="24" t="s">
        <v>37</v>
      </c>
      <c r="H239" s="24" t="s">
        <v>34</v>
      </c>
      <c r="I239" s="24" t="s">
        <v>2053</v>
      </c>
      <c r="J239" s="55">
        <f t="shared" si="87"/>
        <v>0</v>
      </c>
      <c r="K239" s="51"/>
      <c r="L239" s="24"/>
      <c r="M239" s="52">
        <f t="shared" ref="M239:P239" si="91">SUM(0)</f>
        <v>0</v>
      </c>
      <c r="N239" s="52">
        <f t="shared" si="91"/>
        <v>0</v>
      </c>
      <c r="O239" s="52">
        <f t="shared" si="91"/>
        <v>0</v>
      </c>
      <c r="P239" s="52">
        <f t="shared" si="91"/>
        <v>0</v>
      </c>
      <c r="Q239" s="24"/>
      <c r="R239" s="24" t="s">
        <v>110</v>
      </c>
      <c r="S239" s="59"/>
      <c r="T239" s="59"/>
      <c r="U239" s="59"/>
      <c r="V239" s="59"/>
      <c r="W239" s="24" t="s">
        <v>34</v>
      </c>
      <c r="X239" s="24">
        <v>7885</v>
      </c>
      <c r="Y239" s="24"/>
    </row>
    <row r="240" s="6" customFormat="1" ht="24.95" customHeight="1" spans="1:25">
      <c r="A240" s="22">
        <v>185</v>
      </c>
      <c r="B240" s="23" t="s">
        <v>2062</v>
      </c>
      <c r="C240" s="22"/>
      <c r="D240" s="22"/>
      <c r="E240" s="22"/>
      <c r="F240" s="22"/>
      <c r="G240" s="22"/>
      <c r="H240" s="22"/>
      <c r="I240" s="22"/>
      <c r="J240" s="43">
        <f t="shared" si="87"/>
        <v>0</v>
      </c>
      <c r="K240" s="69"/>
      <c r="L240" s="73"/>
      <c r="M240" s="49">
        <f t="shared" ref="M240:P240" si="92">SUM(0)</f>
        <v>0</v>
      </c>
      <c r="N240" s="49">
        <f t="shared" si="92"/>
        <v>0</v>
      </c>
      <c r="O240" s="49">
        <f t="shared" si="92"/>
        <v>0</v>
      </c>
      <c r="P240" s="49">
        <f t="shared" si="92"/>
        <v>0</v>
      </c>
      <c r="Q240" s="22"/>
      <c r="R240" s="22"/>
      <c r="S240" s="58">
        <f t="shared" si="89"/>
        <v>0</v>
      </c>
      <c r="T240" s="58">
        <f t="shared" si="90"/>
        <v>0</v>
      </c>
      <c r="U240" s="58"/>
      <c r="V240" s="58"/>
      <c r="W240" s="22"/>
      <c r="X240" s="22"/>
      <c r="Y240" s="22" t="s">
        <v>2063</v>
      </c>
    </row>
    <row r="241" s="6" customFormat="1" ht="24.95" customHeight="1" spans="1:25">
      <c r="A241" s="22">
        <v>186</v>
      </c>
      <c r="B241" s="23" t="s">
        <v>2064</v>
      </c>
      <c r="C241" s="22"/>
      <c r="D241" s="22"/>
      <c r="E241" s="22"/>
      <c r="F241" s="22"/>
      <c r="G241" s="22"/>
      <c r="H241" s="22"/>
      <c r="I241" s="22"/>
      <c r="J241" s="43">
        <f t="shared" si="87"/>
        <v>0</v>
      </c>
      <c r="K241" s="69"/>
      <c r="L241" s="73"/>
      <c r="M241" s="49">
        <f t="shared" ref="M241:P241" si="93">SUM(0)</f>
        <v>0</v>
      </c>
      <c r="N241" s="49">
        <f t="shared" si="93"/>
        <v>0</v>
      </c>
      <c r="O241" s="49">
        <f t="shared" si="93"/>
        <v>0</v>
      </c>
      <c r="P241" s="49">
        <f t="shared" si="93"/>
        <v>0</v>
      </c>
      <c r="Q241" s="22"/>
      <c r="R241" s="22"/>
      <c r="S241" s="58">
        <f t="shared" si="89"/>
        <v>0</v>
      </c>
      <c r="T241" s="58">
        <f t="shared" si="90"/>
        <v>0</v>
      </c>
      <c r="U241" s="58"/>
      <c r="V241" s="58"/>
      <c r="W241" s="22"/>
      <c r="X241" s="22"/>
      <c r="Y241" s="22" t="s">
        <v>2065</v>
      </c>
    </row>
    <row r="242" s="5" customFormat="1" ht="24.95" customHeight="1" spans="1:25">
      <c r="A242" s="20">
        <v>187</v>
      </c>
      <c r="B242" s="21" t="s">
        <v>2068</v>
      </c>
      <c r="C242" s="20"/>
      <c r="D242" s="20"/>
      <c r="E242" s="20"/>
      <c r="F242" s="20"/>
      <c r="G242" s="20"/>
      <c r="H242" s="20"/>
      <c r="I242" s="20"/>
      <c r="J242" s="42"/>
      <c r="K242" s="21"/>
      <c r="L242" s="20"/>
      <c r="M242" s="48"/>
      <c r="N242" s="48"/>
      <c r="O242" s="48"/>
      <c r="P242" s="48"/>
      <c r="Q242" s="20"/>
      <c r="R242" s="20"/>
      <c r="S242" s="57"/>
      <c r="T242" s="57"/>
      <c r="U242" s="57"/>
      <c r="V242" s="57"/>
      <c r="W242" s="20"/>
      <c r="X242" s="20">
        <v>7888</v>
      </c>
      <c r="Y242" s="20"/>
    </row>
    <row r="243" s="5" customFormat="1" ht="24.95" customHeight="1" spans="1:25">
      <c r="A243" s="20">
        <v>188</v>
      </c>
      <c r="B243" s="21" t="s">
        <v>2069</v>
      </c>
      <c r="C243" s="20"/>
      <c r="D243" s="20"/>
      <c r="E243" s="20"/>
      <c r="F243" s="20"/>
      <c r="G243" s="20" t="s">
        <v>34</v>
      </c>
      <c r="H243" s="20" t="s">
        <v>34</v>
      </c>
      <c r="I243" s="20" t="s">
        <v>34</v>
      </c>
      <c r="J243" s="42" t="s">
        <v>34</v>
      </c>
      <c r="K243" s="21"/>
      <c r="L243" s="20"/>
      <c r="M243" s="48">
        <f t="shared" ref="M243:P243" si="94">M244+M248+M249+M250+M253+M254</f>
        <v>130.997</v>
      </c>
      <c r="N243" s="48">
        <f t="shared" si="94"/>
        <v>69.4</v>
      </c>
      <c r="O243" s="48">
        <f t="shared" si="94"/>
        <v>61.597</v>
      </c>
      <c r="P243" s="48">
        <f t="shared" si="94"/>
        <v>0</v>
      </c>
      <c r="Q243" s="20"/>
      <c r="R243" s="20" t="s">
        <v>110</v>
      </c>
      <c r="S243" s="57">
        <f>S244+S248+S249+S250+S253+S254</f>
        <v>74</v>
      </c>
      <c r="T243" s="57">
        <f>T244+T248+T249+T250+T253+T254</f>
        <v>304</v>
      </c>
      <c r="U243" s="57"/>
      <c r="V243" s="57"/>
      <c r="W243" s="20" t="s">
        <v>34</v>
      </c>
      <c r="X243" s="20">
        <v>7889</v>
      </c>
      <c r="Y243" s="20"/>
    </row>
    <row r="244" s="6" customFormat="1" ht="24.95" customHeight="1" spans="1:25">
      <c r="A244" s="22">
        <v>189</v>
      </c>
      <c r="B244" s="23" t="s">
        <v>2070</v>
      </c>
      <c r="C244" s="22"/>
      <c r="D244" s="22"/>
      <c r="E244" s="22"/>
      <c r="F244" s="22"/>
      <c r="G244" s="22" t="s">
        <v>37</v>
      </c>
      <c r="H244" s="22" t="s">
        <v>34</v>
      </c>
      <c r="I244" s="22" t="s">
        <v>2053</v>
      </c>
      <c r="J244" s="43">
        <f>SUM(J245:J247)</f>
        <v>3</v>
      </c>
      <c r="K244" s="69" t="s">
        <v>2071</v>
      </c>
      <c r="L244" s="22"/>
      <c r="M244" s="49">
        <f>SUM(M245:M247)</f>
        <v>89.4</v>
      </c>
      <c r="N244" s="49">
        <f>SUM(N245:N247)</f>
        <v>69.4</v>
      </c>
      <c r="O244" s="49">
        <f>SUM(O245:O247)</f>
        <v>20</v>
      </c>
      <c r="P244" s="49">
        <f>SUM(P245:P247)</f>
        <v>0</v>
      </c>
      <c r="Q244" s="22"/>
      <c r="R244" s="22" t="s">
        <v>110</v>
      </c>
      <c r="S244" s="58">
        <f>SUM(S245:S247)</f>
        <v>31</v>
      </c>
      <c r="T244" s="58">
        <f>SUM(T245:T247)</f>
        <v>135</v>
      </c>
      <c r="U244" s="58"/>
      <c r="V244" s="58"/>
      <c r="W244" s="22" t="s">
        <v>34</v>
      </c>
      <c r="X244" s="22">
        <v>7890</v>
      </c>
      <c r="Y244" s="22"/>
    </row>
    <row r="245" ht="24.95" customHeight="1" spans="1:25">
      <c r="A245" s="24">
        <v>190</v>
      </c>
      <c r="B245" s="46" t="s">
        <v>2112</v>
      </c>
      <c r="C245" s="26" t="s">
        <v>45</v>
      </c>
      <c r="D245" s="26" t="s">
        <v>53</v>
      </c>
      <c r="E245" s="26" t="s">
        <v>2113</v>
      </c>
      <c r="F245" s="26"/>
      <c r="G245" s="26" t="s">
        <v>37</v>
      </c>
      <c r="H245" s="26">
        <v>2018</v>
      </c>
      <c r="I245" s="26" t="s">
        <v>2053</v>
      </c>
      <c r="J245" s="45">
        <v>1</v>
      </c>
      <c r="K245" s="46" t="s">
        <v>2114</v>
      </c>
      <c r="L245" s="54">
        <f>M245</f>
        <v>10</v>
      </c>
      <c r="M245" s="54">
        <f>SUM(N245:P245)</f>
        <v>10</v>
      </c>
      <c r="N245" s="74">
        <v>10</v>
      </c>
      <c r="O245" s="74"/>
      <c r="P245" s="74"/>
      <c r="Q245" s="24" t="s">
        <v>1240</v>
      </c>
      <c r="R245" s="26" t="s">
        <v>110</v>
      </c>
      <c r="S245" s="65"/>
      <c r="T245" s="65"/>
      <c r="U245" s="74"/>
      <c r="V245" s="65"/>
      <c r="W245" s="26" t="s">
        <v>17</v>
      </c>
      <c r="X245" s="24">
        <v>7923</v>
      </c>
      <c r="Y245" s="24"/>
    </row>
    <row r="246" ht="24.95" customHeight="1" spans="1:25">
      <c r="A246" s="24">
        <v>191</v>
      </c>
      <c r="B246" s="51" t="s">
        <v>2142</v>
      </c>
      <c r="C246" s="24" t="s">
        <v>45</v>
      </c>
      <c r="D246" s="24" t="s">
        <v>53</v>
      </c>
      <c r="E246" s="24" t="s">
        <v>1345</v>
      </c>
      <c r="F246" s="24"/>
      <c r="G246" s="24" t="s">
        <v>37</v>
      </c>
      <c r="H246" s="24">
        <v>2018</v>
      </c>
      <c r="I246" s="24" t="s">
        <v>2053</v>
      </c>
      <c r="J246" s="55">
        <v>1</v>
      </c>
      <c r="K246" s="51" t="s">
        <v>2085</v>
      </c>
      <c r="L246" s="50">
        <f>M246</f>
        <v>59.4</v>
      </c>
      <c r="M246" s="50">
        <f>SUM(N246:P246)</f>
        <v>59.4</v>
      </c>
      <c r="N246" s="74">
        <v>59.4</v>
      </c>
      <c r="O246" s="74"/>
      <c r="P246" s="74"/>
      <c r="Q246" s="24" t="s">
        <v>2075</v>
      </c>
      <c r="R246" s="24" t="s">
        <v>110</v>
      </c>
      <c r="S246" s="24">
        <v>18</v>
      </c>
      <c r="T246" s="24">
        <v>76</v>
      </c>
      <c r="U246" s="74"/>
      <c r="V246" s="24"/>
      <c r="W246" s="24" t="s">
        <v>17</v>
      </c>
      <c r="X246" s="24">
        <v>7938</v>
      </c>
      <c r="Y246" s="24"/>
    </row>
    <row r="247" ht="24.95" customHeight="1" spans="1:25">
      <c r="A247" s="24">
        <v>192</v>
      </c>
      <c r="B247" s="51" t="s">
        <v>2197</v>
      </c>
      <c r="C247" s="24" t="s">
        <v>45</v>
      </c>
      <c r="D247" s="24" t="s">
        <v>53</v>
      </c>
      <c r="E247" s="24" t="s">
        <v>1854</v>
      </c>
      <c r="F247" s="24"/>
      <c r="G247" s="24" t="s">
        <v>37</v>
      </c>
      <c r="H247" s="24">
        <v>2019</v>
      </c>
      <c r="I247" s="24" t="s">
        <v>2053</v>
      </c>
      <c r="J247" s="55">
        <v>1</v>
      </c>
      <c r="K247" s="51" t="s">
        <v>2198</v>
      </c>
      <c r="L247" s="50">
        <f>M247</f>
        <v>20</v>
      </c>
      <c r="M247" s="50">
        <f>SUM(N247:P247)</f>
        <v>20</v>
      </c>
      <c r="N247" s="74"/>
      <c r="O247" s="74">
        <v>20</v>
      </c>
      <c r="P247" s="74"/>
      <c r="Q247" s="24" t="s">
        <v>1240</v>
      </c>
      <c r="R247" s="24" t="s">
        <v>110</v>
      </c>
      <c r="S247" s="24">
        <v>13</v>
      </c>
      <c r="T247" s="24">
        <v>59</v>
      </c>
      <c r="U247" s="74"/>
      <c r="V247" s="24"/>
      <c r="W247" s="24" t="s">
        <v>17</v>
      </c>
      <c r="X247" s="24">
        <v>8010</v>
      </c>
      <c r="Y247" s="24"/>
    </row>
    <row r="248" s="6" customFormat="1" ht="24.95" customHeight="1" spans="1:25">
      <c r="A248" s="22">
        <v>193</v>
      </c>
      <c r="B248" s="23" t="s">
        <v>2382</v>
      </c>
      <c r="C248" s="22"/>
      <c r="D248" s="22"/>
      <c r="E248" s="22"/>
      <c r="F248" s="22"/>
      <c r="G248" s="22" t="s">
        <v>37</v>
      </c>
      <c r="H248" s="22" t="s">
        <v>34</v>
      </c>
      <c r="I248" s="22" t="s">
        <v>2053</v>
      </c>
      <c r="J248" s="43">
        <f>SUM(0)</f>
        <v>0</v>
      </c>
      <c r="K248" s="69" t="s">
        <v>2383</v>
      </c>
      <c r="L248" s="22"/>
      <c r="M248" s="49">
        <f t="shared" ref="M248:P248" si="95">SUM(0)</f>
        <v>0</v>
      </c>
      <c r="N248" s="49">
        <f t="shared" si="95"/>
        <v>0</v>
      </c>
      <c r="O248" s="49">
        <f t="shared" si="95"/>
        <v>0</v>
      </c>
      <c r="P248" s="49">
        <f t="shared" si="95"/>
        <v>0</v>
      </c>
      <c r="Q248" s="22"/>
      <c r="R248" s="22" t="s">
        <v>110</v>
      </c>
      <c r="S248" s="58">
        <f>SUM(0)</f>
        <v>0</v>
      </c>
      <c r="T248" s="58">
        <f>SUM(0)</f>
        <v>0</v>
      </c>
      <c r="U248" s="58"/>
      <c r="V248" s="58"/>
      <c r="W248" s="22" t="s">
        <v>34</v>
      </c>
      <c r="X248" s="22">
        <v>8123</v>
      </c>
      <c r="Y248" s="22"/>
    </row>
    <row r="249" s="6" customFormat="1" ht="24.95" customHeight="1" spans="1:25">
      <c r="A249" s="22">
        <v>194</v>
      </c>
      <c r="B249" s="23" t="s">
        <v>2384</v>
      </c>
      <c r="C249" s="22"/>
      <c r="D249" s="22"/>
      <c r="E249" s="22"/>
      <c r="F249" s="22"/>
      <c r="G249" s="22" t="s">
        <v>37</v>
      </c>
      <c r="H249" s="22" t="s">
        <v>34</v>
      </c>
      <c r="I249" s="22" t="s">
        <v>2053</v>
      </c>
      <c r="J249" s="58">
        <f>SUM(0)</f>
        <v>0</v>
      </c>
      <c r="K249" s="23" t="s">
        <v>2385</v>
      </c>
      <c r="L249" s="22"/>
      <c r="M249" s="49">
        <f t="shared" ref="M249:P249" si="96">SUM(0)</f>
        <v>0</v>
      </c>
      <c r="N249" s="49">
        <f t="shared" si="96"/>
        <v>0</v>
      </c>
      <c r="O249" s="49">
        <f t="shared" si="96"/>
        <v>0</v>
      </c>
      <c r="P249" s="49">
        <f t="shared" si="96"/>
        <v>0</v>
      </c>
      <c r="Q249" s="22"/>
      <c r="R249" s="22" t="s">
        <v>110</v>
      </c>
      <c r="S249" s="58">
        <f>SUM(0)</f>
        <v>0</v>
      </c>
      <c r="T249" s="58">
        <f>SUM(0)</f>
        <v>0</v>
      </c>
      <c r="U249" s="58"/>
      <c r="V249" s="58"/>
      <c r="W249" s="22" t="s">
        <v>34</v>
      </c>
      <c r="X249" s="22">
        <v>8193</v>
      </c>
      <c r="Y249" s="22"/>
    </row>
    <row r="250" s="6" customFormat="1" ht="24.95" customHeight="1" spans="1:25">
      <c r="A250" s="22">
        <v>195</v>
      </c>
      <c r="B250" s="23" t="s">
        <v>2386</v>
      </c>
      <c r="C250" s="22"/>
      <c r="D250" s="22"/>
      <c r="E250" s="22"/>
      <c r="F250" s="22"/>
      <c r="G250" s="22" t="s">
        <v>37</v>
      </c>
      <c r="H250" s="22" t="s">
        <v>34</v>
      </c>
      <c r="I250" s="22" t="s">
        <v>1232</v>
      </c>
      <c r="J250" s="43">
        <f>SUM(J251:J252)</f>
        <v>2</v>
      </c>
      <c r="K250" s="69" t="s">
        <v>2387</v>
      </c>
      <c r="L250" s="22"/>
      <c r="M250" s="49">
        <f>SUM(M251:M252)</f>
        <v>30</v>
      </c>
      <c r="N250" s="49">
        <f>SUM(N251:N252)</f>
        <v>0</v>
      </c>
      <c r="O250" s="49">
        <f>SUM(O251:O252)</f>
        <v>30</v>
      </c>
      <c r="P250" s="49">
        <f>SUM(P251:P252)</f>
        <v>0</v>
      </c>
      <c r="Q250" s="22"/>
      <c r="R250" s="22" t="s">
        <v>110</v>
      </c>
      <c r="S250" s="58">
        <f>SUM(S251:S252)</f>
        <v>21</v>
      </c>
      <c r="T250" s="58">
        <f>SUM(T251:T252)</f>
        <v>84</v>
      </c>
      <c r="U250" s="58"/>
      <c r="V250" s="58"/>
      <c r="W250" s="22" t="s">
        <v>34</v>
      </c>
      <c r="X250" s="22">
        <v>8255</v>
      </c>
      <c r="Y250" s="22"/>
    </row>
    <row r="251" ht="24.95" customHeight="1" spans="1:25">
      <c r="A251" s="24">
        <v>196</v>
      </c>
      <c r="B251" s="25" t="s">
        <v>2391</v>
      </c>
      <c r="C251" s="26" t="s">
        <v>45</v>
      </c>
      <c r="D251" s="26" t="s">
        <v>53</v>
      </c>
      <c r="E251" s="26" t="s">
        <v>2392</v>
      </c>
      <c r="F251" s="26"/>
      <c r="G251" s="26" t="s">
        <v>37</v>
      </c>
      <c r="H251" s="26">
        <v>2019</v>
      </c>
      <c r="I251" s="26" t="s">
        <v>1232</v>
      </c>
      <c r="J251" s="45">
        <v>1</v>
      </c>
      <c r="K251" s="46" t="s">
        <v>2393</v>
      </c>
      <c r="L251" s="54">
        <v>15</v>
      </c>
      <c r="M251" s="54">
        <v>15</v>
      </c>
      <c r="N251" s="54"/>
      <c r="O251" s="54">
        <v>15</v>
      </c>
      <c r="P251" s="54"/>
      <c r="Q251" s="26" t="s">
        <v>1240</v>
      </c>
      <c r="R251" s="26" t="s">
        <v>110</v>
      </c>
      <c r="S251" s="65">
        <v>13</v>
      </c>
      <c r="T251" s="65">
        <v>52</v>
      </c>
      <c r="U251" s="65"/>
      <c r="V251" s="65"/>
      <c r="W251" s="26" t="s">
        <v>17</v>
      </c>
      <c r="X251" s="24">
        <v>8259</v>
      </c>
      <c r="Y251" s="24"/>
    </row>
    <row r="252" ht="24.95" customHeight="1" spans="1:25">
      <c r="A252" s="24">
        <v>197</v>
      </c>
      <c r="B252" s="25" t="s">
        <v>2394</v>
      </c>
      <c r="C252" s="26" t="s">
        <v>45</v>
      </c>
      <c r="D252" s="26" t="s">
        <v>53</v>
      </c>
      <c r="E252" s="26" t="s">
        <v>54</v>
      </c>
      <c r="F252" s="26"/>
      <c r="G252" s="26" t="s">
        <v>37</v>
      </c>
      <c r="H252" s="26">
        <v>2019</v>
      </c>
      <c r="I252" s="26" t="s">
        <v>1232</v>
      </c>
      <c r="J252" s="45">
        <v>1</v>
      </c>
      <c r="K252" s="46" t="s">
        <v>2393</v>
      </c>
      <c r="L252" s="54">
        <v>15</v>
      </c>
      <c r="M252" s="54">
        <v>15</v>
      </c>
      <c r="N252" s="54"/>
      <c r="O252" s="54">
        <v>15</v>
      </c>
      <c r="P252" s="54"/>
      <c r="Q252" s="26" t="s">
        <v>1240</v>
      </c>
      <c r="R252" s="26" t="s">
        <v>110</v>
      </c>
      <c r="S252" s="65">
        <v>8</v>
      </c>
      <c r="T252" s="65">
        <v>32</v>
      </c>
      <c r="U252" s="65"/>
      <c r="V252" s="65"/>
      <c r="W252" s="26" t="s">
        <v>17</v>
      </c>
      <c r="X252" s="24">
        <v>8260</v>
      </c>
      <c r="Y252" s="24"/>
    </row>
    <row r="253" s="6" customFormat="1" ht="24.95" customHeight="1" spans="1:25">
      <c r="A253" s="22">
        <v>198</v>
      </c>
      <c r="B253" s="23" t="s">
        <v>2398</v>
      </c>
      <c r="C253" s="22"/>
      <c r="D253" s="22"/>
      <c r="E253" s="22"/>
      <c r="F253" s="22"/>
      <c r="G253" s="22" t="s">
        <v>37</v>
      </c>
      <c r="H253" s="22" t="s">
        <v>34</v>
      </c>
      <c r="I253" s="22" t="s">
        <v>2399</v>
      </c>
      <c r="J253" s="43">
        <f>SUM(0)</f>
        <v>0</v>
      </c>
      <c r="K253" s="23" t="s">
        <v>2400</v>
      </c>
      <c r="L253" s="44"/>
      <c r="M253" s="44">
        <f t="shared" ref="M253:P253" si="97">SUM(0)</f>
        <v>0</v>
      </c>
      <c r="N253" s="44">
        <f t="shared" si="97"/>
        <v>0</v>
      </c>
      <c r="O253" s="44">
        <f t="shared" si="97"/>
        <v>0</v>
      </c>
      <c r="P253" s="44">
        <f t="shared" si="97"/>
        <v>0</v>
      </c>
      <c r="Q253" s="22"/>
      <c r="R253" s="22" t="s">
        <v>110</v>
      </c>
      <c r="S253" s="58">
        <f>SUM(0)</f>
        <v>0</v>
      </c>
      <c r="T253" s="58">
        <f>SUM(0)</f>
        <v>0</v>
      </c>
      <c r="U253" s="58"/>
      <c r="V253" s="58"/>
      <c r="W253" s="22" t="s">
        <v>34</v>
      </c>
      <c r="X253" s="22">
        <v>8283</v>
      </c>
      <c r="Y253" s="22"/>
    </row>
    <row r="254" s="6" customFormat="1" ht="24.95" customHeight="1" spans="1:25">
      <c r="A254" s="22">
        <v>199</v>
      </c>
      <c r="B254" s="23" t="s">
        <v>2401</v>
      </c>
      <c r="C254" s="22"/>
      <c r="D254" s="22"/>
      <c r="E254" s="22"/>
      <c r="F254" s="22"/>
      <c r="G254" s="22" t="s">
        <v>125</v>
      </c>
      <c r="H254" s="22" t="s">
        <v>34</v>
      </c>
      <c r="I254" s="22" t="s">
        <v>106</v>
      </c>
      <c r="J254" s="43">
        <f>SUM(J255:J268)</f>
        <v>22</v>
      </c>
      <c r="K254" s="23" t="s">
        <v>1632</v>
      </c>
      <c r="L254" s="22"/>
      <c r="M254" s="49">
        <f>SUM(M255:M268)</f>
        <v>11.597</v>
      </c>
      <c r="N254" s="49">
        <f>SUM(N255:N268)</f>
        <v>0</v>
      </c>
      <c r="O254" s="49">
        <f>SUM(O255:O268)</f>
        <v>11.597</v>
      </c>
      <c r="P254" s="49">
        <f>SUM(P255:P268)</f>
        <v>0</v>
      </c>
      <c r="Q254" s="22"/>
      <c r="R254" s="22" t="s">
        <v>11</v>
      </c>
      <c r="S254" s="58">
        <f>SUM(S255:S268)</f>
        <v>22</v>
      </c>
      <c r="T254" s="58">
        <f>SUM(T255:T268)</f>
        <v>85</v>
      </c>
      <c r="U254" s="58"/>
      <c r="V254" s="58"/>
      <c r="W254" s="22" t="s">
        <v>34</v>
      </c>
      <c r="X254" s="22">
        <v>8294</v>
      </c>
      <c r="Y254" s="22"/>
    </row>
    <row r="255" ht="24.95" customHeight="1" spans="1:25">
      <c r="A255" s="24">
        <v>200</v>
      </c>
      <c r="B255" s="25" t="s">
        <v>2485</v>
      </c>
      <c r="C255" s="26" t="s">
        <v>45</v>
      </c>
      <c r="D255" s="26" t="s">
        <v>53</v>
      </c>
      <c r="E255" s="26" t="s">
        <v>2257</v>
      </c>
      <c r="F255" s="26"/>
      <c r="G255" s="26" t="s">
        <v>363</v>
      </c>
      <c r="H255" s="26">
        <v>2019</v>
      </c>
      <c r="I255" s="26" t="s">
        <v>106</v>
      </c>
      <c r="J255" s="45">
        <v>2</v>
      </c>
      <c r="K255" s="46" t="s">
        <v>2403</v>
      </c>
      <c r="L255" s="26" t="s">
        <v>1635</v>
      </c>
      <c r="M255" s="47">
        <f>N255+O255+P255</f>
        <v>1.187</v>
      </c>
      <c r="N255" s="47"/>
      <c r="O255" s="47">
        <v>1.187</v>
      </c>
      <c r="P255" s="47"/>
      <c r="Q255" s="26" t="s">
        <v>2075</v>
      </c>
      <c r="R255" s="26" t="s">
        <v>39</v>
      </c>
      <c r="S255" s="60">
        <v>2</v>
      </c>
      <c r="T255" s="60">
        <v>8</v>
      </c>
      <c r="U255" s="60"/>
      <c r="V255" s="60"/>
      <c r="W255" s="26" t="s">
        <v>17</v>
      </c>
      <c r="X255" s="26"/>
      <c r="Y255" s="26" t="s">
        <v>2486</v>
      </c>
    </row>
    <row r="256" ht="24.95" customHeight="1" spans="1:25">
      <c r="A256" s="24"/>
      <c r="B256" s="25"/>
      <c r="C256" s="118" t="s">
        <v>2727</v>
      </c>
      <c r="D256" s="134" t="s">
        <v>53</v>
      </c>
      <c r="E256" s="135" t="s">
        <v>2257</v>
      </c>
      <c r="F256" s="134" t="s">
        <v>3042</v>
      </c>
      <c r="G256" s="26" t="s">
        <v>363</v>
      </c>
      <c r="H256" s="26">
        <v>2019</v>
      </c>
      <c r="I256" s="26" t="s">
        <v>106</v>
      </c>
      <c r="J256" s="45">
        <v>1</v>
      </c>
      <c r="K256" s="46" t="s">
        <v>2403</v>
      </c>
      <c r="L256" s="26" t="s">
        <v>1635</v>
      </c>
      <c r="M256" s="47">
        <v>0.8</v>
      </c>
      <c r="N256" s="47"/>
      <c r="O256" s="47">
        <v>0.8</v>
      </c>
      <c r="P256" s="47"/>
      <c r="Q256" s="26" t="s">
        <v>2075</v>
      </c>
      <c r="R256" s="26" t="s">
        <v>39</v>
      </c>
      <c r="S256" s="60">
        <v>1</v>
      </c>
      <c r="T256" s="118">
        <v>4</v>
      </c>
      <c r="U256" s="60"/>
      <c r="V256" s="60"/>
      <c r="W256" s="26" t="s">
        <v>17</v>
      </c>
      <c r="X256" s="26"/>
      <c r="Y256" s="26"/>
    </row>
    <row r="257" ht="24.95" customHeight="1" spans="1:25">
      <c r="A257" s="24"/>
      <c r="B257" s="25"/>
      <c r="C257" s="118" t="s">
        <v>2727</v>
      </c>
      <c r="D257" s="119" t="s">
        <v>53</v>
      </c>
      <c r="E257" s="136" t="s">
        <v>2257</v>
      </c>
      <c r="F257" s="119" t="s">
        <v>3047</v>
      </c>
      <c r="G257" s="26" t="s">
        <v>363</v>
      </c>
      <c r="H257" s="26">
        <v>2019</v>
      </c>
      <c r="I257" s="26" t="s">
        <v>106</v>
      </c>
      <c r="J257" s="45">
        <v>1</v>
      </c>
      <c r="K257" s="46" t="s">
        <v>2403</v>
      </c>
      <c r="L257" s="26" t="s">
        <v>1635</v>
      </c>
      <c r="M257" s="47">
        <v>0.378</v>
      </c>
      <c r="N257" s="47"/>
      <c r="O257" s="47">
        <v>0.378</v>
      </c>
      <c r="P257" s="47"/>
      <c r="Q257" s="26" t="s">
        <v>2075</v>
      </c>
      <c r="R257" s="26" t="s">
        <v>39</v>
      </c>
      <c r="S257" s="60">
        <v>1</v>
      </c>
      <c r="T257" s="118">
        <v>4</v>
      </c>
      <c r="U257" s="60"/>
      <c r="V257" s="60"/>
      <c r="W257" s="26" t="s">
        <v>17</v>
      </c>
      <c r="X257" s="26"/>
      <c r="Y257" s="26"/>
    </row>
    <row r="258" ht="24.95" customHeight="1" spans="1:25">
      <c r="A258" s="24">
        <v>201</v>
      </c>
      <c r="B258" s="25" t="s">
        <v>2487</v>
      </c>
      <c r="C258" s="26" t="s">
        <v>45</v>
      </c>
      <c r="D258" s="26" t="s">
        <v>53</v>
      </c>
      <c r="E258" s="26" t="s">
        <v>94</v>
      </c>
      <c r="F258" s="26"/>
      <c r="G258" s="26" t="s">
        <v>363</v>
      </c>
      <c r="H258" s="26">
        <v>2019</v>
      </c>
      <c r="I258" s="26" t="s">
        <v>106</v>
      </c>
      <c r="J258" s="45">
        <v>5</v>
      </c>
      <c r="K258" s="46" t="s">
        <v>2403</v>
      </c>
      <c r="L258" s="26" t="s">
        <v>1635</v>
      </c>
      <c r="M258" s="47">
        <f>N258+O258+P258</f>
        <v>2.056</v>
      </c>
      <c r="N258" s="47"/>
      <c r="O258" s="47">
        <v>2.056</v>
      </c>
      <c r="P258" s="47"/>
      <c r="Q258" s="26" t="s">
        <v>2075</v>
      </c>
      <c r="R258" s="26" t="s">
        <v>39</v>
      </c>
      <c r="S258" s="60">
        <v>5</v>
      </c>
      <c r="T258" s="60">
        <v>18</v>
      </c>
      <c r="U258" s="60"/>
      <c r="V258" s="60"/>
      <c r="W258" s="26" t="s">
        <v>17</v>
      </c>
      <c r="X258" s="26"/>
      <c r="Y258" s="26" t="s">
        <v>2488</v>
      </c>
    </row>
    <row r="259" ht="24.95" customHeight="1" spans="1:25">
      <c r="A259" s="24"/>
      <c r="B259" s="25"/>
      <c r="C259" s="118" t="s">
        <v>2727</v>
      </c>
      <c r="D259" s="119" t="s">
        <v>53</v>
      </c>
      <c r="E259" s="136" t="s">
        <v>94</v>
      </c>
      <c r="F259" s="119" t="s">
        <v>3048</v>
      </c>
      <c r="G259" s="26" t="s">
        <v>363</v>
      </c>
      <c r="H259" s="26">
        <v>2019</v>
      </c>
      <c r="I259" s="26" t="s">
        <v>106</v>
      </c>
      <c r="J259" s="45">
        <v>1</v>
      </c>
      <c r="K259" s="46" t="s">
        <v>2403</v>
      </c>
      <c r="L259" s="26" t="s">
        <v>1635</v>
      </c>
      <c r="M259" s="47">
        <v>0.432</v>
      </c>
      <c r="N259" s="47"/>
      <c r="O259" s="47">
        <v>0.432</v>
      </c>
      <c r="P259" s="47"/>
      <c r="Q259" s="26" t="s">
        <v>2075</v>
      </c>
      <c r="R259" s="26" t="s">
        <v>39</v>
      </c>
      <c r="S259" s="60">
        <v>1</v>
      </c>
      <c r="T259" s="118">
        <v>3</v>
      </c>
      <c r="U259" s="60"/>
      <c r="V259" s="60"/>
      <c r="W259" s="26" t="s">
        <v>17</v>
      </c>
      <c r="X259" s="26"/>
      <c r="Y259" s="26"/>
    </row>
    <row r="260" ht="24.95" customHeight="1" spans="1:25">
      <c r="A260" s="24"/>
      <c r="B260" s="25"/>
      <c r="C260" s="118" t="s">
        <v>2727</v>
      </c>
      <c r="D260" s="119" t="s">
        <v>53</v>
      </c>
      <c r="E260" s="136" t="s">
        <v>94</v>
      </c>
      <c r="F260" s="119" t="s">
        <v>3049</v>
      </c>
      <c r="G260" s="26" t="s">
        <v>363</v>
      </c>
      <c r="H260" s="26">
        <v>2019</v>
      </c>
      <c r="I260" s="26" t="s">
        <v>106</v>
      </c>
      <c r="J260" s="45">
        <v>1</v>
      </c>
      <c r="K260" s="46" t="s">
        <v>2403</v>
      </c>
      <c r="L260" s="26" t="s">
        <v>1635</v>
      </c>
      <c r="M260" s="47">
        <v>0.72</v>
      </c>
      <c r="N260" s="47"/>
      <c r="O260" s="47">
        <v>0.72</v>
      </c>
      <c r="P260" s="47"/>
      <c r="Q260" s="26" t="s">
        <v>2075</v>
      </c>
      <c r="R260" s="26" t="s">
        <v>39</v>
      </c>
      <c r="S260" s="60">
        <v>1</v>
      </c>
      <c r="T260" s="118">
        <v>4</v>
      </c>
      <c r="U260" s="60"/>
      <c r="V260" s="60"/>
      <c r="W260" s="26" t="s">
        <v>17</v>
      </c>
      <c r="X260" s="26"/>
      <c r="Y260" s="26"/>
    </row>
    <row r="261" ht="24.95" customHeight="1" spans="1:25">
      <c r="A261" s="24"/>
      <c r="B261" s="25"/>
      <c r="C261" s="118" t="s">
        <v>2727</v>
      </c>
      <c r="D261" s="119" t="s">
        <v>53</v>
      </c>
      <c r="E261" s="136" t="s">
        <v>94</v>
      </c>
      <c r="F261" s="119" t="s">
        <v>3026</v>
      </c>
      <c r="G261" s="26" t="s">
        <v>363</v>
      </c>
      <c r="H261" s="26">
        <v>2019</v>
      </c>
      <c r="I261" s="26" t="s">
        <v>106</v>
      </c>
      <c r="J261" s="45">
        <v>1</v>
      </c>
      <c r="K261" s="46" t="s">
        <v>2403</v>
      </c>
      <c r="L261" s="26" t="s">
        <v>1635</v>
      </c>
      <c r="M261" s="47">
        <v>0.072</v>
      </c>
      <c r="N261" s="47"/>
      <c r="O261" s="47">
        <v>0.072</v>
      </c>
      <c r="P261" s="47"/>
      <c r="Q261" s="26" t="s">
        <v>2075</v>
      </c>
      <c r="R261" s="26" t="s">
        <v>39</v>
      </c>
      <c r="S261" s="60">
        <v>1</v>
      </c>
      <c r="T261" s="118">
        <v>3</v>
      </c>
      <c r="U261" s="60"/>
      <c r="V261" s="60"/>
      <c r="W261" s="26" t="s">
        <v>17</v>
      </c>
      <c r="X261" s="26"/>
      <c r="Y261" s="26"/>
    </row>
    <row r="262" ht="24.95" customHeight="1" spans="1:25">
      <c r="A262" s="24"/>
      <c r="B262" s="25"/>
      <c r="C262" s="118" t="s">
        <v>2727</v>
      </c>
      <c r="D262" s="119" t="s">
        <v>53</v>
      </c>
      <c r="E262" s="136" t="s">
        <v>94</v>
      </c>
      <c r="F262" s="119" t="s">
        <v>3027</v>
      </c>
      <c r="G262" s="26" t="s">
        <v>363</v>
      </c>
      <c r="H262" s="26">
        <v>2019</v>
      </c>
      <c r="I262" s="26" t="s">
        <v>106</v>
      </c>
      <c r="J262" s="45">
        <v>1</v>
      </c>
      <c r="K262" s="46" t="s">
        <v>2403</v>
      </c>
      <c r="L262" s="26" t="s">
        <v>1635</v>
      </c>
      <c r="M262" s="47">
        <v>0.36</v>
      </c>
      <c r="N262" s="47"/>
      <c r="O262" s="47">
        <v>0.36</v>
      </c>
      <c r="P262" s="47"/>
      <c r="Q262" s="26" t="s">
        <v>2075</v>
      </c>
      <c r="R262" s="26" t="s">
        <v>39</v>
      </c>
      <c r="S262" s="60">
        <v>1</v>
      </c>
      <c r="T262" s="118">
        <v>5</v>
      </c>
      <c r="U262" s="60"/>
      <c r="V262" s="60"/>
      <c r="W262" s="26" t="s">
        <v>17</v>
      </c>
      <c r="X262" s="26"/>
      <c r="Y262" s="26"/>
    </row>
    <row r="263" ht="24.95" customHeight="1" spans="1:25">
      <c r="A263" s="24"/>
      <c r="B263" s="25"/>
      <c r="C263" s="118" t="s">
        <v>2727</v>
      </c>
      <c r="D263" s="119" t="s">
        <v>53</v>
      </c>
      <c r="E263" s="136" t="s">
        <v>94</v>
      </c>
      <c r="F263" s="119" t="s">
        <v>3050</v>
      </c>
      <c r="G263" s="26" t="s">
        <v>363</v>
      </c>
      <c r="H263" s="26">
        <v>2019</v>
      </c>
      <c r="I263" s="26" t="s">
        <v>106</v>
      </c>
      <c r="J263" s="45">
        <v>1</v>
      </c>
      <c r="K263" s="46" t="s">
        <v>2403</v>
      </c>
      <c r="L263" s="26" t="s">
        <v>1635</v>
      </c>
      <c r="M263" s="47">
        <v>0.472</v>
      </c>
      <c r="N263" s="47"/>
      <c r="O263" s="47">
        <v>0.472</v>
      </c>
      <c r="P263" s="47"/>
      <c r="Q263" s="26" t="s">
        <v>2075</v>
      </c>
      <c r="R263" s="26" t="s">
        <v>39</v>
      </c>
      <c r="S263" s="60">
        <v>1</v>
      </c>
      <c r="T263" s="118">
        <v>3</v>
      </c>
      <c r="U263" s="60"/>
      <c r="V263" s="60"/>
      <c r="W263" s="26" t="s">
        <v>17</v>
      </c>
      <c r="X263" s="26"/>
      <c r="Y263" s="26"/>
    </row>
    <row r="264" ht="24.95" customHeight="1" spans="1:25">
      <c r="A264" s="24">
        <v>202</v>
      </c>
      <c r="B264" s="25" t="s">
        <v>2489</v>
      </c>
      <c r="C264" s="26" t="s">
        <v>45</v>
      </c>
      <c r="D264" s="26" t="s">
        <v>53</v>
      </c>
      <c r="E264" s="26" t="s">
        <v>55</v>
      </c>
      <c r="F264" s="26"/>
      <c r="G264" s="26" t="s">
        <v>363</v>
      </c>
      <c r="H264" s="26">
        <v>2019</v>
      </c>
      <c r="I264" s="26" t="s">
        <v>106</v>
      </c>
      <c r="J264" s="45">
        <v>3</v>
      </c>
      <c r="K264" s="46" t="s">
        <v>2403</v>
      </c>
      <c r="L264" s="26" t="s">
        <v>1635</v>
      </c>
      <c r="M264" s="47">
        <f>N264+O264+P264</f>
        <v>1.76</v>
      </c>
      <c r="N264" s="47"/>
      <c r="O264" s="47">
        <v>1.76</v>
      </c>
      <c r="P264" s="47"/>
      <c r="Q264" s="26" t="s">
        <v>2075</v>
      </c>
      <c r="R264" s="26" t="s">
        <v>39</v>
      </c>
      <c r="S264" s="60">
        <v>3</v>
      </c>
      <c r="T264" s="60">
        <v>9</v>
      </c>
      <c r="U264" s="60"/>
      <c r="V264" s="60"/>
      <c r="W264" s="26" t="s">
        <v>17</v>
      </c>
      <c r="X264" s="26"/>
      <c r="Y264" s="26" t="s">
        <v>2490</v>
      </c>
    </row>
    <row r="265" ht="24.95" customHeight="1" spans="1:25">
      <c r="A265" s="24"/>
      <c r="B265" s="25"/>
      <c r="C265" s="118" t="s">
        <v>2727</v>
      </c>
      <c r="D265" s="119" t="s">
        <v>53</v>
      </c>
      <c r="E265" s="136" t="s">
        <v>55</v>
      </c>
      <c r="F265" s="119" t="s">
        <v>3051</v>
      </c>
      <c r="G265" s="26" t="s">
        <v>363</v>
      </c>
      <c r="H265" s="26">
        <v>2019</v>
      </c>
      <c r="I265" s="26" t="s">
        <v>106</v>
      </c>
      <c r="J265" s="45">
        <v>1</v>
      </c>
      <c r="K265" s="46" t="s">
        <v>2403</v>
      </c>
      <c r="L265" s="26" t="s">
        <v>1635</v>
      </c>
      <c r="M265" s="47">
        <v>0.8</v>
      </c>
      <c r="N265" s="47"/>
      <c r="O265" s="47">
        <v>0.8</v>
      </c>
      <c r="P265" s="47"/>
      <c r="Q265" s="26" t="s">
        <v>2075</v>
      </c>
      <c r="R265" s="26" t="s">
        <v>39</v>
      </c>
      <c r="S265" s="60">
        <v>1</v>
      </c>
      <c r="T265" s="118">
        <v>6</v>
      </c>
      <c r="U265" s="60"/>
      <c r="V265" s="60"/>
      <c r="W265" s="26" t="s">
        <v>17</v>
      </c>
      <c r="X265" s="26"/>
      <c r="Y265" s="26"/>
    </row>
    <row r="266" ht="24.95" customHeight="1" spans="1:25">
      <c r="A266" s="24"/>
      <c r="B266" s="25"/>
      <c r="C266" s="118" t="s">
        <v>2727</v>
      </c>
      <c r="D266" s="119" t="s">
        <v>53</v>
      </c>
      <c r="E266" s="136" t="s">
        <v>55</v>
      </c>
      <c r="F266" s="119" t="s">
        <v>3033</v>
      </c>
      <c r="G266" s="26" t="s">
        <v>363</v>
      </c>
      <c r="H266" s="26">
        <v>2019</v>
      </c>
      <c r="I266" s="26" t="s">
        <v>106</v>
      </c>
      <c r="J266" s="45">
        <v>1</v>
      </c>
      <c r="K266" s="46" t="s">
        <v>2403</v>
      </c>
      <c r="L266" s="26" t="s">
        <v>1635</v>
      </c>
      <c r="M266" s="47">
        <v>0.48</v>
      </c>
      <c r="N266" s="47"/>
      <c r="O266" s="47">
        <v>0.48</v>
      </c>
      <c r="P266" s="47"/>
      <c r="Q266" s="26" t="s">
        <v>2075</v>
      </c>
      <c r="R266" s="26" t="s">
        <v>39</v>
      </c>
      <c r="S266" s="60">
        <v>1</v>
      </c>
      <c r="T266" s="118">
        <v>4</v>
      </c>
      <c r="U266" s="60"/>
      <c r="V266" s="60"/>
      <c r="W266" s="26" t="s">
        <v>17</v>
      </c>
      <c r="X266" s="26"/>
      <c r="Y266" s="26"/>
    </row>
    <row r="267" ht="24.95" customHeight="1" spans="1:25">
      <c r="A267" s="24"/>
      <c r="B267" s="25"/>
      <c r="C267" s="118" t="s">
        <v>2727</v>
      </c>
      <c r="D267" s="119" t="s">
        <v>53</v>
      </c>
      <c r="E267" s="136" t="s">
        <v>55</v>
      </c>
      <c r="F267" s="119" t="s">
        <v>3023</v>
      </c>
      <c r="G267" s="26" t="s">
        <v>363</v>
      </c>
      <c r="H267" s="26">
        <v>2019</v>
      </c>
      <c r="I267" s="26" t="s">
        <v>106</v>
      </c>
      <c r="J267" s="45">
        <v>1</v>
      </c>
      <c r="K267" s="46" t="s">
        <v>2403</v>
      </c>
      <c r="L267" s="26" t="s">
        <v>1635</v>
      </c>
      <c r="M267" s="47">
        <v>0.8</v>
      </c>
      <c r="N267" s="47"/>
      <c r="O267" s="47">
        <v>0.8</v>
      </c>
      <c r="P267" s="47"/>
      <c r="Q267" s="26" t="s">
        <v>2075</v>
      </c>
      <c r="R267" s="26" t="s">
        <v>39</v>
      </c>
      <c r="S267" s="60">
        <v>1</v>
      </c>
      <c r="T267" s="118">
        <v>4</v>
      </c>
      <c r="U267" s="60"/>
      <c r="V267" s="60"/>
      <c r="W267" s="26" t="s">
        <v>17</v>
      </c>
      <c r="X267" s="26"/>
      <c r="Y267" s="26"/>
    </row>
    <row r="268" ht="24.95" customHeight="1" spans="1:25">
      <c r="A268" s="24">
        <v>203</v>
      </c>
      <c r="B268" s="25" t="s">
        <v>2491</v>
      </c>
      <c r="C268" s="26" t="s">
        <v>45</v>
      </c>
      <c r="D268" s="26" t="s">
        <v>53</v>
      </c>
      <c r="E268" s="26" t="s">
        <v>268</v>
      </c>
      <c r="F268" s="26"/>
      <c r="G268" s="26" t="s">
        <v>363</v>
      </c>
      <c r="H268" s="26">
        <v>2019</v>
      </c>
      <c r="I268" s="26" t="s">
        <v>106</v>
      </c>
      <c r="J268" s="45">
        <v>2</v>
      </c>
      <c r="K268" s="46" t="s">
        <v>2403</v>
      </c>
      <c r="L268" s="26" t="s">
        <v>1635</v>
      </c>
      <c r="M268" s="47">
        <f>N268+O268+P268</f>
        <v>1.28</v>
      </c>
      <c r="N268" s="47"/>
      <c r="O268" s="47">
        <v>1.28</v>
      </c>
      <c r="P268" s="47"/>
      <c r="Q268" s="26" t="s">
        <v>2075</v>
      </c>
      <c r="R268" s="26" t="s">
        <v>39</v>
      </c>
      <c r="S268" s="60">
        <v>2</v>
      </c>
      <c r="T268" s="60">
        <v>10</v>
      </c>
      <c r="U268" s="60"/>
      <c r="V268" s="60"/>
      <c r="W268" s="26" t="s">
        <v>17</v>
      </c>
      <c r="X268" s="26"/>
      <c r="Y268" s="26" t="s">
        <v>2492</v>
      </c>
    </row>
    <row r="269" customFormat="1" ht="24.95" customHeight="1" spans="1:25">
      <c r="A269" s="24"/>
      <c r="B269" s="25"/>
      <c r="C269" s="118" t="s">
        <v>2727</v>
      </c>
      <c r="D269" s="119" t="s">
        <v>53</v>
      </c>
      <c r="E269" s="136" t="s">
        <v>268</v>
      </c>
      <c r="F269" s="119" t="s">
        <v>3037</v>
      </c>
      <c r="G269" s="26" t="s">
        <v>363</v>
      </c>
      <c r="H269" s="26">
        <v>2019</v>
      </c>
      <c r="I269" s="26" t="s">
        <v>106</v>
      </c>
      <c r="J269" s="45">
        <v>1</v>
      </c>
      <c r="K269" s="46" t="s">
        <v>2403</v>
      </c>
      <c r="L269" s="26" t="s">
        <v>1635</v>
      </c>
      <c r="M269" s="47">
        <v>0.64</v>
      </c>
      <c r="N269" s="47"/>
      <c r="O269" s="47">
        <v>0.64</v>
      </c>
      <c r="P269" s="47"/>
      <c r="Q269" s="26" t="s">
        <v>2075</v>
      </c>
      <c r="R269" s="26" t="s">
        <v>39</v>
      </c>
      <c r="S269" s="60">
        <v>1</v>
      </c>
      <c r="T269" s="118">
        <v>4</v>
      </c>
      <c r="U269" s="60"/>
      <c r="V269" s="60"/>
      <c r="W269" s="26" t="s">
        <v>17</v>
      </c>
      <c r="X269" s="26"/>
      <c r="Y269" s="26"/>
    </row>
    <row r="270" customFormat="1" ht="24.95" customHeight="1" spans="1:25">
      <c r="A270" s="24"/>
      <c r="B270" s="25"/>
      <c r="C270" s="118" t="s">
        <v>2727</v>
      </c>
      <c r="D270" s="119" t="s">
        <v>53</v>
      </c>
      <c r="E270" s="136" t="s">
        <v>268</v>
      </c>
      <c r="F270" s="119" t="s">
        <v>3052</v>
      </c>
      <c r="G270" s="26" t="s">
        <v>363</v>
      </c>
      <c r="H270" s="26">
        <v>2019</v>
      </c>
      <c r="I270" s="26" t="s">
        <v>106</v>
      </c>
      <c r="J270" s="45">
        <v>1</v>
      </c>
      <c r="K270" s="46" t="s">
        <v>2403</v>
      </c>
      <c r="L270" s="26" t="s">
        <v>1635</v>
      </c>
      <c r="M270" s="47">
        <v>0.64</v>
      </c>
      <c r="N270" s="47"/>
      <c r="O270" s="47">
        <v>0.64</v>
      </c>
      <c r="P270" s="47"/>
      <c r="Q270" s="26" t="s">
        <v>2075</v>
      </c>
      <c r="R270" s="26" t="s">
        <v>39</v>
      </c>
      <c r="S270" s="60">
        <v>1</v>
      </c>
      <c r="T270" s="118">
        <v>6</v>
      </c>
      <c r="U270" s="60"/>
      <c r="V270" s="60"/>
      <c r="W270" s="26" t="s">
        <v>17</v>
      </c>
      <c r="X270" s="26"/>
      <c r="Y270" s="26"/>
    </row>
    <row r="271" customFormat="1" ht="24.95" customHeight="1" spans="1:25">
      <c r="A271" s="24"/>
      <c r="B271" s="25" t="s">
        <v>3053</v>
      </c>
      <c r="C271" s="26" t="s">
        <v>45</v>
      </c>
      <c r="D271" s="26" t="s">
        <v>53</v>
      </c>
      <c r="E271" s="26" t="s">
        <v>413</v>
      </c>
      <c r="F271" s="26"/>
      <c r="G271" s="26" t="s">
        <v>363</v>
      </c>
      <c r="H271" s="26">
        <v>2019</v>
      </c>
      <c r="I271" s="26" t="s">
        <v>106</v>
      </c>
      <c r="J271" s="45">
        <v>1</v>
      </c>
      <c r="K271" s="46" t="s">
        <v>2403</v>
      </c>
      <c r="L271" s="26" t="s">
        <v>1635</v>
      </c>
      <c r="M271" s="47">
        <v>0.556</v>
      </c>
      <c r="N271" s="47"/>
      <c r="O271" s="47">
        <v>0.556</v>
      </c>
      <c r="P271" s="47"/>
      <c r="Q271" s="26" t="s">
        <v>2075</v>
      </c>
      <c r="R271" s="26" t="s">
        <v>39</v>
      </c>
      <c r="S271" s="60">
        <v>1</v>
      </c>
      <c r="T271" s="60">
        <v>4</v>
      </c>
      <c r="U271" s="60"/>
      <c r="V271" s="60"/>
      <c r="W271" s="26" t="s">
        <v>17</v>
      </c>
      <c r="X271" s="26"/>
      <c r="Y271" s="26"/>
    </row>
    <row r="272" customFormat="1" ht="24.95" customHeight="1" spans="1:25">
      <c r="A272" s="24"/>
      <c r="B272" s="25"/>
      <c r="C272" s="118" t="s">
        <v>2727</v>
      </c>
      <c r="D272" s="137" t="s">
        <v>53</v>
      </c>
      <c r="E272" s="137" t="s">
        <v>413</v>
      </c>
      <c r="F272" s="137" t="s">
        <v>3022</v>
      </c>
      <c r="G272" s="26" t="s">
        <v>363</v>
      </c>
      <c r="H272" s="26">
        <v>2019</v>
      </c>
      <c r="I272" s="26" t="s">
        <v>106</v>
      </c>
      <c r="J272" s="45">
        <v>1</v>
      </c>
      <c r="K272" s="46" t="s">
        <v>2403</v>
      </c>
      <c r="L272" s="26" t="s">
        <v>1635</v>
      </c>
      <c r="M272" s="47">
        <v>0.556</v>
      </c>
      <c r="N272" s="47"/>
      <c r="O272" s="47">
        <v>0.556</v>
      </c>
      <c r="P272" s="47"/>
      <c r="Q272" s="26" t="s">
        <v>2075</v>
      </c>
      <c r="R272" s="26" t="s">
        <v>39</v>
      </c>
      <c r="S272" s="60">
        <v>1</v>
      </c>
      <c r="T272" s="60">
        <v>4</v>
      </c>
      <c r="U272" s="60"/>
      <c r="V272" s="60"/>
      <c r="W272" s="26" t="s">
        <v>17</v>
      </c>
      <c r="X272" s="26"/>
      <c r="Y272" s="26"/>
    </row>
    <row r="273" s="5" customFormat="1" ht="24.95" customHeight="1" spans="1:25">
      <c r="A273" s="20">
        <v>204</v>
      </c>
      <c r="B273" s="21" t="s">
        <v>2609</v>
      </c>
      <c r="C273" s="20"/>
      <c r="D273" s="20"/>
      <c r="E273" s="20"/>
      <c r="F273" s="20"/>
      <c r="G273" s="20" t="s">
        <v>37</v>
      </c>
      <c r="H273" s="20" t="s">
        <v>34</v>
      </c>
      <c r="I273" s="20" t="s">
        <v>108</v>
      </c>
      <c r="J273" s="41">
        <f>SUM(0)</f>
        <v>0</v>
      </c>
      <c r="K273" s="21"/>
      <c r="L273" s="20"/>
      <c r="M273" s="48"/>
      <c r="N273" s="48"/>
      <c r="O273" s="48"/>
      <c r="P273" s="48"/>
      <c r="Q273" s="20"/>
      <c r="R273" s="20"/>
      <c r="S273" s="57">
        <f>SUM(0)</f>
        <v>0</v>
      </c>
      <c r="T273" s="57">
        <f>SUM(0)</f>
        <v>0</v>
      </c>
      <c r="U273" s="57"/>
      <c r="V273" s="57"/>
      <c r="W273" s="20"/>
      <c r="X273" s="20">
        <v>9799</v>
      </c>
      <c r="Y273" s="20"/>
    </row>
    <row r="274" s="5" customFormat="1" ht="24.95" customHeight="1" spans="1:25">
      <c r="A274" s="20">
        <v>205</v>
      </c>
      <c r="B274" s="21" t="s">
        <v>2610</v>
      </c>
      <c r="C274" s="20"/>
      <c r="D274" s="20"/>
      <c r="E274" s="20"/>
      <c r="F274" s="20"/>
      <c r="G274" s="20" t="s">
        <v>37</v>
      </c>
      <c r="H274" s="20" t="s">
        <v>34</v>
      </c>
      <c r="I274" s="20" t="s">
        <v>1232</v>
      </c>
      <c r="J274" s="57">
        <f>SUM(J275:J276)</f>
        <v>2</v>
      </c>
      <c r="K274" s="21"/>
      <c r="L274" s="20"/>
      <c r="M274" s="48">
        <f>SUM(M275:M276)</f>
        <v>100</v>
      </c>
      <c r="N274" s="48">
        <f>SUM(N275:N276)</f>
        <v>0</v>
      </c>
      <c r="O274" s="48">
        <f>SUM(O275:O276)</f>
        <v>100</v>
      </c>
      <c r="P274" s="48">
        <f>SUM(P275:P276)</f>
        <v>0</v>
      </c>
      <c r="Q274" s="20"/>
      <c r="R274" s="20" t="s">
        <v>110</v>
      </c>
      <c r="S274" s="57">
        <f>SUM(S275:S276)</f>
        <v>14</v>
      </c>
      <c r="T274" s="57">
        <f>SUM(T275:T276)</f>
        <v>65</v>
      </c>
      <c r="U274" s="57"/>
      <c r="V274" s="57"/>
      <c r="W274" s="20" t="s">
        <v>34</v>
      </c>
      <c r="X274" s="20">
        <v>9800</v>
      </c>
      <c r="Y274" s="20"/>
    </row>
    <row r="275" s="3" customFormat="1" ht="24.95" customHeight="1" spans="1:25">
      <c r="A275" s="24">
        <v>206</v>
      </c>
      <c r="B275" s="46" t="s">
        <v>2611</v>
      </c>
      <c r="C275" s="26" t="s">
        <v>45</v>
      </c>
      <c r="D275" s="26" t="s">
        <v>53</v>
      </c>
      <c r="E275" s="26" t="s">
        <v>2392</v>
      </c>
      <c r="F275" s="26"/>
      <c r="G275" s="26" t="s">
        <v>37</v>
      </c>
      <c r="H275" s="26">
        <v>2019</v>
      </c>
      <c r="I275" s="26" t="s">
        <v>1232</v>
      </c>
      <c r="J275" s="60">
        <v>1</v>
      </c>
      <c r="K275" s="46" t="s">
        <v>2612</v>
      </c>
      <c r="L275" s="47">
        <v>50</v>
      </c>
      <c r="M275" s="47">
        <v>50</v>
      </c>
      <c r="N275" s="47"/>
      <c r="O275" s="47">
        <v>50</v>
      </c>
      <c r="P275" s="47"/>
      <c r="Q275" s="26" t="s">
        <v>1240</v>
      </c>
      <c r="R275" s="26" t="s">
        <v>110</v>
      </c>
      <c r="S275" s="60">
        <v>13</v>
      </c>
      <c r="T275" s="60">
        <v>59</v>
      </c>
      <c r="U275" s="60"/>
      <c r="V275" s="60"/>
      <c r="W275" s="138" t="s">
        <v>17</v>
      </c>
      <c r="X275" s="26">
        <v>9826</v>
      </c>
      <c r="Y275" s="26"/>
    </row>
    <row r="276" s="3" customFormat="1" ht="24.95" customHeight="1" spans="1:25">
      <c r="A276" s="24">
        <v>207</v>
      </c>
      <c r="B276" s="46" t="s">
        <v>2613</v>
      </c>
      <c r="C276" s="26" t="s">
        <v>45</v>
      </c>
      <c r="D276" s="26" t="s">
        <v>53</v>
      </c>
      <c r="E276" s="26" t="s">
        <v>2614</v>
      </c>
      <c r="F276" s="26"/>
      <c r="G276" s="26" t="s">
        <v>37</v>
      </c>
      <c r="H276" s="26">
        <v>2019</v>
      </c>
      <c r="I276" s="26" t="s">
        <v>1232</v>
      </c>
      <c r="J276" s="60">
        <v>1</v>
      </c>
      <c r="K276" s="46" t="s">
        <v>2615</v>
      </c>
      <c r="L276" s="47">
        <v>50</v>
      </c>
      <c r="M276" s="47">
        <v>50</v>
      </c>
      <c r="N276" s="47"/>
      <c r="O276" s="47">
        <v>50</v>
      </c>
      <c r="P276" s="47"/>
      <c r="Q276" s="26" t="s">
        <v>1240</v>
      </c>
      <c r="R276" s="26" t="s">
        <v>110</v>
      </c>
      <c r="S276" s="60">
        <v>1</v>
      </c>
      <c r="T276" s="60">
        <v>6</v>
      </c>
      <c r="U276" s="60"/>
      <c r="V276" s="60"/>
      <c r="W276" s="138" t="s">
        <v>17</v>
      </c>
      <c r="X276" s="26">
        <v>9827</v>
      </c>
      <c r="Y276" s="26"/>
    </row>
    <row r="277" s="5" customFormat="1" ht="24.95" customHeight="1" spans="1:25">
      <c r="A277" s="20">
        <v>208</v>
      </c>
      <c r="B277" s="21" t="s">
        <v>2620</v>
      </c>
      <c r="C277" s="20"/>
      <c r="D277" s="20"/>
      <c r="E277" s="20"/>
      <c r="F277" s="20"/>
      <c r="G277" s="20" t="s">
        <v>37</v>
      </c>
      <c r="H277" s="20" t="s">
        <v>34</v>
      </c>
      <c r="I277" s="20" t="s">
        <v>34</v>
      </c>
      <c r="J277" s="42" t="s">
        <v>34</v>
      </c>
      <c r="K277" s="21"/>
      <c r="L277" s="20"/>
      <c r="M277" s="48">
        <f t="shared" ref="M277:P277" si="98">M278+M279+M280+M281</f>
        <v>0</v>
      </c>
      <c r="N277" s="48">
        <f t="shared" si="98"/>
        <v>0</v>
      </c>
      <c r="O277" s="48">
        <f t="shared" si="98"/>
        <v>0</v>
      </c>
      <c r="P277" s="48">
        <f t="shared" si="98"/>
        <v>0</v>
      </c>
      <c r="Q277" s="20"/>
      <c r="R277" s="20" t="s">
        <v>110</v>
      </c>
      <c r="S277" s="57">
        <f>S278+S279+S280+S281</f>
        <v>0</v>
      </c>
      <c r="T277" s="57">
        <f>T278+T279+T280+T281</f>
        <v>0</v>
      </c>
      <c r="U277" s="57"/>
      <c r="V277" s="57"/>
      <c r="W277" s="20" t="s">
        <v>34</v>
      </c>
      <c r="X277" s="20">
        <v>9839</v>
      </c>
      <c r="Y277" s="20"/>
    </row>
    <row r="278" s="6" customFormat="1" ht="24.95" customHeight="1" spans="1:25">
      <c r="A278" s="22">
        <v>209</v>
      </c>
      <c r="B278" s="23" t="s">
        <v>2621</v>
      </c>
      <c r="C278" s="22"/>
      <c r="D278" s="22"/>
      <c r="E278" s="22"/>
      <c r="F278" s="22"/>
      <c r="G278" s="22" t="s">
        <v>37</v>
      </c>
      <c r="H278" s="22" t="s">
        <v>34</v>
      </c>
      <c r="I278" s="22" t="s">
        <v>2053</v>
      </c>
      <c r="J278" s="43"/>
      <c r="K278" s="69"/>
      <c r="L278" s="22"/>
      <c r="M278" s="49"/>
      <c r="N278" s="49"/>
      <c r="O278" s="49"/>
      <c r="P278" s="49"/>
      <c r="Q278" s="22"/>
      <c r="R278" s="22"/>
      <c r="S278" s="58"/>
      <c r="T278" s="58"/>
      <c r="U278" s="58"/>
      <c r="V278" s="58"/>
      <c r="W278" s="22" t="s">
        <v>34</v>
      </c>
      <c r="X278" s="22">
        <v>9840</v>
      </c>
      <c r="Y278" s="22"/>
    </row>
    <row r="279" s="6" customFormat="1" ht="24.95" customHeight="1" spans="1:25">
      <c r="A279" s="22">
        <v>210</v>
      </c>
      <c r="B279" s="23" t="s">
        <v>2622</v>
      </c>
      <c r="C279" s="22"/>
      <c r="D279" s="22"/>
      <c r="E279" s="22"/>
      <c r="F279" s="22"/>
      <c r="G279" s="22" t="s">
        <v>2623</v>
      </c>
      <c r="H279" s="22" t="s">
        <v>34</v>
      </c>
      <c r="I279" s="22" t="s">
        <v>1232</v>
      </c>
      <c r="J279" s="43">
        <f t="shared" ref="J279:J281" si="99">SUM(0)</f>
        <v>0</v>
      </c>
      <c r="K279" s="69"/>
      <c r="L279" s="22"/>
      <c r="M279" s="49"/>
      <c r="N279" s="49"/>
      <c r="O279" s="49"/>
      <c r="P279" s="49"/>
      <c r="Q279" s="22"/>
      <c r="R279" s="22"/>
      <c r="S279" s="58">
        <f t="shared" ref="S279:S281" si="100">SUM(0)</f>
        <v>0</v>
      </c>
      <c r="T279" s="58">
        <f t="shared" ref="T279:T281" si="101">SUM(0)</f>
        <v>0</v>
      </c>
      <c r="U279" s="58"/>
      <c r="V279" s="58"/>
      <c r="W279" s="22" t="s">
        <v>34</v>
      </c>
      <c r="X279" s="22">
        <v>9874</v>
      </c>
      <c r="Y279" s="22"/>
    </row>
    <row r="280" s="6" customFormat="1" ht="24.95" customHeight="1" spans="1:25">
      <c r="A280" s="22">
        <v>211</v>
      </c>
      <c r="B280" s="23" t="s">
        <v>2624</v>
      </c>
      <c r="C280" s="22"/>
      <c r="D280" s="22"/>
      <c r="E280" s="22"/>
      <c r="F280" s="22"/>
      <c r="G280" s="22" t="s">
        <v>37</v>
      </c>
      <c r="H280" s="22" t="s">
        <v>34</v>
      </c>
      <c r="I280" s="22" t="s">
        <v>108</v>
      </c>
      <c r="J280" s="43">
        <f t="shared" si="99"/>
        <v>0</v>
      </c>
      <c r="K280" s="69" t="s">
        <v>2625</v>
      </c>
      <c r="L280" s="22"/>
      <c r="M280" s="49">
        <f t="shared" ref="M280:P280" si="102">SUM(0)</f>
        <v>0</v>
      </c>
      <c r="N280" s="49">
        <f t="shared" si="102"/>
        <v>0</v>
      </c>
      <c r="O280" s="49">
        <f t="shared" si="102"/>
        <v>0</v>
      </c>
      <c r="P280" s="49">
        <f t="shared" si="102"/>
        <v>0</v>
      </c>
      <c r="Q280" s="22"/>
      <c r="R280" s="22" t="s">
        <v>110</v>
      </c>
      <c r="S280" s="58">
        <f t="shared" si="100"/>
        <v>0</v>
      </c>
      <c r="T280" s="58">
        <f t="shared" si="101"/>
        <v>0</v>
      </c>
      <c r="U280" s="58"/>
      <c r="V280" s="58"/>
      <c r="W280" s="22" t="s">
        <v>34</v>
      </c>
      <c r="X280" s="22">
        <v>9887</v>
      </c>
      <c r="Y280" s="22"/>
    </row>
    <row r="281" s="6" customFormat="1" ht="24.95" customHeight="1" spans="1:25">
      <c r="A281" s="22">
        <v>212</v>
      </c>
      <c r="B281" s="23" t="s">
        <v>2626</v>
      </c>
      <c r="C281" s="22"/>
      <c r="D281" s="22"/>
      <c r="E281" s="22"/>
      <c r="F281" s="22"/>
      <c r="G281" s="22" t="s">
        <v>37</v>
      </c>
      <c r="H281" s="22" t="s">
        <v>34</v>
      </c>
      <c r="I281" s="22" t="s">
        <v>34</v>
      </c>
      <c r="J281" s="58">
        <f t="shared" si="99"/>
        <v>0</v>
      </c>
      <c r="K281" s="69" t="s">
        <v>2627</v>
      </c>
      <c r="L281" s="22"/>
      <c r="M281" s="49">
        <f t="shared" ref="M281:P281" si="103">SUM(0)</f>
        <v>0</v>
      </c>
      <c r="N281" s="49">
        <f t="shared" si="103"/>
        <v>0</v>
      </c>
      <c r="O281" s="49">
        <f t="shared" si="103"/>
        <v>0</v>
      </c>
      <c r="P281" s="49">
        <f t="shared" si="103"/>
        <v>0</v>
      </c>
      <c r="Q281" s="22"/>
      <c r="R281" s="22" t="s">
        <v>110</v>
      </c>
      <c r="S281" s="58">
        <f t="shared" si="100"/>
        <v>0</v>
      </c>
      <c r="T281" s="58">
        <f t="shared" si="101"/>
        <v>0</v>
      </c>
      <c r="U281" s="58"/>
      <c r="V281" s="58"/>
      <c r="W281" s="22" t="s">
        <v>34</v>
      </c>
      <c r="X281" s="22">
        <v>9943</v>
      </c>
      <c r="Y281" s="22"/>
    </row>
    <row r="282" s="4" customFormat="1" ht="24.95" customHeight="1" spans="1:25">
      <c r="A282" s="18">
        <v>213</v>
      </c>
      <c r="B282" s="19" t="s">
        <v>2628</v>
      </c>
      <c r="C282" s="18"/>
      <c r="D282" s="18"/>
      <c r="E282" s="18"/>
      <c r="F282" s="18"/>
      <c r="G282" s="18" t="s">
        <v>34</v>
      </c>
      <c r="H282" s="18" t="s">
        <v>34</v>
      </c>
      <c r="I282" s="18" t="s">
        <v>34</v>
      </c>
      <c r="J282" s="39"/>
      <c r="K282" s="19"/>
      <c r="L282" s="18"/>
      <c r="M282" s="40"/>
      <c r="N282" s="40"/>
      <c r="O282" s="40"/>
      <c r="P282" s="40"/>
      <c r="Q282" s="18"/>
      <c r="R282" s="18"/>
      <c r="S282" s="56"/>
      <c r="T282" s="56"/>
      <c r="U282" s="56"/>
      <c r="V282" s="56"/>
      <c r="W282" s="18"/>
      <c r="X282" s="18">
        <v>9950</v>
      </c>
      <c r="Y282" s="18"/>
    </row>
    <row r="283" s="5" customFormat="1" ht="24.95" customHeight="1" spans="1:25">
      <c r="A283" s="20">
        <v>214</v>
      </c>
      <c r="B283" s="21" t="s">
        <v>2629</v>
      </c>
      <c r="C283" s="20"/>
      <c r="D283" s="20"/>
      <c r="E283" s="20"/>
      <c r="F283" s="20"/>
      <c r="G283" s="20"/>
      <c r="H283" s="20"/>
      <c r="I283" s="20"/>
      <c r="J283" s="41"/>
      <c r="K283" s="21"/>
      <c r="L283" s="20"/>
      <c r="M283" s="48"/>
      <c r="N283" s="48"/>
      <c r="O283" s="48"/>
      <c r="P283" s="48"/>
      <c r="Q283" s="20"/>
      <c r="R283" s="20"/>
      <c r="S283" s="57"/>
      <c r="T283" s="57"/>
      <c r="U283" s="57"/>
      <c r="V283" s="57"/>
      <c r="W283" s="20"/>
      <c r="X283" s="20">
        <v>9951</v>
      </c>
      <c r="Y283" s="20"/>
    </row>
    <row r="284" s="5" customFormat="1" ht="24.95" customHeight="1" spans="1:25">
      <c r="A284" s="20">
        <v>215</v>
      </c>
      <c r="B284" s="21" t="s">
        <v>2630</v>
      </c>
      <c r="C284" s="20"/>
      <c r="D284" s="20"/>
      <c r="E284" s="20"/>
      <c r="F284" s="20"/>
      <c r="G284" s="20"/>
      <c r="H284" s="20"/>
      <c r="I284" s="20"/>
      <c r="J284" s="41"/>
      <c r="K284" s="21"/>
      <c r="L284" s="20"/>
      <c r="M284" s="48"/>
      <c r="N284" s="48"/>
      <c r="O284" s="48"/>
      <c r="P284" s="48"/>
      <c r="Q284" s="20"/>
      <c r="R284" s="20"/>
      <c r="S284" s="57"/>
      <c r="T284" s="57"/>
      <c r="U284" s="57"/>
      <c r="V284" s="57"/>
      <c r="W284" s="20"/>
      <c r="X284" s="20">
        <v>9952</v>
      </c>
      <c r="Y284" s="20"/>
    </row>
    <row r="285" s="5" customFormat="1" ht="24.95" customHeight="1" spans="1:25">
      <c r="A285" s="20">
        <v>216</v>
      </c>
      <c r="B285" s="21" t="s">
        <v>2631</v>
      </c>
      <c r="C285" s="20"/>
      <c r="D285" s="20"/>
      <c r="E285" s="20"/>
      <c r="F285" s="20"/>
      <c r="G285" s="20"/>
      <c r="H285" s="20"/>
      <c r="I285" s="20"/>
      <c r="J285" s="41"/>
      <c r="K285" s="21"/>
      <c r="L285" s="20"/>
      <c r="M285" s="48"/>
      <c r="N285" s="48"/>
      <c r="O285" s="48"/>
      <c r="P285" s="48"/>
      <c r="Q285" s="20"/>
      <c r="R285" s="20"/>
      <c r="S285" s="57"/>
      <c r="T285" s="57"/>
      <c r="U285" s="57"/>
      <c r="V285" s="57"/>
      <c r="W285" s="20"/>
      <c r="X285" s="20">
        <v>9953</v>
      </c>
      <c r="Y285" s="20"/>
    </row>
    <row r="286" s="5" customFormat="1" ht="24.95" customHeight="1" spans="1:25">
      <c r="A286" s="20">
        <v>217</v>
      </c>
      <c r="B286" s="21" t="s">
        <v>2632</v>
      </c>
      <c r="C286" s="20"/>
      <c r="D286" s="20"/>
      <c r="E286" s="20"/>
      <c r="F286" s="20"/>
      <c r="G286" s="20"/>
      <c r="H286" s="20"/>
      <c r="I286" s="20"/>
      <c r="J286" s="41"/>
      <c r="K286" s="21"/>
      <c r="L286" s="20"/>
      <c r="M286" s="48"/>
      <c r="N286" s="48"/>
      <c r="O286" s="48"/>
      <c r="P286" s="48"/>
      <c r="Q286" s="20"/>
      <c r="R286" s="20"/>
      <c r="S286" s="57"/>
      <c r="T286" s="57"/>
      <c r="U286" s="57"/>
      <c r="V286" s="57"/>
      <c r="W286" s="20"/>
      <c r="X286" s="20">
        <v>9954</v>
      </c>
      <c r="Y286" s="20"/>
    </row>
    <row r="287" s="4" customFormat="1" ht="24.95" customHeight="1" spans="1:25">
      <c r="A287" s="18">
        <v>218</v>
      </c>
      <c r="B287" s="19" t="s">
        <v>2633</v>
      </c>
      <c r="C287" s="18"/>
      <c r="D287" s="18"/>
      <c r="E287" s="18"/>
      <c r="F287" s="18"/>
      <c r="G287" s="18" t="s">
        <v>34</v>
      </c>
      <c r="H287" s="18" t="s">
        <v>34</v>
      </c>
      <c r="I287" s="18" t="s">
        <v>34</v>
      </c>
      <c r="J287" s="39" t="s">
        <v>34</v>
      </c>
      <c r="K287" s="19"/>
      <c r="L287" s="18"/>
      <c r="M287" s="40">
        <f t="shared" ref="M287:P287" si="104">M288+M289+M290</f>
        <v>0</v>
      </c>
      <c r="N287" s="40">
        <f t="shared" si="104"/>
        <v>0</v>
      </c>
      <c r="O287" s="40">
        <f t="shared" si="104"/>
        <v>0</v>
      </c>
      <c r="P287" s="40">
        <f t="shared" si="104"/>
        <v>0</v>
      </c>
      <c r="Q287" s="18"/>
      <c r="R287" s="18" t="s">
        <v>34</v>
      </c>
      <c r="S287" s="56">
        <f>S288+S289+S290</f>
        <v>0</v>
      </c>
      <c r="T287" s="56">
        <f>T288+T289+T290</f>
        <v>0</v>
      </c>
      <c r="U287" s="56" t="s">
        <v>2634</v>
      </c>
      <c r="V287" s="56" t="s">
        <v>2635</v>
      </c>
      <c r="W287" s="18" t="s">
        <v>34</v>
      </c>
      <c r="X287" s="18">
        <v>9955</v>
      </c>
      <c r="Y287" s="18"/>
    </row>
    <row r="288" s="5" customFormat="1" ht="24.95" customHeight="1" spans="1:25">
      <c r="A288" s="20">
        <v>219</v>
      </c>
      <c r="B288" s="21" t="s">
        <v>2636</v>
      </c>
      <c r="C288" s="20"/>
      <c r="D288" s="20"/>
      <c r="E288" s="20"/>
      <c r="F288" s="20"/>
      <c r="G288" s="20" t="s">
        <v>37</v>
      </c>
      <c r="H288" s="20" t="s">
        <v>34</v>
      </c>
      <c r="I288" s="20" t="s">
        <v>108</v>
      </c>
      <c r="J288" s="41">
        <f>SUM(0)</f>
        <v>0</v>
      </c>
      <c r="K288" s="21" t="s">
        <v>2637</v>
      </c>
      <c r="L288" s="20"/>
      <c r="M288" s="48">
        <f>SUM(0)</f>
        <v>0</v>
      </c>
      <c r="N288" s="48">
        <f>SUM(0)</f>
        <v>0</v>
      </c>
      <c r="O288" s="48">
        <f>SUM(0)</f>
        <v>0</v>
      </c>
      <c r="P288" s="48">
        <f>SUM(0)</f>
        <v>0</v>
      </c>
      <c r="Q288" s="20"/>
      <c r="R288" s="20" t="s">
        <v>110</v>
      </c>
      <c r="S288" s="57">
        <f>SUM(0)</f>
        <v>0</v>
      </c>
      <c r="T288" s="57">
        <f>SUM(0)</f>
        <v>0</v>
      </c>
      <c r="U288" s="57"/>
      <c r="V288" s="57"/>
      <c r="W288" s="20" t="s">
        <v>34</v>
      </c>
      <c r="X288" s="20">
        <v>9956</v>
      </c>
      <c r="Y288" s="20"/>
    </row>
    <row r="289" s="5" customFormat="1" ht="24.95" customHeight="1" spans="1:25">
      <c r="A289" s="20">
        <v>220</v>
      </c>
      <c r="B289" s="21" t="s">
        <v>2641</v>
      </c>
      <c r="C289" s="20"/>
      <c r="D289" s="20"/>
      <c r="E289" s="20"/>
      <c r="F289" s="20"/>
      <c r="G289" s="20"/>
      <c r="H289" s="20"/>
      <c r="I289" s="20"/>
      <c r="J289" s="42"/>
      <c r="K289" s="21"/>
      <c r="L289" s="20"/>
      <c r="M289" s="48"/>
      <c r="N289" s="48"/>
      <c r="O289" s="48"/>
      <c r="P289" s="48"/>
      <c r="Q289" s="20"/>
      <c r="R289" s="20"/>
      <c r="S289" s="57"/>
      <c r="T289" s="57"/>
      <c r="U289" s="57"/>
      <c r="V289" s="57"/>
      <c r="W289" s="20"/>
      <c r="X289" s="20">
        <v>9958</v>
      </c>
      <c r="Y289" s="20"/>
    </row>
    <row r="290" s="5" customFormat="1" ht="24.95" customHeight="1" spans="1:25">
      <c r="A290" s="20">
        <v>221</v>
      </c>
      <c r="B290" s="21" t="s">
        <v>2642</v>
      </c>
      <c r="C290" s="20"/>
      <c r="D290" s="20"/>
      <c r="E290" s="20"/>
      <c r="F290" s="20"/>
      <c r="G290" s="20" t="s">
        <v>37</v>
      </c>
      <c r="H290" s="20" t="s">
        <v>34</v>
      </c>
      <c r="I290" s="20" t="s">
        <v>38</v>
      </c>
      <c r="J290" s="41"/>
      <c r="K290" s="21"/>
      <c r="L290" s="20"/>
      <c r="M290" s="48"/>
      <c r="N290" s="48"/>
      <c r="O290" s="48"/>
      <c r="P290" s="48"/>
      <c r="Q290" s="20"/>
      <c r="R290" s="20"/>
      <c r="S290" s="57"/>
      <c r="T290" s="57"/>
      <c r="U290" s="57"/>
      <c r="V290" s="57"/>
      <c r="W290" s="20"/>
      <c r="X290" s="20">
        <v>9959</v>
      </c>
      <c r="Y290" s="20"/>
    </row>
    <row r="291" s="6" customFormat="1" ht="24.95" customHeight="1" spans="1:25">
      <c r="A291" s="22">
        <v>222</v>
      </c>
      <c r="B291" s="23" t="s">
        <v>2643</v>
      </c>
      <c r="C291" s="22"/>
      <c r="D291" s="22"/>
      <c r="E291" s="22"/>
      <c r="F291" s="22"/>
      <c r="G291" s="22" t="s">
        <v>37</v>
      </c>
      <c r="H291" s="22" t="s">
        <v>34</v>
      </c>
      <c r="I291" s="22" t="s">
        <v>38</v>
      </c>
      <c r="J291" s="43"/>
      <c r="K291" s="23"/>
      <c r="L291" s="22"/>
      <c r="M291" s="49"/>
      <c r="N291" s="49"/>
      <c r="O291" s="49"/>
      <c r="P291" s="49"/>
      <c r="Q291" s="22"/>
      <c r="R291" s="22"/>
      <c r="S291" s="58"/>
      <c r="T291" s="58"/>
      <c r="U291" s="58"/>
      <c r="V291" s="58"/>
      <c r="W291" s="22"/>
      <c r="X291" s="22">
        <v>9960</v>
      </c>
      <c r="Y291" s="22"/>
    </row>
    <row r="292" s="6" customFormat="1" ht="24.95" customHeight="1" spans="1:25">
      <c r="A292" s="22">
        <v>223</v>
      </c>
      <c r="B292" s="23" t="s">
        <v>2644</v>
      </c>
      <c r="C292" s="22"/>
      <c r="D292" s="22"/>
      <c r="E292" s="22"/>
      <c r="F292" s="22"/>
      <c r="G292" s="22" t="s">
        <v>37</v>
      </c>
      <c r="H292" s="22" t="s">
        <v>34</v>
      </c>
      <c r="I292" s="22" t="s">
        <v>38</v>
      </c>
      <c r="J292" s="43"/>
      <c r="K292" s="23"/>
      <c r="L292" s="22"/>
      <c r="M292" s="49"/>
      <c r="N292" s="49"/>
      <c r="O292" s="49"/>
      <c r="P292" s="49"/>
      <c r="Q292" s="22"/>
      <c r="R292" s="22"/>
      <c r="S292" s="58"/>
      <c r="T292" s="58"/>
      <c r="U292" s="58"/>
      <c r="V292" s="58"/>
      <c r="W292" s="22"/>
      <c r="X292" s="22">
        <v>10320</v>
      </c>
      <c r="Y292" s="22"/>
    </row>
    <row r="293" s="6" customFormat="1" ht="24.95" customHeight="1" spans="1:25">
      <c r="A293" s="22">
        <v>224</v>
      </c>
      <c r="B293" s="23" t="s">
        <v>2645</v>
      </c>
      <c r="C293" s="22"/>
      <c r="D293" s="22"/>
      <c r="E293" s="22"/>
      <c r="F293" s="22"/>
      <c r="G293" s="22" t="s">
        <v>37</v>
      </c>
      <c r="H293" s="22" t="s">
        <v>34</v>
      </c>
      <c r="I293" s="22" t="s">
        <v>38</v>
      </c>
      <c r="J293" s="43"/>
      <c r="K293" s="23"/>
      <c r="L293" s="22"/>
      <c r="M293" s="49"/>
      <c r="N293" s="49"/>
      <c r="O293" s="49"/>
      <c r="P293" s="49"/>
      <c r="Q293" s="22"/>
      <c r="R293" s="22"/>
      <c r="S293" s="58"/>
      <c r="T293" s="58"/>
      <c r="U293" s="58"/>
      <c r="V293" s="58"/>
      <c r="W293" s="22"/>
      <c r="X293" s="22">
        <v>10917</v>
      </c>
      <c r="Y293" s="22"/>
    </row>
    <row r="294" s="4" customFormat="1" ht="24.95" customHeight="1" spans="1:25">
      <c r="A294" s="18">
        <v>225</v>
      </c>
      <c r="B294" s="19" t="s">
        <v>2646</v>
      </c>
      <c r="C294" s="18"/>
      <c r="D294" s="18"/>
      <c r="E294" s="18"/>
      <c r="F294" s="18"/>
      <c r="G294" s="18" t="s">
        <v>37</v>
      </c>
      <c r="H294" s="18" t="s">
        <v>34</v>
      </c>
      <c r="I294" s="18" t="s">
        <v>108</v>
      </c>
      <c r="J294" s="62">
        <f>J295+J296+J297+J298+J299</f>
        <v>0</v>
      </c>
      <c r="K294" s="19"/>
      <c r="L294" s="18"/>
      <c r="M294" s="40">
        <f t="shared" ref="M294:P294" si="105">M295+M296+M297+M298+M299</f>
        <v>0</v>
      </c>
      <c r="N294" s="40">
        <f t="shared" si="105"/>
        <v>0</v>
      </c>
      <c r="O294" s="40">
        <f t="shared" si="105"/>
        <v>0</v>
      </c>
      <c r="P294" s="40">
        <f t="shared" si="105"/>
        <v>0</v>
      </c>
      <c r="Q294" s="18"/>
      <c r="R294" s="18" t="s">
        <v>39</v>
      </c>
      <c r="S294" s="56">
        <f>S295+S296+S297+S298+S299</f>
        <v>0</v>
      </c>
      <c r="T294" s="56">
        <f>T295+T296+T297+T298+T299</f>
        <v>0</v>
      </c>
      <c r="U294" s="56" t="s">
        <v>2647</v>
      </c>
      <c r="V294" s="56" t="s">
        <v>2648</v>
      </c>
      <c r="W294" s="18" t="s">
        <v>34</v>
      </c>
      <c r="X294" s="18">
        <v>11424</v>
      </c>
      <c r="Y294" s="18"/>
    </row>
    <row r="295" s="5" customFormat="1" ht="24.95" customHeight="1" spans="1:25">
      <c r="A295" s="20">
        <v>226</v>
      </c>
      <c r="B295" s="21" t="s">
        <v>2649</v>
      </c>
      <c r="C295" s="20"/>
      <c r="D295" s="20"/>
      <c r="E295" s="20"/>
      <c r="F295" s="20"/>
      <c r="G295" s="20" t="s">
        <v>37</v>
      </c>
      <c r="H295" s="20" t="s">
        <v>34</v>
      </c>
      <c r="I295" s="20" t="s">
        <v>108</v>
      </c>
      <c r="J295" s="41">
        <f>SUM(0)</f>
        <v>0</v>
      </c>
      <c r="K295" s="21" t="s">
        <v>2650</v>
      </c>
      <c r="L295" s="20"/>
      <c r="M295" s="48">
        <f t="shared" ref="M295:P295" si="106">SUM(0)</f>
        <v>0</v>
      </c>
      <c r="N295" s="48">
        <f t="shared" si="106"/>
        <v>0</v>
      </c>
      <c r="O295" s="48">
        <f t="shared" si="106"/>
        <v>0</v>
      </c>
      <c r="P295" s="48">
        <f t="shared" si="106"/>
        <v>0</v>
      </c>
      <c r="Q295" s="20"/>
      <c r="R295" s="20" t="s">
        <v>39</v>
      </c>
      <c r="S295" s="57">
        <f>SUM(0)</f>
        <v>0</v>
      </c>
      <c r="T295" s="57">
        <f>SUM(0)</f>
        <v>0</v>
      </c>
      <c r="U295" s="57"/>
      <c r="V295" s="57"/>
      <c r="W295" s="20" t="s">
        <v>34</v>
      </c>
      <c r="X295" s="20">
        <v>11425</v>
      </c>
      <c r="Y295" s="20"/>
    </row>
    <row r="296" s="8" customFormat="1" ht="24.95" customHeight="1" spans="1:25">
      <c r="A296" s="20">
        <v>227</v>
      </c>
      <c r="B296" s="75" t="s">
        <v>2651</v>
      </c>
      <c r="C296" s="20"/>
      <c r="D296" s="20"/>
      <c r="E296" s="20"/>
      <c r="F296" s="20"/>
      <c r="G296" s="20" t="s">
        <v>37</v>
      </c>
      <c r="H296" s="20">
        <v>2020</v>
      </c>
      <c r="I296" s="20" t="s">
        <v>108</v>
      </c>
      <c r="J296" s="20">
        <f>SUM(0)</f>
        <v>0</v>
      </c>
      <c r="K296" s="20" t="s">
        <v>2652</v>
      </c>
      <c r="L296" s="20"/>
      <c r="M296" s="20">
        <f t="shared" ref="M296:P296" si="107">SUM(0)</f>
        <v>0</v>
      </c>
      <c r="N296" s="20">
        <f t="shared" si="107"/>
        <v>0</v>
      </c>
      <c r="O296" s="20">
        <f t="shared" si="107"/>
        <v>0</v>
      </c>
      <c r="P296" s="20">
        <f t="shared" si="107"/>
        <v>0</v>
      </c>
      <c r="Q296" s="20"/>
      <c r="R296" s="20"/>
      <c r="S296" s="20"/>
      <c r="T296" s="20"/>
      <c r="U296" s="20"/>
      <c r="V296" s="20"/>
      <c r="W296" s="20"/>
      <c r="X296" s="20">
        <v>11429</v>
      </c>
      <c r="Y296" s="20"/>
    </row>
    <row r="297" s="5" customFormat="1" ht="24.95" customHeight="1" spans="1:25">
      <c r="A297" s="20">
        <v>228</v>
      </c>
      <c r="B297" s="21" t="s">
        <v>2653</v>
      </c>
      <c r="C297" s="20"/>
      <c r="D297" s="20"/>
      <c r="E297" s="20"/>
      <c r="F297" s="20"/>
      <c r="G297" s="20"/>
      <c r="H297" s="20"/>
      <c r="I297" s="20"/>
      <c r="J297" s="42"/>
      <c r="K297" s="21"/>
      <c r="L297" s="20"/>
      <c r="M297" s="48"/>
      <c r="N297" s="48"/>
      <c r="O297" s="48"/>
      <c r="P297" s="48"/>
      <c r="Q297" s="20"/>
      <c r="R297" s="20"/>
      <c r="S297" s="57"/>
      <c r="T297" s="57"/>
      <c r="U297" s="57"/>
      <c r="V297" s="57"/>
      <c r="W297" s="20"/>
      <c r="X297" s="20">
        <v>11430</v>
      </c>
      <c r="Y297" s="20"/>
    </row>
    <row r="298" s="5" customFormat="1" ht="24.95" customHeight="1" spans="1:25">
      <c r="A298" s="20">
        <v>229</v>
      </c>
      <c r="B298" s="21" t="s">
        <v>2654</v>
      </c>
      <c r="C298" s="20"/>
      <c r="D298" s="20"/>
      <c r="E298" s="20"/>
      <c r="F298" s="20"/>
      <c r="G298" s="20"/>
      <c r="H298" s="20"/>
      <c r="I298" s="20"/>
      <c r="J298" s="42"/>
      <c r="K298" s="21"/>
      <c r="L298" s="20"/>
      <c r="M298" s="48"/>
      <c r="N298" s="48"/>
      <c r="O298" s="48"/>
      <c r="P298" s="48"/>
      <c r="Q298" s="20"/>
      <c r="R298" s="20"/>
      <c r="S298" s="57"/>
      <c r="T298" s="57"/>
      <c r="U298" s="57"/>
      <c r="V298" s="57"/>
      <c r="W298" s="20"/>
      <c r="X298" s="20">
        <v>11431</v>
      </c>
      <c r="Y298" s="20"/>
    </row>
    <row r="299" s="5" customFormat="1" ht="24.95" customHeight="1" spans="1:25">
      <c r="A299" s="20">
        <v>230</v>
      </c>
      <c r="B299" s="21" t="s">
        <v>2655</v>
      </c>
      <c r="C299" s="20"/>
      <c r="D299" s="20"/>
      <c r="E299" s="20"/>
      <c r="F299" s="20"/>
      <c r="G299" s="20"/>
      <c r="H299" s="20"/>
      <c r="I299" s="20"/>
      <c r="J299" s="42"/>
      <c r="K299" s="21"/>
      <c r="L299" s="20"/>
      <c r="M299" s="48"/>
      <c r="N299" s="48"/>
      <c r="O299" s="48"/>
      <c r="P299" s="48"/>
      <c r="Q299" s="20"/>
      <c r="R299" s="20"/>
      <c r="S299" s="57"/>
      <c r="T299" s="57"/>
      <c r="U299" s="57"/>
      <c r="V299" s="57"/>
      <c r="W299" s="20"/>
      <c r="X299" s="20">
        <v>11432</v>
      </c>
      <c r="Y299" s="20"/>
    </row>
    <row r="300" s="4" customFormat="1" ht="24.95" customHeight="1" spans="1:25">
      <c r="A300" s="18">
        <v>231</v>
      </c>
      <c r="B300" s="19" t="s">
        <v>2656</v>
      </c>
      <c r="C300" s="18"/>
      <c r="D300" s="18"/>
      <c r="E300" s="18"/>
      <c r="F300" s="18"/>
      <c r="G300" s="18"/>
      <c r="H300" s="18"/>
      <c r="I300" s="18"/>
      <c r="J300" s="39"/>
      <c r="K300" s="19"/>
      <c r="L300" s="18"/>
      <c r="M300" s="40"/>
      <c r="N300" s="40"/>
      <c r="O300" s="40"/>
      <c r="P300" s="40"/>
      <c r="Q300" s="18"/>
      <c r="R300" s="18"/>
      <c r="S300" s="56"/>
      <c r="T300" s="56"/>
      <c r="U300" s="56"/>
      <c r="V300" s="56"/>
      <c r="W300" s="18"/>
      <c r="X300" s="18">
        <v>11433</v>
      </c>
      <c r="Y300" s="18"/>
    </row>
    <row r="301" s="5" customFormat="1" ht="24.95" customHeight="1" spans="1:25">
      <c r="A301" s="20">
        <v>232</v>
      </c>
      <c r="B301" s="21" t="s">
        <v>2657</v>
      </c>
      <c r="C301" s="20"/>
      <c r="D301" s="20"/>
      <c r="E301" s="20"/>
      <c r="F301" s="20"/>
      <c r="G301" s="20"/>
      <c r="H301" s="20"/>
      <c r="I301" s="20"/>
      <c r="J301" s="41"/>
      <c r="K301" s="21"/>
      <c r="L301" s="20"/>
      <c r="M301" s="48"/>
      <c r="N301" s="48"/>
      <c r="O301" s="48"/>
      <c r="P301" s="48"/>
      <c r="Q301" s="20"/>
      <c r="R301" s="20"/>
      <c r="S301" s="57"/>
      <c r="T301" s="57"/>
      <c r="U301" s="57"/>
      <c r="V301" s="57"/>
      <c r="W301" s="20"/>
      <c r="X301" s="20">
        <v>11434</v>
      </c>
      <c r="Y301" s="20"/>
    </row>
    <row r="302" s="5" customFormat="1" ht="24.95" customHeight="1" spans="1:25">
      <c r="A302" s="20">
        <v>233</v>
      </c>
      <c r="B302" s="21" t="s">
        <v>2658</v>
      </c>
      <c r="C302" s="20"/>
      <c r="D302" s="20"/>
      <c r="E302" s="20"/>
      <c r="F302" s="20"/>
      <c r="G302" s="20"/>
      <c r="H302" s="20"/>
      <c r="I302" s="20"/>
      <c r="J302" s="42"/>
      <c r="K302" s="21"/>
      <c r="L302" s="20"/>
      <c r="M302" s="48"/>
      <c r="N302" s="48"/>
      <c r="O302" s="48"/>
      <c r="P302" s="48"/>
      <c r="Q302" s="20"/>
      <c r="R302" s="20"/>
      <c r="S302" s="57"/>
      <c r="T302" s="57"/>
      <c r="U302" s="57"/>
      <c r="V302" s="57"/>
      <c r="W302" s="20"/>
      <c r="X302" s="20">
        <v>11435</v>
      </c>
      <c r="Y302" s="20"/>
    </row>
    <row r="303" s="5" customFormat="1" ht="24.95" customHeight="1" spans="1:25">
      <c r="A303" s="20">
        <v>234</v>
      </c>
      <c r="B303" s="21" t="s">
        <v>2659</v>
      </c>
      <c r="C303" s="20"/>
      <c r="D303" s="20"/>
      <c r="E303" s="20"/>
      <c r="F303" s="20"/>
      <c r="G303" s="20"/>
      <c r="H303" s="20"/>
      <c r="I303" s="20"/>
      <c r="J303" s="42"/>
      <c r="K303" s="21"/>
      <c r="L303" s="20"/>
      <c r="M303" s="48"/>
      <c r="N303" s="48"/>
      <c r="O303" s="48"/>
      <c r="P303" s="48"/>
      <c r="Q303" s="20"/>
      <c r="R303" s="20"/>
      <c r="S303" s="57"/>
      <c r="T303" s="57"/>
      <c r="U303" s="57"/>
      <c r="V303" s="57"/>
      <c r="W303" s="20"/>
      <c r="X303" s="20">
        <v>11436</v>
      </c>
      <c r="Y303" s="20"/>
    </row>
    <row r="304" s="5" customFormat="1" ht="24.95" customHeight="1" spans="1:25">
      <c r="A304" s="20">
        <v>235</v>
      </c>
      <c r="B304" s="21" t="s">
        <v>2660</v>
      </c>
      <c r="C304" s="20"/>
      <c r="D304" s="20"/>
      <c r="E304" s="20"/>
      <c r="F304" s="20"/>
      <c r="G304" s="20"/>
      <c r="H304" s="20"/>
      <c r="I304" s="20"/>
      <c r="J304" s="42"/>
      <c r="K304" s="21"/>
      <c r="L304" s="20"/>
      <c r="M304" s="48"/>
      <c r="N304" s="48"/>
      <c r="O304" s="48"/>
      <c r="P304" s="48"/>
      <c r="Q304" s="20"/>
      <c r="R304" s="20"/>
      <c r="S304" s="57"/>
      <c r="T304" s="57"/>
      <c r="U304" s="57"/>
      <c r="V304" s="57"/>
      <c r="W304" s="20"/>
      <c r="X304" s="20">
        <v>11437</v>
      </c>
      <c r="Y304" s="20"/>
    </row>
  </sheetData>
  <autoFilter xmlns:etc="http://www.wps.cn/officeDocument/2017/etCustomData" ref="A4:XFD304"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printOptions horizontalCentered="1"/>
  <pageMargins left="0" right="0" top="0.432638888888889" bottom="0.354166666666667" header="0.313888888888889" footer="0.196527777777778"/>
  <pageSetup paperSize="9" scale="63" fitToHeight="0" orientation="landscape"/>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X366"/>
  <sheetViews>
    <sheetView showZeros="0" view="pageBreakPreview" zoomScale="90" zoomScaleNormal="90" topLeftCell="A315" workbookViewId="0">
      <selection activeCell="S335" sqref="S335"/>
    </sheetView>
  </sheetViews>
  <sheetFormatPr defaultColWidth="9" defaultRowHeight="12"/>
  <cols>
    <col min="1" max="1" width="6.12962962962963" style="9" customWidth="1"/>
    <col min="2" max="2" width="22" style="10" customWidth="1"/>
    <col min="3" max="3" width="6.87962962962963" style="9" customWidth="1"/>
    <col min="4" max="4" width="12.212962962963" style="9" customWidth="1"/>
    <col min="5" max="5" width="11.5277777777778" style="9" customWidth="1"/>
    <col min="6" max="6" width="10.6296296296296" style="9" customWidth="1"/>
    <col min="7" max="7" width="5" style="9" customWidth="1"/>
    <col min="8" max="8" width="4.62962962962963" style="9" customWidth="1"/>
    <col min="9" max="9" width="12.3796296296296" style="11" customWidth="1"/>
    <col min="10" max="10" width="14.25" style="10" customWidth="1"/>
    <col min="11" max="11" width="8.37962962962963" style="9" customWidth="1"/>
    <col min="12" max="12" width="10.6296296296296" style="9" customWidth="1"/>
    <col min="13" max="15" width="9" style="11" customWidth="1"/>
    <col min="16" max="16" width="13.25" style="12" customWidth="1"/>
    <col min="17" max="17" width="9" style="9" customWidth="1"/>
    <col min="18" max="19" width="6.12962962962963" style="9" customWidth="1"/>
    <col min="20" max="21" width="11.75" style="9" customWidth="1"/>
    <col min="22" max="22" width="9.12962962962963" style="9" customWidth="1"/>
    <col min="23" max="24" width="6.12962962962963" style="9" customWidth="1"/>
    <col min="25" max="16384" width="9" style="10"/>
  </cols>
  <sheetData>
    <row r="1" ht="24.95" customHeight="1" spans="1:1">
      <c r="A1" s="13" t="s">
        <v>0</v>
      </c>
    </row>
    <row r="2" ht="22.5" customHeight="1" spans="1:24">
      <c r="A2" s="14" t="s">
        <v>3054</v>
      </c>
      <c r="B2" s="14"/>
      <c r="C2" s="14"/>
      <c r="D2" s="14"/>
      <c r="E2" s="14"/>
      <c r="F2" s="14"/>
      <c r="G2" s="14"/>
      <c r="H2" s="14"/>
      <c r="I2" s="14"/>
      <c r="J2" s="14"/>
      <c r="K2" s="14"/>
      <c r="L2" s="14"/>
      <c r="M2" s="14"/>
      <c r="N2" s="14"/>
      <c r="O2" s="14"/>
      <c r="P2" s="14"/>
      <c r="Q2" s="14"/>
      <c r="R2" s="14"/>
      <c r="S2" s="14"/>
      <c r="T2" s="14"/>
      <c r="U2" s="14"/>
      <c r="V2" s="14"/>
      <c r="W2" s="14"/>
      <c r="X2" s="14"/>
    </row>
    <row r="3" s="1" customFormat="1" ht="22.5" customHeight="1" spans="1:24">
      <c r="A3" s="15" t="s">
        <v>2662</v>
      </c>
      <c r="B3" s="15"/>
      <c r="C3" s="15"/>
      <c r="D3" s="15"/>
      <c r="E3" s="15"/>
      <c r="F3" s="15"/>
      <c r="G3" s="15"/>
      <c r="H3" s="15"/>
      <c r="I3" s="15"/>
      <c r="J3" s="15"/>
      <c r="K3" s="15"/>
      <c r="L3" s="15"/>
      <c r="M3" s="15"/>
      <c r="N3" s="15"/>
      <c r="O3" s="15"/>
      <c r="P3" s="15"/>
      <c r="Q3" s="15"/>
      <c r="R3" s="15"/>
      <c r="S3" s="15"/>
      <c r="T3" s="15"/>
      <c r="U3" s="15"/>
      <c r="V3" s="15"/>
      <c r="W3" s="15"/>
      <c r="X3" s="15"/>
    </row>
    <row r="4" s="2" customFormat="1" ht="24" customHeight="1" spans="1:24">
      <c r="A4" s="16" t="s">
        <v>3</v>
      </c>
      <c r="B4" s="16" t="s">
        <v>4</v>
      </c>
      <c r="C4" s="16" t="s">
        <v>5</v>
      </c>
      <c r="D4" s="16"/>
      <c r="E4" s="16"/>
      <c r="F4" s="16" t="s">
        <v>6</v>
      </c>
      <c r="G4" s="16" t="s">
        <v>7</v>
      </c>
      <c r="H4" s="16" t="s">
        <v>8</v>
      </c>
      <c r="I4" s="16"/>
      <c r="J4" s="16"/>
      <c r="K4" s="16"/>
      <c r="L4" s="16" t="s">
        <v>9</v>
      </c>
      <c r="M4" s="16"/>
      <c r="N4" s="16"/>
      <c r="O4" s="16"/>
      <c r="P4" s="16" t="s">
        <v>10</v>
      </c>
      <c r="Q4" s="16" t="s">
        <v>11</v>
      </c>
      <c r="R4" s="16" t="s">
        <v>12</v>
      </c>
      <c r="S4" s="16"/>
      <c r="T4" s="16" t="s">
        <v>13</v>
      </c>
      <c r="U4" s="16" t="s">
        <v>14</v>
      </c>
      <c r="V4" s="16" t="s">
        <v>15</v>
      </c>
      <c r="W4" s="16" t="s">
        <v>16</v>
      </c>
      <c r="X4" s="16"/>
    </row>
    <row r="5" s="2" customFormat="1" ht="24" customHeight="1" spans="1:24">
      <c r="A5" s="16"/>
      <c r="B5" s="16"/>
      <c r="C5" s="16" t="s">
        <v>17</v>
      </c>
      <c r="D5" s="16" t="s">
        <v>18</v>
      </c>
      <c r="E5" s="16" t="s">
        <v>19</v>
      </c>
      <c r="F5" s="16"/>
      <c r="G5" s="16"/>
      <c r="H5" s="16" t="s">
        <v>20</v>
      </c>
      <c r="I5" s="34" t="s">
        <v>21</v>
      </c>
      <c r="J5" s="16" t="s">
        <v>22</v>
      </c>
      <c r="K5" s="16" t="s">
        <v>23</v>
      </c>
      <c r="L5" s="16" t="s">
        <v>24</v>
      </c>
      <c r="M5" s="34" t="s">
        <v>25</v>
      </c>
      <c r="N5" s="34"/>
      <c r="O5" s="34"/>
      <c r="P5" s="16"/>
      <c r="Q5" s="16"/>
      <c r="R5" s="16" t="s">
        <v>26</v>
      </c>
      <c r="S5" s="16" t="s">
        <v>27</v>
      </c>
      <c r="T5" s="16"/>
      <c r="U5" s="16"/>
      <c r="V5" s="16"/>
      <c r="W5" s="16" t="s">
        <v>28</v>
      </c>
      <c r="X5" s="16" t="s">
        <v>29</v>
      </c>
    </row>
    <row r="6" s="2" customFormat="1" ht="24" customHeight="1" spans="1:24">
      <c r="A6" s="16"/>
      <c r="B6" s="16"/>
      <c r="C6" s="16"/>
      <c r="D6" s="16"/>
      <c r="E6" s="16"/>
      <c r="F6" s="16"/>
      <c r="G6" s="16"/>
      <c r="H6" s="16"/>
      <c r="I6" s="34"/>
      <c r="J6" s="16"/>
      <c r="K6" s="16"/>
      <c r="L6" s="16"/>
      <c r="M6" s="35" t="s">
        <v>30</v>
      </c>
      <c r="N6" s="35" t="s">
        <v>31</v>
      </c>
      <c r="O6" s="35" t="s">
        <v>32</v>
      </c>
      <c r="P6" s="16"/>
      <c r="Q6" s="16"/>
      <c r="R6" s="16"/>
      <c r="S6" s="16"/>
      <c r="T6" s="16"/>
      <c r="U6" s="16"/>
      <c r="V6" s="16"/>
      <c r="W6" s="16"/>
      <c r="X6" s="16"/>
    </row>
    <row r="7" s="3" customFormat="1" ht="24.95" customHeight="1" spans="1:24">
      <c r="A7" s="17"/>
      <c r="B7" s="17" t="s">
        <v>33</v>
      </c>
      <c r="C7" s="17"/>
      <c r="D7" s="17"/>
      <c r="E7" s="17"/>
      <c r="F7" s="17" t="s">
        <v>34</v>
      </c>
      <c r="G7" s="17" t="s">
        <v>34</v>
      </c>
      <c r="H7" s="17" t="s">
        <v>34</v>
      </c>
      <c r="I7" s="36" t="s">
        <v>34</v>
      </c>
      <c r="J7" s="37"/>
      <c r="K7" s="17"/>
      <c r="L7" s="38">
        <f t="shared" ref="L7:O7" si="0">L8+L14+L157+L202+L217+L228+L255+L262+L343+L348+L356+L362</f>
        <v>846.892319</v>
      </c>
      <c r="M7" s="38">
        <f t="shared" si="0"/>
        <v>407.94</v>
      </c>
      <c r="N7" s="38">
        <f t="shared" si="0"/>
        <v>276.952319</v>
      </c>
      <c r="O7" s="38">
        <f t="shared" si="0"/>
        <v>162</v>
      </c>
      <c r="P7" s="17"/>
      <c r="Q7" s="17" t="s">
        <v>34</v>
      </c>
      <c r="R7" s="17" t="s">
        <v>34</v>
      </c>
      <c r="S7" s="17" t="s">
        <v>34</v>
      </c>
      <c r="T7" s="17"/>
      <c r="U7" s="17"/>
      <c r="V7" s="17" t="s">
        <v>34</v>
      </c>
      <c r="W7" s="17">
        <v>1</v>
      </c>
      <c r="X7" s="17"/>
    </row>
    <row r="8" s="4" customFormat="1" ht="24.95" customHeight="1" spans="1:24">
      <c r="A8" s="18">
        <v>1</v>
      </c>
      <c r="B8" s="19" t="s">
        <v>35</v>
      </c>
      <c r="C8" s="18"/>
      <c r="D8" s="18"/>
      <c r="E8" s="18"/>
      <c r="F8" s="18" t="s">
        <v>34</v>
      </c>
      <c r="G8" s="18" t="s">
        <v>34</v>
      </c>
      <c r="H8" s="18" t="s">
        <v>34</v>
      </c>
      <c r="I8" s="39" t="s">
        <v>34</v>
      </c>
      <c r="J8" s="19"/>
      <c r="K8" s="18"/>
      <c r="L8" s="40">
        <f t="shared" ref="L8:O8" si="1">L9+L12+L13</f>
        <v>0</v>
      </c>
      <c r="M8" s="40">
        <f t="shared" si="1"/>
        <v>0</v>
      </c>
      <c r="N8" s="40">
        <f t="shared" si="1"/>
        <v>0</v>
      </c>
      <c r="O8" s="40">
        <f t="shared" si="1"/>
        <v>0</v>
      </c>
      <c r="P8" s="18"/>
      <c r="Q8" s="18" t="s">
        <v>34</v>
      </c>
      <c r="R8" s="56">
        <f>R9+R12+R13</f>
        <v>0</v>
      </c>
      <c r="S8" s="56">
        <f>S9+S12+S13</f>
        <v>0</v>
      </c>
      <c r="T8" s="56"/>
      <c r="U8" s="56"/>
      <c r="V8" s="18" t="s">
        <v>34</v>
      </c>
      <c r="W8" s="18">
        <v>2</v>
      </c>
      <c r="X8" s="18"/>
    </row>
    <row r="9" s="5" customFormat="1" ht="24.95" customHeight="1" spans="1:24">
      <c r="A9" s="20">
        <v>2</v>
      </c>
      <c r="B9" s="21" t="s">
        <v>36</v>
      </c>
      <c r="C9" s="20"/>
      <c r="D9" s="20"/>
      <c r="E9" s="20"/>
      <c r="F9" s="20" t="s">
        <v>37</v>
      </c>
      <c r="G9" s="20" t="s">
        <v>34</v>
      </c>
      <c r="H9" s="20" t="s">
        <v>38</v>
      </c>
      <c r="I9" s="41">
        <f>I10+I11</f>
        <v>0</v>
      </c>
      <c r="J9" s="21"/>
      <c r="K9" s="20"/>
      <c r="L9" s="42">
        <f t="shared" ref="L9:N9" si="2">L10+L11</f>
        <v>0</v>
      </c>
      <c r="M9" s="42">
        <f t="shared" si="2"/>
        <v>0</v>
      </c>
      <c r="N9" s="42">
        <f t="shared" si="2"/>
        <v>0</v>
      </c>
      <c r="O9" s="41">
        <f>SUBTOTAL(9,O10,O11)</f>
        <v>0</v>
      </c>
      <c r="P9" s="20"/>
      <c r="Q9" s="20" t="s">
        <v>39</v>
      </c>
      <c r="R9" s="41">
        <f>R10+R11</f>
        <v>0</v>
      </c>
      <c r="S9" s="41">
        <f>S10+S11</f>
        <v>0</v>
      </c>
      <c r="T9" s="57" t="s">
        <v>40</v>
      </c>
      <c r="U9" s="57" t="s">
        <v>41</v>
      </c>
      <c r="V9" s="20" t="s">
        <v>34</v>
      </c>
      <c r="W9" s="20">
        <v>3</v>
      </c>
      <c r="X9" s="20"/>
    </row>
    <row r="10" s="6" customFormat="1" ht="24.95" customHeight="1" spans="1:24">
      <c r="A10" s="22">
        <v>3</v>
      </c>
      <c r="B10" s="23" t="s">
        <v>42</v>
      </c>
      <c r="C10" s="22"/>
      <c r="D10" s="22"/>
      <c r="E10" s="22"/>
      <c r="F10" s="22" t="s">
        <v>37</v>
      </c>
      <c r="G10" s="22" t="s">
        <v>34</v>
      </c>
      <c r="H10" s="22" t="s">
        <v>38</v>
      </c>
      <c r="I10" s="43">
        <f>SUM(0)</f>
        <v>0</v>
      </c>
      <c r="J10" s="23" t="s">
        <v>43</v>
      </c>
      <c r="K10" s="22"/>
      <c r="L10" s="44">
        <f>SUM(0)</f>
        <v>0</v>
      </c>
      <c r="M10" s="44">
        <f>SUM(0)</f>
        <v>0</v>
      </c>
      <c r="N10" s="44">
        <f>SUM(0)</f>
        <v>0</v>
      </c>
      <c r="O10" s="44">
        <f>SUM(0)</f>
        <v>0</v>
      </c>
      <c r="P10" s="22"/>
      <c r="Q10" s="22" t="s">
        <v>39</v>
      </c>
      <c r="R10" s="43">
        <f>SUM(0)</f>
        <v>0</v>
      </c>
      <c r="S10" s="43">
        <f>SUM(0)</f>
        <v>0</v>
      </c>
      <c r="T10" s="58"/>
      <c r="U10" s="58"/>
      <c r="V10" s="22" t="s">
        <v>34</v>
      </c>
      <c r="W10" s="22">
        <v>4</v>
      </c>
      <c r="X10" s="22"/>
    </row>
    <row r="11" s="6" customFormat="1" ht="24.95" customHeight="1" spans="1:24">
      <c r="A11" s="22">
        <v>4</v>
      </c>
      <c r="B11" s="23" t="s">
        <v>76</v>
      </c>
      <c r="C11" s="22"/>
      <c r="D11" s="22"/>
      <c r="E11" s="22"/>
      <c r="F11" s="22" t="s">
        <v>37</v>
      </c>
      <c r="G11" s="22" t="s">
        <v>34</v>
      </c>
      <c r="H11" s="22" t="s">
        <v>38</v>
      </c>
      <c r="I11" s="43">
        <f>SUM(0)</f>
        <v>0</v>
      </c>
      <c r="J11" s="23" t="s">
        <v>77</v>
      </c>
      <c r="K11" s="22"/>
      <c r="L11" s="44">
        <f>SUM(0)</f>
        <v>0</v>
      </c>
      <c r="M11" s="44">
        <f>SUM(0)</f>
        <v>0</v>
      </c>
      <c r="N11" s="44">
        <f>SUM(0)</f>
        <v>0</v>
      </c>
      <c r="O11" s="44">
        <f>SUM(0)</f>
        <v>0</v>
      </c>
      <c r="P11" s="22"/>
      <c r="Q11" s="22" t="s">
        <v>39</v>
      </c>
      <c r="R11" s="43">
        <f>SUM(0)</f>
        <v>0</v>
      </c>
      <c r="S11" s="43">
        <f>SUM(0)</f>
        <v>0</v>
      </c>
      <c r="T11" s="58"/>
      <c r="U11" s="58"/>
      <c r="V11" s="22" t="s">
        <v>34</v>
      </c>
      <c r="W11" s="22">
        <v>58</v>
      </c>
      <c r="X11" s="22"/>
    </row>
    <row r="12" s="5" customFormat="1" ht="24.95" customHeight="1" spans="1:24">
      <c r="A12" s="20">
        <v>5</v>
      </c>
      <c r="B12" s="21" t="s">
        <v>105</v>
      </c>
      <c r="C12" s="20"/>
      <c r="D12" s="20"/>
      <c r="E12" s="20"/>
      <c r="F12" s="20" t="s">
        <v>37</v>
      </c>
      <c r="G12" s="20" t="s">
        <v>34</v>
      </c>
      <c r="H12" s="20" t="s">
        <v>106</v>
      </c>
      <c r="I12" s="41"/>
      <c r="J12" s="21"/>
      <c r="K12" s="20"/>
      <c r="L12" s="48"/>
      <c r="M12" s="48"/>
      <c r="N12" s="48"/>
      <c r="O12" s="48"/>
      <c r="P12" s="20"/>
      <c r="Q12" s="20"/>
      <c r="R12" s="57"/>
      <c r="S12" s="57"/>
      <c r="T12" s="57"/>
      <c r="U12" s="57"/>
      <c r="V12" s="20" t="s">
        <v>34</v>
      </c>
      <c r="W12" s="20">
        <v>162</v>
      </c>
      <c r="X12" s="20"/>
    </row>
    <row r="13" s="5" customFormat="1" ht="24.95" customHeight="1" spans="1:24">
      <c r="A13" s="20">
        <v>6</v>
      </c>
      <c r="B13" s="21" t="s">
        <v>107</v>
      </c>
      <c r="C13" s="20"/>
      <c r="D13" s="20"/>
      <c r="E13" s="20"/>
      <c r="F13" s="20" t="s">
        <v>37</v>
      </c>
      <c r="G13" s="20" t="s">
        <v>34</v>
      </c>
      <c r="H13" s="20" t="s">
        <v>108</v>
      </c>
      <c r="I13" s="41">
        <f>SUM(0)</f>
        <v>0</v>
      </c>
      <c r="J13" s="21" t="s">
        <v>109</v>
      </c>
      <c r="K13" s="20"/>
      <c r="L13" s="48">
        <f>SUM(0)</f>
        <v>0</v>
      </c>
      <c r="M13" s="48">
        <f>SUM(0)</f>
        <v>0</v>
      </c>
      <c r="N13" s="48">
        <f>SUM(0)</f>
        <v>0</v>
      </c>
      <c r="O13" s="48">
        <f>SUM(0)</f>
        <v>0</v>
      </c>
      <c r="P13" s="20"/>
      <c r="Q13" s="20" t="s">
        <v>110</v>
      </c>
      <c r="R13" s="57">
        <f>SUM(0)</f>
        <v>0</v>
      </c>
      <c r="S13" s="57">
        <f>SUM(0)</f>
        <v>0</v>
      </c>
      <c r="T13" s="57" t="s">
        <v>40</v>
      </c>
      <c r="U13" s="57" t="s">
        <v>41</v>
      </c>
      <c r="V13" s="20" t="s">
        <v>34</v>
      </c>
      <c r="W13" s="20">
        <v>163</v>
      </c>
      <c r="X13" s="20"/>
    </row>
    <row r="14" s="4" customFormat="1" ht="24.95" customHeight="1" spans="1:24">
      <c r="A14" s="18">
        <v>7</v>
      </c>
      <c r="B14" s="19" t="s">
        <v>123</v>
      </c>
      <c r="C14" s="18"/>
      <c r="D14" s="18"/>
      <c r="E14" s="18"/>
      <c r="F14" s="18" t="s">
        <v>34</v>
      </c>
      <c r="G14" s="18" t="s">
        <v>34</v>
      </c>
      <c r="H14" s="18" t="s">
        <v>34</v>
      </c>
      <c r="I14" s="39" t="s">
        <v>34</v>
      </c>
      <c r="J14" s="19"/>
      <c r="K14" s="18"/>
      <c r="L14" s="40">
        <f t="shared" ref="L14:O14" si="3">L15+L86+L133+L143+L147+L152</f>
        <v>71.89</v>
      </c>
      <c r="M14" s="40">
        <f t="shared" si="3"/>
        <v>6.08</v>
      </c>
      <c r="N14" s="40">
        <f t="shared" si="3"/>
        <v>65.81</v>
      </c>
      <c r="O14" s="40">
        <f t="shared" si="3"/>
        <v>0</v>
      </c>
      <c r="P14" s="18"/>
      <c r="Q14" s="18" t="s">
        <v>34</v>
      </c>
      <c r="R14" s="56">
        <f>R15+R86+R133+R143+R147+R152</f>
        <v>102</v>
      </c>
      <c r="S14" s="56">
        <f>S15+S86+S133+S143+S147+S152</f>
        <v>321</v>
      </c>
      <c r="T14" s="56"/>
      <c r="U14" s="56"/>
      <c r="V14" s="18" t="s">
        <v>34</v>
      </c>
      <c r="W14" s="18">
        <v>182</v>
      </c>
      <c r="X14" s="18"/>
    </row>
    <row r="15" s="5" customFormat="1" ht="24.95" customHeight="1" spans="1:24">
      <c r="A15" s="20">
        <v>8</v>
      </c>
      <c r="B15" s="21" t="s">
        <v>124</v>
      </c>
      <c r="C15" s="20"/>
      <c r="D15" s="20"/>
      <c r="E15" s="20"/>
      <c r="F15" s="20" t="s">
        <v>125</v>
      </c>
      <c r="G15" s="20" t="s">
        <v>34</v>
      </c>
      <c r="H15" s="20" t="s">
        <v>126</v>
      </c>
      <c r="I15" s="42" t="s">
        <v>34</v>
      </c>
      <c r="J15" s="21"/>
      <c r="K15" s="20"/>
      <c r="L15" s="48">
        <f t="shared" ref="L15:O15" si="4">L16+L60+L79+L80</f>
        <v>6.25</v>
      </c>
      <c r="M15" s="48">
        <f t="shared" si="4"/>
        <v>0</v>
      </c>
      <c r="N15" s="48">
        <f t="shared" si="4"/>
        <v>6.25</v>
      </c>
      <c r="O15" s="48">
        <f t="shared" si="4"/>
        <v>0</v>
      </c>
      <c r="P15" s="20"/>
      <c r="Q15" s="20" t="s">
        <v>39</v>
      </c>
      <c r="R15" s="57">
        <f>R16+R60+R79+R80</f>
        <v>57</v>
      </c>
      <c r="S15" s="57">
        <f>S16+S60+S79+S80</f>
        <v>182</v>
      </c>
      <c r="T15" s="57" t="s">
        <v>127</v>
      </c>
      <c r="U15" s="57" t="s">
        <v>128</v>
      </c>
      <c r="V15" s="20" t="s">
        <v>34</v>
      </c>
      <c r="W15" s="20">
        <v>183</v>
      </c>
      <c r="X15" s="20"/>
    </row>
    <row r="16" s="6" customFormat="1" ht="24.95" customHeight="1" spans="1:24">
      <c r="A16" s="22">
        <v>9</v>
      </c>
      <c r="B16" s="23" t="s">
        <v>129</v>
      </c>
      <c r="C16" s="22"/>
      <c r="D16" s="22"/>
      <c r="E16" s="22"/>
      <c r="F16" s="22" t="s">
        <v>125</v>
      </c>
      <c r="G16" s="22" t="s">
        <v>34</v>
      </c>
      <c r="H16" s="22" t="s">
        <v>126</v>
      </c>
      <c r="I16" s="44">
        <f>I17+I18+I59</f>
        <v>192.6</v>
      </c>
      <c r="J16" s="23" t="s">
        <v>130</v>
      </c>
      <c r="K16" s="22"/>
      <c r="L16" s="49">
        <f t="shared" ref="L16:O16" si="5">L17+L18+L59</f>
        <v>4.95</v>
      </c>
      <c r="M16" s="49">
        <f t="shared" si="5"/>
        <v>0</v>
      </c>
      <c r="N16" s="49">
        <f t="shared" si="5"/>
        <v>4.95</v>
      </c>
      <c r="O16" s="49">
        <f t="shared" si="5"/>
        <v>0</v>
      </c>
      <c r="P16" s="22"/>
      <c r="Q16" s="22" t="s">
        <v>39</v>
      </c>
      <c r="R16" s="58">
        <f>R17+R18+R59</f>
        <v>46</v>
      </c>
      <c r="S16" s="58">
        <f>S17+S18+S59</f>
        <v>143</v>
      </c>
      <c r="T16" s="58"/>
      <c r="U16" s="58"/>
      <c r="V16" s="22" t="s">
        <v>34</v>
      </c>
      <c r="W16" s="22">
        <v>184</v>
      </c>
      <c r="X16" s="22"/>
    </row>
    <row r="17" ht="24.95" customHeight="1" spans="1:24">
      <c r="A17" s="24">
        <v>10</v>
      </c>
      <c r="B17" s="26" t="s">
        <v>131</v>
      </c>
      <c r="C17" s="24"/>
      <c r="D17" s="24"/>
      <c r="E17" s="24"/>
      <c r="F17" s="24" t="s">
        <v>37</v>
      </c>
      <c r="G17" s="24" t="s">
        <v>34</v>
      </c>
      <c r="H17" s="24" t="s">
        <v>126</v>
      </c>
      <c r="I17" s="50">
        <f>SUM(0)</f>
        <v>0</v>
      </c>
      <c r="J17" s="51"/>
      <c r="K17" s="24"/>
      <c r="L17" s="52">
        <f t="shared" ref="L17:O17" si="6">SUM(0)</f>
        <v>0</v>
      </c>
      <c r="M17" s="52">
        <f t="shared" si="6"/>
        <v>0</v>
      </c>
      <c r="N17" s="52">
        <f t="shared" si="6"/>
        <v>0</v>
      </c>
      <c r="O17" s="52">
        <f t="shared" si="6"/>
        <v>0</v>
      </c>
      <c r="P17" s="24"/>
      <c r="Q17" s="24" t="s">
        <v>39</v>
      </c>
      <c r="R17" s="59">
        <f>SUM(0)</f>
        <v>0</v>
      </c>
      <c r="S17" s="59">
        <f>SUM(0)</f>
        <v>0</v>
      </c>
      <c r="T17" s="59"/>
      <c r="U17" s="59"/>
      <c r="V17" s="24" t="s">
        <v>34</v>
      </c>
      <c r="W17" s="24">
        <v>185</v>
      </c>
      <c r="X17" s="24"/>
    </row>
    <row r="18" ht="24.95" customHeight="1" spans="1:24">
      <c r="A18" s="24">
        <v>11</v>
      </c>
      <c r="B18" s="33" t="s">
        <v>132</v>
      </c>
      <c r="C18" s="33"/>
      <c r="D18" s="33"/>
      <c r="E18" s="33"/>
      <c r="F18" s="33" t="s">
        <v>125</v>
      </c>
      <c r="G18" s="33" t="s">
        <v>34</v>
      </c>
      <c r="H18" s="33" t="s">
        <v>126</v>
      </c>
      <c r="I18" s="79">
        <f>SUM(I19:I57)</f>
        <v>192.6</v>
      </c>
      <c r="J18" s="53"/>
      <c r="K18" s="33"/>
      <c r="L18" s="80">
        <f>SUM(L19:L57)</f>
        <v>4.95</v>
      </c>
      <c r="M18" s="80">
        <f>SUM(M19:M57)</f>
        <v>0</v>
      </c>
      <c r="N18" s="80">
        <f>SUM(N19:N57)</f>
        <v>4.95</v>
      </c>
      <c r="O18" s="80">
        <f>SUM(O19:O57)</f>
        <v>0</v>
      </c>
      <c r="P18" s="33"/>
      <c r="Q18" s="33" t="s">
        <v>39</v>
      </c>
      <c r="R18" s="82">
        <f>SUM(R19:R57)</f>
        <v>46</v>
      </c>
      <c r="S18" s="82">
        <f>SUM(S19:S57)</f>
        <v>143</v>
      </c>
      <c r="T18" s="82"/>
      <c r="U18" s="59"/>
      <c r="V18" s="24" t="s">
        <v>34</v>
      </c>
      <c r="W18" s="24">
        <v>202</v>
      </c>
      <c r="X18" s="24"/>
    </row>
    <row r="19" ht="24.95" customHeight="1" spans="1:24">
      <c r="A19" s="24">
        <v>12</v>
      </c>
      <c r="B19" s="78" t="s">
        <v>270</v>
      </c>
      <c r="C19" s="33" t="s">
        <v>45</v>
      </c>
      <c r="D19" s="33" t="s">
        <v>271</v>
      </c>
      <c r="E19" s="33" t="s">
        <v>272</v>
      </c>
      <c r="F19" s="33" t="s">
        <v>37</v>
      </c>
      <c r="G19" s="33">
        <v>2019</v>
      </c>
      <c r="H19" s="33" t="s">
        <v>126</v>
      </c>
      <c r="I19" s="79">
        <v>1</v>
      </c>
      <c r="J19" s="53" t="s">
        <v>179</v>
      </c>
      <c r="K19" s="33">
        <v>0.05</v>
      </c>
      <c r="L19" s="80">
        <f>M19+N19+O19</f>
        <v>0.05</v>
      </c>
      <c r="M19" s="80"/>
      <c r="N19" s="80">
        <v>0.05</v>
      </c>
      <c r="O19" s="80"/>
      <c r="P19" s="33" t="s">
        <v>135</v>
      </c>
      <c r="Q19" s="33" t="s">
        <v>39</v>
      </c>
      <c r="R19" s="82">
        <v>1</v>
      </c>
      <c r="S19" s="82">
        <v>6</v>
      </c>
      <c r="T19" s="82"/>
      <c r="U19" s="60"/>
      <c r="V19" s="26" t="s">
        <v>17</v>
      </c>
      <c r="W19" s="26"/>
      <c r="X19" s="61" t="s">
        <v>273</v>
      </c>
    </row>
    <row r="20" ht="24.95" customHeight="1" spans="1:24">
      <c r="A20" s="24"/>
      <c r="B20" s="78"/>
      <c r="C20" s="30" t="s">
        <v>45</v>
      </c>
      <c r="D20" s="30" t="s">
        <v>1944</v>
      </c>
      <c r="E20" s="30" t="s">
        <v>272</v>
      </c>
      <c r="F20" s="30" t="s">
        <v>3055</v>
      </c>
      <c r="G20" s="33">
        <v>2019</v>
      </c>
      <c r="H20" s="33" t="s">
        <v>126</v>
      </c>
      <c r="I20" s="79">
        <v>1</v>
      </c>
      <c r="J20" s="53" t="s">
        <v>179</v>
      </c>
      <c r="K20" s="33">
        <v>0.05</v>
      </c>
      <c r="L20" s="80">
        <f t="shared" ref="L20:L25" si="7">M20+N20+O20</f>
        <v>0.05</v>
      </c>
      <c r="M20" s="80"/>
      <c r="N20" s="80">
        <v>0.05</v>
      </c>
      <c r="O20" s="80"/>
      <c r="P20" s="33" t="s">
        <v>135</v>
      </c>
      <c r="Q20" s="33" t="s">
        <v>39</v>
      </c>
      <c r="R20" s="82">
        <v>1</v>
      </c>
      <c r="S20" s="82">
        <v>6</v>
      </c>
      <c r="T20" s="82"/>
      <c r="U20" s="60"/>
      <c r="V20" s="26" t="s">
        <v>17</v>
      </c>
      <c r="W20" s="26"/>
      <c r="X20" s="61"/>
    </row>
    <row r="21" ht="24.95" customHeight="1" spans="1:24">
      <c r="A21" s="24">
        <v>13</v>
      </c>
      <c r="B21" s="78" t="s">
        <v>274</v>
      </c>
      <c r="C21" s="33" t="s">
        <v>45</v>
      </c>
      <c r="D21" s="33" t="s">
        <v>271</v>
      </c>
      <c r="E21" s="33" t="s">
        <v>275</v>
      </c>
      <c r="F21" s="33" t="s">
        <v>37</v>
      </c>
      <c r="G21" s="33">
        <v>2019</v>
      </c>
      <c r="H21" s="33" t="s">
        <v>126</v>
      </c>
      <c r="I21" s="79">
        <v>5</v>
      </c>
      <c r="J21" s="53" t="s">
        <v>179</v>
      </c>
      <c r="K21" s="33">
        <v>0.05</v>
      </c>
      <c r="L21" s="80">
        <f t="shared" si="7"/>
        <v>0.25</v>
      </c>
      <c r="M21" s="80"/>
      <c r="N21" s="80">
        <v>0.25</v>
      </c>
      <c r="O21" s="80"/>
      <c r="P21" s="33" t="s">
        <v>135</v>
      </c>
      <c r="Q21" s="33" t="s">
        <v>39</v>
      </c>
      <c r="R21" s="82">
        <v>2</v>
      </c>
      <c r="S21" s="82">
        <v>6</v>
      </c>
      <c r="T21" s="82"/>
      <c r="U21" s="60"/>
      <c r="V21" s="26" t="s">
        <v>17</v>
      </c>
      <c r="W21" s="26"/>
      <c r="X21" s="61" t="s">
        <v>276</v>
      </c>
    </row>
    <row r="22" ht="24.95" customHeight="1" spans="1:24">
      <c r="A22" s="24"/>
      <c r="B22" s="78"/>
      <c r="C22" s="30" t="s">
        <v>45</v>
      </c>
      <c r="D22" s="30" t="s">
        <v>1944</v>
      </c>
      <c r="E22" s="30" t="s">
        <v>275</v>
      </c>
      <c r="F22" s="30" t="s">
        <v>3056</v>
      </c>
      <c r="G22" s="33">
        <v>2019</v>
      </c>
      <c r="H22" s="33" t="s">
        <v>126</v>
      </c>
      <c r="I22" s="30">
        <v>1</v>
      </c>
      <c r="J22" s="53" t="s">
        <v>179</v>
      </c>
      <c r="K22" s="33">
        <v>0.05</v>
      </c>
      <c r="L22" s="80">
        <v>0.05</v>
      </c>
      <c r="M22" s="80"/>
      <c r="N22" s="80">
        <v>0.05</v>
      </c>
      <c r="O22" s="80"/>
      <c r="P22" s="33" t="s">
        <v>135</v>
      </c>
      <c r="Q22" s="33" t="s">
        <v>39</v>
      </c>
      <c r="R22" s="82">
        <v>1</v>
      </c>
      <c r="S22" s="83">
        <v>3</v>
      </c>
      <c r="T22" s="82"/>
      <c r="U22" s="60"/>
      <c r="V22" s="26" t="s">
        <v>17</v>
      </c>
      <c r="W22" s="26"/>
      <c r="X22" s="61"/>
    </row>
    <row r="23" ht="24.95" customHeight="1" spans="1:24">
      <c r="A23" s="24"/>
      <c r="B23" s="78"/>
      <c r="C23" s="30" t="s">
        <v>45</v>
      </c>
      <c r="D23" s="30" t="s">
        <v>1944</v>
      </c>
      <c r="E23" s="30" t="s">
        <v>275</v>
      </c>
      <c r="F23" s="30" t="s">
        <v>3057</v>
      </c>
      <c r="G23" s="33">
        <v>2019</v>
      </c>
      <c r="H23" s="33" t="s">
        <v>126</v>
      </c>
      <c r="I23" s="30">
        <v>4</v>
      </c>
      <c r="J23" s="53" t="s">
        <v>179</v>
      </c>
      <c r="K23" s="33">
        <v>0.05</v>
      </c>
      <c r="L23" s="80">
        <v>0.2</v>
      </c>
      <c r="M23" s="80"/>
      <c r="N23" s="80">
        <v>0.2</v>
      </c>
      <c r="O23" s="80"/>
      <c r="P23" s="33" t="s">
        <v>135</v>
      </c>
      <c r="Q23" s="33" t="s">
        <v>39</v>
      </c>
      <c r="R23" s="82">
        <v>1</v>
      </c>
      <c r="S23" s="83">
        <v>3</v>
      </c>
      <c r="T23" s="82"/>
      <c r="U23" s="60"/>
      <c r="V23" s="26" t="s">
        <v>17</v>
      </c>
      <c r="W23" s="26"/>
      <c r="X23" s="61"/>
    </row>
    <row r="24" ht="24.95" customHeight="1" spans="1:24">
      <c r="A24" s="24">
        <v>14</v>
      </c>
      <c r="B24" s="78" t="s">
        <v>277</v>
      </c>
      <c r="C24" s="33" t="s">
        <v>45</v>
      </c>
      <c r="D24" s="33" t="s">
        <v>271</v>
      </c>
      <c r="E24" s="33" t="s">
        <v>278</v>
      </c>
      <c r="F24" s="33" t="s">
        <v>37</v>
      </c>
      <c r="G24" s="33">
        <v>2019</v>
      </c>
      <c r="H24" s="33" t="s">
        <v>126</v>
      </c>
      <c r="I24" s="79">
        <v>4</v>
      </c>
      <c r="J24" s="53" t="s">
        <v>179</v>
      </c>
      <c r="K24" s="33">
        <v>0.05</v>
      </c>
      <c r="L24" s="80">
        <f t="shared" si="7"/>
        <v>0.2</v>
      </c>
      <c r="M24" s="80"/>
      <c r="N24" s="80">
        <v>0.2</v>
      </c>
      <c r="O24" s="80"/>
      <c r="P24" s="33" t="s">
        <v>135</v>
      </c>
      <c r="Q24" s="33" t="s">
        <v>39</v>
      </c>
      <c r="R24" s="82">
        <v>1</v>
      </c>
      <c r="S24" s="82">
        <v>3</v>
      </c>
      <c r="T24" s="82"/>
      <c r="U24" s="60"/>
      <c r="V24" s="26" t="s">
        <v>17</v>
      </c>
      <c r="W24" s="26"/>
      <c r="X24" s="61" t="s">
        <v>279</v>
      </c>
    </row>
    <row r="25" ht="24.95" customHeight="1" spans="1:24">
      <c r="A25" s="24"/>
      <c r="B25" s="78"/>
      <c r="C25" s="30" t="s">
        <v>45</v>
      </c>
      <c r="D25" s="30" t="s">
        <v>1944</v>
      </c>
      <c r="E25" s="30" t="s">
        <v>278</v>
      </c>
      <c r="F25" s="30" t="s">
        <v>3058</v>
      </c>
      <c r="G25" s="33">
        <v>2019</v>
      </c>
      <c r="H25" s="33" t="s">
        <v>126</v>
      </c>
      <c r="I25" s="79">
        <v>4</v>
      </c>
      <c r="J25" s="53" t="s">
        <v>179</v>
      </c>
      <c r="K25" s="33">
        <v>0.05</v>
      </c>
      <c r="L25" s="80">
        <f t="shared" si="7"/>
        <v>0.2</v>
      </c>
      <c r="M25" s="80"/>
      <c r="N25" s="80">
        <v>0.2</v>
      </c>
      <c r="O25" s="80"/>
      <c r="P25" s="33" t="s">
        <v>135</v>
      </c>
      <c r="Q25" s="33" t="s">
        <v>39</v>
      </c>
      <c r="R25" s="82">
        <v>1</v>
      </c>
      <c r="S25" s="82">
        <v>3</v>
      </c>
      <c r="T25" s="82"/>
      <c r="U25" s="60"/>
      <c r="V25" s="26" t="s">
        <v>17</v>
      </c>
      <c r="W25" s="26"/>
      <c r="X25" s="61"/>
    </row>
    <row r="26" ht="24.95" customHeight="1" spans="1:24">
      <c r="A26" s="24">
        <v>15</v>
      </c>
      <c r="B26" s="78" t="s">
        <v>280</v>
      </c>
      <c r="C26" s="33" t="s">
        <v>45</v>
      </c>
      <c r="D26" s="33" t="s">
        <v>271</v>
      </c>
      <c r="E26" s="33" t="s">
        <v>281</v>
      </c>
      <c r="F26" s="33" t="s">
        <v>37</v>
      </c>
      <c r="G26" s="33">
        <v>2019</v>
      </c>
      <c r="H26" s="33" t="s">
        <v>126</v>
      </c>
      <c r="I26" s="79">
        <v>3.6</v>
      </c>
      <c r="J26" s="53" t="s">
        <v>179</v>
      </c>
      <c r="K26" s="33">
        <v>0.05</v>
      </c>
      <c r="L26" s="80">
        <f t="shared" ref="L26:L29" si="8">M26+N26+O26</f>
        <v>0.18</v>
      </c>
      <c r="M26" s="80"/>
      <c r="N26" s="80">
        <v>0.18</v>
      </c>
      <c r="O26" s="80"/>
      <c r="P26" s="33" t="s">
        <v>135</v>
      </c>
      <c r="Q26" s="33" t="s">
        <v>39</v>
      </c>
      <c r="R26" s="82">
        <v>1</v>
      </c>
      <c r="S26" s="82">
        <v>2</v>
      </c>
      <c r="T26" s="82"/>
      <c r="U26" s="60"/>
      <c r="V26" s="26" t="s">
        <v>17</v>
      </c>
      <c r="W26" s="26"/>
      <c r="X26" s="61" t="s">
        <v>282</v>
      </c>
    </row>
    <row r="27" ht="24.95" customHeight="1" spans="1:24">
      <c r="A27" s="24"/>
      <c r="B27" s="78"/>
      <c r="C27" s="30" t="s">
        <v>45</v>
      </c>
      <c r="D27" s="30" t="s">
        <v>1944</v>
      </c>
      <c r="E27" s="30" t="s">
        <v>281</v>
      </c>
      <c r="F27" s="30" t="s">
        <v>3059</v>
      </c>
      <c r="G27" s="33">
        <v>2019</v>
      </c>
      <c r="H27" s="33" t="s">
        <v>126</v>
      </c>
      <c r="I27" s="79">
        <v>3.6</v>
      </c>
      <c r="J27" s="53" t="s">
        <v>179</v>
      </c>
      <c r="K27" s="33">
        <v>0.05</v>
      </c>
      <c r="L27" s="80">
        <f t="shared" si="8"/>
        <v>0.18</v>
      </c>
      <c r="M27" s="80"/>
      <c r="N27" s="80">
        <v>0.18</v>
      </c>
      <c r="O27" s="80"/>
      <c r="P27" s="33" t="s">
        <v>135</v>
      </c>
      <c r="Q27" s="33" t="s">
        <v>39</v>
      </c>
      <c r="R27" s="82">
        <v>1</v>
      </c>
      <c r="S27" s="82">
        <v>2</v>
      </c>
      <c r="T27" s="82"/>
      <c r="U27" s="60"/>
      <c r="V27" s="26" t="s">
        <v>17</v>
      </c>
      <c r="W27" s="26"/>
      <c r="X27" s="61"/>
    </row>
    <row r="28" ht="24.95" customHeight="1" spans="1:24">
      <c r="A28" s="24">
        <v>16</v>
      </c>
      <c r="B28" s="78" t="s">
        <v>283</v>
      </c>
      <c r="C28" s="33" t="s">
        <v>45</v>
      </c>
      <c r="D28" s="33" t="s">
        <v>271</v>
      </c>
      <c r="E28" s="33" t="s">
        <v>284</v>
      </c>
      <c r="F28" s="33" t="s">
        <v>37</v>
      </c>
      <c r="G28" s="33">
        <v>2019</v>
      </c>
      <c r="H28" s="33" t="s">
        <v>126</v>
      </c>
      <c r="I28" s="79">
        <v>1.7</v>
      </c>
      <c r="J28" s="53" t="s">
        <v>179</v>
      </c>
      <c r="K28" s="33">
        <v>0.05</v>
      </c>
      <c r="L28" s="80">
        <f t="shared" si="8"/>
        <v>0.085</v>
      </c>
      <c r="M28" s="80"/>
      <c r="N28" s="80">
        <v>0.085</v>
      </c>
      <c r="O28" s="80"/>
      <c r="P28" s="33" t="s">
        <v>135</v>
      </c>
      <c r="Q28" s="33" t="s">
        <v>39</v>
      </c>
      <c r="R28" s="82">
        <v>1</v>
      </c>
      <c r="S28" s="82">
        <v>2</v>
      </c>
      <c r="T28" s="82"/>
      <c r="U28" s="60"/>
      <c r="V28" s="26" t="s">
        <v>17</v>
      </c>
      <c r="W28" s="26"/>
      <c r="X28" s="61" t="s">
        <v>285</v>
      </c>
    </row>
    <row r="29" ht="24.95" customHeight="1" spans="1:24">
      <c r="A29" s="24"/>
      <c r="B29" s="78"/>
      <c r="C29" s="30" t="s">
        <v>45</v>
      </c>
      <c r="D29" s="30" t="s">
        <v>1944</v>
      </c>
      <c r="E29" s="30" t="s">
        <v>284</v>
      </c>
      <c r="F29" s="30" t="s">
        <v>3060</v>
      </c>
      <c r="G29" s="33">
        <v>2019</v>
      </c>
      <c r="H29" s="33" t="s">
        <v>126</v>
      </c>
      <c r="I29" s="79">
        <v>1.7</v>
      </c>
      <c r="J29" s="53" t="s">
        <v>179</v>
      </c>
      <c r="K29" s="33">
        <v>0.05</v>
      </c>
      <c r="L29" s="80">
        <f t="shared" si="8"/>
        <v>0.085</v>
      </c>
      <c r="M29" s="80"/>
      <c r="N29" s="80">
        <v>0.085</v>
      </c>
      <c r="O29" s="80"/>
      <c r="P29" s="33" t="s">
        <v>135</v>
      </c>
      <c r="Q29" s="33" t="s">
        <v>39</v>
      </c>
      <c r="R29" s="82">
        <v>1</v>
      </c>
      <c r="S29" s="82">
        <v>2</v>
      </c>
      <c r="T29" s="82"/>
      <c r="U29" s="60"/>
      <c r="V29" s="26" t="s">
        <v>17</v>
      </c>
      <c r="W29" s="26"/>
      <c r="X29" s="61"/>
    </row>
    <row r="30" ht="24.95" customHeight="1" spans="1:24">
      <c r="A30" s="24">
        <v>17</v>
      </c>
      <c r="B30" s="78" t="s">
        <v>286</v>
      </c>
      <c r="C30" s="33" t="s">
        <v>45</v>
      </c>
      <c r="D30" s="33" t="s">
        <v>271</v>
      </c>
      <c r="E30" s="33" t="s">
        <v>287</v>
      </c>
      <c r="F30" s="33" t="s">
        <v>37</v>
      </c>
      <c r="G30" s="33">
        <v>2019</v>
      </c>
      <c r="H30" s="33" t="s">
        <v>126</v>
      </c>
      <c r="I30" s="79">
        <v>3</v>
      </c>
      <c r="J30" s="53" t="s">
        <v>179</v>
      </c>
      <c r="K30" s="33">
        <v>0.05</v>
      </c>
      <c r="L30" s="80">
        <f t="shared" ref="L30:L34" si="9">M30+N30+O30</f>
        <v>0.15</v>
      </c>
      <c r="M30" s="80"/>
      <c r="N30" s="80">
        <v>0.15</v>
      </c>
      <c r="O30" s="80"/>
      <c r="P30" s="33" t="s">
        <v>135</v>
      </c>
      <c r="Q30" s="33" t="s">
        <v>39</v>
      </c>
      <c r="R30" s="82">
        <v>1</v>
      </c>
      <c r="S30" s="82">
        <v>4</v>
      </c>
      <c r="T30" s="82"/>
      <c r="U30" s="60"/>
      <c r="V30" s="26" t="s">
        <v>17</v>
      </c>
      <c r="W30" s="26"/>
      <c r="X30" s="61" t="s">
        <v>288</v>
      </c>
    </row>
    <row r="31" ht="24.95" customHeight="1" spans="1:24">
      <c r="A31" s="24"/>
      <c r="B31" s="78"/>
      <c r="C31" s="30" t="s">
        <v>45</v>
      </c>
      <c r="D31" s="30" t="s">
        <v>1944</v>
      </c>
      <c r="E31" s="30" t="s">
        <v>287</v>
      </c>
      <c r="F31" s="30" t="s">
        <v>3061</v>
      </c>
      <c r="G31" s="33">
        <v>2019</v>
      </c>
      <c r="H31" s="33" t="s">
        <v>126</v>
      </c>
      <c r="I31" s="79">
        <v>3</v>
      </c>
      <c r="J31" s="53" t="s">
        <v>179</v>
      </c>
      <c r="K31" s="33">
        <v>0.05</v>
      </c>
      <c r="L31" s="80">
        <f t="shared" si="9"/>
        <v>0.15</v>
      </c>
      <c r="M31" s="80"/>
      <c r="N31" s="80">
        <v>0.15</v>
      </c>
      <c r="O31" s="80"/>
      <c r="P31" s="33" t="s">
        <v>135</v>
      </c>
      <c r="Q31" s="33" t="s">
        <v>39</v>
      </c>
      <c r="R31" s="82">
        <v>1</v>
      </c>
      <c r="S31" s="82">
        <v>4</v>
      </c>
      <c r="T31" s="82"/>
      <c r="U31" s="60"/>
      <c r="V31" s="26" t="s">
        <v>17</v>
      </c>
      <c r="W31" s="26"/>
      <c r="X31" s="61"/>
    </row>
    <row r="32" ht="24.95" customHeight="1" spans="1:24">
      <c r="A32" s="24">
        <v>18</v>
      </c>
      <c r="B32" s="78" t="s">
        <v>421</v>
      </c>
      <c r="C32" s="33" t="s">
        <v>45</v>
      </c>
      <c r="D32" s="33" t="s">
        <v>271</v>
      </c>
      <c r="E32" s="33" t="s">
        <v>272</v>
      </c>
      <c r="F32" s="33" t="s">
        <v>363</v>
      </c>
      <c r="G32" s="33">
        <v>2019</v>
      </c>
      <c r="H32" s="33" t="s">
        <v>126</v>
      </c>
      <c r="I32" s="79">
        <v>5</v>
      </c>
      <c r="J32" s="53" t="s">
        <v>364</v>
      </c>
      <c r="K32" s="33">
        <v>0.02</v>
      </c>
      <c r="L32" s="80">
        <f t="shared" si="9"/>
        <v>0.1</v>
      </c>
      <c r="M32" s="80"/>
      <c r="N32" s="80">
        <v>0.1</v>
      </c>
      <c r="O32" s="80"/>
      <c r="P32" s="33" t="s">
        <v>135</v>
      </c>
      <c r="Q32" s="33" t="s">
        <v>39</v>
      </c>
      <c r="R32" s="82">
        <v>1</v>
      </c>
      <c r="S32" s="82">
        <v>6</v>
      </c>
      <c r="T32" s="82"/>
      <c r="U32" s="60"/>
      <c r="V32" s="26" t="s">
        <v>17</v>
      </c>
      <c r="W32" s="26"/>
      <c r="X32" s="61" t="s">
        <v>422</v>
      </c>
    </row>
    <row r="33" ht="24.95" customHeight="1" spans="1:24">
      <c r="A33" s="24"/>
      <c r="B33" s="78"/>
      <c r="C33" s="30" t="s">
        <v>45</v>
      </c>
      <c r="D33" s="30" t="s">
        <v>1944</v>
      </c>
      <c r="E33" s="30" t="s">
        <v>272</v>
      </c>
      <c r="F33" s="30" t="s">
        <v>3055</v>
      </c>
      <c r="G33" s="33">
        <v>2019</v>
      </c>
      <c r="H33" s="33" t="s">
        <v>126</v>
      </c>
      <c r="I33" s="79">
        <v>5</v>
      </c>
      <c r="J33" s="53" t="s">
        <v>364</v>
      </c>
      <c r="K33" s="33">
        <v>0.02</v>
      </c>
      <c r="L33" s="80">
        <f t="shared" si="9"/>
        <v>0.1</v>
      </c>
      <c r="M33" s="80"/>
      <c r="N33" s="80">
        <v>0.1</v>
      </c>
      <c r="O33" s="80"/>
      <c r="P33" s="33" t="s">
        <v>135</v>
      </c>
      <c r="Q33" s="33" t="s">
        <v>39</v>
      </c>
      <c r="R33" s="82">
        <v>1</v>
      </c>
      <c r="S33" s="82">
        <v>6</v>
      </c>
      <c r="T33" s="82"/>
      <c r="U33" s="60"/>
      <c r="V33" s="26" t="s">
        <v>17</v>
      </c>
      <c r="W33" s="26"/>
      <c r="X33" s="61"/>
    </row>
    <row r="34" ht="24.95" customHeight="1" spans="1:24">
      <c r="A34" s="24">
        <v>19</v>
      </c>
      <c r="B34" s="78" t="s">
        <v>423</v>
      </c>
      <c r="C34" s="33" t="s">
        <v>45</v>
      </c>
      <c r="D34" s="33" t="s">
        <v>271</v>
      </c>
      <c r="E34" s="33" t="s">
        <v>275</v>
      </c>
      <c r="F34" s="33" t="s">
        <v>363</v>
      </c>
      <c r="G34" s="33">
        <v>2019</v>
      </c>
      <c r="H34" s="33" t="s">
        <v>126</v>
      </c>
      <c r="I34" s="79">
        <v>9</v>
      </c>
      <c r="J34" s="53" t="s">
        <v>364</v>
      </c>
      <c r="K34" s="33">
        <v>0.02</v>
      </c>
      <c r="L34" s="80">
        <f t="shared" si="9"/>
        <v>0.18</v>
      </c>
      <c r="M34" s="80"/>
      <c r="N34" s="80">
        <v>0.18</v>
      </c>
      <c r="O34" s="80"/>
      <c r="P34" s="33" t="s">
        <v>135</v>
      </c>
      <c r="Q34" s="33" t="s">
        <v>39</v>
      </c>
      <c r="R34" s="82">
        <v>2</v>
      </c>
      <c r="S34" s="82">
        <v>6</v>
      </c>
      <c r="T34" s="82"/>
      <c r="U34" s="60"/>
      <c r="V34" s="26" t="s">
        <v>17</v>
      </c>
      <c r="W34" s="26"/>
      <c r="X34" s="61" t="s">
        <v>424</v>
      </c>
    </row>
    <row r="35" ht="24.95" customHeight="1" spans="1:24">
      <c r="A35" s="24"/>
      <c r="B35" s="78"/>
      <c r="C35" s="30" t="s">
        <v>45</v>
      </c>
      <c r="D35" s="30" t="s">
        <v>1944</v>
      </c>
      <c r="E35" s="30" t="s">
        <v>275</v>
      </c>
      <c r="F35" s="30" t="s">
        <v>3056</v>
      </c>
      <c r="G35" s="33">
        <v>2019</v>
      </c>
      <c r="H35" s="33" t="s">
        <v>126</v>
      </c>
      <c r="I35" s="30">
        <v>7</v>
      </c>
      <c r="J35" s="53" t="s">
        <v>364</v>
      </c>
      <c r="K35" s="33">
        <v>0.02</v>
      </c>
      <c r="L35" s="80">
        <v>0.14</v>
      </c>
      <c r="M35" s="80"/>
      <c r="N35" s="80">
        <v>0.14</v>
      </c>
      <c r="O35" s="80"/>
      <c r="P35" s="33" t="s">
        <v>135</v>
      </c>
      <c r="Q35" s="33" t="s">
        <v>39</v>
      </c>
      <c r="R35" s="82">
        <v>1</v>
      </c>
      <c r="S35" s="83">
        <v>3</v>
      </c>
      <c r="T35" s="82"/>
      <c r="U35" s="60"/>
      <c r="V35" s="26" t="s">
        <v>17</v>
      </c>
      <c r="W35" s="26"/>
      <c r="X35" s="61"/>
    </row>
    <row r="36" ht="24.95" customHeight="1" spans="1:24">
      <c r="A36" s="24"/>
      <c r="B36" s="78"/>
      <c r="C36" s="30" t="s">
        <v>45</v>
      </c>
      <c r="D36" s="30" t="s">
        <v>1944</v>
      </c>
      <c r="E36" s="30" t="s">
        <v>275</v>
      </c>
      <c r="F36" s="30" t="s">
        <v>3057</v>
      </c>
      <c r="G36" s="33">
        <v>2019</v>
      </c>
      <c r="H36" s="33" t="s">
        <v>126</v>
      </c>
      <c r="I36" s="30">
        <v>2</v>
      </c>
      <c r="J36" s="53" t="s">
        <v>364</v>
      </c>
      <c r="K36" s="33">
        <v>0.02</v>
      </c>
      <c r="L36" s="80">
        <v>0.04</v>
      </c>
      <c r="M36" s="80"/>
      <c r="N36" s="80">
        <v>0.04</v>
      </c>
      <c r="O36" s="80"/>
      <c r="P36" s="33" t="s">
        <v>135</v>
      </c>
      <c r="Q36" s="33" t="s">
        <v>39</v>
      </c>
      <c r="R36" s="82">
        <v>1</v>
      </c>
      <c r="S36" s="83">
        <v>3</v>
      </c>
      <c r="T36" s="82"/>
      <c r="U36" s="60"/>
      <c r="V36" s="26" t="s">
        <v>17</v>
      </c>
      <c r="W36" s="26"/>
      <c r="X36" s="61"/>
    </row>
    <row r="37" ht="24.95" customHeight="1" spans="1:24">
      <c r="A37" s="24">
        <v>20</v>
      </c>
      <c r="B37" s="78" t="s">
        <v>425</v>
      </c>
      <c r="C37" s="33" t="s">
        <v>45</v>
      </c>
      <c r="D37" s="33" t="s">
        <v>271</v>
      </c>
      <c r="E37" s="33" t="s">
        <v>278</v>
      </c>
      <c r="F37" s="33" t="s">
        <v>363</v>
      </c>
      <c r="G37" s="33">
        <v>2019</v>
      </c>
      <c r="H37" s="33" t="s">
        <v>126</v>
      </c>
      <c r="I37" s="79">
        <v>18</v>
      </c>
      <c r="J37" s="53" t="s">
        <v>364</v>
      </c>
      <c r="K37" s="33">
        <v>0.02</v>
      </c>
      <c r="L37" s="80">
        <f>M37+N37+O37</f>
        <v>0.36</v>
      </c>
      <c r="M37" s="80"/>
      <c r="N37" s="80">
        <v>0.36</v>
      </c>
      <c r="O37" s="80"/>
      <c r="P37" s="33" t="s">
        <v>135</v>
      </c>
      <c r="Q37" s="33" t="s">
        <v>39</v>
      </c>
      <c r="R37" s="82">
        <v>2</v>
      </c>
      <c r="S37" s="82">
        <v>9</v>
      </c>
      <c r="T37" s="82"/>
      <c r="U37" s="60"/>
      <c r="V37" s="26" t="s">
        <v>17</v>
      </c>
      <c r="W37" s="26"/>
      <c r="X37" s="61" t="s">
        <v>426</v>
      </c>
    </row>
    <row r="38" ht="24.95" customHeight="1" spans="1:24">
      <c r="A38" s="24"/>
      <c r="B38" s="78"/>
      <c r="C38" s="30" t="s">
        <v>45</v>
      </c>
      <c r="D38" s="30" t="s">
        <v>1944</v>
      </c>
      <c r="E38" s="30" t="s">
        <v>278</v>
      </c>
      <c r="F38" s="30" t="s">
        <v>3058</v>
      </c>
      <c r="G38" s="33">
        <v>2019</v>
      </c>
      <c r="H38" s="33" t="s">
        <v>126</v>
      </c>
      <c r="I38" s="30">
        <v>10</v>
      </c>
      <c r="J38" s="53" t="s">
        <v>364</v>
      </c>
      <c r="K38" s="33">
        <v>0.02</v>
      </c>
      <c r="L38" s="80">
        <v>0.2</v>
      </c>
      <c r="M38" s="80"/>
      <c r="N38" s="80">
        <v>0.2</v>
      </c>
      <c r="O38" s="80"/>
      <c r="P38" s="33" t="s">
        <v>135</v>
      </c>
      <c r="Q38" s="33" t="s">
        <v>39</v>
      </c>
      <c r="R38" s="82">
        <v>1</v>
      </c>
      <c r="S38" s="83">
        <v>3</v>
      </c>
      <c r="T38" s="82"/>
      <c r="U38" s="60"/>
      <c r="V38" s="26" t="s">
        <v>17</v>
      </c>
      <c r="W38" s="26"/>
      <c r="X38" s="61"/>
    </row>
    <row r="39" ht="24.95" customHeight="1" spans="1:24">
      <c r="A39" s="24"/>
      <c r="B39" s="78"/>
      <c r="C39" s="30" t="s">
        <v>45</v>
      </c>
      <c r="D39" s="30" t="s">
        <v>1944</v>
      </c>
      <c r="E39" s="30" t="s">
        <v>278</v>
      </c>
      <c r="F39" s="30" t="s">
        <v>3062</v>
      </c>
      <c r="G39" s="33">
        <v>2019</v>
      </c>
      <c r="H39" s="33" t="s">
        <v>126</v>
      </c>
      <c r="I39" s="30">
        <v>8</v>
      </c>
      <c r="J39" s="53" t="s">
        <v>364</v>
      </c>
      <c r="K39" s="33">
        <v>0.02</v>
      </c>
      <c r="L39" s="80">
        <v>0.16</v>
      </c>
      <c r="M39" s="80"/>
      <c r="N39" s="80">
        <v>0.16</v>
      </c>
      <c r="O39" s="80"/>
      <c r="P39" s="33" t="s">
        <v>135</v>
      </c>
      <c r="Q39" s="33" t="s">
        <v>39</v>
      </c>
      <c r="R39" s="82">
        <v>1</v>
      </c>
      <c r="S39" s="83">
        <v>6</v>
      </c>
      <c r="T39" s="82"/>
      <c r="U39" s="60"/>
      <c r="V39" s="26" t="s">
        <v>17</v>
      </c>
      <c r="W39" s="26"/>
      <c r="X39" s="61"/>
    </row>
    <row r="40" ht="24.95" customHeight="1" spans="1:24">
      <c r="A40" s="24">
        <v>21</v>
      </c>
      <c r="B40" s="78" t="s">
        <v>427</v>
      </c>
      <c r="C40" s="33" t="s">
        <v>45</v>
      </c>
      <c r="D40" s="33" t="s">
        <v>271</v>
      </c>
      <c r="E40" s="33" t="s">
        <v>281</v>
      </c>
      <c r="F40" s="33" t="s">
        <v>363</v>
      </c>
      <c r="G40" s="33">
        <v>2019</v>
      </c>
      <c r="H40" s="33" t="s">
        <v>126</v>
      </c>
      <c r="I40" s="79">
        <v>8</v>
      </c>
      <c r="J40" s="53" t="s">
        <v>364</v>
      </c>
      <c r="K40" s="33">
        <v>0.02</v>
      </c>
      <c r="L40" s="80">
        <f t="shared" ref="L40:L45" si="10">M40+N40+O40</f>
        <v>0.16</v>
      </c>
      <c r="M40" s="80"/>
      <c r="N40" s="80">
        <v>0.16</v>
      </c>
      <c r="O40" s="80"/>
      <c r="P40" s="33" t="s">
        <v>135</v>
      </c>
      <c r="Q40" s="33" t="s">
        <v>39</v>
      </c>
      <c r="R40" s="82">
        <v>2</v>
      </c>
      <c r="S40" s="82">
        <v>4</v>
      </c>
      <c r="T40" s="82"/>
      <c r="U40" s="60"/>
      <c r="V40" s="26" t="s">
        <v>17</v>
      </c>
      <c r="W40" s="26"/>
      <c r="X40" s="61" t="s">
        <v>428</v>
      </c>
    </row>
    <row r="41" ht="24.95" customHeight="1" spans="1:24">
      <c r="A41" s="24"/>
      <c r="B41" s="78"/>
      <c r="C41" s="30" t="s">
        <v>45</v>
      </c>
      <c r="D41" s="30" t="s">
        <v>1944</v>
      </c>
      <c r="E41" s="30" t="s">
        <v>281</v>
      </c>
      <c r="F41" s="30" t="s">
        <v>3059</v>
      </c>
      <c r="G41" s="33">
        <v>2019</v>
      </c>
      <c r="H41" s="33" t="s">
        <v>126</v>
      </c>
      <c r="I41" s="30">
        <v>5</v>
      </c>
      <c r="J41" s="53" t="s">
        <v>364</v>
      </c>
      <c r="K41" s="33">
        <v>0.02</v>
      </c>
      <c r="L41" s="80">
        <v>0.1</v>
      </c>
      <c r="M41" s="80"/>
      <c r="N41" s="80">
        <v>0.1</v>
      </c>
      <c r="O41" s="80"/>
      <c r="P41" s="33" t="s">
        <v>135</v>
      </c>
      <c r="Q41" s="33" t="s">
        <v>39</v>
      </c>
      <c r="R41" s="82">
        <v>1</v>
      </c>
      <c r="S41" s="82">
        <v>2</v>
      </c>
      <c r="T41" s="82"/>
      <c r="U41" s="60"/>
      <c r="V41" s="26" t="s">
        <v>17</v>
      </c>
      <c r="W41" s="26"/>
      <c r="X41" s="61"/>
    </row>
    <row r="42" ht="24.95" customHeight="1" spans="1:24">
      <c r="A42" s="24"/>
      <c r="B42" s="78"/>
      <c r="C42" s="30" t="s">
        <v>45</v>
      </c>
      <c r="D42" s="30" t="s">
        <v>1944</v>
      </c>
      <c r="E42" s="30" t="s">
        <v>281</v>
      </c>
      <c r="F42" s="30" t="s">
        <v>3063</v>
      </c>
      <c r="G42" s="33">
        <v>2019</v>
      </c>
      <c r="H42" s="33" t="s">
        <v>126</v>
      </c>
      <c r="I42" s="30">
        <v>3</v>
      </c>
      <c r="J42" s="53" t="s">
        <v>364</v>
      </c>
      <c r="K42" s="33">
        <v>0.02</v>
      </c>
      <c r="L42" s="80">
        <v>0.06</v>
      </c>
      <c r="M42" s="80"/>
      <c r="N42" s="80">
        <v>0.06</v>
      </c>
      <c r="O42" s="80"/>
      <c r="P42" s="33" t="s">
        <v>135</v>
      </c>
      <c r="Q42" s="33" t="s">
        <v>39</v>
      </c>
      <c r="R42" s="82">
        <v>1</v>
      </c>
      <c r="S42" s="82">
        <v>2</v>
      </c>
      <c r="T42" s="82"/>
      <c r="U42" s="60"/>
      <c r="V42" s="26" t="s">
        <v>17</v>
      </c>
      <c r="W42" s="26"/>
      <c r="X42" s="61"/>
    </row>
    <row r="43" ht="24.95" customHeight="1" spans="1:24">
      <c r="A43" s="24">
        <v>22</v>
      </c>
      <c r="B43" s="78" t="s">
        <v>429</v>
      </c>
      <c r="C43" s="33" t="s">
        <v>45</v>
      </c>
      <c r="D43" s="33" t="s">
        <v>271</v>
      </c>
      <c r="E43" s="33" t="s">
        <v>430</v>
      </c>
      <c r="F43" s="33" t="s">
        <v>363</v>
      </c>
      <c r="G43" s="33">
        <v>2019</v>
      </c>
      <c r="H43" s="33" t="s">
        <v>126</v>
      </c>
      <c r="I43" s="79">
        <v>2</v>
      </c>
      <c r="J43" s="53" t="s">
        <v>364</v>
      </c>
      <c r="K43" s="33">
        <v>0.02</v>
      </c>
      <c r="L43" s="80">
        <f t="shared" si="10"/>
        <v>0.04</v>
      </c>
      <c r="M43" s="80"/>
      <c r="N43" s="80">
        <v>0.04</v>
      </c>
      <c r="O43" s="80"/>
      <c r="P43" s="33" t="s">
        <v>49</v>
      </c>
      <c r="Q43" s="33" t="s">
        <v>39</v>
      </c>
      <c r="R43" s="82">
        <v>1</v>
      </c>
      <c r="S43" s="82">
        <v>3</v>
      </c>
      <c r="T43" s="82"/>
      <c r="U43" s="60"/>
      <c r="V43" s="26" t="s">
        <v>17</v>
      </c>
      <c r="W43" s="26"/>
      <c r="X43" s="61" t="s">
        <v>431</v>
      </c>
    </row>
    <row r="44" ht="24.95" customHeight="1" spans="1:24">
      <c r="A44" s="24"/>
      <c r="B44" s="78"/>
      <c r="C44" s="30" t="s">
        <v>45</v>
      </c>
      <c r="D44" s="30" t="s">
        <v>1944</v>
      </c>
      <c r="E44" s="30" t="s">
        <v>430</v>
      </c>
      <c r="F44" s="30" t="s">
        <v>3064</v>
      </c>
      <c r="G44" s="33">
        <v>2019</v>
      </c>
      <c r="H44" s="33" t="s">
        <v>126</v>
      </c>
      <c r="I44" s="79">
        <v>2</v>
      </c>
      <c r="J44" s="53" t="s">
        <v>364</v>
      </c>
      <c r="K44" s="33">
        <v>0.02</v>
      </c>
      <c r="L44" s="80">
        <f t="shared" si="10"/>
        <v>0.04</v>
      </c>
      <c r="M44" s="80"/>
      <c r="N44" s="80">
        <v>0.04</v>
      </c>
      <c r="O44" s="80"/>
      <c r="P44" s="33" t="s">
        <v>49</v>
      </c>
      <c r="Q44" s="33" t="s">
        <v>39</v>
      </c>
      <c r="R44" s="82">
        <v>1</v>
      </c>
      <c r="S44" s="82">
        <v>3</v>
      </c>
      <c r="T44" s="82"/>
      <c r="U44" s="60"/>
      <c r="V44" s="26" t="s">
        <v>17</v>
      </c>
      <c r="W44" s="26"/>
      <c r="X44" s="61"/>
    </row>
    <row r="45" ht="24.95" customHeight="1" spans="1:24">
      <c r="A45" s="24">
        <v>23</v>
      </c>
      <c r="B45" s="78" t="s">
        <v>429</v>
      </c>
      <c r="C45" s="33" t="s">
        <v>45</v>
      </c>
      <c r="D45" s="33" t="s">
        <v>271</v>
      </c>
      <c r="E45" s="33" t="s">
        <v>430</v>
      </c>
      <c r="F45" s="33" t="s">
        <v>363</v>
      </c>
      <c r="G45" s="33">
        <v>2019</v>
      </c>
      <c r="H45" s="33" t="s">
        <v>126</v>
      </c>
      <c r="I45" s="79">
        <v>6</v>
      </c>
      <c r="J45" s="53" t="s">
        <v>364</v>
      </c>
      <c r="K45" s="33">
        <v>0.02</v>
      </c>
      <c r="L45" s="80">
        <f t="shared" si="10"/>
        <v>0.12</v>
      </c>
      <c r="M45" s="80"/>
      <c r="N45" s="80">
        <v>0.12</v>
      </c>
      <c r="O45" s="80"/>
      <c r="P45" s="33" t="s">
        <v>135</v>
      </c>
      <c r="Q45" s="33" t="s">
        <v>39</v>
      </c>
      <c r="R45" s="82">
        <v>1</v>
      </c>
      <c r="S45" s="82">
        <v>2</v>
      </c>
      <c r="T45" s="82"/>
      <c r="U45" s="60"/>
      <c r="V45" s="26" t="s">
        <v>17</v>
      </c>
      <c r="W45" s="26"/>
      <c r="X45" s="61" t="s">
        <v>432</v>
      </c>
    </row>
    <row r="46" ht="24.95" customHeight="1" spans="1:24">
      <c r="A46" s="24">
        <v>24</v>
      </c>
      <c r="B46" s="78" t="s">
        <v>433</v>
      </c>
      <c r="C46" s="33" t="s">
        <v>45</v>
      </c>
      <c r="D46" s="33" t="s">
        <v>271</v>
      </c>
      <c r="E46" s="33" t="s">
        <v>434</v>
      </c>
      <c r="F46" s="33" t="s">
        <v>363</v>
      </c>
      <c r="G46" s="33">
        <v>2019</v>
      </c>
      <c r="H46" s="33" t="s">
        <v>126</v>
      </c>
      <c r="I46" s="79">
        <v>15</v>
      </c>
      <c r="J46" s="53" t="s">
        <v>364</v>
      </c>
      <c r="K46" s="33">
        <v>0.02</v>
      </c>
      <c r="L46" s="80">
        <f t="shared" ref="L46:L52" si="11">M46+N46+O46</f>
        <v>0.3</v>
      </c>
      <c r="M46" s="80"/>
      <c r="N46" s="80">
        <v>0.3</v>
      </c>
      <c r="O46" s="80"/>
      <c r="P46" s="33" t="s">
        <v>135</v>
      </c>
      <c r="Q46" s="33" t="s">
        <v>39</v>
      </c>
      <c r="R46" s="82">
        <v>3</v>
      </c>
      <c r="S46" s="82">
        <v>9</v>
      </c>
      <c r="T46" s="82"/>
      <c r="U46" s="60"/>
      <c r="V46" s="26" t="s">
        <v>17</v>
      </c>
      <c r="W46" s="26"/>
      <c r="X46" s="61" t="s">
        <v>435</v>
      </c>
    </row>
    <row r="47" ht="24.95" customHeight="1" spans="1:24">
      <c r="A47" s="24"/>
      <c r="B47" s="78"/>
      <c r="C47" s="30" t="s">
        <v>45</v>
      </c>
      <c r="D47" s="30" t="s">
        <v>1944</v>
      </c>
      <c r="E47" s="30" t="s">
        <v>434</v>
      </c>
      <c r="F47" s="30" t="s">
        <v>3065</v>
      </c>
      <c r="G47" s="33">
        <v>2019</v>
      </c>
      <c r="H47" s="33" t="s">
        <v>126</v>
      </c>
      <c r="I47" s="30">
        <v>6</v>
      </c>
      <c r="J47" s="53" t="s">
        <v>364</v>
      </c>
      <c r="K47" s="33">
        <v>0.02</v>
      </c>
      <c r="L47" s="80">
        <f>K47*I47</f>
        <v>0.12</v>
      </c>
      <c r="M47" s="80"/>
      <c r="N47" s="80">
        <v>0.12</v>
      </c>
      <c r="O47" s="80"/>
      <c r="P47" s="33" t="s">
        <v>135</v>
      </c>
      <c r="Q47" s="33" t="s">
        <v>39</v>
      </c>
      <c r="R47" s="82">
        <v>1</v>
      </c>
      <c r="S47" s="83">
        <v>3</v>
      </c>
      <c r="T47" s="82"/>
      <c r="U47" s="60"/>
      <c r="V47" s="26" t="s">
        <v>17</v>
      </c>
      <c r="W47" s="26"/>
      <c r="X47" s="61"/>
    </row>
    <row r="48" ht="24.95" customHeight="1" spans="1:24">
      <c r="A48" s="24"/>
      <c r="B48" s="78"/>
      <c r="C48" s="30" t="s">
        <v>45</v>
      </c>
      <c r="D48" s="30" t="s">
        <v>1944</v>
      </c>
      <c r="E48" s="30" t="s">
        <v>434</v>
      </c>
      <c r="F48" s="30" t="s">
        <v>3066</v>
      </c>
      <c r="G48" s="33">
        <v>2019</v>
      </c>
      <c r="H48" s="33" t="s">
        <v>126</v>
      </c>
      <c r="I48" s="30">
        <v>2</v>
      </c>
      <c r="J48" s="53" t="s">
        <v>364</v>
      </c>
      <c r="K48" s="33">
        <v>0.02</v>
      </c>
      <c r="L48" s="80">
        <f>K48*I48</f>
        <v>0.04</v>
      </c>
      <c r="M48" s="80"/>
      <c r="N48" s="80">
        <v>0.04</v>
      </c>
      <c r="O48" s="80"/>
      <c r="P48" s="33" t="s">
        <v>135</v>
      </c>
      <c r="Q48" s="33" t="s">
        <v>39</v>
      </c>
      <c r="R48" s="82">
        <v>1</v>
      </c>
      <c r="S48" s="83">
        <v>3</v>
      </c>
      <c r="T48" s="82"/>
      <c r="U48" s="60"/>
      <c r="V48" s="26" t="s">
        <v>17</v>
      </c>
      <c r="W48" s="26"/>
      <c r="X48" s="61"/>
    </row>
    <row r="49" ht="24.95" customHeight="1" spans="1:24">
      <c r="A49" s="24"/>
      <c r="B49" s="78"/>
      <c r="C49" s="30" t="s">
        <v>45</v>
      </c>
      <c r="D49" s="30" t="s">
        <v>1944</v>
      </c>
      <c r="E49" s="30" t="s">
        <v>434</v>
      </c>
      <c r="F49" s="30" t="s">
        <v>3067</v>
      </c>
      <c r="G49" s="33">
        <v>2019</v>
      </c>
      <c r="H49" s="33" t="s">
        <v>126</v>
      </c>
      <c r="I49" s="30">
        <v>7</v>
      </c>
      <c r="J49" s="53" t="s">
        <v>364</v>
      </c>
      <c r="K49" s="33">
        <v>0.02</v>
      </c>
      <c r="L49" s="80">
        <f>K49*I49</f>
        <v>0.14</v>
      </c>
      <c r="M49" s="80"/>
      <c r="N49" s="80">
        <v>0.14</v>
      </c>
      <c r="O49" s="80"/>
      <c r="P49" s="33" t="s">
        <v>135</v>
      </c>
      <c r="Q49" s="33" t="s">
        <v>39</v>
      </c>
      <c r="R49" s="82">
        <v>1</v>
      </c>
      <c r="S49" s="83">
        <v>3</v>
      </c>
      <c r="T49" s="82"/>
      <c r="U49" s="60"/>
      <c r="V49" s="26" t="s">
        <v>17</v>
      </c>
      <c r="W49" s="26"/>
      <c r="X49" s="61"/>
    </row>
    <row r="50" ht="24.95" customHeight="1" spans="1:24">
      <c r="A50" s="24">
        <v>25</v>
      </c>
      <c r="B50" s="78" t="s">
        <v>436</v>
      </c>
      <c r="C50" s="33" t="s">
        <v>45</v>
      </c>
      <c r="D50" s="33" t="s">
        <v>271</v>
      </c>
      <c r="E50" s="33" t="s">
        <v>437</v>
      </c>
      <c r="F50" s="33" t="s">
        <v>363</v>
      </c>
      <c r="G50" s="33">
        <v>2019</v>
      </c>
      <c r="H50" s="33" t="s">
        <v>126</v>
      </c>
      <c r="I50" s="79">
        <v>6</v>
      </c>
      <c r="J50" s="53" t="s">
        <v>364</v>
      </c>
      <c r="K50" s="33">
        <v>0.02</v>
      </c>
      <c r="L50" s="80">
        <f t="shared" si="11"/>
        <v>0.12</v>
      </c>
      <c r="M50" s="80"/>
      <c r="N50" s="80">
        <v>0.12</v>
      </c>
      <c r="O50" s="80"/>
      <c r="P50" s="33" t="s">
        <v>135</v>
      </c>
      <c r="Q50" s="33" t="s">
        <v>39</v>
      </c>
      <c r="R50" s="82">
        <v>1</v>
      </c>
      <c r="S50" s="82">
        <v>1</v>
      </c>
      <c r="T50" s="82"/>
      <c r="U50" s="60"/>
      <c r="V50" s="26" t="s">
        <v>17</v>
      </c>
      <c r="W50" s="26"/>
      <c r="X50" s="61" t="s">
        <v>438</v>
      </c>
    </row>
    <row r="51" ht="24.95" customHeight="1" spans="1:24">
      <c r="A51" s="24"/>
      <c r="B51" s="78"/>
      <c r="C51" s="30" t="s">
        <v>45</v>
      </c>
      <c r="D51" s="30" t="s">
        <v>1944</v>
      </c>
      <c r="E51" s="30" t="s">
        <v>437</v>
      </c>
      <c r="F51" s="30" t="s">
        <v>3068</v>
      </c>
      <c r="G51" s="33">
        <v>2019</v>
      </c>
      <c r="H51" s="33" t="s">
        <v>126</v>
      </c>
      <c r="I51" s="79">
        <v>6</v>
      </c>
      <c r="J51" s="53" t="s">
        <v>364</v>
      </c>
      <c r="K51" s="33">
        <v>0.02</v>
      </c>
      <c r="L51" s="80">
        <f t="shared" si="11"/>
        <v>0.12</v>
      </c>
      <c r="M51" s="80"/>
      <c r="N51" s="80">
        <v>0.12</v>
      </c>
      <c r="O51" s="80"/>
      <c r="P51" s="33" t="s">
        <v>135</v>
      </c>
      <c r="Q51" s="33" t="s">
        <v>39</v>
      </c>
      <c r="R51" s="82">
        <v>1</v>
      </c>
      <c r="S51" s="82">
        <v>1</v>
      </c>
      <c r="T51" s="82"/>
      <c r="U51" s="60"/>
      <c r="V51" s="26" t="s">
        <v>17</v>
      </c>
      <c r="W51" s="26"/>
      <c r="X51" s="61"/>
    </row>
    <row r="52" ht="24.95" customHeight="1" spans="1:24">
      <c r="A52" s="24">
        <v>26</v>
      </c>
      <c r="B52" s="78" t="s">
        <v>439</v>
      </c>
      <c r="C52" s="33" t="s">
        <v>45</v>
      </c>
      <c r="D52" s="33" t="s">
        <v>271</v>
      </c>
      <c r="E52" s="33" t="s">
        <v>284</v>
      </c>
      <c r="F52" s="33" t="s">
        <v>363</v>
      </c>
      <c r="G52" s="33">
        <v>2019</v>
      </c>
      <c r="H52" s="33" t="s">
        <v>126</v>
      </c>
      <c r="I52" s="79">
        <v>2</v>
      </c>
      <c r="J52" s="53" t="s">
        <v>364</v>
      </c>
      <c r="K52" s="33">
        <v>0.02</v>
      </c>
      <c r="L52" s="80">
        <f t="shared" si="11"/>
        <v>0.04</v>
      </c>
      <c r="M52" s="80"/>
      <c r="N52" s="80">
        <v>0.04</v>
      </c>
      <c r="O52" s="80"/>
      <c r="P52" s="33" t="s">
        <v>135</v>
      </c>
      <c r="Q52" s="33" t="s">
        <v>39</v>
      </c>
      <c r="R52" s="82">
        <v>1</v>
      </c>
      <c r="S52" s="82">
        <v>2</v>
      </c>
      <c r="T52" s="82"/>
      <c r="U52" s="60"/>
      <c r="V52" s="26" t="s">
        <v>17</v>
      </c>
      <c r="W52" s="26"/>
      <c r="X52" s="61" t="s">
        <v>440</v>
      </c>
    </row>
    <row r="53" ht="24.95" customHeight="1" spans="1:24">
      <c r="A53" s="24"/>
      <c r="B53" s="78"/>
      <c r="C53" s="30" t="s">
        <v>45</v>
      </c>
      <c r="D53" s="30" t="s">
        <v>1944</v>
      </c>
      <c r="E53" s="30" t="s">
        <v>284</v>
      </c>
      <c r="F53" s="30" t="s">
        <v>3060</v>
      </c>
      <c r="G53" s="33">
        <v>2019</v>
      </c>
      <c r="H53" s="33" t="s">
        <v>126</v>
      </c>
      <c r="I53" s="79">
        <v>2</v>
      </c>
      <c r="J53" s="53" t="s">
        <v>364</v>
      </c>
      <c r="K53" s="33">
        <v>0.02</v>
      </c>
      <c r="L53" s="80">
        <f t="shared" ref="L53:L58" si="12">M53+N53+O53</f>
        <v>0.04</v>
      </c>
      <c r="M53" s="80"/>
      <c r="N53" s="80">
        <v>0.04</v>
      </c>
      <c r="O53" s="80"/>
      <c r="P53" s="33" t="s">
        <v>135</v>
      </c>
      <c r="Q53" s="33" t="s">
        <v>39</v>
      </c>
      <c r="R53" s="82">
        <v>1</v>
      </c>
      <c r="S53" s="82">
        <v>2</v>
      </c>
      <c r="T53" s="82"/>
      <c r="U53" s="60"/>
      <c r="V53" s="26" t="s">
        <v>17</v>
      </c>
      <c r="W53" s="26"/>
      <c r="X53" s="61"/>
    </row>
    <row r="54" ht="24.95" customHeight="1" spans="1:24">
      <c r="A54" s="24">
        <v>27</v>
      </c>
      <c r="B54" s="78" t="s">
        <v>441</v>
      </c>
      <c r="C54" s="33" t="s">
        <v>45</v>
      </c>
      <c r="D54" s="33" t="s">
        <v>271</v>
      </c>
      <c r="E54" s="33" t="s">
        <v>287</v>
      </c>
      <c r="F54" s="33" t="s">
        <v>363</v>
      </c>
      <c r="G54" s="33">
        <v>2019</v>
      </c>
      <c r="H54" s="33" t="s">
        <v>126</v>
      </c>
      <c r="I54" s="79">
        <v>8</v>
      </c>
      <c r="J54" s="53" t="s">
        <v>364</v>
      </c>
      <c r="K54" s="33">
        <v>0.02</v>
      </c>
      <c r="L54" s="80">
        <f t="shared" si="12"/>
        <v>0.16</v>
      </c>
      <c r="M54" s="80"/>
      <c r="N54" s="80">
        <v>0.16</v>
      </c>
      <c r="O54" s="80"/>
      <c r="P54" s="33" t="s">
        <v>135</v>
      </c>
      <c r="Q54" s="33" t="s">
        <v>39</v>
      </c>
      <c r="R54" s="82">
        <v>2</v>
      </c>
      <c r="S54" s="82">
        <v>6</v>
      </c>
      <c r="T54" s="82"/>
      <c r="U54" s="60"/>
      <c r="V54" s="26" t="s">
        <v>17</v>
      </c>
      <c r="W54" s="26"/>
      <c r="X54" s="61" t="s">
        <v>442</v>
      </c>
    </row>
    <row r="55" ht="24.95" customHeight="1" spans="1:24">
      <c r="A55" s="24"/>
      <c r="B55" s="78"/>
      <c r="C55" s="30" t="s">
        <v>45</v>
      </c>
      <c r="D55" s="30" t="s">
        <v>1944</v>
      </c>
      <c r="E55" s="30" t="s">
        <v>287</v>
      </c>
      <c r="F55" s="30" t="s">
        <v>3061</v>
      </c>
      <c r="G55" s="33">
        <v>2019</v>
      </c>
      <c r="H55" s="33" t="s">
        <v>126</v>
      </c>
      <c r="I55" s="31">
        <v>3</v>
      </c>
      <c r="J55" s="53" t="s">
        <v>364</v>
      </c>
      <c r="K55" s="33">
        <v>0.02</v>
      </c>
      <c r="L55" s="80">
        <v>0.06</v>
      </c>
      <c r="M55" s="80"/>
      <c r="N55" s="80">
        <v>0.06</v>
      </c>
      <c r="O55" s="80"/>
      <c r="P55" s="33" t="s">
        <v>135</v>
      </c>
      <c r="Q55" s="33" t="s">
        <v>39</v>
      </c>
      <c r="R55" s="82">
        <v>1</v>
      </c>
      <c r="S55" s="83">
        <v>4</v>
      </c>
      <c r="T55" s="82"/>
      <c r="U55" s="60"/>
      <c r="V55" s="26" t="s">
        <v>17</v>
      </c>
      <c r="W55" s="26"/>
      <c r="X55" s="61"/>
    </row>
    <row r="56" ht="24.95" customHeight="1" spans="1:24">
      <c r="A56" s="24"/>
      <c r="B56" s="78"/>
      <c r="C56" s="30" t="s">
        <v>45</v>
      </c>
      <c r="D56" s="30" t="s">
        <v>1944</v>
      </c>
      <c r="E56" s="30" t="s">
        <v>287</v>
      </c>
      <c r="F56" s="31" t="s">
        <v>3069</v>
      </c>
      <c r="G56" s="33">
        <v>2019</v>
      </c>
      <c r="H56" s="33" t="s">
        <v>126</v>
      </c>
      <c r="I56" s="31">
        <v>5</v>
      </c>
      <c r="J56" s="53" t="s">
        <v>364</v>
      </c>
      <c r="K56" s="33">
        <v>0.02</v>
      </c>
      <c r="L56" s="80">
        <v>0.1</v>
      </c>
      <c r="M56" s="80"/>
      <c r="N56" s="80">
        <v>0.1</v>
      </c>
      <c r="O56" s="80"/>
      <c r="P56" s="33" t="s">
        <v>135</v>
      </c>
      <c r="Q56" s="33" t="s">
        <v>39</v>
      </c>
      <c r="R56" s="82">
        <v>1</v>
      </c>
      <c r="S56" s="83">
        <v>2</v>
      </c>
      <c r="T56" s="82"/>
      <c r="U56" s="60"/>
      <c r="V56" s="26" t="s">
        <v>17</v>
      </c>
      <c r="W56" s="26"/>
      <c r="X56" s="61"/>
    </row>
    <row r="57" ht="24.95" customHeight="1" spans="1:24">
      <c r="A57" s="24">
        <v>28</v>
      </c>
      <c r="B57" s="78" t="s">
        <v>443</v>
      </c>
      <c r="C57" s="33" t="s">
        <v>45</v>
      </c>
      <c r="D57" s="33" t="s">
        <v>271</v>
      </c>
      <c r="E57" s="33" t="s">
        <v>444</v>
      </c>
      <c r="F57" s="33" t="s">
        <v>363</v>
      </c>
      <c r="G57" s="33">
        <v>2019</v>
      </c>
      <c r="H57" s="33" t="s">
        <v>126</v>
      </c>
      <c r="I57" s="79">
        <v>4</v>
      </c>
      <c r="J57" s="53" t="s">
        <v>364</v>
      </c>
      <c r="K57" s="33">
        <v>0.02</v>
      </c>
      <c r="L57" s="80">
        <f t="shared" si="12"/>
        <v>0.08</v>
      </c>
      <c r="M57" s="80"/>
      <c r="N57" s="80">
        <v>0.08</v>
      </c>
      <c r="O57" s="80"/>
      <c r="P57" s="33" t="s">
        <v>135</v>
      </c>
      <c r="Q57" s="33" t="s">
        <v>39</v>
      </c>
      <c r="R57" s="82">
        <v>1</v>
      </c>
      <c r="S57" s="82">
        <v>3</v>
      </c>
      <c r="T57" s="82"/>
      <c r="U57" s="60"/>
      <c r="V57" s="26" t="s">
        <v>17</v>
      </c>
      <c r="W57" s="26"/>
      <c r="X57" s="61" t="s">
        <v>445</v>
      </c>
    </row>
    <row r="58" ht="24.95" customHeight="1" spans="1:24">
      <c r="A58" s="24"/>
      <c r="B58" s="25"/>
      <c r="C58" s="27" t="s">
        <v>45</v>
      </c>
      <c r="D58" s="27" t="s">
        <v>1944</v>
      </c>
      <c r="E58" s="28" t="s">
        <v>444</v>
      </c>
      <c r="F58" s="28" t="s">
        <v>3070</v>
      </c>
      <c r="G58" s="26">
        <v>2019</v>
      </c>
      <c r="H58" s="26" t="s">
        <v>126</v>
      </c>
      <c r="I58" s="54">
        <v>4</v>
      </c>
      <c r="J58" s="46" t="s">
        <v>364</v>
      </c>
      <c r="K58" s="26">
        <v>0.02</v>
      </c>
      <c r="L58" s="47">
        <f t="shared" si="12"/>
        <v>0.08</v>
      </c>
      <c r="M58" s="47"/>
      <c r="N58" s="47">
        <v>0.08</v>
      </c>
      <c r="O58" s="47"/>
      <c r="P58" s="26" t="s">
        <v>135</v>
      </c>
      <c r="Q58" s="26" t="s">
        <v>39</v>
      </c>
      <c r="R58" s="60">
        <v>1</v>
      </c>
      <c r="S58" s="60">
        <v>3</v>
      </c>
      <c r="T58" s="60"/>
      <c r="U58" s="60"/>
      <c r="V58" s="26" t="s">
        <v>17</v>
      </c>
      <c r="W58" s="26"/>
      <c r="X58" s="61"/>
    </row>
    <row r="59" ht="24.95" customHeight="1" spans="1:24">
      <c r="A59" s="24">
        <v>29</v>
      </c>
      <c r="B59" s="26" t="s">
        <v>526</v>
      </c>
      <c r="C59" s="24"/>
      <c r="D59" s="24"/>
      <c r="E59" s="24"/>
      <c r="F59" s="24" t="s">
        <v>37</v>
      </c>
      <c r="G59" s="24" t="s">
        <v>34</v>
      </c>
      <c r="H59" s="24" t="s">
        <v>126</v>
      </c>
      <c r="I59" s="50">
        <f>SUM(0)</f>
        <v>0</v>
      </c>
      <c r="J59" s="51"/>
      <c r="K59" s="24"/>
      <c r="L59" s="52">
        <f>SUM(0)</f>
        <v>0</v>
      </c>
      <c r="M59" s="52">
        <f>SUM(0)</f>
        <v>0</v>
      </c>
      <c r="N59" s="52">
        <f>SUM(0)</f>
        <v>0</v>
      </c>
      <c r="O59" s="52">
        <f>SUM(0)</f>
        <v>0</v>
      </c>
      <c r="P59" s="24"/>
      <c r="Q59" s="24" t="s">
        <v>39</v>
      </c>
      <c r="R59" s="59">
        <f>SUM(0)</f>
        <v>0</v>
      </c>
      <c r="S59" s="59">
        <f>SUM(0)</f>
        <v>0</v>
      </c>
      <c r="T59" s="59"/>
      <c r="U59" s="59"/>
      <c r="V59" s="24" t="s">
        <v>34</v>
      </c>
      <c r="W59" s="24">
        <v>587</v>
      </c>
      <c r="X59" s="24"/>
    </row>
    <row r="60" s="6" customFormat="1" ht="24.95" customHeight="1" spans="1:24">
      <c r="A60" s="22">
        <v>30</v>
      </c>
      <c r="B60" s="23" t="s">
        <v>734</v>
      </c>
      <c r="C60" s="22"/>
      <c r="D60" s="22"/>
      <c r="E60" s="22"/>
      <c r="F60" s="22" t="s">
        <v>125</v>
      </c>
      <c r="G60" s="22" t="s">
        <v>34</v>
      </c>
      <c r="H60" s="22" t="s">
        <v>126</v>
      </c>
      <c r="I60" s="44" t="s">
        <v>34</v>
      </c>
      <c r="J60" s="23" t="s">
        <v>735</v>
      </c>
      <c r="K60" s="22"/>
      <c r="L60" s="49">
        <f t="shared" ref="L60:O60" si="13">L61+L70+L71+L72+L73+L74</f>
        <v>1.3</v>
      </c>
      <c r="M60" s="49">
        <f t="shared" si="13"/>
        <v>0</v>
      </c>
      <c r="N60" s="49">
        <f t="shared" si="13"/>
        <v>1.3</v>
      </c>
      <c r="O60" s="49">
        <f t="shared" si="13"/>
        <v>0</v>
      </c>
      <c r="P60" s="22"/>
      <c r="Q60" s="22" t="s">
        <v>39</v>
      </c>
      <c r="R60" s="58">
        <f>R61+R70+R71+R72+R73+R74</f>
        <v>11</v>
      </c>
      <c r="S60" s="58">
        <f>S61+S70+S71+S72+S73+S74</f>
        <v>39</v>
      </c>
      <c r="T60" s="58"/>
      <c r="U60" s="58"/>
      <c r="V60" s="22" t="s">
        <v>34</v>
      </c>
      <c r="W60" s="22">
        <v>815</v>
      </c>
      <c r="X60" s="22"/>
    </row>
    <row r="61" ht="24.95" customHeight="1" spans="1:24">
      <c r="A61" s="24">
        <v>31</v>
      </c>
      <c r="B61" s="26" t="s">
        <v>736</v>
      </c>
      <c r="C61" s="24"/>
      <c r="D61" s="24"/>
      <c r="E61" s="24"/>
      <c r="F61" s="24" t="s">
        <v>125</v>
      </c>
      <c r="G61" s="24" t="s">
        <v>34</v>
      </c>
      <c r="H61" s="24" t="s">
        <v>126</v>
      </c>
      <c r="I61" s="50">
        <f>SUM(I62:I69)</f>
        <v>18</v>
      </c>
      <c r="J61" s="51"/>
      <c r="K61" s="24"/>
      <c r="L61" s="52">
        <f>SUM(L62:L69)</f>
        <v>0.9</v>
      </c>
      <c r="M61" s="52">
        <f>SUM(M62:M69)</f>
        <v>0</v>
      </c>
      <c r="N61" s="52">
        <f>SUM(N62:N69)</f>
        <v>0.9</v>
      </c>
      <c r="O61" s="52">
        <f>SUM(O62:O69)</f>
        <v>0</v>
      </c>
      <c r="P61" s="24"/>
      <c r="Q61" s="24" t="s">
        <v>39</v>
      </c>
      <c r="R61" s="59">
        <f>SUM(R62:R69)</f>
        <v>8</v>
      </c>
      <c r="S61" s="59">
        <f>SUM(S62:S69)</f>
        <v>23</v>
      </c>
      <c r="T61" s="59"/>
      <c r="U61" s="59"/>
      <c r="V61" s="24" t="s">
        <v>34</v>
      </c>
      <c r="W61" s="24">
        <v>816</v>
      </c>
      <c r="X61" s="24"/>
    </row>
    <row r="62" ht="24.95" customHeight="1" spans="1:24">
      <c r="A62" s="24">
        <v>33</v>
      </c>
      <c r="B62" s="25" t="s">
        <v>755</v>
      </c>
      <c r="C62" s="26" t="s">
        <v>45</v>
      </c>
      <c r="D62" s="26" t="s">
        <v>271</v>
      </c>
      <c r="E62" s="26" t="s">
        <v>430</v>
      </c>
      <c r="F62" s="26" t="s">
        <v>363</v>
      </c>
      <c r="G62" s="26">
        <v>2019</v>
      </c>
      <c r="H62" s="26" t="s">
        <v>126</v>
      </c>
      <c r="I62" s="54">
        <v>2</v>
      </c>
      <c r="J62" s="46" t="s">
        <v>738</v>
      </c>
      <c r="K62" s="26">
        <v>0.05</v>
      </c>
      <c r="L62" s="47">
        <f t="shared" ref="L62:L69" si="14">M62+N62+O62</f>
        <v>0.1</v>
      </c>
      <c r="M62" s="47"/>
      <c r="N62" s="47">
        <v>0.1</v>
      </c>
      <c r="O62" s="47"/>
      <c r="P62" s="26" t="s">
        <v>135</v>
      </c>
      <c r="Q62" s="26" t="s">
        <v>39</v>
      </c>
      <c r="R62" s="60">
        <v>1</v>
      </c>
      <c r="S62" s="60">
        <v>4</v>
      </c>
      <c r="T62" s="60"/>
      <c r="U62" s="60"/>
      <c r="V62" s="26" t="s">
        <v>17</v>
      </c>
      <c r="W62" s="26"/>
      <c r="X62" s="26" t="s">
        <v>756</v>
      </c>
    </row>
    <row r="63" ht="24.95" customHeight="1" spans="1:24">
      <c r="A63" s="24"/>
      <c r="B63" s="25"/>
      <c r="C63" s="27" t="s">
        <v>45</v>
      </c>
      <c r="D63" s="27" t="s">
        <v>1944</v>
      </c>
      <c r="E63" s="27" t="s">
        <v>430</v>
      </c>
      <c r="F63" s="27" t="s">
        <v>3071</v>
      </c>
      <c r="G63" s="26">
        <v>2019</v>
      </c>
      <c r="H63" s="26" t="s">
        <v>126</v>
      </c>
      <c r="I63" s="54">
        <v>2</v>
      </c>
      <c r="J63" s="46" t="s">
        <v>738</v>
      </c>
      <c r="K63" s="26">
        <v>0.05</v>
      </c>
      <c r="L63" s="47">
        <f t="shared" si="14"/>
        <v>0.1</v>
      </c>
      <c r="M63" s="47"/>
      <c r="N63" s="47">
        <v>0.1</v>
      </c>
      <c r="O63" s="47"/>
      <c r="P63" s="26" t="s">
        <v>135</v>
      </c>
      <c r="Q63" s="26" t="s">
        <v>39</v>
      </c>
      <c r="R63" s="60">
        <v>1</v>
      </c>
      <c r="S63" s="60">
        <v>3</v>
      </c>
      <c r="T63" s="60"/>
      <c r="U63" s="60"/>
      <c r="V63" s="26" t="s">
        <v>17</v>
      </c>
      <c r="W63" s="26"/>
      <c r="X63" s="26"/>
    </row>
    <row r="64" ht="24.95" customHeight="1" spans="1:24">
      <c r="A64" s="24">
        <v>34</v>
      </c>
      <c r="B64" s="25" t="s">
        <v>757</v>
      </c>
      <c r="C64" s="26" t="s">
        <v>45</v>
      </c>
      <c r="D64" s="26" t="s">
        <v>271</v>
      </c>
      <c r="E64" s="26" t="s">
        <v>434</v>
      </c>
      <c r="F64" s="26" t="s">
        <v>363</v>
      </c>
      <c r="G64" s="26">
        <v>2019</v>
      </c>
      <c r="H64" s="26" t="s">
        <v>126</v>
      </c>
      <c r="I64" s="54">
        <v>2</v>
      </c>
      <c r="J64" s="46" t="s">
        <v>738</v>
      </c>
      <c r="K64" s="26">
        <v>0.05</v>
      </c>
      <c r="L64" s="47">
        <f t="shared" si="14"/>
        <v>0.1</v>
      </c>
      <c r="M64" s="47"/>
      <c r="N64" s="47">
        <v>0.1</v>
      </c>
      <c r="O64" s="47"/>
      <c r="P64" s="26" t="s">
        <v>135</v>
      </c>
      <c r="Q64" s="26" t="s">
        <v>39</v>
      </c>
      <c r="R64" s="60">
        <v>1</v>
      </c>
      <c r="S64" s="60">
        <v>2</v>
      </c>
      <c r="T64" s="60"/>
      <c r="U64" s="60"/>
      <c r="V64" s="26" t="s">
        <v>17</v>
      </c>
      <c r="W64" s="26"/>
      <c r="X64" s="26" t="s">
        <v>758</v>
      </c>
    </row>
    <row r="65" ht="24.95" customHeight="1" spans="1:24">
      <c r="A65" s="24"/>
      <c r="B65" s="25"/>
      <c r="C65" s="27" t="s">
        <v>45</v>
      </c>
      <c r="D65" s="27" t="s">
        <v>1944</v>
      </c>
      <c r="E65" s="27" t="s">
        <v>434</v>
      </c>
      <c r="F65" s="27" t="s">
        <v>3072</v>
      </c>
      <c r="G65" s="26">
        <v>2019</v>
      </c>
      <c r="H65" s="26" t="s">
        <v>126</v>
      </c>
      <c r="I65" s="54">
        <v>2</v>
      </c>
      <c r="J65" s="46" t="s">
        <v>738</v>
      </c>
      <c r="K65" s="26">
        <v>0.05</v>
      </c>
      <c r="L65" s="47">
        <f t="shared" si="14"/>
        <v>0.1</v>
      </c>
      <c r="M65" s="47"/>
      <c r="N65" s="47">
        <v>0.1</v>
      </c>
      <c r="O65" s="47"/>
      <c r="P65" s="26" t="s">
        <v>135</v>
      </c>
      <c r="Q65" s="26" t="s">
        <v>39</v>
      </c>
      <c r="R65" s="60">
        <v>1</v>
      </c>
      <c r="S65" s="60">
        <v>2</v>
      </c>
      <c r="T65" s="60"/>
      <c r="U65" s="60"/>
      <c r="V65" s="26" t="s">
        <v>17</v>
      </c>
      <c r="W65" s="26"/>
      <c r="X65" s="26"/>
    </row>
    <row r="66" ht="24.95" customHeight="1" spans="1:24">
      <c r="A66" s="24">
        <v>35</v>
      </c>
      <c r="B66" s="25" t="s">
        <v>759</v>
      </c>
      <c r="C66" s="26" t="s">
        <v>45</v>
      </c>
      <c r="D66" s="26" t="s">
        <v>271</v>
      </c>
      <c r="E66" s="26" t="s">
        <v>287</v>
      </c>
      <c r="F66" s="26" t="s">
        <v>363</v>
      </c>
      <c r="G66" s="26">
        <v>2019</v>
      </c>
      <c r="H66" s="26" t="s">
        <v>126</v>
      </c>
      <c r="I66" s="54">
        <v>2</v>
      </c>
      <c r="J66" s="46" t="s">
        <v>738</v>
      </c>
      <c r="K66" s="26">
        <v>0.05</v>
      </c>
      <c r="L66" s="47">
        <f t="shared" si="14"/>
        <v>0.1</v>
      </c>
      <c r="M66" s="47"/>
      <c r="N66" s="47">
        <v>0.1</v>
      </c>
      <c r="O66" s="47"/>
      <c r="P66" s="26" t="s">
        <v>135</v>
      </c>
      <c r="Q66" s="26" t="s">
        <v>39</v>
      </c>
      <c r="R66" s="60">
        <v>1</v>
      </c>
      <c r="S66" s="60">
        <v>3</v>
      </c>
      <c r="T66" s="60"/>
      <c r="U66" s="60"/>
      <c r="V66" s="26" t="s">
        <v>17</v>
      </c>
      <c r="W66" s="26"/>
      <c r="X66" s="26" t="s">
        <v>760</v>
      </c>
    </row>
    <row r="67" ht="24.95" customHeight="1" spans="1:24">
      <c r="A67" s="24"/>
      <c r="B67" s="25"/>
      <c r="C67" s="27" t="s">
        <v>45</v>
      </c>
      <c r="D67" s="27" t="s">
        <v>1944</v>
      </c>
      <c r="E67" s="27" t="s">
        <v>287</v>
      </c>
      <c r="F67" s="28" t="s">
        <v>3073</v>
      </c>
      <c r="G67" s="26">
        <v>2019</v>
      </c>
      <c r="H67" s="26" t="s">
        <v>126</v>
      </c>
      <c r="I67" s="54">
        <v>2</v>
      </c>
      <c r="J67" s="46" t="s">
        <v>738</v>
      </c>
      <c r="K67" s="26">
        <v>0.05</v>
      </c>
      <c r="L67" s="47">
        <f t="shared" si="14"/>
        <v>0.1</v>
      </c>
      <c r="M67" s="47"/>
      <c r="N67" s="47">
        <v>0.1</v>
      </c>
      <c r="O67" s="47"/>
      <c r="P67" s="26" t="s">
        <v>135</v>
      </c>
      <c r="Q67" s="26" t="s">
        <v>39</v>
      </c>
      <c r="R67" s="60">
        <v>1</v>
      </c>
      <c r="S67" s="60">
        <v>3</v>
      </c>
      <c r="T67" s="60"/>
      <c r="U67" s="60"/>
      <c r="V67" s="26" t="s">
        <v>17</v>
      </c>
      <c r="W67" s="26"/>
      <c r="X67" s="26"/>
    </row>
    <row r="68" ht="24.95" customHeight="1" spans="1:24">
      <c r="A68" s="24">
        <v>36</v>
      </c>
      <c r="B68" s="25" t="s">
        <v>761</v>
      </c>
      <c r="C68" s="26" t="s">
        <v>45</v>
      </c>
      <c r="D68" s="26" t="s">
        <v>271</v>
      </c>
      <c r="E68" s="26" t="s">
        <v>444</v>
      </c>
      <c r="F68" s="26" t="s">
        <v>363</v>
      </c>
      <c r="G68" s="26">
        <v>2019</v>
      </c>
      <c r="H68" s="26" t="s">
        <v>126</v>
      </c>
      <c r="I68" s="54">
        <v>3</v>
      </c>
      <c r="J68" s="46" t="s">
        <v>738</v>
      </c>
      <c r="K68" s="26">
        <v>0.05</v>
      </c>
      <c r="L68" s="47">
        <f t="shared" si="14"/>
        <v>0.15</v>
      </c>
      <c r="M68" s="47"/>
      <c r="N68" s="47">
        <v>0.15</v>
      </c>
      <c r="O68" s="47"/>
      <c r="P68" s="26" t="s">
        <v>135</v>
      </c>
      <c r="Q68" s="26" t="s">
        <v>39</v>
      </c>
      <c r="R68" s="60">
        <v>1</v>
      </c>
      <c r="S68" s="60">
        <v>3</v>
      </c>
      <c r="T68" s="60"/>
      <c r="U68" s="60"/>
      <c r="V68" s="26" t="s">
        <v>17</v>
      </c>
      <c r="W68" s="26"/>
      <c r="X68" s="26" t="s">
        <v>762</v>
      </c>
    </row>
    <row r="69" ht="24.95" customHeight="1" spans="1:24">
      <c r="A69" s="24"/>
      <c r="B69" s="25"/>
      <c r="C69" s="27" t="s">
        <v>45</v>
      </c>
      <c r="D69" s="27" t="s">
        <v>1944</v>
      </c>
      <c r="E69" s="28" t="s">
        <v>444</v>
      </c>
      <c r="F69" s="28" t="s">
        <v>3074</v>
      </c>
      <c r="G69" s="26">
        <v>2019</v>
      </c>
      <c r="H69" s="26" t="s">
        <v>126</v>
      </c>
      <c r="I69" s="54">
        <v>3</v>
      </c>
      <c r="J69" s="46" t="s">
        <v>738</v>
      </c>
      <c r="K69" s="26">
        <v>0.05</v>
      </c>
      <c r="L69" s="47">
        <f t="shared" si="14"/>
        <v>0.15</v>
      </c>
      <c r="M69" s="47"/>
      <c r="N69" s="47">
        <v>0.15</v>
      </c>
      <c r="O69" s="47"/>
      <c r="P69" s="26" t="s">
        <v>135</v>
      </c>
      <c r="Q69" s="26" t="s">
        <v>39</v>
      </c>
      <c r="R69" s="60">
        <v>1</v>
      </c>
      <c r="S69" s="60">
        <v>3</v>
      </c>
      <c r="T69" s="60"/>
      <c r="U69" s="60"/>
      <c r="V69" s="26" t="s">
        <v>17</v>
      </c>
      <c r="W69" s="26"/>
      <c r="X69" s="26"/>
    </row>
    <row r="70" ht="24.95" customHeight="1" spans="1:24">
      <c r="A70" s="24">
        <v>38</v>
      </c>
      <c r="B70" s="26" t="s">
        <v>797</v>
      </c>
      <c r="C70" s="24"/>
      <c r="D70" s="24"/>
      <c r="E70" s="24"/>
      <c r="F70" s="24" t="s">
        <v>37</v>
      </c>
      <c r="G70" s="24" t="s">
        <v>34</v>
      </c>
      <c r="H70" s="24" t="s">
        <v>126</v>
      </c>
      <c r="I70" s="50">
        <f>SUM(0)</f>
        <v>0</v>
      </c>
      <c r="J70" s="51"/>
      <c r="K70" s="24"/>
      <c r="L70" s="52">
        <f>SUM(0)</f>
        <v>0</v>
      </c>
      <c r="M70" s="52">
        <f>SUM(0)</f>
        <v>0</v>
      </c>
      <c r="N70" s="52">
        <f>SUM(0)</f>
        <v>0</v>
      </c>
      <c r="O70" s="52">
        <f>SUM(0)</f>
        <v>0</v>
      </c>
      <c r="P70" s="24"/>
      <c r="Q70" s="24" t="s">
        <v>39</v>
      </c>
      <c r="R70" s="59">
        <f>SUM(0)</f>
        <v>0</v>
      </c>
      <c r="S70" s="59">
        <f>SUM(0)</f>
        <v>0</v>
      </c>
      <c r="T70" s="59"/>
      <c r="U70" s="59"/>
      <c r="V70" s="24" t="s">
        <v>34</v>
      </c>
      <c r="W70" s="24">
        <v>1056</v>
      </c>
      <c r="X70" s="24"/>
    </row>
    <row r="71" ht="24.95" customHeight="1" spans="1:24">
      <c r="A71" s="24">
        <v>39</v>
      </c>
      <c r="B71" s="26" t="s">
        <v>830</v>
      </c>
      <c r="C71" s="24"/>
      <c r="D71" s="24"/>
      <c r="E71" s="24"/>
      <c r="F71" s="24" t="s">
        <v>37</v>
      </c>
      <c r="G71" s="24" t="s">
        <v>34</v>
      </c>
      <c r="H71" s="24" t="s">
        <v>126</v>
      </c>
      <c r="I71" s="50">
        <f>SUM(0)</f>
        <v>0</v>
      </c>
      <c r="J71" s="51"/>
      <c r="K71" s="24"/>
      <c r="L71" s="52">
        <f t="shared" ref="L71:O71" si="15">SUM(0)</f>
        <v>0</v>
      </c>
      <c r="M71" s="52">
        <f t="shared" si="15"/>
        <v>0</v>
      </c>
      <c r="N71" s="52">
        <f t="shared" si="15"/>
        <v>0</v>
      </c>
      <c r="O71" s="52">
        <f t="shared" si="15"/>
        <v>0</v>
      </c>
      <c r="P71" s="24"/>
      <c r="Q71" s="24" t="s">
        <v>39</v>
      </c>
      <c r="R71" s="59">
        <f>SUM(0)</f>
        <v>0</v>
      </c>
      <c r="S71" s="59">
        <f>SUM(0)</f>
        <v>0</v>
      </c>
      <c r="T71" s="59"/>
      <c r="U71" s="59"/>
      <c r="V71" s="24" t="s">
        <v>34</v>
      </c>
      <c r="W71" s="24">
        <v>1100</v>
      </c>
      <c r="X71" s="24"/>
    </row>
    <row r="72" ht="24.95" customHeight="1" spans="1:24">
      <c r="A72" s="24">
        <v>40</v>
      </c>
      <c r="B72" s="26" t="s">
        <v>831</v>
      </c>
      <c r="C72" s="24"/>
      <c r="D72" s="24"/>
      <c r="E72" s="24"/>
      <c r="F72" s="24" t="s">
        <v>125</v>
      </c>
      <c r="G72" s="24" t="s">
        <v>34</v>
      </c>
      <c r="H72" s="24" t="s">
        <v>126</v>
      </c>
      <c r="I72" s="50">
        <f>SUM(0)</f>
        <v>0</v>
      </c>
      <c r="J72" s="51"/>
      <c r="K72" s="24"/>
      <c r="L72" s="52">
        <f>SUM(0)</f>
        <v>0</v>
      </c>
      <c r="M72" s="52">
        <f>SUM(0)</f>
        <v>0</v>
      </c>
      <c r="N72" s="52">
        <f>SUM(0)</f>
        <v>0</v>
      </c>
      <c r="O72" s="52">
        <f>SUM(0)</f>
        <v>0</v>
      </c>
      <c r="P72" s="24"/>
      <c r="Q72" s="24" t="s">
        <v>39</v>
      </c>
      <c r="R72" s="59">
        <f>SUM(0)</f>
        <v>0</v>
      </c>
      <c r="S72" s="59">
        <f>SUM(0)</f>
        <v>0</v>
      </c>
      <c r="T72" s="59"/>
      <c r="U72" s="59"/>
      <c r="V72" s="24" t="s">
        <v>34</v>
      </c>
      <c r="W72" s="24">
        <v>1131</v>
      </c>
      <c r="X72" s="24"/>
    </row>
    <row r="73" ht="24.95" customHeight="1" spans="1:24">
      <c r="A73" s="24">
        <v>41</v>
      </c>
      <c r="B73" s="26" t="s">
        <v>844</v>
      </c>
      <c r="C73" s="24"/>
      <c r="D73" s="24"/>
      <c r="E73" s="24"/>
      <c r="F73" s="24" t="s">
        <v>37</v>
      </c>
      <c r="G73" s="24" t="s">
        <v>34</v>
      </c>
      <c r="H73" s="24" t="s">
        <v>126</v>
      </c>
      <c r="I73" s="50">
        <f>SUM(0)</f>
        <v>0</v>
      </c>
      <c r="J73" s="51"/>
      <c r="K73" s="24"/>
      <c r="L73" s="52">
        <f>SUM(0)</f>
        <v>0</v>
      </c>
      <c r="M73" s="52">
        <f>SUM(0)</f>
        <v>0</v>
      </c>
      <c r="N73" s="52">
        <f>SUM(0)</f>
        <v>0</v>
      </c>
      <c r="O73" s="52">
        <f>SUM(0)</f>
        <v>0</v>
      </c>
      <c r="P73" s="24"/>
      <c r="Q73" s="24" t="s">
        <v>39</v>
      </c>
      <c r="R73" s="59">
        <f>SUM(0)</f>
        <v>0</v>
      </c>
      <c r="S73" s="59">
        <f>SUM(0)</f>
        <v>0</v>
      </c>
      <c r="T73" s="59"/>
      <c r="U73" s="59"/>
      <c r="V73" s="24" t="s">
        <v>34</v>
      </c>
      <c r="W73" s="24">
        <v>1146</v>
      </c>
      <c r="X73" s="24"/>
    </row>
    <row r="74" ht="24.95" customHeight="1" spans="1:24">
      <c r="A74" s="24">
        <v>42</v>
      </c>
      <c r="B74" s="26" t="s">
        <v>852</v>
      </c>
      <c r="C74" s="24"/>
      <c r="D74" s="24"/>
      <c r="E74" s="24"/>
      <c r="F74" s="24" t="s">
        <v>37</v>
      </c>
      <c r="G74" s="24" t="s">
        <v>34</v>
      </c>
      <c r="H74" s="24" t="s">
        <v>853</v>
      </c>
      <c r="I74" s="24" t="s">
        <v>34</v>
      </c>
      <c r="J74" s="51"/>
      <c r="K74" s="24"/>
      <c r="L74" s="52">
        <f>SUM(L75:L77)</f>
        <v>0.4</v>
      </c>
      <c r="M74" s="52">
        <f>SUM(M75:M77)</f>
        <v>0</v>
      </c>
      <c r="N74" s="52">
        <f>SUM(N75:N77)</f>
        <v>0.4</v>
      </c>
      <c r="O74" s="52">
        <f>SUM(O75:O77)</f>
        <v>0</v>
      </c>
      <c r="P74" s="24"/>
      <c r="Q74" s="24" t="s">
        <v>39</v>
      </c>
      <c r="R74" s="59">
        <f>SUM(R75:R77)</f>
        <v>3</v>
      </c>
      <c r="S74" s="59">
        <f>SUM(S75:S77)</f>
        <v>16</v>
      </c>
      <c r="T74" s="59"/>
      <c r="U74" s="59"/>
      <c r="V74" s="24" t="s">
        <v>34</v>
      </c>
      <c r="W74" s="24">
        <v>1185</v>
      </c>
      <c r="X74" s="24"/>
    </row>
    <row r="75" ht="24.95" customHeight="1" spans="1:24">
      <c r="A75" s="24">
        <v>43</v>
      </c>
      <c r="B75" s="25" t="s">
        <v>854</v>
      </c>
      <c r="C75" s="26" t="s">
        <v>45</v>
      </c>
      <c r="D75" s="26" t="s">
        <v>271</v>
      </c>
      <c r="E75" s="26" t="s">
        <v>278</v>
      </c>
      <c r="F75" s="26" t="s">
        <v>363</v>
      </c>
      <c r="G75" s="26">
        <v>2019</v>
      </c>
      <c r="H75" s="26" t="s">
        <v>126</v>
      </c>
      <c r="I75" s="54">
        <v>5</v>
      </c>
      <c r="J75" s="46" t="s">
        <v>855</v>
      </c>
      <c r="K75" s="26">
        <v>0.02</v>
      </c>
      <c r="L75" s="47">
        <f t="shared" ref="L75:L78" si="16">M75+N75+O75</f>
        <v>0.1</v>
      </c>
      <c r="M75" s="47"/>
      <c r="N75" s="47">
        <v>0.1</v>
      </c>
      <c r="O75" s="47"/>
      <c r="P75" s="26" t="s">
        <v>135</v>
      </c>
      <c r="Q75" s="26" t="s">
        <v>39</v>
      </c>
      <c r="R75" s="60">
        <v>1</v>
      </c>
      <c r="S75" s="60">
        <v>6</v>
      </c>
      <c r="T75" s="60"/>
      <c r="U75" s="60"/>
      <c r="V75" s="26" t="s">
        <v>17</v>
      </c>
      <c r="W75" s="26"/>
      <c r="X75" s="26" t="s">
        <v>856</v>
      </c>
    </row>
    <row r="76" ht="24.95" customHeight="1" spans="1:24">
      <c r="A76" s="24"/>
      <c r="B76" s="25"/>
      <c r="C76" s="123" t="s">
        <v>45</v>
      </c>
      <c r="D76" s="123" t="s">
        <v>1944</v>
      </c>
      <c r="E76" s="123" t="s">
        <v>278</v>
      </c>
      <c r="F76" s="123" t="s">
        <v>3062</v>
      </c>
      <c r="G76" s="26">
        <v>2019</v>
      </c>
      <c r="H76" s="26" t="s">
        <v>126</v>
      </c>
      <c r="I76" s="54">
        <v>5</v>
      </c>
      <c r="J76" s="46" t="s">
        <v>855</v>
      </c>
      <c r="K76" s="26">
        <v>0.02</v>
      </c>
      <c r="L76" s="47">
        <f t="shared" si="16"/>
        <v>0.1</v>
      </c>
      <c r="M76" s="47"/>
      <c r="N76" s="47">
        <v>0.1</v>
      </c>
      <c r="O76" s="47"/>
      <c r="P76" s="26" t="s">
        <v>135</v>
      </c>
      <c r="Q76" s="26" t="s">
        <v>39</v>
      </c>
      <c r="R76" s="60">
        <v>1</v>
      </c>
      <c r="S76" s="60">
        <v>6</v>
      </c>
      <c r="T76" s="60"/>
      <c r="U76" s="60"/>
      <c r="V76" s="26" t="s">
        <v>17</v>
      </c>
      <c r="W76" s="26"/>
      <c r="X76" s="26"/>
    </row>
    <row r="77" ht="24.95" customHeight="1" spans="1:24">
      <c r="A77" s="24">
        <v>44</v>
      </c>
      <c r="B77" s="25" t="s">
        <v>857</v>
      </c>
      <c r="C77" s="26" t="s">
        <v>45</v>
      </c>
      <c r="D77" s="26" t="s">
        <v>271</v>
      </c>
      <c r="E77" s="26" t="s">
        <v>284</v>
      </c>
      <c r="F77" s="26" t="s">
        <v>363</v>
      </c>
      <c r="G77" s="26">
        <v>2019</v>
      </c>
      <c r="H77" s="26" t="s">
        <v>126</v>
      </c>
      <c r="I77" s="54">
        <v>10</v>
      </c>
      <c r="J77" s="46" t="s">
        <v>855</v>
      </c>
      <c r="K77" s="26">
        <v>0.02</v>
      </c>
      <c r="L77" s="47">
        <f t="shared" si="16"/>
        <v>0.2</v>
      </c>
      <c r="M77" s="47"/>
      <c r="N77" s="47">
        <v>0.2</v>
      </c>
      <c r="O77" s="47"/>
      <c r="P77" s="26" t="s">
        <v>135</v>
      </c>
      <c r="Q77" s="26" t="s">
        <v>39</v>
      </c>
      <c r="R77" s="60">
        <v>1</v>
      </c>
      <c r="S77" s="60">
        <v>4</v>
      </c>
      <c r="T77" s="60"/>
      <c r="U77" s="60"/>
      <c r="V77" s="26" t="s">
        <v>17</v>
      </c>
      <c r="W77" s="26"/>
      <c r="X77" s="26" t="s">
        <v>858</v>
      </c>
    </row>
    <row r="78" customFormat="1" ht="24.95" customHeight="1" spans="1:24">
      <c r="A78" s="24"/>
      <c r="B78" s="25"/>
      <c r="C78" s="27" t="s">
        <v>45</v>
      </c>
      <c r="D78" s="27" t="s">
        <v>1944</v>
      </c>
      <c r="E78" s="27" t="s">
        <v>284</v>
      </c>
      <c r="F78" s="27" t="s">
        <v>3075</v>
      </c>
      <c r="G78" s="26">
        <v>2019</v>
      </c>
      <c r="H78" s="26" t="s">
        <v>126</v>
      </c>
      <c r="I78" s="54">
        <v>10</v>
      </c>
      <c r="J78" s="46" t="s">
        <v>855</v>
      </c>
      <c r="K78" s="26">
        <v>0.02</v>
      </c>
      <c r="L78" s="47">
        <f t="shared" si="16"/>
        <v>0.2</v>
      </c>
      <c r="M78" s="47"/>
      <c r="N78" s="47">
        <v>0.2</v>
      </c>
      <c r="O78" s="47"/>
      <c r="P78" s="26" t="s">
        <v>135</v>
      </c>
      <c r="Q78" s="26" t="s">
        <v>39</v>
      </c>
      <c r="R78" s="60">
        <v>1</v>
      </c>
      <c r="S78" s="60">
        <v>4</v>
      </c>
      <c r="T78" s="60"/>
      <c r="U78" s="60"/>
      <c r="V78" s="26" t="s">
        <v>17</v>
      </c>
      <c r="W78" s="26"/>
      <c r="X78" s="26"/>
    </row>
    <row r="79" s="6" customFormat="1" ht="24.95" customHeight="1" spans="1:24">
      <c r="A79" s="22">
        <v>45</v>
      </c>
      <c r="B79" s="23" t="s">
        <v>880</v>
      </c>
      <c r="C79" s="22"/>
      <c r="D79" s="22"/>
      <c r="E79" s="22"/>
      <c r="F79" s="22" t="s">
        <v>37</v>
      </c>
      <c r="G79" s="22" t="s">
        <v>34</v>
      </c>
      <c r="H79" s="22" t="s">
        <v>126</v>
      </c>
      <c r="I79" s="44">
        <f>SUM(0)</f>
        <v>0</v>
      </c>
      <c r="J79" s="23" t="s">
        <v>881</v>
      </c>
      <c r="K79" s="22"/>
      <c r="L79" s="49">
        <f t="shared" ref="L79:O79" si="17">SUM(0)</f>
        <v>0</v>
      </c>
      <c r="M79" s="49">
        <f t="shared" si="17"/>
        <v>0</v>
      </c>
      <c r="N79" s="49">
        <f t="shared" si="17"/>
        <v>0</v>
      </c>
      <c r="O79" s="49">
        <f t="shared" si="17"/>
        <v>0</v>
      </c>
      <c r="P79" s="22"/>
      <c r="Q79" s="22" t="s">
        <v>39</v>
      </c>
      <c r="R79" s="58">
        <f>SUM(0)</f>
        <v>0</v>
      </c>
      <c r="S79" s="58">
        <f>SUM(0)</f>
        <v>0</v>
      </c>
      <c r="T79" s="58"/>
      <c r="U79" s="58"/>
      <c r="V79" s="22" t="s">
        <v>34</v>
      </c>
      <c r="W79" s="22">
        <v>1191</v>
      </c>
      <c r="X79" s="22"/>
    </row>
    <row r="80" s="6" customFormat="1" ht="24.95" customHeight="1" spans="1:24">
      <c r="A80" s="22">
        <v>46</v>
      </c>
      <c r="B80" s="23" t="s">
        <v>882</v>
      </c>
      <c r="C80" s="22"/>
      <c r="D80" s="22"/>
      <c r="E80" s="22"/>
      <c r="F80" s="22" t="s">
        <v>37</v>
      </c>
      <c r="G80" s="22" t="s">
        <v>34</v>
      </c>
      <c r="H80" s="22" t="s">
        <v>883</v>
      </c>
      <c r="I80" s="44" t="s">
        <v>34</v>
      </c>
      <c r="J80" s="23"/>
      <c r="K80" s="22"/>
      <c r="L80" s="49">
        <f t="shared" ref="L80:O80" si="18">L81+L82+L83+L84+L85</f>
        <v>0</v>
      </c>
      <c r="M80" s="49">
        <f t="shared" si="18"/>
        <v>0</v>
      </c>
      <c r="N80" s="49">
        <f t="shared" si="18"/>
        <v>0</v>
      </c>
      <c r="O80" s="49">
        <f t="shared" si="18"/>
        <v>0</v>
      </c>
      <c r="P80" s="22"/>
      <c r="Q80" s="22" t="s">
        <v>39</v>
      </c>
      <c r="R80" s="58">
        <f>R81+R82+R83+R84+R85</f>
        <v>0</v>
      </c>
      <c r="S80" s="58">
        <f>S81+S82+S83+S84+S85</f>
        <v>0</v>
      </c>
      <c r="T80" s="58"/>
      <c r="U80" s="58"/>
      <c r="V80" s="22" t="s">
        <v>34</v>
      </c>
      <c r="W80" s="22">
        <v>1206</v>
      </c>
      <c r="X80" s="22"/>
    </row>
    <row r="81" ht="24.95" customHeight="1" spans="1:24">
      <c r="A81" s="24">
        <v>47</v>
      </c>
      <c r="B81" s="26" t="s">
        <v>884</v>
      </c>
      <c r="C81" s="24"/>
      <c r="D81" s="24"/>
      <c r="E81" s="24"/>
      <c r="F81" s="24" t="s">
        <v>37</v>
      </c>
      <c r="G81" s="24" t="s">
        <v>34</v>
      </c>
      <c r="H81" s="24" t="s">
        <v>108</v>
      </c>
      <c r="I81" s="55"/>
      <c r="J81" s="51"/>
      <c r="K81" s="24"/>
      <c r="L81" s="52"/>
      <c r="M81" s="52"/>
      <c r="N81" s="52"/>
      <c r="O81" s="52"/>
      <c r="P81" s="24"/>
      <c r="Q81" s="24"/>
      <c r="R81" s="59"/>
      <c r="S81" s="59"/>
      <c r="T81" s="59"/>
      <c r="U81" s="59"/>
      <c r="V81" s="24" t="s">
        <v>34</v>
      </c>
      <c r="W81" s="24">
        <v>1207</v>
      </c>
      <c r="X81" s="24"/>
    </row>
    <row r="82" ht="24.95" customHeight="1" spans="1:24">
      <c r="A82" s="24">
        <v>48</v>
      </c>
      <c r="B82" s="26" t="s">
        <v>885</v>
      </c>
      <c r="C82" s="24"/>
      <c r="D82" s="24"/>
      <c r="E82" s="24"/>
      <c r="F82" s="24" t="s">
        <v>37</v>
      </c>
      <c r="G82" s="24" t="s">
        <v>34</v>
      </c>
      <c r="H82" s="24" t="s">
        <v>126</v>
      </c>
      <c r="I82" s="50">
        <f>SUM(0)</f>
        <v>0</v>
      </c>
      <c r="J82" s="51"/>
      <c r="K82" s="24"/>
      <c r="L82" s="52">
        <f t="shared" ref="L82:O82" si="19">SUM(0)</f>
        <v>0</v>
      </c>
      <c r="M82" s="52">
        <f t="shared" si="19"/>
        <v>0</v>
      </c>
      <c r="N82" s="52">
        <f t="shared" si="19"/>
        <v>0</v>
      </c>
      <c r="O82" s="52">
        <f t="shared" si="19"/>
        <v>0</v>
      </c>
      <c r="P82" s="24"/>
      <c r="Q82" s="24" t="s">
        <v>39</v>
      </c>
      <c r="R82" s="59">
        <f>SUM(0)</f>
        <v>0</v>
      </c>
      <c r="S82" s="59">
        <f>SUM(0)</f>
        <v>0</v>
      </c>
      <c r="T82" s="59"/>
      <c r="U82" s="59"/>
      <c r="V82" s="24" t="s">
        <v>34</v>
      </c>
      <c r="W82" s="24">
        <v>1210</v>
      </c>
      <c r="X82" s="24"/>
    </row>
    <row r="83" ht="24.95" customHeight="1" spans="1:24">
      <c r="A83" s="24">
        <v>49</v>
      </c>
      <c r="B83" s="26" t="s">
        <v>886</v>
      </c>
      <c r="C83" s="24"/>
      <c r="D83" s="24"/>
      <c r="E83" s="24"/>
      <c r="F83" s="24" t="s">
        <v>37</v>
      </c>
      <c r="G83" s="24" t="s">
        <v>34</v>
      </c>
      <c r="H83" s="24" t="s">
        <v>883</v>
      </c>
      <c r="I83" s="24" t="s">
        <v>34</v>
      </c>
      <c r="J83" s="51"/>
      <c r="K83" s="24"/>
      <c r="L83" s="52">
        <f>SUM(0)</f>
        <v>0</v>
      </c>
      <c r="M83" s="52">
        <f>SUM(0)</f>
        <v>0</v>
      </c>
      <c r="N83" s="52">
        <f>SUM(0)</f>
        <v>0</v>
      </c>
      <c r="O83" s="52">
        <f>SUM(0)</f>
        <v>0</v>
      </c>
      <c r="P83" s="24"/>
      <c r="Q83" s="24" t="s">
        <v>39</v>
      </c>
      <c r="R83" s="59">
        <f>SUM(0)</f>
        <v>0</v>
      </c>
      <c r="S83" s="59">
        <f>SUM(0)</f>
        <v>0</v>
      </c>
      <c r="T83" s="59"/>
      <c r="U83" s="59"/>
      <c r="V83" s="24" t="s">
        <v>34</v>
      </c>
      <c r="W83" s="24">
        <v>1234</v>
      </c>
      <c r="X83" s="24"/>
    </row>
    <row r="84" ht="24.95" customHeight="1" spans="1:24">
      <c r="A84" s="24">
        <v>50</v>
      </c>
      <c r="B84" s="26" t="s">
        <v>936</v>
      </c>
      <c r="C84" s="24"/>
      <c r="D84" s="24"/>
      <c r="E84" s="24"/>
      <c r="F84" s="24" t="s">
        <v>37</v>
      </c>
      <c r="G84" s="24" t="s">
        <v>34</v>
      </c>
      <c r="H84" s="24" t="s">
        <v>126</v>
      </c>
      <c r="I84" s="50">
        <f>SUM(0)</f>
        <v>0</v>
      </c>
      <c r="J84" s="51"/>
      <c r="K84" s="24"/>
      <c r="L84" s="52">
        <f t="shared" ref="L84:O84" si="20">SUM(0)</f>
        <v>0</v>
      </c>
      <c r="M84" s="52">
        <f t="shared" si="20"/>
        <v>0</v>
      </c>
      <c r="N84" s="52">
        <f t="shared" si="20"/>
        <v>0</v>
      </c>
      <c r="O84" s="52">
        <f t="shared" si="20"/>
        <v>0</v>
      </c>
      <c r="P84" s="24"/>
      <c r="Q84" s="24" t="s">
        <v>39</v>
      </c>
      <c r="R84" s="59">
        <f>SUM(0)</f>
        <v>0</v>
      </c>
      <c r="S84" s="59">
        <f>SUM(0)</f>
        <v>0</v>
      </c>
      <c r="T84" s="59"/>
      <c r="U84" s="59"/>
      <c r="V84" s="24" t="s">
        <v>34</v>
      </c>
      <c r="W84" s="24">
        <v>1247</v>
      </c>
      <c r="X84" s="24"/>
    </row>
    <row r="85" ht="24.95" customHeight="1" spans="1:24">
      <c r="A85" s="24">
        <v>51</v>
      </c>
      <c r="B85" s="26" t="s">
        <v>937</v>
      </c>
      <c r="C85" s="24"/>
      <c r="D85" s="24"/>
      <c r="E85" s="24"/>
      <c r="F85" s="24" t="s">
        <v>37</v>
      </c>
      <c r="G85" s="24" t="s">
        <v>34</v>
      </c>
      <c r="H85" s="24" t="s">
        <v>126</v>
      </c>
      <c r="I85" s="50">
        <f>SUM(0)</f>
        <v>0</v>
      </c>
      <c r="J85" s="51"/>
      <c r="K85" s="24"/>
      <c r="L85" s="52">
        <f t="shared" ref="L85:O85" si="21">SUM(0)</f>
        <v>0</v>
      </c>
      <c r="M85" s="52">
        <f t="shared" si="21"/>
        <v>0</v>
      </c>
      <c r="N85" s="52">
        <f t="shared" si="21"/>
        <v>0</v>
      </c>
      <c r="O85" s="52">
        <f t="shared" si="21"/>
        <v>0</v>
      </c>
      <c r="P85" s="24"/>
      <c r="Q85" s="24" t="s">
        <v>39</v>
      </c>
      <c r="R85" s="59">
        <f>SUM(0)</f>
        <v>0</v>
      </c>
      <c r="S85" s="59">
        <f>SUM(0)</f>
        <v>0</v>
      </c>
      <c r="T85" s="59"/>
      <c r="U85" s="59"/>
      <c r="V85" s="24" t="s">
        <v>34</v>
      </c>
      <c r="W85" s="24">
        <v>1252</v>
      </c>
      <c r="X85" s="24"/>
    </row>
    <row r="86" s="5" customFormat="1" ht="24.95" customHeight="1" spans="1:24">
      <c r="A86" s="20">
        <v>52</v>
      </c>
      <c r="B86" s="21" t="s">
        <v>938</v>
      </c>
      <c r="C86" s="20"/>
      <c r="D86" s="20"/>
      <c r="E86" s="20"/>
      <c r="F86" s="20" t="s">
        <v>37</v>
      </c>
      <c r="G86" s="20" t="s">
        <v>34</v>
      </c>
      <c r="H86" s="20" t="s">
        <v>34</v>
      </c>
      <c r="I86" s="42" t="s">
        <v>34</v>
      </c>
      <c r="J86" s="21"/>
      <c r="K86" s="20"/>
      <c r="L86" s="48">
        <f t="shared" ref="L86:O86" si="22">L87+L109+L124+L126+L127+L128</f>
        <v>15.64</v>
      </c>
      <c r="M86" s="48">
        <f t="shared" si="22"/>
        <v>6.08</v>
      </c>
      <c r="N86" s="48">
        <f t="shared" si="22"/>
        <v>9.56</v>
      </c>
      <c r="O86" s="48">
        <f t="shared" si="22"/>
        <v>0</v>
      </c>
      <c r="P86" s="20"/>
      <c r="Q86" s="20" t="s">
        <v>34</v>
      </c>
      <c r="R86" s="57">
        <f>R87+R109+R124+R126+R127+R128</f>
        <v>45</v>
      </c>
      <c r="S86" s="57">
        <f>S87+S109+S124+S126+S127+S128</f>
        <v>139</v>
      </c>
      <c r="T86" s="57" t="s">
        <v>939</v>
      </c>
      <c r="U86" s="57" t="s">
        <v>128</v>
      </c>
      <c r="V86" s="20" t="s">
        <v>34</v>
      </c>
      <c r="W86" s="20">
        <v>1263</v>
      </c>
      <c r="X86" s="20"/>
    </row>
    <row r="87" s="6" customFormat="1" ht="24.95" customHeight="1" spans="1:24">
      <c r="A87" s="22">
        <v>53</v>
      </c>
      <c r="B87" s="23" t="s">
        <v>940</v>
      </c>
      <c r="C87" s="22"/>
      <c r="D87" s="22"/>
      <c r="E87" s="22"/>
      <c r="F87" s="22" t="s">
        <v>37</v>
      </c>
      <c r="G87" s="22" t="s">
        <v>34</v>
      </c>
      <c r="H87" s="22" t="s">
        <v>941</v>
      </c>
      <c r="I87" s="43">
        <f>SUM(I88:I107)</f>
        <v>67</v>
      </c>
      <c r="J87" s="23" t="s">
        <v>942</v>
      </c>
      <c r="K87" s="22"/>
      <c r="L87" s="49">
        <f>SUM(L88:L107)</f>
        <v>3.98</v>
      </c>
      <c r="M87" s="49">
        <f>SUM(M88:M107)</f>
        <v>2.88</v>
      </c>
      <c r="N87" s="49">
        <f>SUM(N88:N107)</f>
        <v>1.1</v>
      </c>
      <c r="O87" s="49">
        <f>SUM(O88:O107)</f>
        <v>0</v>
      </c>
      <c r="P87" s="22"/>
      <c r="Q87" s="22" t="s">
        <v>39</v>
      </c>
      <c r="R87" s="58">
        <f>SUM(R88:R107)</f>
        <v>25</v>
      </c>
      <c r="S87" s="58">
        <f>SUM(S88:S107)</f>
        <v>72</v>
      </c>
      <c r="T87" s="58"/>
      <c r="U87" s="58"/>
      <c r="V87" s="22" t="s">
        <v>34</v>
      </c>
      <c r="W87" s="22">
        <v>1264</v>
      </c>
      <c r="X87" s="22"/>
    </row>
    <row r="88" s="76" customFormat="1" ht="24.95" customHeight="1" spans="1:24">
      <c r="A88" s="24">
        <v>54</v>
      </c>
      <c r="B88" s="51" t="s">
        <v>943</v>
      </c>
      <c r="C88" s="24" t="s">
        <v>45</v>
      </c>
      <c r="D88" s="24" t="s">
        <v>271</v>
      </c>
      <c r="E88" s="24" t="s">
        <v>434</v>
      </c>
      <c r="F88" s="24" t="s">
        <v>37</v>
      </c>
      <c r="G88" s="24">
        <v>2018</v>
      </c>
      <c r="H88" s="24" t="s">
        <v>941</v>
      </c>
      <c r="I88" s="55">
        <v>1</v>
      </c>
      <c r="J88" s="51" t="s">
        <v>944</v>
      </c>
      <c r="K88" s="52">
        <v>0.12</v>
      </c>
      <c r="L88" s="52">
        <v>0.12</v>
      </c>
      <c r="M88" s="52">
        <v>0.12</v>
      </c>
      <c r="N88" s="52"/>
      <c r="O88" s="52"/>
      <c r="P88" s="24" t="s">
        <v>135</v>
      </c>
      <c r="Q88" s="24" t="s">
        <v>39</v>
      </c>
      <c r="R88" s="24">
        <v>1</v>
      </c>
      <c r="S88" s="24">
        <v>2</v>
      </c>
      <c r="T88" s="24"/>
      <c r="U88" s="24"/>
      <c r="V88" s="24" t="s">
        <v>17</v>
      </c>
      <c r="W88" s="24">
        <v>1387</v>
      </c>
      <c r="X88" s="24"/>
    </row>
    <row r="89" s="76" customFormat="1" ht="24.95" customHeight="1" spans="1:24">
      <c r="A89" s="24">
        <v>55</v>
      </c>
      <c r="B89" s="51" t="s">
        <v>945</v>
      </c>
      <c r="C89" s="24" t="s">
        <v>45</v>
      </c>
      <c r="D89" s="24" t="s">
        <v>271</v>
      </c>
      <c r="E89" s="24" t="s">
        <v>275</v>
      </c>
      <c r="F89" s="24" t="s">
        <v>37</v>
      </c>
      <c r="G89" s="24">
        <v>2018</v>
      </c>
      <c r="H89" s="24" t="s">
        <v>941</v>
      </c>
      <c r="I89" s="55">
        <v>2</v>
      </c>
      <c r="J89" s="51" t="s">
        <v>944</v>
      </c>
      <c r="K89" s="52">
        <v>0.12</v>
      </c>
      <c r="L89" s="52">
        <v>0.24</v>
      </c>
      <c r="M89" s="52">
        <v>0.24</v>
      </c>
      <c r="N89" s="52"/>
      <c r="O89" s="52"/>
      <c r="P89" s="24" t="s">
        <v>135</v>
      </c>
      <c r="Q89" s="24" t="s">
        <v>39</v>
      </c>
      <c r="R89" s="24">
        <v>1</v>
      </c>
      <c r="S89" s="24">
        <v>3</v>
      </c>
      <c r="T89" s="24"/>
      <c r="U89" s="24"/>
      <c r="V89" s="24" t="s">
        <v>17</v>
      </c>
      <c r="W89" s="24">
        <v>1388</v>
      </c>
      <c r="X89" s="24"/>
    </row>
    <row r="90" s="76" customFormat="1" ht="24.95" customHeight="1" spans="1:24">
      <c r="A90" s="24">
        <v>56</v>
      </c>
      <c r="B90" s="51" t="s">
        <v>946</v>
      </c>
      <c r="C90" s="24" t="s">
        <v>45</v>
      </c>
      <c r="D90" s="24" t="s">
        <v>271</v>
      </c>
      <c r="E90" s="24" t="s">
        <v>284</v>
      </c>
      <c r="F90" s="24" t="s">
        <v>37</v>
      </c>
      <c r="G90" s="24">
        <v>2018</v>
      </c>
      <c r="H90" s="24" t="s">
        <v>941</v>
      </c>
      <c r="I90" s="55">
        <v>1</v>
      </c>
      <c r="J90" s="51" t="s">
        <v>944</v>
      </c>
      <c r="K90" s="52">
        <v>0.12</v>
      </c>
      <c r="L90" s="52">
        <v>0.12</v>
      </c>
      <c r="M90" s="52">
        <v>0.12</v>
      </c>
      <c r="N90" s="52"/>
      <c r="O90" s="52"/>
      <c r="P90" s="24" t="s">
        <v>135</v>
      </c>
      <c r="Q90" s="24" t="s">
        <v>39</v>
      </c>
      <c r="R90" s="24">
        <v>1</v>
      </c>
      <c r="S90" s="24">
        <v>3</v>
      </c>
      <c r="T90" s="24"/>
      <c r="U90" s="24"/>
      <c r="V90" s="24" t="s">
        <v>17</v>
      </c>
      <c r="W90" s="24">
        <v>1389</v>
      </c>
      <c r="X90" s="24"/>
    </row>
    <row r="91" s="76" customFormat="1" ht="24.95" customHeight="1" spans="1:24">
      <c r="A91" s="24">
        <v>57</v>
      </c>
      <c r="B91" s="51" t="s">
        <v>947</v>
      </c>
      <c r="C91" s="24" t="s">
        <v>45</v>
      </c>
      <c r="D91" s="24" t="s">
        <v>271</v>
      </c>
      <c r="E91" s="24" t="s">
        <v>437</v>
      </c>
      <c r="F91" s="24" t="s">
        <v>37</v>
      </c>
      <c r="G91" s="24">
        <v>2018</v>
      </c>
      <c r="H91" s="24" t="s">
        <v>941</v>
      </c>
      <c r="I91" s="55">
        <v>2</v>
      </c>
      <c r="J91" s="51" t="s">
        <v>944</v>
      </c>
      <c r="K91" s="52">
        <v>0.12</v>
      </c>
      <c r="L91" s="52">
        <v>0.24</v>
      </c>
      <c r="M91" s="52">
        <v>0.24</v>
      </c>
      <c r="N91" s="52"/>
      <c r="O91" s="52"/>
      <c r="P91" s="24" t="s">
        <v>135</v>
      </c>
      <c r="Q91" s="24" t="s">
        <v>39</v>
      </c>
      <c r="R91" s="24">
        <v>2</v>
      </c>
      <c r="S91" s="24">
        <v>6</v>
      </c>
      <c r="T91" s="24"/>
      <c r="U91" s="24"/>
      <c r="V91" s="24" t="s">
        <v>17</v>
      </c>
      <c r="W91" s="24">
        <v>1390</v>
      </c>
      <c r="X91" s="24"/>
    </row>
    <row r="92" s="76" customFormat="1" ht="24.95" customHeight="1" spans="1:24">
      <c r="A92" s="24">
        <v>58</v>
      </c>
      <c r="B92" s="51" t="s">
        <v>948</v>
      </c>
      <c r="C92" s="24" t="s">
        <v>45</v>
      </c>
      <c r="D92" s="24" t="s">
        <v>271</v>
      </c>
      <c r="E92" s="24" t="s">
        <v>287</v>
      </c>
      <c r="F92" s="24" t="s">
        <v>37</v>
      </c>
      <c r="G92" s="24">
        <v>2018</v>
      </c>
      <c r="H92" s="24" t="s">
        <v>941</v>
      </c>
      <c r="I92" s="55">
        <v>1</v>
      </c>
      <c r="J92" s="51" t="s">
        <v>944</v>
      </c>
      <c r="K92" s="52">
        <v>0.12</v>
      </c>
      <c r="L92" s="52">
        <v>0.12</v>
      </c>
      <c r="M92" s="52">
        <v>0.12</v>
      </c>
      <c r="N92" s="52"/>
      <c r="O92" s="52"/>
      <c r="P92" s="24" t="s">
        <v>135</v>
      </c>
      <c r="Q92" s="24" t="s">
        <v>39</v>
      </c>
      <c r="R92" s="24">
        <v>1</v>
      </c>
      <c r="S92" s="24">
        <v>2</v>
      </c>
      <c r="T92" s="24"/>
      <c r="U92" s="24"/>
      <c r="V92" s="24" t="s">
        <v>17</v>
      </c>
      <c r="W92" s="24">
        <v>1391</v>
      </c>
      <c r="X92" s="24"/>
    </row>
    <row r="93" s="76" customFormat="1" ht="24.95" customHeight="1" spans="1:24">
      <c r="A93" s="24">
        <v>59</v>
      </c>
      <c r="B93" s="51" t="s">
        <v>949</v>
      </c>
      <c r="C93" s="24" t="s">
        <v>45</v>
      </c>
      <c r="D93" s="24" t="s">
        <v>271</v>
      </c>
      <c r="E93" s="24" t="s">
        <v>950</v>
      </c>
      <c r="F93" s="24" t="s">
        <v>37</v>
      </c>
      <c r="G93" s="24">
        <v>2018</v>
      </c>
      <c r="H93" s="24" t="s">
        <v>941</v>
      </c>
      <c r="I93" s="55">
        <v>1</v>
      </c>
      <c r="J93" s="51" t="s">
        <v>944</v>
      </c>
      <c r="K93" s="52">
        <v>0.12</v>
      </c>
      <c r="L93" s="52">
        <v>0.12</v>
      </c>
      <c r="M93" s="52">
        <v>0.12</v>
      </c>
      <c r="N93" s="52"/>
      <c r="O93" s="52"/>
      <c r="P93" s="24" t="s">
        <v>135</v>
      </c>
      <c r="Q93" s="24" t="s">
        <v>39</v>
      </c>
      <c r="R93" s="24">
        <v>1</v>
      </c>
      <c r="S93" s="24">
        <v>3</v>
      </c>
      <c r="T93" s="24"/>
      <c r="U93" s="24"/>
      <c r="V93" s="24" t="s">
        <v>17</v>
      </c>
      <c r="W93" s="24">
        <v>1392</v>
      </c>
      <c r="X93" s="24"/>
    </row>
    <row r="94" s="76" customFormat="1" ht="24.95" customHeight="1" spans="1:24">
      <c r="A94" s="24">
        <v>60</v>
      </c>
      <c r="B94" s="51" t="s">
        <v>951</v>
      </c>
      <c r="C94" s="24" t="s">
        <v>45</v>
      </c>
      <c r="D94" s="24" t="s">
        <v>271</v>
      </c>
      <c r="E94" s="24" t="s">
        <v>952</v>
      </c>
      <c r="F94" s="24" t="s">
        <v>37</v>
      </c>
      <c r="G94" s="24">
        <v>2018</v>
      </c>
      <c r="H94" s="24" t="s">
        <v>941</v>
      </c>
      <c r="I94" s="55">
        <v>1</v>
      </c>
      <c r="J94" s="51" t="s">
        <v>944</v>
      </c>
      <c r="K94" s="52">
        <v>0.12</v>
      </c>
      <c r="L94" s="52">
        <v>0.12</v>
      </c>
      <c r="M94" s="52">
        <v>0.12</v>
      </c>
      <c r="N94" s="52"/>
      <c r="O94" s="52"/>
      <c r="P94" s="24" t="s">
        <v>135</v>
      </c>
      <c r="Q94" s="24" t="s">
        <v>39</v>
      </c>
      <c r="R94" s="24">
        <v>1</v>
      </c>
      <c r="S94" s="24">
        <v>4</v>
      </c>
      <c r="T94" s="24"/>
      <c r="U94" s="24"/>
      <c r="V94" s="24" t="s">
        <v>17</v>
      </c>
      <c r="W94" s="24">
        <v>1393</v>
      </c>
      <c r="X94" s="24"/>
    </row>
    <row r="95" s="76" customFormat="1" ht="24.95" customHeight="1" spans="1:24">
      <c r="A95" s="24">
        <v>61</v>
      </c>
      <c r="B95" s="51" t="s">
        <v>990</v>
      </c>
      <c r="C95" s="24" t="s">
        <v>45</v>
      </c>
      <c r="D95" s="24" t="s">
        <v>271</v>
      </c>
      <c r="E95" s="24" t="s">
        <v>275</v>
      </c>
      <c r="F95" s="24" t="s">
        <v>37</v>
      </c>
      <c r="G95" s="24">
        <v>2018</v>
      </c>
      <c r="H95" s="24" t="s">
        <v>941</v>
      </c>
      <c r="I95" s="55">
        <v>8</v>
      </c>
      <c r="J95" s="51" t="s">
        <v>955</v>
      </c>
      <c r="K95" s="52">
        <v>0.05</v>
      </c>
      <c r="L95" s="52">
        <v>0.4</v>
      </c>
      <c r="M95" s="52">
        <v>0.4</v>
      </c>
      <c r="N95" s="52"/>
      <c r="O95" s="52"/>
      <c r="P95" s="24" t="s">
        <v>135</v>
      </c>
      <c r="Q95" s="24" t="s">
        <v>39</v>
      </c>
      <c r="R95" s="24">
        <v>3</v>
      </c>
      <c r="S95" s="24">
        <v>11</v>
      </c>
      <c r="T95" s="24"/>
      <c r="U95" s="24"/>
      <c r="V95" s="24" t="s">
        <v>17</v>
      </c>
      <c r="W95" s="24">
        <v>1428</v>
      </c>
      <c r="X95" s="24"/>
    </row>
    <row r="96" s="76" customFormat="1" ht="24.95" customHeight="1" spans="1:24">
      <c r="A96" s="24">
        <v>62</v>
      </c>
      <c r="B96" s="51" t="s">
        <v>991</v>
      </c>
      <c r="C96" s="24" t="s">
        <v>45</v>
      </c>
      <c r="D96" s="24" t="s">
        <v>271</v>
      </c>
      <c r="E96" s="24" t="s">
        <v>281</v>
      </c>
      <c r="F96" s="24" t="s">
        <v>37</v>
      </c>
      <c r="G96" s="24">
        <v>2018</v>
      </c>
      <c r="H96" s="24" t="s">
        <v>941</v>
      </c>
      <c r="I96" s="55">
        <v>2</v>
      </c>
      <c r="J96" s="51" t="s">
        <v>955</v>
      </c>
      <c r="K96" s="52">
        <v>0.05</v>
      </c>
      <c r="L96" s="52">
        <v>0.1</v>
      </c>
      <c r="M96" s="52">
        <v>0.1</v>
      </c>
      <c r="N96" s="52"/>
      <c r="O96" s="52"/>
      <c r="P96" s="24" t="s">
        <v>135</v>
      </c>
      <c r="Q96" s="24" t="s">
        <v>39</v>
      </c>
      <c r="R96" s="24">
        <v>1</v>
      </c>
      <c r="S96" s="24">
        <v>2</v>
      </c>
      <c r="T96" s="24"/>
      <c r="U96" s="24"/>
      <c r="V96" s="24" t="s">
        <v>17</v>
      </c>
      <c r="W96" s="24">
        <v>1429</v>
      </c>
      <c r="X96" s="24"/>
    </row>
    <row r="97" s="76" customFormat="1" ht="24.95" customHeight="1" spans="1:24">
      <c r="A97" s="24">
        <v>63</v>
      </c>
      <c r="B97" s="51" t="s">
        <v>992</v>
      </c>
      <c r="C97" s="24" t="s">
        <v>45</v>
      </c>
      <c r="D97" s="24" t="s">
        <v>271</v>
      </c>
      <c r="E97" s="24" t="s">
        <v>278</v>
      </c>
      <c r="F97" s="24" t="s">
        <v>37</v>
      </c>
      <c r="G97" s="24">
        <v>2018</v>
      </c>
      <c r="H97" s="24" t="s">
        <v>941</v>
      </c>
      <c r="I97" s="55">
        <v>2</v>
      </c>
      <c r="J97" s="51" t="s">
        <v>955</v>
      </c>
      <c r="K97" s="52">
        <v>0.05</v>
      </c>
      <c r="L97" s="52">
        <v>0.1</v>
      </c>
      <c r="M97" s="52">
        <v>0.1</v>
      </c>
      <c r="N97" s="52"/>
      <c r="O97" s="52"/>
      <c r="P97" s="24" t="s">
        <v>135</v>
      </c>
      <c r="Q97" s="24" t="s">
        <v>39</v>
      </c>
      <c r="R97" s="24">
        <v>1</v>
      </c>
      <c r="S97" s="24">
        <v>4</v>
      </c>
      <c r="T97" s="24"/>
      <c r="U97" s="24"/>
      <c r="V97" s="24" t="s">
        <v>17</v>
      </c>
      <c r="W97" s="24">
        <v>1430</v>
      </c>
      <c r="X97" s="24"/>
    </row>
    <row r="98" s="76" customFormat="1" ht="24.95" customHeight="1" spans="1:24">
      <c r="A98" s="24">
        <v>64</v>
      </c>
      <c r="B98" s="51" t="s">
        <v>993</v>
      </c>
      <c r="C98" s="24" t="s">
        <v>45</v>
      </c>
      <c r="D98" s="24" t="s">
        <v>271</v>
      </c>
      <c r="E98" s="24" t="s">
        <v>950</v>
      </c>
      <c r="F98" s="24" t="s">
        <v>37</v>
      </c>
      <c r="G98" s="24">
        <v>2018</v>
      </c>
      <c r="H98" s="24" t="s">
        <v>941</v>
      </c>
      <c r="I98" s="55">
        <v>4</v>
      </c>
      <c r="J98" s="51" t="s">
        <v>955</v>
      </c>
      <c r="K98" s="52">
        <v>0.05</v>
      </c>
      <c r="L98" s="52">
        <v>0.2</v>
      </c>
      <c r="M98" s="52">
        <v>0.2</v>
      </c>
      <c r="N98" s="52"/>
      <c r="O98" s="52"/>
      <c r="P98" s="24" t="s">
        <v>135</v>
      </c>
      <c r="Q98" s="24" t="s">
        <v>39</v>
      </c>
      <c r="R98" s="24">
        <v>2</v>
      </c>
      <c r="S98" s="24">
        <v>3</v>
      </c>
      <c r="T98" s="24"/>
      <c r="U98" s="24"/>
      <c r="V98" s="24" t="s">
        <v>17</v>
      </c>
      <c r="W98" s="24">
        <v>1431</v>
      </c>
      <c r="X98" s="24"/>
    </row>
    <row r="99" s="76" customFormat="1" ht="24.95" customHeight="1" spans="1:24">
      <c r="A99" s="24">
        <v>65</v>
      </c>
      <c r="B99" s="51" t="s">
        <v>994</v>
      </c>
      <c r="C99" s="24" t="s">
        <v>45</v>
      </c>
      <c r="D99" s="24" t="s">
        <v>271</v>
      </c>
      <c r="E99" s="24" t="s">
        <v>287</v>
      </c>
      <c r="F99" s="24" t="s">
        <v>37</v>
      </c>
      <c r="G99" s="24">
        <v>2018</v>
      </c>
      <c r="H99" s="24" t="s">
        <v>941</v>
      </c>
      <c r="I99" s="55">
        <v>4</v>
      </c>
      <c r="J99" s="51" t="s">
        <v>955</v>
      </c>
      <c r="K99" s="52">
        <v>0.05</v>
      </c>
      <c r="L99" s="52">
        <v>0.2</v>
      </c>
      <c r="M99" s="52">
        <v>0.2</v>
      </c>
      <c r="N99" s="52"/>
      <c r="O99" s="52"/>
      <c r="P99" s="24" t="s">
        <v>135</v>
      </c>
      <c r="Q99" s="24" t="s">
        <v>39</v>
      </c>
      <c r="R99" s="24">
        <v>1</v>
      </c>
      <c r="S99" s="24">
        <v>2</v>
      </c>
      <c r="T99" s="24"/>
      <c r="U99" s="24"/>
      <c r="V99" s="24" t="s">
        <v>17</v>
      </c>
      <c r="W99" s="24">
        <v>1432</v>
      </c>
      <c r="X99" s="24"/>
    </row>
    <row r="100" s="76" customFormat="1" ht="24.95" customHeight="1" spans="1:24">
      <c r="A100" s="24">
        <v>66</v>
      </c>
      <c r="B100" s="51" t="s">
        <v>995</v>
      </c>
      <c r="C100" s="24" t="s">
        <v>45</v>
      </c>
      <c r="D100" s="24" t="s">
        <v>271</v>
      </c>
      <c r="E100" s="24" t="s">
        <v>430</v>
      </c>
      <c r="F100" s="24" t="s">
        <v>37</v>
      </c>
      <c r="G100" s="24">
        <v>2018</v>
      </c>
      <c r="H100" s="24" t="s">
        <v>941</v>
      </c>
      <c r="I100" s="55">
        <v>2</v>
      </c>
      <c r="J100" s="51" t="s">
        <v>955</v>
      </c>
      <c r="K100" s="52">
        <v>0.05</v>
      </c>
      <c r="L100" s="52">
        <v>0.1</v>
      </c>
      <c r="M100" s="52">
        <v>0.1</v>
      </c>
      <c r="N100" s="52"/>
      <c r="O100" s="52"/>
      <c r="P100" s="24" t="s">
        <v>135</v>
      </c>
      <c r="Q100" s="24" t="s">
        <v>39</v>
      </c>
      <c r="R100" s="24">
        <v>1</v>
      </c>
      <c r="S100" s="24">
        <v>2</v>
      </c>
      <c r="T100" s="24"/>
      <c r="U100" s="24"/>
      <c r="V100" s="24" t="s">
        <v>17</v>
      </c>
      <c r="W100" s="24">
        <v>1433</v>
      </c>
      <c r="X100" s="24"/>
    </row>
    <row r="101" s="76" customFormat="1" ht="24.95" customHeight="1" spans="1:24">
      <c r="A101" s="24">
        <v>67</v>
      </c>
      <c r="B101" s="51" t="s">
        <v>996</v>
      </c>
      <c r="C101" s="24" t="s">
        <v>45</v>
      </c>
      <c r="D101" s="24" t="s">
        <v>271</v>
      </c>
      <c r="E101" s="24" t="s">
        <v>284</v>
      </c>
      <c r="F101" s="24" t="s">
        <v>37</v>
      </c>
      <c r="G101" s="24">
        <v>2018</v>
      </c>
      <c r="H101" s="24" t="s">
        <v>941</v>
      </c>
      <c r="I101" s="55">
        <v>2</v>
      </c>
      <c r="J101" s="51" t="s">
        <v>955</v>
      </c>
      <c r="K101" s="52">
        <v>0.05</v>
      </c>
      <c r="L101" s="52">
        <v>0.1</v>
      </c>
      <c r="M101" s="52">
        <v>0.1</v>
      </c>
      <c r="N101" s="52"/>
      <c r="O101" s="52"/>
      <c r="P101" s="24" t="s">
        <v>135</v>
      </c>
      <c r="Q101" s="24" t="s">
        <v>39</v>
      </c>
      <c r="R101" s="24">
        <v>1</v>
      </c>
      <c r="S101" s="24">
        <v>3</v>
      </c>
      <c r="T101" s="24"/>
      <c r="U101" s="24"/>
      <c r="V101" s="24" t="s">
        <v>17</v>
      </c>
      <c r="W101" s="24">
        <v>1434</v>
      </c>
      <c r="X101" s="24"/>
    </row>
    <row r="102" s="76" customFormat="1" ht="24.95" customHeight="1" spans="1:24">
      <c r="A102" s="24">
        <v>68</v>
      </c>
      <c r="B102" s="53" t="s">
        <v>997</v>
      </c>
      <c r="C102" s="33" t="s">
        <v>45</v>
      </c>
      <c r="D102" s="33" t="s">
        <v>271</v>
      </c>
      <c r="E102" s="33" t="s">
        <v>952</v>
      </c>
      <c r="F102" s="33" t="s">
        <v>37</v>
      </c>
      <c r="G102" s="24">
        <v>2018</v>
      </c>
      <c r="H102" s="24" t="s">
        <v>941</v>
      </c>
      <c r="I102" s="55">
        <v>2</v>
      </c>
      <c r="J102" s="51" t="s">
        <v>955</v>
      </c>
      <c r="K102" s="52">
        <v>0.05</v>
      </c>
      <c r="L102" s="52">
        <v>0.1</v>
      </c>
      <c r="M102" s="52">
        <v>0.1</v>
      </c>
      <c r="N102" s="52"/>
      <c r="O102" s="52"/>
      <c r="P102" s="24" t="s">
        <v>135</v>
      </c>
      <c r="Q102" s="24" t="s">
        <v>39</v>
      </c>
      <c r="R102" s="24">
        <v>1</v>
      </c>
      <c r="S102" s="24">
        <v>4</v>
      </c>
      <c r="T102" s="24"/>
      <c r="U102" s="24"/>
      <c r="V102" s="24" t="s">
        <v>17</v>
      </c>
      <c r="W102" s="24">
        <v>1435</v>
      </c>
      <c r="X102" s="24"/>
    </row>
    <row r="103" s="76" customFormat="1" ht="24.95" customHeight="1" spans="1:24">
      <c r="A103" s="24">
        <v>69</v>
      </c>
      <c r="B103" s="53" t="s">
        <v>998</v>
      </c>
      <c r="C103" s="33" t="s">
        <v>45</v>
      </c>
      <c r="D103" s="33" t="s">
        <v>271</v>
      </c>
      <c r="E103" s="33" t="s">
        <v>437</v>
      </c>
      <c r="F103" s="33" t="s">
        <v>37</v>
      </c>
      <c r="G103" s="24">
        <v>2018</v>
      </c>
      <c r="H103" s="24" t="s">
        <v>941</v>
      </c>
      <c r="I103" s="55">
        <v>8</v>
      </c>
      <c r="J103" s="51" t="s">
        <v>955</v>
      </c>
      <c r="K103" s="52">
        <v>0.05</v>
      </c>
      <c r="L103" s="52">
        <v>0.4</v>
      </c>
      <c r="M103" s="52">
        <v>0.4</v>
      </c>
      <c r="N103" s="52"/>
      <c r="O103" s="52"/>
      <c r="P103" s="24" t="s">
        <v>135</v>
      </c>
      <c r="Q103" s="24" t="s">
        <v>39</v>
      </c>
      <c r="R103" s="24">
        <v>2</v>
      </c>
      <c r="S103" s="24">
        <v>6</v>
      </c>
      <c r="T103" s="24"/>
      <c r="U103" s="24"/>
      <c r="V103" s="24" t="s">
        <v>17</v>
      </c>
      <c r="W103" s="24">
        <v>1436</v>
      </c>
      <c r="X103" s="24"/>
    </row>
    <row r="104" s="76" customFormat="1" ht="24.95" customHeight="1" spans="1:24">
      <c r="A104" s="24">
        <v>70</v>
      </c>
      <c r="B104" s="53" t="s">
        <v>999</v>
      </c>
      <c r="C104" s="33" t="s">
        <v>45</v>
      </c>
      <c r="D104" s="33" t="s">
        <v>271</v>
      </c>
      <c r="E104" s="33" t="s">
        <v>434</v>
      </c>
      <c r="F104" s="33" t="s">
        <v>37</v>
      </c>
      <c r="G104" s="24">
        <v>2018</v>
      </c>
      <c r="H104" s="24" t="s">
        <v>941</v>
      </c>
      <c r="I104" s="55">
        <v>2</v>
      </c>
      <c r="J104" s="51" t="s">
        <v>955</v>
      </c>
      <c r="K104" s="52">
        <v>0.05</v>
      </c>
      <c r="L104" s="52">
        <v>0.1</v>
      </c>
      <c r="M104" s="52">
        <v>0.1</v>
      </c>
      <c r="N104" s="52"/>
      <c r="O104" s="52"/>
      <c r="P104" s="24" t="s">
        <v>135</v>
      </c>
      <c r="Q104" s="24" t="s">
        <v>39</v>
      </c>
      <c r="R104" s="24">
        <v>1</v>
      </c>
      <c r="S104" s="24">
        <v>3</v>
      </c>
      <c r="T104" s="24"/>
      <c r="U104" s="24"/>
      <c r="V104" s="24" t="s">
        <v>17</v>
      </c>
      <c r="W104" s="24">
        <v>1437</v>
      </c>
      <c r="X104" s="24"/>
    </row>
    <row r="105" ht="24.95" customHeight="1" spans="1:24">
      <c r="A105" s="24">
        <v>71</v>
      </c>
      <c r="B105" s="78" t="s">
        <v>1033</v>
      </c>
      <c r="C105" s="33" t="s">
        <v>45</v>
      </c>
      <c r="D105" s="33" t="s">
        <v>271</v>
      </c>
      <c r="E105" s="33" t="s">
        <v>281</v>
      </c>
      <c r="F105" s="33" t="s">
        <v>37</v>
      </c>
      <c r="G105" s="26">
        <v>2019</v>
      </c>
      <c r="H105" s="26" t="s">
        <v>941</v>
      </c>
      <c r="I105" s="45">
        <v>10</v>
      </c>
      <c r="J105" s="46" t="s">
        <v>955</v>
      </c>
      <c r="K105" s="26">
        <v>0.05</v>
      </c>
      <c r="L105" s="47">
        <v>0.5</v>
      </c>
      <c r="M105" s="47"/>
      <c r="N105" s="47">
        <v>0.5</v>
      </c>
      <c r="O105" s="47"/>
      <c r="P105" s="26" t="s">
        <v>135</v>
      </c>
      <c r="Q105" s="26" t="s">
        <v>39</v>
      </c>
      <c r="R105" s="60">
        <v>1</v>
      </c>
      <c r="S105" s="60">
        <v>2</v>
      </c>
      <c r="T105" s="60"/>
      <c r="U105" s="60"/>
      <c r="V105" s="26" t="s">
        <v>17</v>
      </c>
      <c r="W105" s="26"/>
      <c r="X105" s="87" t="s">
        <v>1034</v>
      </c>
    </row>
    <row r="106" ht="24.95" customHeight="1" spans="1:24">
      <c r="A106" s="24"/>
      <c r="B106" s="78"/>
      <c r="C106" s="30" t="s">
        <v>45</v>
      </c>
      <c r="D106" s="30" t="s">
        <v>1944</v>
      </c>
      <c r="E106" s="30" t="s">
        <v>281</v>
      </c>
      <c r="F106" s="30" t="s">
        <v>3059</v>
      </c>
      <c r="G106" s="26">
        <v>2019</v>
      </c>
      <c r="H106" s="26" t="s">
        <v>941</v>
      </c>
      <c r="I106" s="45">
        <v>10</v>
      </c>
      <c r="J106" s="46" t="s">
        <v>955</v>
      </c>
      <c r="K106" s="26">
        <v>0.05</v>
      </c>
      <c r="L106" s="47">
        <v>0.5</v>
      </c>
      <c r="M106" s="47"/>
      <c r="N106" s="47">
        <v>0.5</v>
      </c>
      <c r="O106" s="47"/>
      <c r="P106" s="26" t="s">
        <v>135</v>
      </c>
      <c r="Q106" s="26" t="s">
        <v>39</v>
      </c>
      <c r="R106" s="60">
        <v>1</v>
      </c>
      <c r="S106" s="60">
        <v>2</v>
      </c>
      <c r="T106" s="60"/>
      <c r="U106" s="60"/>
      <c r="V106" s="26" t="s">
        <v>17</v>
      </c>
      <c r="W106" s="26"/>
      <c r="X106" s="87"/>
    </row>
    <row r="107" ht="24.95" customHeight="1" spans="1:24">
      <c r="A107" s="24">
        <v>72</v>
      </c>
      <c r="B107" s="78" t="s">
        <v>1035</v>
      </c>
      <c r="C107" s="33" t="s">
        <v>45</v>
      </c>
      <c r="D107" s="33" t="s">
        <v>271</v>
      </c>
      <c r="E107" s="33" t="s">
        <v>444</v>
      </c>
      <c r="F107" s="33" t="s">
        <v>37</v>
      </c>
      <c r="G107" s="26">
        <v>2019</v>
      </c>
      <c r="H107" s="26" t="s">
        <v>941</v>
      </c>
      <c r="I107" s="45">
        <v>2</v>
      </c>
      <c r="J107" s="46" t="s">
        <v>955</v>
      </c>
      <c r="K107" s="26">
        <v>0.05</v>
      </c>
      <c r="L107" s="47">
        <v>0.1</v>
      </c>
      <c r="M107" s="47"/>
      <c r="N107" s="47">
        <v>0.1</v>
      </c>
      <c r="O107" s="47"/>
      <c r="P107" s="26" t="s">
        <v>135</v>
      </c>
      <c r="Q107" s="26" t="s">
        <v>39</v>
      </c>
      <c r="R107" s="60">
        <v>1</v>
      </c>
      <c r="S107" s="60">
        <v>5</v>
      </c>
      <c r="T107" s="60"/>
      <c r="U107" s="60"/>
      <c r="V107" s="26" t="s">
        <v>17</v>
      </c>
      <c r="W107" s="26"/>
      <c r="X107" s="87" t="s">
        <v>1036</v>
      </c>
    </row>
    <row r="108" customFormat="1" ht="24.95" customHeight="1" spans="1:24">
      <c r="A108" s="24"/>
      <c r="B108" s="78"/>
      <c r="C108" s="30" t="s">
        <v>45</v>
      </c>
      <c r="D108" s="30" t="s">
        <v>1944</v>
      </c>
      <c r="E108" s="30" t="s">
        <v>444</v>
      </c>
      <c r="F108" s="30" t="s">
        <v>3076</v>
      </c>
      <c r="G108" s="26">
        <v>2019</v>
      </c>
      <c r="H108" s="26" t="s">
        <v>941</v>
      </c>
      <c r="I108" s="45">
        <v>2</v>
      </c>
      <c r="J108" s="46" t="s">
        <v>955</v>
      </c>
      <c r="K108" s="26">
        <v>0.05</v>
      </c>
      <c r="L108" s="47">
        <v>0.1</v>
      </c>
      <c r="M108" s="47"/>
      <c r="N108" s="47">
        <v>0.1</v>
      </c>
      <c r="O108" s="47"/>
      <c r="P108" s="26" t="s">
        <v>135</v>
      </c>
      <c r="Q108" s="26" t="s">
        <v>39</v>
      </c>
      <c r="R108" s="60">
        <v>1</v>
      </c>
      <c r="S108" s="60">
        <v>5</v>
      </c>
      <c r="T108" s="60"/>
      <c r="U108" s="60"/>
      <c r="V108" s="26" t="s">
        <v>17</v>
      </c>
      <c r="W108" s="26"/>
      <c r="X108" s="87"/>
    </row>
    <row r="109" s="6" customFormat="1" ht="24.95" customHeight="1" spans="1:24">
      <c r="A109" s="22">
        <v>73</v>
      </c>
      <c r="B109" s="23" t="s">
        <v>1047</v>
      </c>
      <c r="C109" s="22"/>
      <c r="D109" s="22"/>
      <c r="E109" s="22"/>
      <c r="F109" s="22" t="s">
        <v>37</v>
      </c>
      <c r="G109" s="22" t="s">
        <v>34</v>
      </c>
      <c r="H109" s="22" t="s">
        <v>941</v>
      </c>
      <c r="I109" s="43">
        <f>SUM(I110:I123)</f>
        <v>33</v>
      </c>
      <c r="J109" s="23" t="s">
        <v>1048</v>
      </c>
      <c r="K109" s="22"/>
      <c r="L109" s="49">
        <f>SUM(L110:L123)</f>
        <v>10.7</v>
      </c>
      <c r="M109" s="49">
        <f>SUM(M110:M123)</f>
        <v>3.2</v>
      </c>
      <c r="N109" s="49">
        <f>SUM(N110:N123)</f>
        <v>7.5</v>
      </c>
      <c r="O109" s="49">
        <f>SUM(O110:O123)</f>
        <v>0</v>
      </c>
      <c r="P109" s="22"/>
      <c r="Q109" s="22" t="s">
        <v>39</v>
      </c>
      <c r="R109" s="58">
        <f>SUM(R110:R123)</f>
        <v>19</v>
      </c>
      <c r="S109" s="58">
        <f>SUM(S110:S123)</f>
        <v>65</v>
      </c>
      <c r="T109" s="58"/>
      <c r="U109" s="58"/>
      <c r="V109" s="22" t="s">
        <v>34</v>
      </c>
      <c r="W109" s="22">
        <v>1780</v>
      </c>
      <c r="X109" s="22"/>
    </row>
    <row r="110" s="3" customFormat="1" ht="24.95" customHeight="1" spans="1:24">
      <c r="A110" s="24">
        <v>74</v>
      </c>
      <c r="B110" s="46" t="s">
        <v>1081</v>
      </c>
      <c r="C110" s="26" t="s">
        <v>45</v>
      </c>
      <c r="D110" s="26" t="s">
        <v>271</v>
      </c>
      <c r="E110" s="26" t="s">
        <v>430</v>
      </c>
      <c r="F110" s="26" t="s">
        <v>37</v>
      </c>
      <c r="G110" s="26">
        <v>2018</v>
      </c>
      <c r="H110" s="26" t="s">
        <v>941</v>
      </c>
      <c r="I110" s="45">
        <v>2</v>
      </c>
      <c r="J110" s="51" t="s">
        <v>1048</v>
      </c>
      <c r="K110" s="47">
        <v>0.4</v>
      </c>
      <c r="L110" s="47">
        <v>0.8</v>
      </c>
      <c r="M110" s="47">
        <v>0.8</v>
      </c>
      <c r="N110" s="47"/>
      <c r="O110" s="47"/>
      <c r="P110" s="26" t="s">
        <v>135</v>
      </c>
      <c r="Q110" s="26" t="s">
        <v>39</v>
      </c>
      <c r="R110" s="26">
        <v>1</v>
      </c>
      <c r="S110" s="26">
        <v>1</v>
      </c>
      <c r="T110" s="26"/>
      <c r="U110" s="26"/>
      <c r="V110" s="26" t="s">
        <v>17</v>
      </c>
      <c r="W110" s="24">
        <v>1807</v>
      </c>
      <c r="X110" s="24"/>
    </row>
    <row r="111" s="3" customFormat="1" ht="24.95" customHeight="1" spans="1:24">
      <c r="A111" s="24">
        <v>75</v>
      </c>
      <c r="B111" s="46" t="s">
        <v>1082</v>
      </c>
      <c r="C111" s="26" t="s">
        <v>45</v>
      </c>
      <c r="D111" s="26" t="s">
        <v>271</v>
      </c>
      <c r="E111" s="26" t="s">
        <v>278</v>
      </c>
      <c r="F111" s="26" t="s">
        <v>37</v>
      </c>
      <c r="G111" s="26">
        <v>2018</v>
      </c>
      <c r="H111" s="26" t="s">
        <v>941</v>
      </c>
      <c r="I111" s="45">
        <v>2</v>
      </c>
      <c r="J111" s="51" t="s">
        <v>1048</v>
      </c>
      <c r="K111" s="47">
        <v>0.4</v>
      </c>
      <c r="L111" s="47">
        <v>0.8</v>
      </c>
      <c r="M111" s="47">
        <v>0.8</v>
      </c>
      <c r="N111" s="47"/>
      <c r="O111" s="47"/>
      <c r="P111" s="26" t="s">
        <v>135</v>
      </c>
      <c r="Q111" s="26" t="s">
        <v>39</v>
      </c>
      <c r="R111" s="26">
        <v>2</v>
      </c>
      <c r="S111" s="26">
        <v>5</v>
      </c>
      <c r="T111" s="26"/>
      <c r="U111" s="26"/>
      <c r="V111" s="26" t="s">
        <v>17</v>
      </c>
      <c r="W111" s="24">
        <v>1808</v>
      </c>
      <c r="X111" s="24"/>
    </row>
    <row r="112" s="3" customFormat="1" ht="24.95" customHeight="1" spans="1:24">
      <c r="A112" s="24">
        <v>76</v>
      </c>
      <c r="B112" s="46" t="s">
        <v>1083</v>
      </c>
      <c r="C112" s="26" t="s">
        <v>45</v>
      </c>
      <c r="D112" s="26" t="s">
        <v>271</v>
      </c>
      <c r="E112" s="26" t="s">
        <v>444</v>
      </c>
      <c r="F112" s="26" t="s">
        <v>37</v>
      </c>
      <c r="G112" s="26">
        <v>2018</v>
      </c>
      <c r="H112" s="26" t="s">
        <v>941</v>
      </c>
      <c r="I112" s="45">
        <v>1</v>
      </c>
      <c r="J112" s="51" t="s">
        <v>1048</v>
      </c>
      <c r="K112" s="47">
        <v>0.4</v>
      </c>
      <c r="L112" s="47">
        <v>0.4</v>
      </c>
      <c r="M112" s="47">
        <v>0.4</v>
      </c>
      <c r="N112" s="47"/>
      <c r="O112" s="47"/>
      <c r="P112" s="26" t="s">
        <v>135</v>
      </c>
      <c r="Q112" s="26" t="s">
        <v>39</v>
      </c>
      <c r="R112" s="26">
        <v>4</v>
      </c>
      <c r="S112" s="26">
        <v>16</v>
      </c>
      <c r="T112" s="26"/>
      <c r="U112" s="26"/>
      <c r="V112" s="26" t="s">
        <v>17</v>
      </c>
      <c r="W112" s="24">
        <v>1809</v>
      </c>
      <c r="X112" s="24"/>
    </row>
    <row r="113" s="3" customFormat="1" ht="24.95" customHeight="1" spans="1:24">
      <c r="A113" s="24">
        <v>77</v>
      </c>
      <c r="B113" s="46" t="s">
        <v>1084</v>
      </c>
      <c r="C113" s="26" t="s">
        <v>45</v>
      </c>
      <c r="D113" s="26" t="s">
        <v>271</v>
      </c>
      <c r="E113" s="26" t="s">
        <v>287</v>
      </c>
      <c r="F113" s="26" t="s">
        <v>37</v>
      </c>
      <c r="G113" s="26">
        <v>2018</v>
      </c>
      <c r="H113" s="26" t="s">
        <v>941</v>
      </c>
      <c r="I113" s="45">
        <v>1</v>
      </c>
      <c r="J113" s="51" t="s">
        <v>1048</v>
      </c>
      <c r="K113" s="47">
        <v>0.4</v>
      </c>
      <c r="L113" s="47">
        <v>0.4</v>
      </c>
      <c r="M113" s="47">
        <v>0.4</v>
      </c>
      <c r="N113" s="47"/>
      <c r="O113" s="47"/>
      <c r="P113" s="26" t="s">
        <v>135</v>
      </c>
      <c r="Q113" s="26" t="s">
        <v>39</v>
      </c>
      <c r="R113" s="26">
        <v>1</v>
      </c>
      <c r="S113" s="26">
        <v>4</v>
      </c>
      <c r="T113" s="26"/>
      <c r="U113" s="26"/>
      <c r="V113" s="26" t="s">
        <v>17</v>
      </c>
      <c r="W113" s="24">
        <v>1810</v>
      </c>
      <c r="X113" s="24"/>
    </row>
    <row r="114" s="3" customFormat="1" ht="24.95" customHeight="1" spans="1:24">
      <c r="A114" s="24">
        <v>78</v>
      </c>
      <c r="B114" s="46" t="s">
        <v>1085</v>
      </c>
      <c r="C114" s="26" t="s">
        <v>45</v>
      </c>
      <c r="D114" s="26" t="s">
        <v>271</v>
      </c>
      <c r="E114" s="26" t="s">
        <v>764</v>
      </c>
      <c r="F114" s="26" t="s">
        <v>37</v>
      </c>
      <c r="G114" s="26">
        <v>2018</v>
      </c>
      <c r="H114" s="26" t="s">
        <v>941</v>
      </c>
      <c r="I114" s="45">
        <v>2</v>
      </c>
      <c r="J114" s="51" t="s">
        <v>1048</v>
      </c>
      <c r="K114" s="47">
        <v>0.4</v>
      </c>
      <c r="L114" s="47">
        <v>0.8</v>
      </c>
      <c r="M114" s="47">
        <v>0.8</v>
      </c>
      <c r="N114" s="47"/>
      <c r="O114" s="47"/>
      <c r="P114" s="26" t="s">
        <v>135</v>
      </c>
      <c r="Q114" s="26" t="s">
        <v>39</v>
      </c>
      <c r="R114" s="26">
        <v>2</v>
      </c>
      <c r="S114" s="26">
        <v>6</v>
      </c>
      <c r="T114" s="26"/>
      <c r="U114" s="26"/>
      <c r="V114" s="26" t="s">
        <v>17</v>
      </c>
      <c r="W114" s="24">
        <v>1811</v>
      </c>
      <c r="X114" s="24"/>
    </row>
    <row r="115" ht="24.95" customHeight="1" spans="1:24">
      <c r="A115" s="24">
        <v>79</v>
      </c>
      <c r="B115" s="25" t="s">
        <v>1120</v>
      </c>
      <c r="C115" s="26" t="s">
        <v>45</v>
      </c>
      <c r="D115" s="26" t="s">
        <v>271</v>
      </c>
      <c r="E115" s="26" t="s">
        <v>430</v>
      </c>
      <c r="F115" s="26" t="s">
        <v>37</v>
      </c>
      <c r="G115" s="26">
        <v>2019</v>
      </c>
      <c r="H115" s="26" t="s">
        <v>941</v>
      </c>
      <c r="I115" s="45">
        <v>1</v>
      </c>
      <c r="J115" s="46" t="s">
        <v>1048</v>
      </c>
      <c r="K115" s="26">
        <v>0.3</v>
      </c>
      <c r="L115" s="47">
        <v>0.3</v>
      </c>
      <c r="M115" s="47"/>
      <c r="N115" s="47">
        <v>0.3</v>
      </c>
      <c r="O115" s="47"/>
      <c r="P115" s="26" t="s">
        <v>49</v>
      </c>
      <c r="Q115" s="26" t="s">
        <v>39</v>
      </c>
      <c r="R115" s="60">
        <v>1</v>
      </c>
      <c r="S115" s="60">
        <v>3</v>
      </c>
      <c r="T115" s="60"/>
      <c r="U115" s="60"/>
      <c r="V115" s="26" t="s">
        <v>17</v>
      </c>
      <c r="W115" s="26"/>
      <c r="X115" s="87" t="s">
        <v>1121</v>
      </c>
    </row>
    <row r="116" ht="24.95" customHeight="1" spans="1:24">
      <c r="A116" s="24">
        <v>80</v>
      </c>
      <c r="B116" s="25" t="s">
        <v>1122</v>
      </c>
      <c r="C116" s="26" t="s">
        <v>45</v>
      </c>
      <c r="D116" s="26" t="s">
        <v>271</v>
      </c>
      <c r="E116" s="26" t="s">
        <v>437</v>
      </c>
      <c r="F116" s="26" t="s">
        <v>37</v>
      </c>
      <c r="G116" s="26">
        <v>2019</v>
      </c>
      <c r="H116" s="26" t="s">
        <v>941</v>
      </c>
      <c r="I116" s="45">
        <v>3</v>
      </c>
      <c r="J116" s="46" t="s">
        <v>1048</v>
      </c>
      <c r="K116" s="26">
        <v>0.3</v>
      </c>
      <c r="L116" s="47">
        <v>0.9</v>
      </c>
      <c r="M116" s="47"/>
      <c r="N116" s="47">
        <v>0.9</v>
      </c>
      <c r="O116" s="47"/>
      <c r="P116" s="26" t="s">
        <v>135</v>
      </c>
      <c r="Q116" s="26" t="s">
        <v>39</v>
      </c>
      <c r="R116" s="60">
        <v>1</v>
      </c>
      <c r="S116" s="60">
        <v>4</v>
      </c>
      <c r="T116" s="60"/>
      <c r="U116" s="60"/>
      <c r="V116" s="26" t="s">
        <v>17</v>
      </c>
      <c r="W116" s="26"/>
      <c r="X116" s="87" t="s">
        <v>1123</v>
      </c>
    </row>
    <row r="117" ht="24.95" customHeight="1" spans="1:24">
      <c r="A117" s="24"/>
      <c r="B117" s="25"/>
      <c r="C117" s="27" t="s">
        <v>45</v>
      </c>
      <c r="D117" s="27" t="s">
        <v>1944</v>
      </c>
      <c r="E117" s="27" t="s">
        <v>437</v>
      </c>
      <c r="F117" s="27" t="s">
        <v>3077</v>
      </c>
      <c r="G117" s="26">
        <v>2019</v>
      </c>
      <c r="H117" s="26" t="s">
        <v>941</v>
      </c>
      <c r="I117" s="45">
        <v>3</v>
      </c>
      <c r="J117" s="46" t="s">
        <v>1048</v>
      </c>
      <c r="K117" s="26">
        <v>0.3</v>
      </c>
      <c r="L117" s="47">
        <v>0.9</v>
      </c>
      <c r="M117" s="47"/>
      <c r="N117" s="47">
        <v>0.9</v>
      </c>
      <c r="O117" s="47"/>
      <c r="P117" s="26" t="s">
        <v>135</v>
      </c>
      <c r="Q117" s="26" t="s">
        <v>39</v>
      </c>
      <c r="R117" s="60">
        <v>1</v>
      </c>
      <c r="S117" s="60">
        <v>4</v>
      </c>
      <c r="T117" s="60"/>
      <c r="U117" s="60"/>
      <c r="V117" s="26" t="s">
        <v>17</v>
      </c>
      <c r="W117" s="26"/>
      <c r="X117" s="87"/>
    </row>
    <row r="118" ht="24.95" customHeight="1" spans="1:24">
      <c r="A118" s="24">
        <v>81</v>
      </c>
      <c r="B118" s="78" t="s">
        <v>1124</v>
      </c>
      <c r="C118" s="33" t="s">
        <v>45</v>
      </c>
      <c r="D118" s="33" t="s">
        <v>271</v>
      </c>
      <c r="E118" s="33" t="s">
        <v>284</v>
      </c>
      <c r="F118" s="33" t="s">
        <v>37</v>
      </c>
      <c r="G118" s="33">
        <v>2019</v>
      </c>
      <c r="H118" s="26" t="s">
        <v>941</v>
      </c>
      <c r="I118" s="45">
        <v>3</v>
      </c>
      <c r="J118" s="46" t="s">
        <v>1048</v>
      </c>
      <c r="K118" s="26">
        <v>0.3</v>
      </c>
      <c r="L118" s="47">
        <v>0.9</v>
      </c>
      <c r="M118" s="47"/>
      <c r="N118" s="47">
        <v>0.9</v>
      </c>
      <c r="O118" s="47"/>
      <c r="P118" s="26" t="s">
        <v>135</v>
      </c>
      <c r="Q118" s="26" t="s">
        <v>39</v>
      </c>
      <c r="R118" s="60">
        <v>1</v>
      </c>
      <c r="S118" s="60">
        <v>4</v>
      </c>
      <c r="T118" s="60"/>
      <c r="U118" s="60"/>
      <c r="V118" s="26" t="s">
        <v>17</v>
      </c>
      <c r="W118" s="26"/>
      <c r="X118" s="87" t="s">
        <v>1125</v>
      </c>
    </row>
    <row r="119" ht="24.95" customHeight="1" spans="1:24">
      <c r="A119" s="24"/>
      <c r="B119" s="78"/>
      <c r="C119" s="30" t="s">
        <v>45</v>
      </c>
      <c r="D119" s="30" t="s">
        <v>1944</v>
      </c>
      <c r="E119" s="30" t="s">
        <v>284</v>
      </c>
      <c r="F119" s="30" t="s">
        <v>3078</v>
      </c>
      <c r="G119" s="33">
        <v>2019</v>
      </c>
      <c r="H119" s="26" t="s">
        <v>941</v>
      </c>
      <c r="I119" s="45">
        <v>3</v>
      </c>
      <c r="J119" s="46" t="s">
        <v>1048</v>
      </c>
      <c r="K119" s="26">
        <v>0.3</v>
      </c>
      <c r="L119" s="47">
        <v>0.9</v>
      </c>
      <c r="M119" s="47"/>
      <c r="N119" s="47">
        <v>0.9</v>
      </c>
      <c r="O119" s="47"/>
      <c r="P119" s="26" t="s">
        <v>135</v>
      </c>
      <c r="Q119" s="26" t="s">
        <v>39</v>
      </c>
      <c r="R119" s="60">
        <v>1</v>
      </c>
      <c r="S119" s="60">
        <v>4</v>
      </c>
      <c r="T119" s="60"/>
      <c r="U119" s="60"/>
      <c r="V119" s="26" t="s">
        <v>17</v>
      </c>
      <c r="W119" s="26"/>
      <c r="X119" s="87"/>
    </row>
    <row r="120" ht="24.95" customHeight="1" spans="1:24">
      <c r="A120" s="24">
        <v>83</v>
      </c>
      <c r="B120" s="78" t="s">
        <v>1126</v>
      </c>
      <c r="C120" s="33" t="s">
        <v>45</v>
      </c>
      <c r="D120" s="33" t="s">
        <v>271</v>
      </c>
      <c r="E120" s="33" t="s">
        <v>287</v>
      </c>
      <c r="F120" s="33" t="s">
        <v>37</v>
      </c>
      <c r="G120" s="33">
        <v>2019</v>
      </c>
      <c r="H120" s="26" t="s">
        <v>941</v>
      </c>
      <c r="I120" s="45">
        <v>3</v>
      </c>
      <c r="J120" s="46" t="s">
        <v>1048</v>
      </c>
      <c r="K120" s="26">
        <v>0.3</v>
      </c>
      <c r="L120" s="47">
        <v>0.9</v>
      </c>
      <c r="M120" s="47"/>
      <c r="N120" s="47">
        <v>0.9</v>
      </c>
      <c r="O120" s="47"/>
      <c r="P120" s="26" t="s">
        <v>135</v>
      </c>
      <c r="Q120" s="26" t="s">
        <v>39</v>
      </c>
      <c r="R120" s="60">
        <v>1</v>
      </c>
      <c r="S120" s="60">
        <v>2</v>
      </c>
      <c r="T120" s="60"/>
      <c r="U120" s="60"/>
      <c r="V120" s="26" t="s">
        <v>17</v>
      </c>
      <c r="W120" s="26"/>
      <c r="X120" s="87" t="s">
        <v>1128</v>
      </c>
    </row>
    <row r="121" ht="24.95" customHeight="1" spans="1:24">
      <c r="A121" s="24"/>
      <c r="B121" s="78"/>
      <c r="C121" s="30" t="s">
        <v>45</v>
      </c>
      <c r="D121" s="30" t="s">
        <v>1944</v>
      </c>
      <c r="E121" s="30" t="s">
        <v>287</v>
      </c>
      <c r="F121" s="31" t="s">
        <v>3069</v>
      </c>
      <c r="G121" s="83">
        <v>2</v>
      </c>
      <c r="H121" s="26" t="s">
        <v>941</v>
      </c>
      <c r="I121" s="45">
        <v>3</v>
      </c>
      <c r="J121" s="46" t="s">
        <v>1048</v>
      </c>
      <c r="K121" s="26">
        <v>0.3</v>
      </c>
      <c r="L121" s="47">
        <v>0.9</v>
      </c>
      <c r="M121" s="47"/>
      <c r="N121" s="47">
        <v>0.9</v>
      </c>
      <c r="O121" s="47"/>
      <c r="P121" s="26" t="s">
        <v>135</v>
      </c>
      <c r="Q121" s="26" t="s">
        <v>39</v>
      </c>
      <c r="R121" s="60">
        <v>1</v>
      </c>
      <c r="S121" s="60">
        <v>2</v>
      </c>
      <c r="T121" s="60"/>
      <c r="U121" s="60"/>
      <c r="V121" s="26" t="s">
        <v>17</v>
      </c>
      <c r="W121" s="26"/>
      <c r="X121" s="87"/>
    </row>
    <row r="122" ht="24.95" customHeight="1" spans="1:24">
      <c r="A122" s="24">
        <v>84</v>
      </c>
      <c r="B122" s="78" t="s">
        <v>1129</v>
      </c>
      <c r="C122" s="33" t="s">
        <v>45</v>
      </c>
      <c r="D122" s="33" t="s">
        <v>271</v>
      </c>
      <c r="E122" s="33" t="s">
        <v>444</v>
      </c>
      <c r="F122" s="33" t="s">
        <v>37</v>
      </c>
      <c r="G122" s="33">
        <v>2019</v>
      </c>
      <c r="H122" s="26" t="s">
        <v>941</v>
      </c>
      <c r="I122" s="45">
        <v>3</v>
      </c>
      <c r="J122" s="46" t="s">
        <v>1048</v>
      </c>
      <c r="K122" s="26">
        <v>0.3</v>
      </c>
      <c r="L122" s="47">
        <v>0.9</v>
      </c>
      <c r="M122" s="47"/>
      <c r="N122" s="47">
        <v>0.9</v>
      </c>
      <c r="O122" s="47"/>
      <c r="P122" s="26" t="s">
        <v>135</v>
      </c>
      <c r="Q122" s="26" t="s">
        <v>39</v>
      </c>
      <c r="R122" s="60">
        <v>1</v>
      </c>
      <c r="S122" s="60">
        <v>5</v>
      </c>
      <c r="T122" s="60"/>
      <c r="U122" s="60"/>
      <c r="V122" s="26" t="s">
        <v>17</v>
      </c>
      <c r="W122" s="26"/>
      <c r="X122" s="87" t="s">
        <v>1130</v>
      </c>
    </row>
    <row r="123" ht="24.95" customHeight="1" spans="1:24">
      <c r="A123" s="24"/>
      <c r="B123" s="78"/>
      <c r="C123" s="30" t="s">
        <v>45</v>
      </c>
      <c r="D123" s="30" t="s">
        <v>1944</v>
      </c>
      <c r="E123" s="30" t="s">
        <v>444</v>
      </c>
      <c r="F123" s="30" t="s">
        <v>3076</v>
      </c>
      <c r="G123" s="33">
        <v>2019</v>
      </c>
      <c r="H123" s="26" t="s">
        <v>941</v>
      </c>
      <c r="I123" s="45">
        <v>3</v>
      </c>
      <c r="J123" s="46" t="s">
        <v>1048</v>
      </c>
      <c r="K123" s="26">
        <v>0.3</v>
      </c>
      <c r="L123" s="47">
        <v>0.9</v>
      </c>
      <c r="M123" s="47"/>
      <c r="N123" s="47">
        <v>0.9</v>
      </c>
      <c r="O123" s="47"/>
      <c r="P123" s="26" t="s">
        <v>135</v>
      </c>
      <c r="Q123" s="26" t="s">
        <v>39</v>
      </c>
      <c r="R123" s="60">
        <v>1</v>
      </c>
      <c r="S123" s="60">
        <v>5</v>
      </c>
      <c r="T123" s="60"/>
      <c r="U123" s="60"/>
      <c r="V123" s="26" t="s">
        <v>17</v>
      </c>
      <c r="W123" s="26"/>
      <c r="X123" s="87"/>
    </row>
    <row r="124" s="6" customFormat="1" ht="24.95" customHeight="1" spans="1:24">
      <c r="A124" s="22">
        <v>86</v>
      </c>
      <c r="B124" s="23" t="s">
        <v>1153</v>
      </c>
      <c r="C124" s="22"/>
      <c r="D124" s="22"/>
      <c r="E124" s="22"/>
      <c r="F124" s="22" t="s">
        <v>37</v>
      </c>
      <c r="G124" s="22" t="s">
        <v>34</v>
      </c>
      <c r="H124" s="22" t="s">
        <v>1139</v>
      </c>
      <c r="I124" s="43">
        <f>SUM(I125:I125)</f>
        <v>12</v>
      </c>
      <c r="J124" s="23" t="s">
        <v>1154</v>
      </c>
      <c r="K124" s="22"/>
      <c r="L124" s="49">
        <f>SUM(L125:L125)</f>
        <v>0.96</v>
      </c>
      <c r="M124" s="49">
        <f>SUM(M125:M125)</f>
        <v>0</v>
      </c>
      <c r="N124" s="49">
        <f>SUM(N125:N125)</f>
        <v>0.96</v>
      </c>
      <c r="O124" s="49">
        <f>SUM(O125:O125)</f>
        <v>0</v>
      </c>
      <c r="P124" s="22"/>
      <c r="Q124" s="22" t="s">
        <v>39</v>
      </c>
      <c r="R124" s="58">
        <f>SUM(R125:R125)</f>
        <v>1</v>
      </c>
      <c r="S124" s="58">
        <f>SUM(S125:S125)</f>
        <v>2</v>
      </c>
      <c r="T124" s="58"/>
      <c r="U124" s="58"/>
      <c r="V124" s="22" t="s">
        <v>34</v>
      </c>
      <c r="W124" s="22">
        <v>2076</v>
      </c>
      <c r="X124" s="22"/>
    </row>
    <row r="125" ht="24.95" customHeight="1" spans="1:24">
      <c r="A125" s="24">
        <v>87</v>
      </c>
      <c r="B125" s="25" t="s">
        <v>1162</v>
      </c>
      <c r="C125" s="26" t="s">
        <v>45</v>
      </c>
      <c r="D125" s="26" t="s">
        <v>271</v>
      </c>
      <c r="E125" s="26" t="s">
        <v>275</v>
      </c>
      <c r="F125" s="26" t="s">
        <v>37</v>
      </c>
      <c r="G125" s="26">
        <v>2019</v>
      </c>
      <c r="H125" s="26" t="s">
        <v>1139</v>
      </c>
      <c r="I125" s="45">
        <v>12</v>
      </c>
      <c r="J125" s="46" t="s">
        <v>1154</v>
      </c>
      <c r="K125" s="26">
        <v>0.08</v>
      </c>
      <c r="L125" s="47">
        <f>M125+N125+O125</f>
        <v>0.96</v>
      </c>
      <c r="M125" s="47"/>
      <c r="N125" s="47">
        <v>0.96</v>
      </c>
      <c r="O125" s="47"/>
      <c r="P125" s="26" t="s">
        <v>49</v>
      </c>
      <c r="Q125" s="26" t="s">
        <v>39</v>
      </c>
      <c r="R125" s="60">
        <v>1</v>
      </c>
      <c r="S125" s="60">
        <v>2</v>
      </c>
      <c r="T125" s="60"/>
      <c r="U125" s="60"/>
      <c r="V125" s="26" t="s">
        <v>17</v>
      </c>
      <c r="W125" s="26"/>
      <c r="X125" s="26" t="s">
        <v>1163</v>
      </c>
    </row>
    <row r="126" s="6" customFormat="1" ht="24.95" customHeight="1" spans="1:24">
      <c r="A126" s="22">
        <v>88</v>
      </c>
      <c r="B126" s="23" t="s">
        <v>1168</v>
      </c>
      <c r="C126" s="22"/>
      <c r="D126" s="22"/>
      <c r="E126" s="22"/>
      <c r="F126" s="22" t="s">
        <v>37</v>
      </c>
      <c r="G126" s="22" t="s">
        <v>34</v>
      </c>
      <c r="H126" s="22" t="s">
        <v>1169</v>
      </c>
      <c r="I126" s="43">
        <f>SUM(0)</f>
        <v>0</v>
      </c>
      <c r="J126" s="23" t="s">
        <v>1170</v>
      </c>
      <c r="K126" s="22"/>
      <c r="L126" s="49">
        <f t="shared" ref="L126:O126" si="23">SUM(0)</f>
        <v>0</v>
      </c>
      <c r="M126" s="49">
        <f t="shared" si="23"/>
        <v>0</v>
      </c>
      <c r="N126" s="49">
        <f t="shared" si="23"/>
        <v>0</v>
      </c>
      <c r="O126" s="49">
        <f t="shared" si="23"/>
        <v>0</v>
      </c>
      <c r="P126" s="22"/>
      <c r="Q126" s="22" t="s">
        <v>39</v>
      </c>
      <c r="R126" s="58">
        <f>SUM(0)</f>
        <v>0</v>
      </c>
      <c r="S126" s="58">
        <f>SUM(0)</f>
        <v>0</v>
      </c>
      <c r="T126" s="58"/>
      <c r="U126" s="58"/>
      <c r="V126" s="22" t="s">
        <v>34</v>
      </c>
      <c r="W126" s="22">
        <v>2118</v>
      </c>
      <c r="X126" s="22"/>
    </row>
    <row r="127" s="6" customFormat="1" ht="24.95" customHeight="1" spans="1:24">
      <c r="A127" s="22">
        <v>89</v>
      </c>
      <c r="B127" s="23" t="s">
        <v>1171</v>
      </c>
      <c r="C127" s="22"/>
      <c r="D127" s="22"/>
      <c r="E127" s="22"/>
      <c r="F127" s="22" t="s">
        <v>37</v>
      </c>
      <c r="G127" s="22" t="s">
        <v>34</v>
      </c>
      <c r="H127" s="22" t="s">
        <v>126</v>
      </c>
      <c r="I127" s="44">
        <f>SUM(0)</f>
        <v>0</v>
      </c>
      <c r="J127" s="23" t="s">
        <v>1172</v>
      </c>
      <c r="K127" s="22"/>
      <c r="L127" s="49">
        <f t="shared" ref="L127:O127" si="24">SUM(0)</f>
        <v>0</v>
      </c>
      <c r="M127" s="49">
        <f t="shared" si="24"/>
        <v>0</v>
      </c>
      <c r="N127" s="49">
        <f t="shared" si="24"/>
        <v>0</v>
      </c>
      <c r="O127" s="49">
        <f t="shared" si="24"/>
        <v>0</v>
      </c>
      <c r="P127" s="22"/>
      <c r="Q127" s="22" t="s">
        <v>39</v>
      </c>
      <c r="R127" s="58">
        <f>SUM(0)</f>
        <v>0</v>
      </c>
      <c r="S127" s="58">
        <f>SUM(0)</f>
        <v>0</v>
      </c>
      <c r="T127" s="58"/>
      <c r="U127" s="58"/>
      <c r="V127" s="22" t="s">
        <v>34</v>
      </c>
      <c r="W127" s="22">
        <v>2196</v>
      </c>
      <c r="X127" s="22"/>
    </row>
    <row r="128" s="6" customFormat="1" ht="24.95" customHeight="1" spans="1:24">
      <c r="A128" s="22">
        <v>90</v>
      </c>
      <c r="B128" s="23" t="s">
        <v>1173</v>
      </c>
      <c r="C128" s="22"/>
      <c r="D128" s="22"/>
      <c r="E128" s="22"/>
      <c r="F128" s="22" t="s">
        <v>37</v>
      </c>
      <c r="G128" s="22" t="s">
        <v>34</v>
      </c>
      <c r="H128" s="22" t="s">
        <v>34</v>
      </c>
      <c r="I128" s="43" t="s">
        <v>34</v>
      </c>
      <c r="J128" s="23" t="s">
        <v>1174</v>
      </c>
      <c r="K128" s="22"/>
      <c r="L128" s="49">
        <f t="shared" ref="L128:O128" si="25">L129+L130+L131+L132</f>
        <v>0</v>
      </c>
      <c r="M128" s="49">
        <f t="shared" si="25"/>
        <v>0</v>
      </c>
      <c r="N128" s="49">
        <f t="shared" si="25"/>
        <v>0</v>
      </c>
      <c r="O128" s="49">
        <f t="shared" si="25"/>
        <v>0</v>
      </c>
      <c r="P128" s="22"/>
      <c r="Q128" s="22" t="s">
        <v>39</v>
      </c>
      <c r="R128" s="58">
        <f>R129+R130+R131+R132</f>
        <v>0</v>
      </c>
      <c r="S128" s="58">
        <f>S129+S130+S131+S132</f>
        <v>0</v>
      </c>
      <c r="T128" s="58"/>
      <c r="U128" s="58"/>
      <c r="V128" s="22" t="s">
        <v>34</v>
      </c>
      <c r="W128" s="22">
        <v>2211</v>
      </c>
      <c r="X128" s="22"/>
    </row>
    <row r="129" ht="24.95" customHeight="1" spans="1:24">
      <c r="A129" s="24">
        <v>91</v>
      </c>
      <c r="B129" s="26" t="s">
        <v>1175</v>
      </c>
      <c r="C129" s="24"/>
      <c r="D129" s="24"/>
      <c r="E129" s="24"/>
      <c r="F129" s="24" t="s">
        <v>37</v>
      </c>
      <c r="G129" s="24" t="s">
        <v>34</v>
      </c>
      <c r="H129" s="24" t="s">
        <v>1176</v>
      </c>
      <c r="I129" s="55">
        <f>SUM(0)</f>
        <v>0</v>
      </c>
      <c r="J129" s="51"/>
      <c r="K129" s="24"/>
      <c r="L129" s="52">
        <f>SUM(0)</f>
        <v>0</v>
      </c>
      <c r="M129" s="52">
        <f>SUM(0)</f>
        <v>0</v>
      </c>
      <c r="N129" s="52">
        <f>SUM(0)</f>
        <v>0</v>
      </c>
      <c r="O129" s="52">
        <f>SUM(0)</f>
        <v>0</v>
      </c>
      <c r="P129" s="24"/>
      <c r="Q129" s="24" t="s">
        <v>39</v>
      </c>
      <c r="R129" s="59">
        <f>SUM(0)</f>
        <v>0</v>
      </c>
      <c r="S129" s="59">
        <f>SUM(0)</f>
        <v>0</v>
      </c>
      <c r="T129" s="59"/>
      <c r="U129" s="59"/>
      <c r="V129" s="24" t="s">
        <v>34</v>
      </c>
      <c r="W129" s="24">
        <v>2212</v>
      </c>
      <c r="X129" s="24"/>
    </row>
    <row r="130" ht="24.95" customHeight="1" spans="1:24">
      <c r="A130" s="24">
        <v>92</v>
      </c>
      <c r="B130" s="26" t="s">
        <v>1227</v>
      </c>
      <c r="C130" s="24"/>
      <c r="D130" s="24"/>
      <c r="E130" s="24"/>
      <c r="F130" s="24" t="s">
        <v>37</v>
      </c>
      <c r="G130" s="24" t="s">
        <v>34</v>
      </c>
      <c r="H130" s="24" t="s">
        <v>1228</v>
      </c>
      <c r="I130" s="55">
        <f t="shared" ref="I130:I132" si="26">SUM(0)</f>
        <v>0</v>
      </c>
      <c r="J130" s="51"/>
      <c r="K130" s="24"/>
      <c r="L130" s="52">
        <f t="shared" ref="L130:O130" si="27">SUM(0)</f>
        <v>0</v>
      </c>
      <c r="M130" s="52">
        <f t="shared" si="27"/>
        <v>0</v>
      </c>
      <c r="N130" s="52">
        <f t="shared" si="27"/>
        <v>0</v>
      </c>
      <c r="O130" s="52">
        <f t="shared" si="27"/>
        <v>0</v>
      </c>
      <c r="P130" s="24"/>
      <c r="Q130" s="24" t="s">
        <v>39</v>
      </c>
      <c r="R130" s="59">
        <f t="shared" ref="R130:R132" si="28">SUM(0)</f>
        <v>0</v>
      </c>
      <c r="S130" s="59">
        <f t="shared" ref="S130:S132" si="29">SUM(0)</f>
        <v>0</v>
      </c>
      <c r="T130" s="59"/>
      <c r="U130" s="59"/>
      <c r="V130" s="24" t="s">
        <v>34</v>
      </c>
      <c r="W130" s="24">
        <v>2232</v>
      </c>
      <c r="X130" s="24"/>
    </row>
    <row r="131" ht="24.95" customHeight="1" spans="1:24">
      <c r="A131" s="24">
        <v>93</v>
      </c>
      <c r="B131" s="26" t="s">
        <v>1229</v>
      </c>
      <c r="C131" s="24"/>
      <c r="D131" s="24"/>
      <c r="E131" s="24"/>
      <c r="F131" s="24" t="s">
        <v>37</v>
      </c>
      <c r="G131" s="24" t="s">
        <v>34</v>
      </c>
      <c r="H131" s="24" t="s">
        <v>941</v>
      </c>
      <c r="I131" s="55">
        <f t="shared" si="26"/>
        <v>0</v>
      </c>
      <c r="J131" s="51"/>
      <c r="K131" s="24"/>
      <c r="L131" s="52">
        <f t="shared" ref="L131:O131" si="30">SUM(0)</f>
        <v>0</v>
      </c>
      <c r="M131" s="52">
        <f t="shared" si="30"/>
        <v>0</v>
      </c>
      <c r="N131" s="52">
        <f t="shared" si="30"/>
        <v>0</v>
      </c>
      <c r="O131" s="52">
        <f t="shared" si="30"/>
        <v>0</v>
      </c>
      <c r="P131" s="24"/>
      <c r="Q131" s="24" t="s">
        <v>39</v>
      </c>
      <c r="R131" s="59">
        <f t="shared" si="28"/>
        <v>0</v>
      </c>
      <c r="S131" s="59">
        <f t="shared" si="29"/>
        <v>0</v>
      </c>
      <c r="T131" s="59"/>
      <c r="U131" s="59"/>
      <c r="V131" s="24" t="s">
        <v>34</v>
      </c>
      <c r="W131" s="24">
        <v>2251</v>
      </c>
      <c r="X131" s="24"/>
    </row>
    <row r="132" ht="24.95" customHeight="1" spans="1:24">
      <c r="A132" s="24">
        <v>94</v>
      </c>
      <c r="B132" s="26" t="s">
        <v>1230</v>
      </c>
      <c r="C132" s="24"/>
      <c r="D132" s="24"/>
      <c r="E132" s="24"/>
      <c r="F132" s="24" t="s">
        <v>37</v>
      </c>
      <c r="G132" s="24" t="s">
        <v>34</v>
      </c>
      <c r="H132" s="24" t="s">
        <v>1139</v>
      </c>
      <c r="I132" s="55">
        <f t="shared" si="26"/>
        <v>0</v>
      </c>
      <c r="J132" s="51"/>
      <c r="K132" s="24"/>
      <c r="L132" s="52">
        <f t="shared" ref="L132:O132" si="31">SUM(0)</f>
        <v>0</v>
      </c>
      <c r="M132" s="52">
        <f t="shared" si="31"/>
        <v>0</v>
      </c>
      <c r="N132" s="52">
        <f t="shared" si="31"/>
        <v>0</v>
      </c>
      <c r="O132" s="52">
        <f t="shared" si="31"/>
        <v>0</v>
      </c>
      <c r="P132" s="24"/>
      <c r="Q132" s="24" t="s">
        <v>39</v>
      </c>
      <c r="R132" s="59">
        <f t="shared" si="28"/>
        <v>0</v>
      </c>
      <c r="S132" s="59">
        <f t="shared" si="29"/>
        <v>0</v>
      </c>
      <c r="T132" s="59"/>
      <c r="U132" s="59"/>
      <c r="V132" s="24" t="s">
        <v>34</v>
      </c>
      <c r="W132" s="24">
        <v>2256</v>
      </c>
      <c r="X132" s="24"/>
    </row>
    <row r="133" s="5" customFormat="1" ht="24.95" customHeight="1" spans="1:24">
      <c r="A133" s="20">
        <v>95</v>
      </c>
      <c r="B133" s="21" t="s">
        <v>1231</v>
      </c>
      <c r="C133" s="20"/>
      <c r="D133" s="20"/>
      <c r="E133" s="20"/>
      <c r="F133" s="20" t="s">
        <v>37</v>
      </c>
      <c r="G133" s="20" t="s">
        <v>34</v>
      </c>
      <c r="H133" s="20" t="s">
        <v>1232</v>
      </c>
      <c r="I133" s="41">
        <f>I134+I135+I137+I138+I139+I140+I141+I142</f>
        <v>1</v>
      </c>
      <c r="J133" s="21"/>
      <c r="K133" s="20"/>
      <c r="L133" s="48">
        <f t="shared" ref="L133:O133" si="32">L134+L135+L137+L138+L139+L140+L141+L142</f>
        <v>50</v>
      </c>
      <c r="M133" s="48">
        <f t="shared" si="32"/>
        <v>0</v>
      </c>
      <c r="N133" s="48">
        <f t="shared" si="32"/>
        <v>50</v>
      </c>
      <c r="O133" s="48">
        <f t="shared" si="32"/>
        <v>0</v>
      </c>
      <c r="P133" s="20"/>
      <c r="Q133" s="20" t="s">
        <v>34</v>
      </c>
      <c r="R133" s="57">
        <f>R134+R135+R137+R138+R139+R140+R141+R142</f>
        <v>0</v>
      </c>
      <c r="S133" s="57">
        <f>S134+S135+S137+S138+S139+S140+S141+S142</f>
        <v>0</v>
      </c>
      <c r="T133" s="57"/>
      <c r="U133" s="57"/>
      <c r="V133" s="20" t="s">
        <v>34</v>
      </c>
      <c r="W133" s="20">
        <v>2258</v>
      </c>
      <c r="X133" s="20"/>
    </row>
    <row r="134" s="6" customFormat="1" ht="24.95" customHeight="1" spans="1:24">
      <c r="A134" s="22">
        <v>96</v>
      </c>
      <c r="B134" s="23" t="s">
        <v>1233</v>
      </c>
      <c r="C134" s="22"/>
      <c r="D134" s="22"/>
      <c r="E134" s="22"/>
      <c r="F134" s="22" t="s">
        <v>37</v>
      </c>
      <c r="G134" s="22" t="s">
        <v>34</v>
      </c>
      <c r="H134" s="22" t="s">
        <v>1232</v>
      </c>
      <c r="I134" s="43">
        <v>0</v>
      </c>
      <c r="J134" s="23"/>
      <c r="K134" s="22"/>
      <c r="L134" s="49"/>
      <c r="M134" s="49"/>
      <c r="N134" s="49"/>
      <c r="O134" s="49"/>
      <c r="P134" s="22"/>
      <c r="Q134" s="22"/>
      <c r="R134" s="58"/>
      <c r="S134" s="58"/>
      <c r="T134" s="58"/>
      <c r="U134" s="58"/>
      <c r="V134" s="22" t="s">
        <v>34</v>
      </c>
      <c r="W134" s="22">
        <v>2259</v>
      </c>
      <c r="X134" s="22"/>
    </row>
    <row r="135" s="6" customFormat="1" ht="24.95" customHeight="1" spans="1:24">
      <c r="A135" s="22">
        <v>97</v>
      </c>
      <c r="B135" s="23" t="s">
        <v>1234</v>
      </c>
      <c r="C135" s="22"/>
      <c r="D135" s="22"/>
      <c r="E135" s="22"/>
      <c r="F135" s="22" t="s">
        <v>37</v>
      </c>
      <c r="G135" s="22" t="s">
        <v>34</v>
      </c>
      <c r="H135" s="22" t="s">
        <v>1232</v>
      </c>
      <c r="I135" s="43">
        <f>SUM(I136:I136)</f>
        <v>1</v>
      </c>
      <c r="J135" s="23" t="s">
        <v>1235</v>
      </c>
      <c r="K135" s="22"/>
      <c r="L135" s="49">
        <f>SUM(L136:L136)</f>
        <v>50</v>
      </c>
      <c r="M135" s="49">
        <f>SUM(M136:M136)</f>
        <v>0</v>
      </c>
      <c r="N135" s="49">
        <f>SUM(N136:N136)</f>
        <v>50</v>
      </c>
      <c r="O135" s="49">
        <f>SUM(O136:O136)</f>
        <v>0</v>
      </c>
      <c r="P135" s="22"/>
      <c r="Q135" s="22" t="s">
        <v>110</v>
      </c>
      <c r="R135" s="58">
        <f>SUM(R136:R136)</f>
        <v>0</v>
      </c>
      <c r="S135" s="58">
        <f>SUM(S136:S136)</f>
        <v>0</v>
      </c>
      <c r="T135" s="58" t="s">
        <v>1236</v>
      </c>
      <c r="U135" s="58" t="s">
        <v>1237</v>
      </c>
      <c r="V135" s="22" t="s">
        <v>34</v>
      </c>
      <c r="W135" s="22">
        <v>2266</v>
      </c>
      <c r="X135" s="22"/>
    </row>
    <row r="136" s="3" customFormat="1" ht="24.95" customHeight="1" spans="1:24">
      <c r="A136" s="24">
        <v>98</v>
      </c>
      <c r="B136" s="51" t="s">
        <v>1250</v>
      </c>
      <c r="C136" s="24" t="s">
        <v>45</v>
      </c>
      <c r="D136" s="26" t="s">
        <v>271</v>
      </c>
      <c r="E136" s="24"/>
      <c r="F136" s="24" t="s">
        <v>37</v>
      </c>
      <c r="G136" s="24">
        <v>2019</v>
      </c>
      <c r="H136" s="24" t="s">
        <v>1232</v>
      </c>
      <c r="I136" s="55">
        <v>1</v>
      </c>
      <c r="J136" s="46" t="s">
        <v>1247</v>
      </c>
      <c r="K136" s="52">
        <v>50</v>
      </c>
      <c r="L136" s="52">
        <f>M136+N136+O136</f>
        <v>50</v>
      </c>
      <c r="M136" s="52"/>
      <c r="N136" s="52">
        <v>50</v>
      </c>
      <c r="O136" s="52"/>
      <c r="P136" s="24" t="s">
        <v>49</v>
      </c>
      <c r="Q136" s="24" t="s">
        <v>110</v>
      </c>
      <c r="R136" s="24"/>
      <c r="S136" s="24"/>
      <c r="T136" s="24"/>
      <c r="U136" s="24"/>
      <c r="V136" s="24" t="s">
        <v>17</v>
      </c>
      <c r="W136" s="24">
        <v>2295</v>
      </c>
      <c r="X136" s="24"/>
    </row>
    <row r="137" s="6" customFormat="1" ht="24.95" customHeight="1" spans="1:24">
      <c r="A137" s="22">
        <v>99</v>
      </c>
      <c r="B137" s="23" t="s">
        <v>1255</v>
      </c>
      <c r="C137" s="22"/>
      <c r="D137" s="22"/>
      <c r="E137" s="22"/>
      <c r="F137" s="22" t="s">
        <v>37</v>
      </c>
      <c r="G137" s="22" t="s">
        <v>34</v>
      </c>
      <c r="H137" s="22" t="s">
        <v>1232</v>
      </c>
      <c r="I137" s="43"/>
      <c r="J137" s="23"/>
      <c r="K137" s="22"/>
      <c r="L137" s="49"/>
      <c r="M137" s="49"/>
      <c r="N137" s="49"/>
      <c r="O137" s="49"/>
      <c r="P137" s="22"/>
      <c r="Q137" s="22"/>
      <c r="R137" s="58"/>
      <c r="S137" s="58"/>
      <c r="T137" s="58"/>
      <c r="U137" s="58"/>
      <c r="V137" s="22"/>
      <c r="W137" s="22">
        <v>2304</v>
      </c>
      <c r="X137" s="22"/>
    </row>
    <row r="138" s="6" customFormat="1" ht="24.95" customHeight="1" spans="1:24">
      <c r="A138" s="22">
        <v>100</v>
      </c>
      <c r="B138" s="23" t="s">
        <v>1256</v>
      </c>
      <c r="C138" s="22"/>
      <c r="D138" s="22"/>
      <c r="E138" s="22"/>
      <c r="F138" s="22" t="s">
        <v>37</v>
      </c>
      <c r="G138" s="22" t="s">
        <v>34</v>
      </c>
      <c r="H138" s="22" t="s">
        <v>1232</v>
      </c>
      <c r="I138" s="43">
        <f>SUM(0)</f>
        <v>0</v>
      </c>
      <c r="J138" s="23" t="s">
        <v>1257</v>
      </c>
      <c r="K138" s="22"/>
      <c r="L138" s="49">
        <f t="shared" ref="L138:O138" si="33">SUM(0)</f>
        <v>0</v>
      </c>
      <c r="M138" s="49">
        <f t="shared" si="33"/>
        <v>0</v>
      </c>
      <c r="N138" s="49">
        <f t="shared" si="33"/>
        <v>0</v>
      </c>
      <c r="O138" s="49">
        <f t="shared" si="33"/>
        <v>0</v>
      </c>
      <c r="P138" s="22"/>
      <c r="Q138" s="22" t="s">
        <v>39</v>
      </c>
      <c r="R138" s="58">
        <f>SUM(0)</f>
        <v>0</v>
      </c>
      <c r="S138" s="58">
        <f>SUM(0)</f>
        <v>0</v>
      </c>
      <c r="T138" s="58" t="s">
        <v>1236</v>
      </c>
      <c r="U138" s="58" t="s">
        <v>1237</v>
      </c>
      <c r="V138" s="22" t="s">
        <v>34</v>
      </c>
      <c r="W138" s="22">
        <v>2305</v>
      </c>
      <c r="X138" s="22"/>
    </row>
    <row r="139" s="6" customFormat="1" ht="24.95" customHeight="1" spans="1:24">
      <c r="A139" s="22">
        <v>101</v>
      </c>
      <c r="B139" s="23" t="s">
        <v>1258</v>
      </c>
      <c r="C139" s="22"/>
      <c r="D139" s="22"/>
      <c r="E139" s="22"/>
      <c r="F139" s="22" t="s">
        <v>37</v>
      </c>
      <c r="G139" s="22" t="s">
        <v>34</v>
      </c>
      <c r="H139" s="22" t="s">
        <v>1232</v>
      </c>
      <c r="I139" s="43">
        <f>SUM(0)</f>
        <v>0</v>
      </c>
      <c r="J139" s="23" t="s">
        <v>1259</v>
      </c>
      <c r="K139" s="22"/>
      <c r="L139" s="49">
        <f>SUM(0)</f>
        <v>0</v>
      </c>
      <c r="M139" s="49">
        <f>SUM(0)</f>
        <v>0</v>
      </c>
      <c r="N139" s="49">
        <f>SUM(0)</f>
        <v>0</v>
      </c>
      <c r="O139" s="49">
        <f>SUM(0)</f>
        <v>0</v>
      </c>
      <c r="P139" s="22"/>
      <c r="Q139" s="22" t="s">
        <v>110</v>
      </c>
      <c r="R139" s="58">
        <f>SUM(0)</f>
        <v>0</v>
      </c>
      <c r="S139" s="58">
        <f>SUM(0)</f>
        <v>0</v>
      </c>
      <c r="T139" s="58" t="s">
        <v>1236</v>
      </c>
      <c r="U139" s="58" t="s">
        <v>1237</v>
      </c>
      <c r="V139" s="22" t="s">
        <v>34</v>
      </c>
      <c r="W139" s="22">
        <v>2309</v>
      </c>
      <c r="X139" s="22"/>
    </row>
    <row r="140" s="6" customFormat="1" ht="24.95" customHeight="1" spans="1:24">
      <c r="A140" s="22">
        <v>102</v>
      </c>
      <c r="B140" s="23" t="s">
        <v>1269</v>
      </c>
      <c r="C140" s="22"/>
      <c r="D140" s="22"/>
      <c r="E140" s="22"/>
      <c r="F140" s="22" t="s">
        <v>37</v>
      </c>
      <c r="G140" s="22" t="s">
        <v>34</v>
      </c>
      <c r="H140" s="22" t="s">
        <v>1232</v>
      </c>
      <c r="I140" s="43">
        <f t="shared" ref="I140:I144" si="34">SUM(0)</f>
        <v>0</v>
      </c>
      <c r="J140" s="23" t="s">
        <v>1270</v>
      </c>
      <c r="K140" s="22"/>
      <c r="L140" s="49">
        <f t="shared" ref="L140:O140" si="35">SUM(0)</f>
        <v>0</v>
      </c>
      <c r="M140" s="49">
        <f t="shared" si="35"/>
        <v>0</v>
      </c>
      <c r="N140" s="49">
        <f t="shared" si="35"/>
        <v>0</v>
      </c>
      <c r="O140" s="49">
        <f t="shared" si="35"/>
        <v>0</v>
      </c>
      <c r="P140" s="22"/>
      <c r="Q140" s="22" t="s">
        <v>39</v>
      </c>
      <c r="R140" s="58">
        <f t="shared" ref="R140:R144" si="36">SUM(0)</f>
        <v>0</v>
      </c>
      <c r="S140" s="58">
        <f t="shared" ref="S140:S144" si="37">SUM(0)</f>
        <v>0</v>
      </c>
      <c r="T140" s="58" t="s">
        <v>1236</v>
      </c>
      <c r="U140" s="58" t="s">
        <v>1237</v>
      </c>
      <c r="V140" s="22" t="s">
        <v>34</v>
      </c>
      <c r="W140" s="22">
        <v>2353</v>
      </c>
      <c r="X140" s="22"/>
    </row>
    <row r="141" s="6" customFormat="1" ht="24.95" customHeight="1" spans="1:24">
      <c r="A141" s="22">
        <v>103</v>
      </c>
      <c r="B141" s="23" t="s">
        <v>1271</v>
      </c>
      <c r="C141" s="22"/>
      <c r="D141" s="22"/>
      <c r="E141" s="22"/>
      <c r="F141" s="22" t="s">
        <v>37</v>
      </c>
      <c r="G141" s="22" t="s">
        <v>34</v>
      </c>
      <c r="H141" s="22" t="s">
        <v>1232</v>
      </c>
      <c r="I141" s="43">
        <f t="shared" si="34"/>
        <v>0</v>
      </c>
      <c r="J141" s="23" t="s">
        <v>1272</v>
      </c>
      <c r="K141" s="22"/>
      <c r="L141" s="49">
        <f t="shared" ref="L141:O141" si="38">SUM(0)</f>
        <v>0</v>
      </c>
      <c r="M141" s="49">
        <f t="shared" si="38"/>
        <v>0</v>
      </c>
      <c r="N141" s="49">
        <f t="shared" si="38"/>
        <v>0</v>
      </c>
      <c r="O141" s="49">
        <f t="shared" si="38"/>
        <v>0</v>
      </c>
      <c r="P141" s="22"/>
      <c r="Q141" s="22" t="s">
        <v>39</v>
      </c>
      <c r="R141" s="58">
        <f t="shared" si="36"/>
        <v>0</v>
      </c>
      <c r="S141" s="58">
        <f t="shared" si="37"/>
        <v>0</v>
      </c>
      <c r="T141" s="58" t="s">
        <v>1273</v>
      </c>
      <c r="U141" s="58" t="s">
        <v>128</v>
      </c>
      <c r="V141" s="22" t="s">
        <v>34</v>
      </c>
      <c r="W141" s="22">
        <v>2355</v>
      </c>
      <c r="X141" s="22"/>
    </row>
    <row r="142" s="6" customFormat="1" ht="24.95" customHeight="1" spans="1:24">
      <c r="A142" s="22">
        <v>104</v>
      </c>
      <c r="B142" s="23" t="s">
        <v>1274</v>
      </c>
      <c r="C142" s="22"/>
      <c r="D142" s="22"/>
      <c r="E142" s="22"/>
      <c r="F142" s="22"/>
      <c r="G142" s="22"/>
      <c r="H142" s="22"/>
      <c r="I142" s="43"/>
      <c r="J142" s="23"/>
      <c r="K142" s="22"/>
      <c r="L142" s="49"/>
      <c r="M142" s="49"/>
      <c r="N142" s="49"/>
      <c r="O142" s="49"/>
      <c r="P142" s="22"/>
      <c r="Q142" s="22"/>
      <c r="R142" s="58"/>
      <c r="S142" s="58"/>
      <c r="T142" s="58"/>
      <c r="U142" s="58"/>
      <c r="V142" s="22"/>
      <c r="W142" s="22"/>
      <c r="X142" s="66" t="s">
        <v>1275</v>
      </c>
    </row>
    <row r="143" s="5" customFormat="1" ht="24.95" customHeight="1" spans="1:24">
      <c r="A143" s="20">
        <v>105</v>
      </c>
      <c r="B143" s="21" t="s">
        <v>1276</v>
      </c>
      <c r="C143" s="20"/>
      <c r="D143" s="20"/>
      <c r="E143" s="20"/>
      <c r="F143" s="20" t="s">
        <v>125</v>
      </c>
      <c r="G143" s="20" t="s">
        <v>34</v>
      </c>
      <c r="H143" s="20" t="s">
        <v>1232</v>
      </c>
      <c r="I143" s="41">
        <f>I144+I145+I146</f>
        <v>0</v>
      </c>
      <c r="J143" s="21"/>
      <c r="K143" s="20"/>
      <c r="L143" s="48">
        <f t="shared" ref="L143:O143" si="39">L144+L145+L146</f>
        <v>0</v>
      </c>
      <c r="M143" s="48">
        <f t="shared" si="39"/>
        <v>0</v>
      </c>
      <c r="N143" s="48">
        <f t="shared" si="39"/>
        <v>0</v>
      </c>
      <c r="O143" s="48">
        <f t="shared" si="39"/>
        <v>0</v>
      </c>
      <c r="P143" s="20"/>
      <c r="Q143" s="20" t="s">
        <v>34</v>
      </c>
      <c r="R143" s="57">
        <f>R144+R145+R146</f>
        <v>0</v>
      </c>
      <c r="S143" s="57">
        <f>S144+S145+S146</f>
        <v>0</v>
      </c>
      <c r="T143" s="57" t="s">
        <v>1277</v>
      </c>
      <c r="U143" s="57" t="s">
        <v>1278</v>
      </c>
      <c r="V143" s="20" t="s">
        <v>34</v>
      </c>
      <c r="W143" s="20">
        <v>2366</v>
      </c>
      <c r="X143" s="20"/>
    </row>
    <row r="144" s="6" customFormat="1" ht="24.95" customHeight="1" spans="1:24">
      <c r="A144" s="22">
        <v>106</v>
      </c>
      <c r="B144" s="23" t="s">
        <v>1279</v>
      </c>
      <c r="C144" s="22"/>
      <c r="D144" s="22"/>
      <c r="E144" s="22"/>
      <c r="F144" s="22" t="s">
        <v>125</v>
      </c>
      <c r="G144" s="22" t="s">
        <v>34</v>
      </c>
      <c r="H144" s="22" t="s">
        <v>1232</v>
      </c>
      <c r="I144" s="43">
        <f t="shared" si="34"/>
        <v>0</v>
      </c>
      <c r="J144" s="23" t="s">
        <v>1280</v>
      </c>
      <c r="K144" s="22"/>
      <c r="L144" s="49">
        <f t="shared" ref="L144:O144" si="40">SUM(0)</f>
        <v>0</v>
      </c>
      <c r="M144" s="49">
        <f t="shared" si="40"/>
        <v>0</v>
      </c>
      <c r="N144" s="49">
        <f t="shared" si="40"/>
        <v>0</v>
      </c>
      <c r="O144" s="49">
        <f t="shared" si="40"/>
        <v>0</v>
      </c>
      <c r="P144" s="22"/>
      <c r="Q144" s="22" t="s">
        <v>110</v>
      </c>
      <c r="R144" s="58">
        <f t="shared" si="36"/>
        <v>0</v>
      </c>
      <c r="S144" s="58">
        <f t="shared" si="37"/>
        <v>0</v>
      </c>
      <c r="T144" s="58"/>
      <c r="U144" s="58"/>
      <c r="V144" s="22" t="s">
        <v>34</v>
      </c>
      <c r="W144" s="22">
        <v>2367</v>
      </c>
      <c r="X144" s="22"/>
    </row>
    <row r="145" s="6" customFormat="1" ht="24.95" customHeight="1" spans="1:24">
      <c r="A145" s="22">
        <v>107</v>
      </c>
      <c r="B145" s="23" t="s">
        <v>1283</v>
      </c>
      <c r="C145" s="22"/>
      <c r="D145" s="22"/>
      <c r="E145" s="22"/>
      <c r="F145" s="22" t="s">
        <v>363</v>
      </c>
      <c r="G145" s="22" t="s">
        <v>34</v>
      </c>
      <c r="H145" s="22" t="s">
        <v>1232</v>
      </c>
      <c r="I145" s="43"/>
      <c r="J145" s="23"/>
      <c r="K145" s="22"/>
      <c r="L145" s="49"/>
      <c r="M145" s="49"/>
      <c r="N145" s="49"/>
      <c r="O145" s="49"/>
      <c r="P145" s="22"/>
      <c r="Q145" s="22"/>
      <c r="R145" s="58"/>
      <c r="S145" s="58"/>
      <c r="T145" s="58"/>
      <c r="U145" s="58"/>
      <c r="V145" s="22" t="s">
        <v>34</v>
      </c>
      <c r="W145" s="22">
        <v>2375</v>
      </c>
      <c r="X145" s="22"/>
    </row>
    <row r="146" s="6" customFormat="1" ht="24.95" customHeight="1" spans="1:24">
      <c r="A146" s="22">
        <v>108</v>
      </c>
      <c r="B146" s="23" t="s">
        <v>1284</v>
      </c>
      <c r="C146" s="22"/>
      <c r="D146" s="22"/>
      <c r="E146" s="22"/>
      <c r="F146" s="22" t="s">
        <v>37</v>
      </c>
      <c r="G146" s="22" t="s">
        <v>34</v>
      </c>
      <c r="H146" s="22" t="s">
        <v>1232</v>
      </c>
      <c r="I146" s="43"/>
      <c r="J146" s="23"/>
      <c r="K146" s="44"/>
      <c r="L146" s="44"/>
      <c r="M146" s="44"/>
      <c r="N146" s="44"/>
      <c r="O146" s="44"/>
      <c r="P146" s="22"/>
      <c r="Q146" s="22"/>
      <c r="R146" s="58"/>
      <c r="S146" s="58"/>
      <c r="T146" s="58"/>
      <c r="U146" s="58"/>
      <c r="V146" s="22" t="s">
        <v>34</v>
      </c>
      <c r="W146" s="22">
        <v>2391</v>
      </c>
      <c r="X146" s="22"/>
    </row>
    <row r="147" s="5" customFormat="1" ht="24.95" customHeight="1" spans="1:24">
      <c r="A147" s="20">
        <v>109</v>
      </c>
      <c r="B147" s="21" t="s">
        <v>1285</v>
      </c>
      <c r="C147" s="20"/>
      <c r="D147" s="20"/>
      <c r="E147" s="20"/>
      <c r="F147" s="20" t="s">
        <v>37</v>
      </c>
      <c r="G147" s="20" t="s">
        <v>34</v>
      </c>
      <c r="H147" s="20" t="s">
        <v>38</v>
      </c>
      <c r="I147" s="41">
        <f>I148+I149+I150+I151</f>
        <v>0</v>
      </c>
      <c r="J147" s="21"/>
      <c r="K147" s="20"/>
      <c r="L147" s="48">
        <f t="shared" ref="L147:O147" si="41">L148+L149+L150+L151</f>
        <v>0</v>
      </c>
      <c r="M147" s="48">
        <f t="shared" si="41"/>
        <v>0</v>
      </c>
      <c r="N147" s="48">
        <f t="shared" si="41"/>
        <v>0</v>
      </c>
      <c r="O147" s="48">
        <f t="shared" si="41"/>
        <v>0</v>
      </c>
      <c r="P147" s="20"/>
      <c r="Q147" s="20" t="s">
        <v>39</v>
      </c>
      <c r="R147" s="57">
        <f>R148+R149+R150+R151</f>
        <v>0</v>
      </c>
      <c r="S147" s="57">
        <f>S148+S149+S150+S151</f>
        <v>0</v>
      </c>
      <c r="T147" s="57" t="s">
        <v>2725</v>
      </c>
      <c r="U147" s="57" t="s">
        <v>1287</v>
      </c>
      <c r="V147" s="20" t="s">
        <v>34</v>
      </c>
      <c r="W147" s="20">
        <v>2402</v>
      </c>
      <c r="X147" s="20"/>
    </row>
    <row r="148" s="6" customFormat="1" ht="24.95" customHeight="1" spans="1:24">
      <c r="A148" s="22">
        <v>110</v>
      </c>
      <c r="B148" s="23" t="s">
        <v>1288</v>
      </c>
      <c r="C148" s="22"/>
      <c r="D148" s="22"/>
      <c r="E148" s="22"/>
      <c r="F148" s="22" t="s">
        <v>37</v>
      </c>
      <c r="G148" s="22" t="s">
        <v>34</v>
      </c>
      <c r="H148" s="22" t="s">
        <v>38</v>
      </c>
      <c r="I148" s="43">
        <f t="shared" ref="I148:I151" si="42">SUM(0)</f>
        <v>0</v>
      </c>
      <c r="J148" s="23" t="s">
        <v>1289</v>
      </c>
      <c r="K148" s="22"/>
      <c r="L148" s="49">
        <f t="shared" ref="L148:O148" si="43">SUM(0)</f>
        <v>0</v>
      </c>
      <c r="M148" s="49">
        <f t="shared" si="43"/>
        <v>0</v>
      </c>
      <c r="N148" s="49">
        <f t="shared" si="43"/>
        <v>0</v>
      </c>
      <c r="O148" s="49">
        <f t="shared" si="43"/>
        <v>0</v>
      </c>
      <c r="P148" s="22"/>
      <c r="Q148" s="22" t="s">
        <v>39</v>
      </c>
      <c r="R148" s="58">
        <f t="shared" ref="R148:R151" si="44">SUM(0)</f>
        <v>0</v>
      </c>
      <c r="S148" s="58">
        <f t="shared" ref="S148:S151" si="45">SUM(0)</f>
        <v>0</v>
      </c>
      <c r="T148" s="58"/>
      <c r="U148" s="58"/>
      <c r="V148" s="22" t="s">
        <v>34</v>
      </c>
      <c r="W148" s="22">
        <v>2403</v>
      </c>
      <c r="X148" s="22"/>
    </row>
    <row r="149" s="6" customFormat="1" ht="24.95" customHeight="1" spans="1:24">
      <c r="A149" s="22">
        <v>111</v>
      </c>
      <c r="B149" s="23" t="s">
        <v>1290</v>
      </c>
      <c r="C149" s="22"/>
      <c r="D149" s="22"/>
      <c r="E149" s="22"/>
      <c r="F149" s="22" t="s">
        <v>37</v>
      </c>
      <c r="G149" s="22" t="s">
        <v>34</v>
      </c>
      <c r="H149" s="22" t="s">
        <v>38</v>
      </c>
      <c r="I149" s="43">
        <f t="shared" si="42"/>
        <v>0</v>
      </c>
      <c r="J149" s="23" t="s">
        <v>1289</v>
      </c>
      <c r="K149" s="22"/>
      <c r="L149" s="49">
        <f t="shared" ref="L149:O149" si="46">SUM(0)</f>
        <v>0</v>
      </c>
      <c r="M149" s="49">
        <f t="shared" si="46"/>
        <v>0</v>
      </c>
      <c r="N149" s="49">
        <f t="shared" si="46"/>
        <v>0</v>
      </c>
      <c r="O149" s="49">
        <f t="shared" si="46"/>
        <v>0</v>
      </c>
      <c r="P149" s="22"/>
      <c r="Q149" s="22" t="s">
        <v>39</v>
      </c>
      <c r="R149" s="58">
        <f t="shared" si="44"/>
        <v>0</v>
      </c>
      <c r="S149" s="58">
        <f t="shared" si="45"/>
        <v>0</v>
      </c>
      <c r="T149" s="58"/>
      <c r="U149" s="58"/>
      <c r="V149" s="22" t="s">
        <v>34</v>
      </c>
      <c r="W149" s="22">
        <v>2983</v>
      </c>
      <c r="X149" s="22"/>
    </row>
    <row r="150" s="6" customFormat="1" ht="24.95" customHeight="1" spans="1:24">
      <c r="A150" s="22">
        <v>112</v>
      </c>
      <c r="B150" s="23" t="s">
        <v>1291</v>
      </c>
      <c r="C150" s="22"/>
      <c r="D150" s="22"/>
      <c r="E150" s="22"/>
      <c r="F150" s="22" t="s">
        <v>37</v>
      </c>
      <c r="G150" s="22" t="s">
        <v>34</v>
      </c>
      <c r="H150" s="22" t="s">
        <v>38</v>
      </c>
      <c r="I150" s="43">
        <f t="shared" si="42"/>
        <v>0</v>
      </c>
      <c r="J150" s="23" t="s">
        <v>1289</v>
      </c>
      <c r="K150" s="22"/>
      <c r="L150" s="49">
        <f t="shared" ref="L150:O150" si="47">SUM(0)</f>
        <v>0</v>
      </c>
      <c r="M150" s="49">
        <f t="shared" si="47"/>
        <v>0</v>
      </c>
      <c r="N150" s="49">
        <f t="shared" si="47"/>
        <v>0</v>
      </c>
      <c r="O150" s="49">
        <f t="shared" si="47"/>
        <v>0</v>
      </c>
      <c r="P150" s="22"/>
      <c r="Q150" s="22" t="s">
        <v>39</v>
      </c>
      <c r="R150" s="58">
        <f t="shared" si="44"/>
        <v>0</v>
      </c>
      <c r="S150" s="58">
        <f t="shared" si="45"/>
        <v>0</v>
      </c>
      <c r="T150" s="58"/>
      <c r="U150" s="58"/>
      <c r="V150" s="22" t="s">
        <v>34</v>
      </c>
      <c r="W150" s="22">
        <v>3446</v>
      </c>
      <c r="X150" s="22"/>
    </row>
    <row r="151" s="6" customFormat="1" ht="24.95" customHeight="1" spans="1:24">
      <c r="A151" s="22">
        <v>113</v>
      </c>
      <c r="B151" s="23" t="s">
        <v>1292</v>
      </c>
      <c r="C151" s="22"/>
      <c r="D151" s="22"/>
      <c r="E151" s="22"/>
      <c r="F151" s="22" t="s">
        <v>37</v>
      </c>
      <c r="G151" s="22" t="s">
        <v>34</v>
      </c>
      <c r="H151" s="22" t="s">
        <v>38</v>
      </c>
      <c r="I151" s="43">
        <f t="shared" si="42"/>
        <v>0</v>
      </c>
      <c r="J151" s="23" t="s">
        <v>1293</v>
      </c>
      <c r="K151" s="22"/>
      <c r="L151" s="49">
        <f t="shared" ref="L151:O151" si="48">SUM(0)</f>
        <v>0</v>
      </c>
      <c r="M151" s="49">
        <f t="shared" si="48"/>
        <v>0</v>
      </c>
      <c r="N151" s="49">
        <f t="shared" si="48"/>
        <v>0</v>
      </c>
      <c r="O151" s="49">
        <f t="shared" si="48"/>
        <v>0</v>
      </c>
      <c r="P151" s="22"/>
      <c r="Q151" s="22" t="s">
        <v>39</v>
      </c>
      <c r="R151" s="58">
        <f t="shared" si="44"/>
        <v>0</v>
      </c>
      <c r="S151" s="58">
        <f t="shared" si="45"/>
        <v>0</v>
      </c>
      <c r="T151" s="58"/>
      <c r="U151" s="58"/>
      <c r="V151" s="22" t="s">
        <v>34</v>
      </c>
      <c r="W151" s="22">
        <v>3942</v>
      </c>
      <c r="X151" s="22"/>
    </row>
    <row r="152" s="5" customFormat="1" ht="24.95" customHeight="1" spans="1:24">
      <c r="A152" s="20">
        <v>114</v>
      </c>
      <c r="B152" s="21" t="s">
        <v>1294</v>
      </c>
      <c r="C152" s="20"/>
      <c r="D152" s="20"/>
      <c r="E152" s="20"/>
      <c r="F152" s="20" t="s">
        <v>125</v>
      </c>
      <c r="G152" s="20" t="s">
        <v>34</v>
      </c>
      <c r="H152" s="20" t="s">
        <v>1295</v>
      </c>
      <c r="I152" s="41">
        <f>I153+I154</f>
        <v>0</v>
      </c>
      <c r="J152" s="21"/>
      <c r="K152" s="20"/>
      <c r="L152" s="48">
        <f t="shared" ref="L152:O152" si="49">L153+L154</f>
        <v>0</v>
      </c>
      <c r="M152" s="48">
        <f t="shared" si="49"/>
        <v>0</v>
      </c>
      <c r="N152" s="48">
        <f t="shared" si="49"/>
        <v>0</v>
      </c>
      <c r="O152" s="48">
        <f t="shared" si="49"/>
        <v>0</v>
      </c>
      <c r="P152" s="20"/>
      <c r="Q152" s="20" t="s">
        <v>110</v>
      </c>
      <c r="R152" s="57">
        <f>R153+R154</f>
        <v>0</v>
      </c>
      <c r="S152" s="57">
        <f>S153+S154</f>
        <v>0</v>
      </c>
      <c r="T152" s="57" t="s">
        <v>1296</v>
      </c>
      <c r="U152" s="57" t="s">
        <v>1237</v>
      </c>
      <c r="V152" s="20" t="s">
        <v>34</v>
      </c>
      <c r="W152" s="20">
        <v>3949</v>
      </c>
      <c r="X152" s="20"/>
    </row>
    <row r="153" s="6" customFormat="1" ht="24.95" customHeight="1" spans="1:24">
      <c r="A153" s="22">
        <v>115</v>
      </c>
      <c r="B153" s="23" t="s">
        <v>1297</v>
      </c>
      <c r="C153" s="22"/>
      <c r="D153" s="22"/>
      <c r="E153" s="22"/>
      <c r="F153" s="22" t="s">
        <v>125</v>
      </c>
      <c r="G153" s="22" t="s">
        <v>34</v>
      </c>
      <c r="H153" s="22" t="s">
        <v>1295</v>
      </c>
      <c r="I153" s="43">
        <f>SUM(0)</f>
        <v>0</v>
      </c>
      <c r="J153" s="23" t="s">
        <v>1298</v>
      </c>
      <c r="K153" s="22"/>
      <c r="L153" s="49">
        <f t="shared" ref="L153:O153" si="50">SUM(0)</f>
        <v>0</v>
      </c>
      <c r="M153" s="49">
        <f t="shared" si="50"/>
        <v>0</v>
      </c>
      <c r="N153" s="49">
        <f t="shared" si="50"/>
        <v>0</v>
      </c>
      <c r="O153" s="49">
        <f t="shared" si="50"/>
        <v>0</v>
      </c>
      <c r="P153" s="22"/>
      <c r="Q153" s="22" t="s">
        <v>110</v>
      </c>
      <c r="R153" s="58">
        <f>SUM(0)</f>
        <v>0</v>
      </c>
      <c r="S153" s="58">
        <f>SUM(0)</f>
        <v>0</v>
      </c>
      <c r="T153" s="58"/>
      <c r="U153" s="58"/>
      <c r="V153" s="22" t="s">
        <v>34</v>
      </c>
      <c r="W153" s="22">
        <v>3950</v>
      </c>
      <c r="X153" s="22"/>
    </row>
    <row r="154" s="6" customFormat="1" ht="24.95" customHeight="1" spans="1:24">
      <c r="A154" s="22">
        <v>116</v>
      </c>
      <c r="B154" s="23" t="s">
        <v>1299</v>
      </c>
      <c r="C154" s="22"/>
      <c r="D154" s="22"/>
      <c r="E154" s="22"/>
      <c r="F154" s="22"/>
      <c r="G154" s="22"/>
      <c r="H154" s="22"/>
      <c r="I154" s="43"/>
      <c r="J154" s="23"/>
      <c r="K154" s="22"/>
      <c r="L154" s="49"/>
      <c r="M154" s="49"/>
      <c r="N154" s="49"/>
      <c r="O154" s="49"/>
      <c r="P154" s="22"/>
      <c r="Q154" s="22"/>
      <c r="R154" s="58"/>
      <c r="S154" s="58"/>
      <c r="T154" s="58"/>
      <c r="U154" s="58"/>
      <c r="V154" s="22"/>
      <c r="W154" s="22">
        <v>3967</v>
      </c>
      <c r="X154" s="22"/>
    </row>
    <row r="155" s="6" customFormat="1" ht="24.95" customHeight="1" spans="1:24">
      <c r="A155" s="22">
        <v>117</v>
      </c>
      <c r="B155" s="23" t="s">
        <v>1300</v>
      </c>
      <c r="C155" s="22"/>
      <c r="D155" s="22"/>
      <c r="E155" s="22"/>
      <c r="F155" s="22"/>
      <c r="G155" s="22"/>
      <c r="H155" s="22" t="s">
        <v>1301</v>
      </c>
      <c r="I155" s="43"/>
      <c r="J155" s="23"/>
      <c r="K155" s="22"/>
      <c r="L155" s="49"/>
      <c r="M155" s="49"/>
      <c r="N155" s="49"/>
      <c r="O155" s="49"/>
      <c r="P155" s="22"/>
      <c r="Q155" s="22"/>
      <c r="R155" s="58"/>
      <c r="S155" s="58"/>
      <c r="T155" s="58"/>
      <c r="U155" s="58"/>
      <c r="V155" s="22"/>
      <c r="W155" s="22"/>
      <c r="X155" s="22" t="s">
        <v>1302</v>
      </c>
    </row>
    <row r="156" s="5" customFormat="1" ht="24.95" customHeight="1" spans="1:24">
      <c r="A156" s="20">
        <v>118</v>
      </c>
      <c r="B156" s="21" t="s">
        <v>1303</v>
      </c>
      <c r="C156" s="20"/>
      <c r="D156" s="20"/>
      <c r="E156" s="20"/>
      <c r="F156" s="20"/>
      <c r="G156" s="20"/>
      <c r="H156" s="20" t="s">
        <v>108</v>
      </c>
      <c r="I156" s="41"/>
      <c r="J156" s="21"/>
      <c r="K156" s="20"/>
      <c r="L156" s="48"/>
      <c r="M156" s="48"/>
      <c r="N156" s="48"/>
      <c r="O156" s="48"/>
      <c r="P156" s="20"/>
      <c r="Q156" s="20"/>
      <c r="R156" s="57"/>
      <c r="S156" s="57"/>
      <c r="T156" s="57"/>
      <c r="U156" s="57"/>
      <c r="V156" s="20"/>
      <c r="W156" s="20"/>
      <c r="X156" s="20" t="s">
        <v>1304</v>
      </c>
    </row>
    <row r="157" s="4" customFormat="1" ht="24.95" customHeight="1" spans="1:24">
      <c r="A157" s="18">
        <v>119</v>
      </c>
      <c r="B157" s="19" t="s">
        <v>1305</v>
      </c>
      <c r="C157" s="18"/>
      <c r="D157" s="18"/>
      <c r="E157" s="18"/>
      <c r="F157" s="18" t="s">
        <v>37</v>
      </c>
      <c r="G157" s="18" t="s">
        <v>34</v>
      </c>
      <c r="H157" s="18" t="s">
        <v>106</v>
      </c>
      <c r="I157" s="62">
        <f>I158+I167+I186+I194+I196+I197+I198</f>
        <v>74</v>
      </c>
      <c r="J157" s="19"/>
      <c r="K157" s="18"/>
      <c r="L157" s="40">
        <f t="shared" ref="L157:O157" si="51">L158+L167+L186+L194+L196+L197+L198</f>
        <v>126.5</v>
      </c>
      <c r="M157" s="40">
        <f t="shared" si="51"/>
        <v>101.3</v>
      </c>
      <c r="N157" s="40">
        <f t="shared" si="51"/>
        <v>25.2</v>
      </c>
      <c r="O157" s="40">
        <f t="shared" si="51"/>
        <v>0</v>
      </c>
      <c r="P157" s="18"/>
      <c r="Q157" s="18" t="s">
        <v>39</v>
      </c>
      <c r="R157" s="56">
        <f>R158+R167+R186+R194+R196+R197+R198</f>
        <v>56</v>
      </c>
      <c r="S157" s="56">
        <f>S158+S167+S186+S194+S196+S197+S198</f>
        <v>217</v>
      </c>
      <c r="T157" s="56" t="s">
        <v>1306</v>
      </c>
      <c r="U157" s="56" t="s">
        <v>1287</v>
      </c>
      <c r="V157" s="18" t="s">
        <v>34</v>
      </c>
      <c r="W157" s="18">
        <v>3968</v>
      </c>
      <c r="X157" s="18"/>
    </row>
    <row r="158" s="5" customFormat="1" ht="24.95" customHeight="1" spans="1:24">
      <c r="A158" s="20">
        <v>120</v>
      </c>
      <c r="B158" s="21" t="s">
        <v>1307</v>
      </c>
      <c r="C158" s="20"/>
      <c r="D158" s="20"/>
      <c r="E158" s="20"/>
      <c r="F158" s="20" t="s">
        <v>37</v>
      </c>
      <c r="G158" s="20" t="s">
        <v>34</v>
      </c>
      <c r="H158" s="20" t="s">
        <v>106</v>
      </c>
      <c r="I158" s="41">
        <f>SUM(I159:I166)</f>
        <v>13</v>
      </c>
      <c r="J158" s="21"/>
      <c r="K158" s="20"/>
      <c r="L158" s="48">
        <f>SUM(L159:L166)</f>
        <v>27.3</v>
      </c>
      <c r="M158" s="48">
        <f>SUM(M159:M166)</f>
        <v>25.2</v>
      </c>
      <c r="N158" s="48">
        <f>SUM(N159:N166)</f>
        <v>2.1</v>
      </c>
      <c r="O158" s="48">
        <f>SUM(O159:O166)</f>
        <v>0</v>
      </c>
      <c r="P158" s="20"/>
      <c r="Q158" s="20" t="s">
        <v>39</v>
      </c>
      <c r="R158" s="57">
        <f>SUM(R159:R166)</f>
        <v>11</v>
      </c>
      <c r="S158" s="57">
        <f>SUM(S159:S166)</f>
        <v>43</v>
      </c>
      <c r="T158" s="57"/>
      <c r="U158" s="57"/>
      <c r="V158" s="20" t="s">
        <v>34</v>
      </c>
      <c r="W158" s="20">
        <v>3969</v>
      </c>
      <c r="X158" s="20"/>
    </row>
    <row r="159" s="3" customFormat="1" ht="24.95" customHeight="1" spans="1:24">
      <c r="A159" s="24">
        <v>121</v>
      </c>
      <c r="B159" s="46" t="s">
        <v>1346</v>
      </c>
      <c r="C159" s="26" t="s">
        <v>45</v>
      </c>
      <c r="D159" s="26" t="s">
        <v>271</v>
      </c>
      <c r="E159" s="26" t="s">
        <v>278</v>
      </c>
      <c r="F159" s="26" t="s">
        <v>37</v>
      </c>
      <c r="G159" s="26">
        <v>2018</v>
      </c>
      <c r="H159" s="26" t="s">
        <v>106</v>
      </c>
      <c r="I159" s="63">
        <v>1</v>
      </c>
      <c r="J159" s="46" t="s">
        <v>1309</v>
      </c>
      <c r="K159" s="47">
        <v>2.1</v>
      </c>
      <c r="L159" s="47">
        <f t="shared" ref="L159:L166" si="52">M159+N159+O159</f>
        <v>2.1</v>
      </c>
      <c r="M159" s="47">
        <v>2.1</v>
      </c>
      <c r="N159" s="47"/>
      <c r="O159" s="47"/>
      <c r="P159" s="26" t="s">
        <v>135</v>
      </c>
      <c r="Q159" s="26" t="s">
        <v>39</v>
      </c>
      <c r="R159" s="26">
        <v>1</v>
      </c>
      <c r="S159" s="26">
        <v>4</v>
      </c>
      <c r="T159" s="26"/>
      <c r="U159" s="26"/>
      <c r="V159" s="26" t="s">
        <v>1310</v>
      </c>
      <c r="W159" s="26">
        <v>4014</v>
      </c>
      <c r="X159" s="26"/>
    </row>
    <row r="160" s="3" customFormat="1" ht="24.95" customHeight="1" spans="1:24">
      <c r="A160" s="24">
        <v>122</v>
      </c>
      <c r="B160" s="46" t="s">
        <v>1347</v>
      </c>
      <c r="C160" s="26" t="s">
        <v>45</v>
      </c>
      <c r="D160" s="26" t="s">
        <v>271</v>
      </c>
      <c r="E160" s="26" t="s">
        <v>434</v>
      </c>
      <c r="F160" s="26" t="s">
        <v>37</v>
      </c>
      <c r="G160" s="26">
        <v>2018</v>
      </c>
      <c r="H160" s="26" t="s">
        <v>106</v>
      </c>
      <c r="I160" s="63">
        <v>1</v>
      </c>
      <c r="J160" s="46" t="s">
        <v>1309</v>
      </c>
      <c r="K160" s="47">
        <v>2.1</v>
      </c>
      <c r="L160" s="47">
        <f t="shared" si="52"/>
        <v>2.1</v>
      </c>
      <c r="M160" s="47">
        <v>2.1</v>
      </c>
      <c r="N160" s="47"/>
      <c r="O160" s="47"/>
      <c r="P160" s="26" t="s">
        <v>135</v>
      </c>
      <c r="Q160" s="26" t="s">
        <v>39</v>
      </c>
      <c r="R160" s="26">
        <v>1</v>
      </c>
      <c r="S160" s="26">
        <v>3</v>
      </c>
      <c r="T160" s="26"/>
      <c r="U160" s="26"/>
      <c r="V160" s="26" t="s">
        <v>1310</v>
      </c>
      <c r="W160" s="26">
        <v>4015</v>
      </c>
      <c r="X160" s="26"/>
    </row>
    <row r="161" s="3" customFormat="1" ht="24.95" customHeight="1" spans="1:24">
      <c r="A161" s="24">
        <v>123</v>
      </c>
      <c r="B161" s="46" t="s">
        <v>1348</v>
      </c>
      <c r="C161" s="26" t="s">
        <v>45</v>
      </c>
      <c r="D161" s="26" t="s">
        <v>271</v>
      </c>
      <c r="E161" s="26" t="s">
        <v>437</v>
      </c>
      <c r="F161" s="26" t="s">
        <v>37</v>
      </c>
      <c r="G161" s="26">
        <v>2018</v>
      </c>
      <c r="H161" s="26" t="s">
        <v>106</v>
      </c>
      <c r="I161" s="63">
        <v>1</v>
      </c>
      <c r="J161" s="46" t="s">
        <v>1309</v>
      </c>
      <c r="K161" s="47">
        <v>2.1</v>
      </c>
      <c r="L161" s="47">
        <f t="shared" si="52"/>
        <v>2.1</v>
      </c>
      <c r="M161" s="47">
        <v>2.1</v>
      </c>
      <c r="N161" s="47"/>
      <c r="O161" s="47"/>
      <c r="P161" s="26" t="s">
        <v>135</v>
      </c>
      <c r="Q161" s="26" t="s">
        <v>39</v>
      </c>
      <c r="R161" s="26">
        <v>1</v>
      </c>
      <c r="S161" s="26">
        <v>4</v>
      </c>
      <c r="T161" s="26"/>
      <c r="U161" s="26"/>
      <c r="V161" s="26" t="s">
        <v>1310</v>
      </c>
      <c r="W161" s="26">
        <v>4016</v>
      </c>
      <c r="X161" s="26"/>
    </row>
    <row r="162" s="3" customFormat="1" ht="24.95" customHeight="1" spans="1:24">
      <c r="A162" s="24">
        <v>124</v>
      </c>
      <c r="B162" s="46" t="s">
        <v>1349</v>
      </c>
      <c r="C162" s="26" t="s">
        <v>45</v>
      </c>
      <c r="D162" s="26" t="s">
        <v>271</v>
      </c>
      <c r="E162" s="26" t="s">
        <v>284</v>
      </c>
      <c r="F162" s="26" t="s">
        <v>37</v>
      </c>
      <c r="G162" s="26">
        <v>2018</v>
      </c>
      <c r="H162" s="26" t="s">
        <v>106</v>
      </c>
      <c r="I162" s="63">
        <v>1</v>
      </c>
      <c r="J162" s="46" t="s">
        <v>1309</v>
      </c>
      <c r="K162" s="47">
        <v>2.1</v>
      </c>
      <c r="L162" s="47">
        <f t="shared" si="52"/>
        <v>2.1</v>
      </c>
      <c r="M162" s="47">
        <v>2.1</v>
      </c>
      <c r="N162" s="47"/>
      <c r="O162" s="47"/>
      <c r="P162" s="26" t="s">
        <v>135</v>
      </c>
      <c r="Q162" s="26" t="s">
        <v>39</v>
      </c>
      <c r="R162" s="26">
        <v>1</v>
      </c>
      <c r="S162" s="26">
        <v>4</v>
      </c>
      <c r="T162" s="26"/>
      <c r="U162" s="26"/>
      <c r="V162" s="26" t="s">
        <v>1310</v>
      </c>
      <c r="W162" s="26">
        <v>4017</v>
      </c>
      <c r="X162" s="26"/>
    </row>
    <row r="163" s="3" customFormat="1" ht="24.95" customHeight="1" spans="1:24">
      <c r="A163" s="24">
        <v>125</v>
      </c>
      <c r="B163" s="46" t="s">
        <v>1350</v>
      </c>
      <c r="C163" s="26" t="s">
        <v>45</v>
      </c>
      <c r="D163" s="26" t="s">
        <v>271</v>
      </c>
      <c r="E163" s="26" t="s">
        <v>287</v>
      </c>
      <c r="F163" s="26" t="s">
        <v>37</v>
      </c>
      <c r="G163" s="26">
        <v>2018</v>
      </c>
      <c r="H163" s="26" t="s">
        <v>106</v>
      </c>
      <c r="I163" s="63">
        <v>2</v>
      </c>
      <c r="J163" s="46" t="s">
        <v>1309</v>
      </c>
      <c r="K163" s="47">
        <v>2.1</v>
      </c>
      <c r="L163" s="47">
        <f t="shared" si="52"/>
        <v>4.2</v>
      </c>
      <c r="M163" s="47">
        <v>4.2</v>
      </c>
      <c r="N163" s="47"/>
      <c r="O163" s="47"/>
      <c r="P163" s="26" t="s">
        <v>135</v>
      </c>
      <c r="Q163" s="26" t="s">
        <v>39</v>
      </c>
      <c r="R163" s="26">
        <v>2</v>
      </c>
      <c r="S163" s="26">
        <v>8</v>
      </c>
      <c r="T163" s="26"/>
      <c r="U163" s="26"/>
      <c r="V163" s="26" t="s">
        <v>1310</v>
      </c>
      <c r="W163" s="26">
        <v>4018</v>
      </c>
      <c r="X163" s="26"/>
    </row>
    <row r="164" s="3" customFormat="1" ht="24.95" customHeight="1" spans="1:24">
      <c r="A164" s="24">
        <v>126</v>
      </c>
      <c r="B164" s="46" t="s">
        <v>1351</v>
      </c>
      <c r="C164" s="26" t="s">
        <v>45</v>
      </c>
      <c r="D164" s="26" t="s">
        <v>271</v>
      </c>
      <c r="E164" s="26" t="s">
        <v>444</v>
      </c>
      <c r="F164" s="26" t="s">
        <v>37</v>
      </c>
      <c r="G164" s="26">
        <v>2018</v>
      </c>
      <c r="H164" s="26" t="s">
        <v>106</v>
      </c>
      <c r="I164" s="63">
        <v>3</v>
      </c>
      <c r="J164" s="46" t="s">
        <v>1309</v>
      </c>
      <c r="K164" s="47">
        <v>2.1</v>
      </c>
      <c r="L164" s="47">
        <f t="shared" si="52"/>
        <v>6.3</v>
      </c>
      <c r="M164" s="47">
        <v>6.3</v>
      </c>
      <c r="N164" s="47"/>
      <c r="O164" s="47"/>
      <c r="P164" s="26" t="s">
        <v>135</v>
      </c>
      <c r="Q164" s="26" t="s">
        <v>39</v>
      </c>
      <c r="R164" s="26">
        <v>3</v>
      </c>
      <c r="S164" s="26">
        <v>12</v>
      </c>
      <c r="T164" s="26"/>
      <c r="U164" s="26"/>
      <c r="V164" s="26" t="s">
        <v>1310</v>
      </c>
      <c r="W164" s="26">
        <v>4019</v>
      </c>
      <c r="X164" s="26"/>
    </row>
    <row r="165" s="3" customFormat="1" ht="24.95" customHeight="1" spans="1:24">
      <c r="A165" s="24">
        <v>127</v>
      </c>
      <c r="B165" s="46" t="s">
        <v>1352</v>
      </c>
      <c r="C165" s="26" t="s">
        <v>45</v>
      </c>
      <c r="D165" s="26" t="s">
        <v>271</v>
      </c>
      <c r="E165" s="26" t="s">
        <v>764</v>
      </c>
      <c r="F165" s="26" t="s">
        <v>37</v>
      </c>
      <c r="G165" s="26">
        <v>2018</v>
      </c>
      <c r="H165" s="26" t="s">
        <v>106</v>
      </c>
      <c r="I165" s="63">
        <v>3</v>
      </c>
      <c r="J165" s="46" t="s">
        <v>1309</v>
      </c>
      <c r="K165" s="47">
        <v>2.1</v>
      </c>
      <c r="L165" s="47">
        <f t="shared" si="52"/>
        <v>6.3</v>
      </c>
      <c r="M165" s="47">
        <v>6.3</v>
      </c>
      <c r="N165" s="47"/>
      <c r="O165" s="47"/>
      <c r="P165" s="26" t="s">
        <v>135</v>
      </c>
      <c r="Q165" s="26" t="s">
        <v>39</v>
      </c>
      <c r="R165" s="26">
        <v>1</v>
      </c>
      <c r="S165" s="26">
        <v>4</v>
      </c>
      <c r="T165" s="26"/>
      <c r="U165" s="26"/>
      <c r="V165" s="26" t="s">
        <v>1310</v>
      </c>
      <c r="W165" s="26">
        <v>4020</v>
      </c>
      <c r="X165" s="26"/>
    </row>
    <row r="166" ht="24.95" customHeight="1" spans="1:24">
      <c r="A166" s="24">
        <v>128</v>
      </c>
      <c r="B166" s="25" t="s">
        <v>1350</v>
      </c>
      <c r="C166" s="26" t="s">
        <v>45</v>
      </c>
      <c r="D166" s="26" t="s">
        <v>271</v>
      </c>
      <c r="E166" s="26" t="s">
        <v>287</v>
      </c>
      <c r="F166" s="26" t="s">
        <v>37</v>
      </c>
      <c r="G166" s="26">
        <v>2019</v>
      </c>
      <c r="H166" s="26" t="s">
        <v>106</v>
      </c>
      <c r="I166" s="45">
        <v>1</v>
      </c>
      <c r="J166" s="46" t="s">
        <v>1309</v>
      </c>
      <c r="K166" s="26">
        <v>2.1</v>
      </c>
      <c r="L166" s="47">
        <f t="shared" si="52"/>
        <v>2.1</v>
      </c>
      <c r="M166" s="47"/>
      <c r="N166" s="47">
        <v>2.1</v>
      </c>
      <c r="O166" s="47"/>
      <c r="P166" s="26" t="s">
        <v>135</v>
      </c>
      <c r="Q166" s="26" t="s">
        <v>39</v>
      </c>
      <c r="R166" s="60">
        <v>1</v>
      </c>
      <c r="S166" s="60">
        <v>4</v>
      </c>
      <c r="T166" s="60"/>
      <c r="U166" s="60"/>
      <c r="V166" s="26" t="s">
        <v>1310</v>
      </c>
      <c r="W166" s="26"/>
      <c r="X166" s="26" t="s">
        <v>1396</v>
      </c>
    </row>
    <row r="167" s="5" customFormat="1" ht="24.95" customHeight="1" spans="1:24">
      <c r="A167" s="20">
        <v>129</v>
      </c>
      <c r="B167" s="21" t="s">
        <v>1423</v>
      </c>
      <c r="C167" s="20"/>
      <c r="D167" s="20"/>
      <c r="E167" s="20"/>
      <c r="F167" s="20" t="s">
        <v>363</v>
      </c>
      <c r="G167" s="20" t="s">
        <v>34</v>
      </c>
      <c r="H167" s="20" t="s">
        <v>106</v>
      </c>
      <c r="I167" s="41">
        <f>SUM(I168:I185)</f>
        <v>51</v>
      </c>
      <c r="J167" s="21" t="s">
        <v>1424</v>
      </c>
      <c r="K167" s="20"/>
      <c r="L167" s="48">
        <f>SUM(L168:L185)</f>
        <v>80.1</v>
      </c>
      <c r="M167" s="48">
        <f>SUM(M168:M185)</f>
        <v>67.5</v>
      </c>
      <c r="N167" s="48">
        <f>SUM(N168:N185)</f>
        <v>12.6</v>
      </c>
      <c r="O167" s="48">
        <f>SUM(O168:O185)</f>
        <v>0</v>
      </c>
      <c r="P167" s="20"/>
      <c r="Q167" s="20" t="s">
        <v>39</v>
      </c>
      <c r="R167" s="57">
        <f>SUM(R168:R185)</f>
        <v>36</v>
      </c>
      <c r="S167" s="57">
        <f>SUM(S168:S185)</f>
        <v>140</v>
      </c>
      <c r="T167" s="57"/>
      <c r="U167" s="57"/>
      <c r="V167" s="20" t="s">
        <v>34</v>
      </c>
      <c r="W167" s="20">
        <v>4290</v>
      </c>
      <c r="X167" s="20"/>
    </row>
    <row r="168" s="3" customFormat="1" ht="24.95" customHeight="1" spans="1:24">
      <c r="A168" s="24">
        <v>130</v>
      </c>
      <c r="B168" s="46" t="s">
        <v>1482</v>
      </c>
      <c r="C168" s="26" t="s">
        <v>45</v>
      </c>
      <c r="D168" s="26" t="s">
        <v>271</v>
      </c>
      <c r="E168" s="26" t="s">
        <v>272</v>
      </c>
      <c r="F168" s="26" t="s">
        <v>363</v>
      </c>
      <c r="G168" s="26">
        <v>2018</v>
      </c>
      <c r="H168" s="26" t="s">
        <v>106</v>
      </c>
      <c r="I168" s="45">
        <v>5</v>
      </c>
      <c r="J168" s="46" t="s">
        <v>1427</v>
      </c>
      <c r="K168" s="47">
        <v>1.5</v>
      </c>
      <c r="L168" s="47">
        <f t="shared" ref="L168:L185" si="53">M168+N168+O168</f>
        <v>7.5</v>
      </c>
      <c r="M168" s="47">
        <v>7.5</v>
      </c>
      <c r="N168" s="47"/>
      <c r="O168" s="47"/>
      <c r="P168" s="26" t="s">
        <v>135</v>
      </c>
      <c r="Q168" s="26" t="s">
        <v>39</v>
      </c>
      <c r="R168" s="26">
        <v>3</v>
      </c>
      <c r="S168" s="26">
        <v>12</v>
      </c>
      <c r="T168" s="26"/>
      <c r="U168" s="26"/>
      <c r="V168" s="26" t="s">
        <v>1310</v>
      </c>
      <c r="W168" s="26">
        <v>4349</v>
      </c>
      <c r="X168" s="26"/>
    </row>
    <row r="169" s="3" customFormat="1" ht="24.95" customHeight="1" spans="1:24">
      <c r="A169" s="24">
        <v>131</v>
      </c>
      <c r="B169" s="46" t="s">
        <v>1483</v>
      </c>
      <c r="C169" s="26" t="s">
        <v>45</v>
      </c>
      <c r="D169" s="26" t="s">
        <v>271</v>
      </c>
      <c r="E169" s="26" t="s">
        <v>275</v>
      </c>
      <c r="F169" s="26" t="s">
        <v>363</v>
      </c>
      <c r="G169" s="26">
        <v>2018</v>
      </c>
      <c r="H169" s="26" t="s">
        <v>106</v>
      </c>
      <c r="I169" s="45">
        <v>3</v>
      </c>
      <c r="J169" s="46" t="s">
        <v>1427</v>
      </c>
      <c r="K169" s="47">
        <v>1.5</v>
      </c>
      <c r="L169" s="47">
        <f t="shared" si="53"/>
        <v>4.5</v>
      </c>
      <c r="M169" s="47">
        <v>4.5</v>
      </c>
      <c r="N169" s="47"/>
      <c r="O169" s="47"/>
      <c r="P169" s="26" t="s">
        <v>135</v>
      </c>
      <c r="Q169" s="26" t="s">
        <v>39</v>
      </c>
      <c r="R169" s="26">
        <v>3</v>
      </c>
      <c r="S169" s="26">
        <v>12</v>
      </c>
      <c r="T169" s="26"/>
      <c r="U169" s="26"/>
      <c r="V169" s="26" t="s">
        <v>1310</v>
      </c>
      <c r="W169" s="26">
        <v>4350</v>
      </c>
      <c r="X169" s="26"/>
    </row>
    <row r="170" s="3" customFormat="1" ht="24.95" customHeight="1" spans="1:24">
      <c r="A170" s="24">
        <v>132</v>
      </c>
      <c r="B170" s="46" t="s">
        <v>1484</v>
      </c>
      <c r="C170" s="26" t="s">
        <v>45</v>
      </c>
      <c r="D170" s="26" t="s">
        <v>271</v>
      </c>
      <c r="E170" s="26" t="s">
        <v>278</v>
      </c>
      <c r="F170" s="26" t="s">
        <v>363</v>
      </c>
      <c r="G170" s="26">
        <v>2018</v>
      </c>
      <c r="H170" s="26" t="s">
        <v>106</v>
      </c>
      <c r="I170" s="45">
        <v>2</v>
      </c>
      <c r="J170" s="46" t="s">
        <v>1427</v>
      </c>
      <c r="K170" s="47">
        <v>1.5</v>
      </c>
      <c r="L170" s="47">
        <f t="shared" si="53"/>
        <v>3</v>
      </c>
      <c r="M170" s="47">
        <v>3</v>
      </c>
      <c r="N170" s="47"/>
      <c r="O170" s="47"/>
      <c r="P170" s="26" t="s">
        <v>135</v>
      </c>
      <c r="Q170" s="26" t="s">
        <v>39</v>
      </c>
      <c r="R170" s="26">
        <v>2</v>
      </c>
      <c r="S170" s="26">
        <v>8</v>
      </c>
      <c r="T170" s="26"/>
      <c r="U170" s="26"/>
      <c r="V170" s="26" t="s">
        <v>1310</v>
      </c>
      <c r="W170" s="26">
        <v>4351</v>
      </c>
      <c r="X170" s="26"/>
    </row>
    <row r="171" s="3" customFormat="1" ht="24.95" customHeight="1" spans="1:24">
      <c r="A171" s="24">
        <v>133</v>
      </c>
      <c r="B171" s="46" t="s">
        <v>1485</v>
      </c>
      <c r="C171" s="26" t="s">
        <v>45</v>
      </c>
      <c r="D171" s="26" t="s">
        <v>271</v>
      </c>
      <c r="E171" s="26" t="s">
        <v>281</v>
      </c>
      <c r="F171" s="26" t="s">
        <v>363</v>
      </c>
      <c r="G171" s="26">
        <v>2018</v>
      </c>
      <c r="H171" s="26" t="s">
        <v>106</v>
      </c>
      <c r="I171" s="45">
        <v>4</v>
      </c>
      <c r="J171" s="46" t="s">
        <v>1427</v>
      </c>
      <c r="K171" s="47">
        <v>1.5</v>
      </c>
      <c r="L171" s="47">
        <f t="shared" si="53"/>
        <v>6</v>
      </c>
      <c r="M171" s="47">
        <v>6</v>
      </c>
      <c r="N171" s="47"/>
      <c r="O171" s="47"/>
      <c r="P171" s="26" t="s">
        <v>135</v>
      </c>
      <c r="Q171" s="26" t="s">
        <v>39</v>
      </c>
      <c r="R171" s="26">
        <v>3</v>
      </c>
      <c r="S171" s="26">
        <v>12</v>
      </c>
      <c r="T171" s="26"/>
      <c r="U171" s="26"/>
      <c r="V171" s="26" t="s">
        <v>1310</v>
      </c>
      <c r="W171" s="26">
        <v>4352</v>
      </c>
      <c r="X171" s="26"/>
    </row>
    <row r="172" s="3" customFormat="1" ht="24.95" customHeight="1" spans="1:24">
      <c r="A172" s="24">
        <v>134</v>
      </c>
      <c r="B172" s="46" t="s">
        <v>1486</v>
      </c>
      <c r="C172" s="26" t="s">
        <v>45</v>
      </c>
      <c r="D172" s="26" t="s">
        <v>271</v>
      </c>
      <c r="E172" s="26" t="s">
        <v>430</v>
      </c>
      <c r="F172" s="26" t="s">
        <v>363</v>
      </c>
      <c r="G172" s="26">
        <v>2018</v>
      </c>
      <c r="H172" s="26" t="s">
        <v>106</v>
      </c>
      <c r="I172" s="45">
        <v>6</v>
      </c>
      <c r="J172" s="46" t="s">
        <v>1427</v>
      </c>
      <c r="K172" s="47">
        <v>1.5</v>
      </c>
      <c r="L172" s="47">
        <f t="shared" si="53"/>
        <v>9</v>
      </c>
      <c r="M172" s="47">
        <v>9</v>
      </c>
      <c r="N172" s="47"/>
      <c r="O172" s="47"/>
      <c r="P172" s="26" t="s">
        <v>135</v>
      </c>
      <c r="Q172" s="26" t="s">
        <v>39</v>
      </c>
      <c r="R172" s="26">
        <v>5</v>
      </c>
      <c r="S172" s="26">
        <v>20</v>
      </c>
      <c r="T172" s="26"/>
      <c r="U172" s="26"/>
      <c r="V172" s="26" t="s">
        <v>1310</v>
      </c>
      <c r="W172" s="26">
        <v>4353</v>
      </c>
      <c r="X172" s="26"/>
    </row>
    <row r="173" s="3" customFormat="1" ht="24.95" customHeight="1" spans="1:24">
      <c r="A173" s="24">
        <v>135</v>
      </c>
      <c r="B173" s="46" t="s">
        <v>1487</v>
      </c>
      <c r="C173" s="26" t="s">
        <v>45</v>
      </c>
      <c r="D173" s="26" t="s">
        <v>271</v>
      </c>
      <c r="E173" s="26" t="s">
        <v>952</v>
      </c>
      <c r="F173" s="26" t="s">
        <v>363</v>
      </c>
      <c r="G173" s="26">
        <v>2018</v>
      </c>
      <c r="H173" s="26" t="s">
        <v>106</v>
      </c>
      <c r="I173" s="45">
        <v>2</v>
      </c>
      <c r="J173" s="46" t="s">
        <v>1427</v>
      </c>
      <c r="K173" s="47">
        <v>1.5</v>
      </c>
      <c r="L173" s="47">
        <f t="shared" si="53"/>
        <v>3</v>
      </c>
      <c r="M173" s="47">
        <v>3</v>
      </c>
      <c r="N173" s="47"/>
      <c r="O173" s="47"/>
      <c r="P173" s="26" t="s">
        <v>135</v>
      </c>
      <c r="Q173" s="26" t="s">
        <v>39</v>
      </c>
      <c r="R173" s="26">
        <v>2</v>
      </c>
      <c r="S173" s="26">
        <v>8</v>
      </c>
      <c r="T173" s="26"/>
      <c r="U173" s="26"/>
      <c r="V173" s="26" t="s">
        <v>1310</v>
      </c>
      <c r="W173" s="26">
        <v>4354</v>
      </c>
      <c r="X173" s="26"/>
    </row>
    <row r="174" s="3" customFormat="1" ht="24.95" customHeight="1" spans="1:24">
      <c r="A174" s="24">
        <v>136</v>
      </c>
      <c r="B174" s="46" t="s">
        <v>1488</v>
      </c>
      <c r="C174" s="26" t="s">
        <v>45</v>
      </c>
      <c r="D174" s="26" t="s">
        <v>271</v>
      </c>
      <c r="E174" s="26" t="s">
        <v>434</v>
      </c>
      <c r="F174" s="26" t="s">
        <v>363</v>
      </c>
      <c r="G174" s="26">
        <v>2018</v>
      </c>
      <c r="H174" s="26" t="s">
        <v>106</v>
      </c>
      <c r="I174" s="45">
        <v>4</v>
      </c>
      <c r="J174" s="46" t="s">
        <v>1427</v>
      </c>
      <c r="K174" s="47">
        <v>1.5</v>
      </c>
      <c r="L174" s="47">
        <f t="shared" si="53"/>
        <v>6</v>
      </c>
      <c r="M174" s="47">
        <v>6</v>
      </c>
      <c r="N174" s="47"/>
      <c r="O174" s="47"/>
      <c r="P174" s="26" t="s">
        <v>135</v>
      </c>
      <c r="Q174" s="26" t="s">
        <v>39</v>
      </c>
      <c r="R174" s="26">
        <v>4</v>
      </c>
      <c r="S174" s="26">
        <v>16</v>
      </c>
      <c r="T174" s="26"/>
      <c r="U174" s="26"/>
      <c r="V174" s="26" t="s">
        <v>1310</v>
      </c>
      <c r="W174" s="26">
        <v>4355</v>
      </c>
      <c r="X174" s="26"/>
    </row>
    <row r="175" s="3" customFormat="1" ht="24.95" customHeight="1" spans="1:24">
      <c r="A175" s="24">
        <v>137</v>
      </c>
      <c r="B175" s="46" t="s">
        <v>1489</v>
      </c>
      <c r="C175" s="26" t="s">
        <v>45</v>
      </c>
      <c r="D175" s="26" t="s">
        <v>271</v>
      </c>
      <c r="E175" s="26" t="s">
        <v>437</v>
      </c>
      <c r="F175" s="26" t="s">
        <v>363</v>
      </c>
      <c r="G175" s="26">
        <v>2018</v>
      </c>
      <c r="H175" s="26" t="s">
        <v>106</v>
      </c>
      <c r="I175" s="45">
        <v>4</v>
      </c>
      <c r="J175" s="46" t="s">
        <v>1427</v>
      </c>
      <c r="K175" s="47">
        <v>1.5</v>
      </c>
      <c r="L175" s="47">
        <f t="shared" si="53"/>
        <v>6</v>
      </c>
      <c r="M175" s="47">
        <v>6</v>
      </c>
      <c r="N175" s="47"/>
      <c r="O175" s="47"/>
      <c r="P175" s="26" t="s">
        <v>135</v>
      </c>
      <c r="Q175" s="26" t="s">
        <v>39</v>
      </c>
      <c r="R175" s="26">
        <v>3</v>
      </c>
      <c r="S175" s="26">
        <v>12</v>
      </c>
      <c r="T175" s="26"/>
      <c r="U175" s="26"/>
      <c r="V175" s="26" t="s">
        <v>1310</v>
      </c>
      <c r="W175" s="26">
        <v>4356</v>
      </c>
      <c r="X175" s="26"/>
    </row>
    <row r="176" s="3" customFormat="1" ht="24.95" customHeight="1" spans="1:24">
      <c r="A176" s="24">
        <v>138</v>
      </c>
      <c r="B176" s="46" t="s">
        <v>1490</v>
      </c>
      <c r="C176" s="26" t="s">
        <v>45</v>
      </c>
      <c r="D176" s="26" t="s">
        <v>271</v>
      </c>
      <c r="E176" s="26" t="s">
        <v>284</v>
      </c>
      <c r="F176" s="26" t="s">
        <v>363</v>
      </c>
      <c r="G176" s="26">
        <v>2018</v>
      </c>
      <c r="H176" s="26" t="s">
        <v>106</v>
      </c>
      <c r="I176" s="45">
        <v>1</v>
      </c>
      <c r="J176" s="46" t="s">
        <v>1427</v>
      </c>
      <c r="K176" s="47">
        <v>1.5</v>
      </c>
      <c r="L176" s="47">
        <f t="shared" si="53"/>
        <v>1.5</v>
      </c>
      <c r="M176" s="47">
        <v>1.5</v>
      </c>
      <c r="N176" s="47"/>
      <c r="O176" s="47"/>
      <c r="P176" s="26" t="s">
        <v>135</v>
      </c>
      <c r="Q176" s="26" t="s">
        <v>39</v>
      </c>
      <c r="R176" s="26">
        <v>1</v>
      </c>
      <c r="S176" s="26">
        <v>4</v>
      </c>
      <c r="T176" s="26"/>
      <c r="U176" s="26"/>
      <c r="V176" s="26" t="s">
        <v>1310</v>
      </c>
      <c r="W176" s="26">
        <v>4357</v>
      </c>
      <c r="X176" s="26"/>
    </row>
    <row r="177" s="3" customFormat="1" ht="24.95" customHeight="1" spans="1:24">
      <c r="A177" s="24">
        <v>139</v>
      </c>
      <c r="B177" s="46" t="s">
        <v>1491</v>
      </c>
      <c r="C177" s="26" t="s">
        <v>45</v>
      </c>
      <c r="D177" s="26" t="s">
        <v>271</v>
      </c>
      <c r="E177" s="26" t="s">
        <v>287</v>
      </c>
      <c r="F177" s="26" t="s">
        <v>363</v>
      </c>
      <c r="G177" s="26">
        <v>2018</v>
      </c>
      <c r="H177" s="26" t="s">
        <v>106</v>
      </c>
      <c r="I177" s="45">
        <v>3</v>
      </c>
      <c r="J177" s="46" t="s">
        <v>1427</v>
      </c>
      <c r="K177" s="47">
        <v>1.5</v>
      </c>
      <c r="L177" s="47">
        <f t="shared" si="53"/>
        <v>4.5</v>
      </c>
      <c r="M177" s="47">
        <v>4.5</v>
      </c>
      <c r="N177" s="47"/>
      <c r="O177" s="47"/>
      <c r="P177" s="26" t="s">
        <v>135</v>
      </c>
      <c r="Q177" s="26" t="s">
        <v>39</v>
      </c>
      <c r="R177" s="26">
        <v>1</v>
      </c>
      <c r="S177" s="26">
        <v>4</v>
      </c>
      <c r="T177" s="26"/>
      <c r="U177" s="26"/>
      <c r="V177" s="26" t="s">
        <v>1310</v>
      </c>
      <c r="W177" s="26">
        <v>4358</v>
      </c>
      <c r="X177" s="26"/>
    </row>
    <row r="178" s="3" customFormat="1" ht="24.95" customHeight="1" spans="1:24">
      <c r="A178" s="24">
        <v>140</v>
      </c>
      <c r="B178" s="46" t="s">
        <v>1492</v>
      </c>
      <c r="C178" s="26" t="s">
        <v>45</v>
      </c>
      <c r="D178" s="26" t="s">
        <v>271</v>
      </c>
      <c r="E178" s="26" t="s">
        <v>444</v>
      </c>
      <c r="F178" s="26" t="s">
        <v>363</v>
      </c>
      <c r="G178" s="26">
        <v>2018</v>
      </c>
      <c r="H178" s="26" t="s">
        <v>106</v>
      </c>
      <c r="I178" s="45">
        <v>1</v>
      </c>
      <c r="J178" s="46" t="s">
        <v>1427</v>
      </c>
      <c r="K178" s="47">
        <v>1.5</v>
      </c>
      <c r="L178" s="47">
        <f t="shared" si="53"/>
        <v>1.5</v>
      </c>
      <c r="M178" s="47">
        <v>1.5</v>
      </c>
      <c r="N178" s="47"/>
      <c r="O178" s="47"/>
      <c r="P178" s="26" t="s">
        <v>135</v>
      </c>
      <c r="Q178" s="26" t="s">
        <v>39</v>
      </c>
      <c r="R178" s="26">
        <v>1</v>
      </c>
      <c r="S178" s="26">
        <v>4</v>
      </c>
      <c r="T178" s="26"/>
      <c r="U178" s="26"/>
      <c r="V178" s="26" t="s">
        <v>1310</v>
      </c>
      <c r="W178" s="26">
        <v>4359</v>
      </c>
      <c r="X178" s="26"/>
    </row>
    <row r="179" s="3" customFormat="1" ht="24.95" customHeight="1" spans="1:24">
      <c r="A179" s="24">
        <v>141</v>
      </c>
      <c r="B179" s="46" t="s">
        <v>1493</v>
      </c>
      <c r="C179" s="26" t="s">
        <v>45</v>
      </c>
      <c r="D179" s="26" t="s">
        <v>271</v>
      </c>
      <c r="E179" s="26" t="s">
        <v>950</v>
      </c>
      <c r="F179" s="26" t="s">
        <v>363</v>
      </c>
      <c r="G179" s="26">
        <v>2018</v>
      </c>
      <c r="H179" s="26" t="s">
        <v>106</v>
      </c>
      <c r="I179" s="45">
        <v>4</v>
      </c>
      <c r="J179" s="46" t="s">
        <v>1427</v>
      </c>
      <c r="K179" s="47">
        <v>1.5</v>
      </c>
      <c r="L179" s="47">
        <f t="shared" si="53"/>
        <v>6</v>
      </c>
      <c r="M179" s="47">
        <v>6</v>
      </c>
      <c r="N179" s="47"/>
      <c r="O179" s="47"/>
      <c r="P179" s="26" t="s">
        <v>135</v>
      </c>
      <c r="Q179" s="26" t="s">
        <v>39</v>
      </c>
      <c r="R179" s="26">
        <v>3</v>
      </c>
      <c r="S179" s="26">
        <v>12</v>
      </c>
      <c r="T179" s="26"/>
      <c r="U179" s="26"/>
      <c r="V179" s="26" t="s">
        <v>1310</v>
      </c>
      <c r="W179" s="26">
        <v>4360</v>
      </c>
      <c r="X179" s="26"/>
    </row>
    <row r="180" s="3" customFormat="1" ht="24.95" customHeight="1" spans="1:24">
      <c r="A180" s="24">
        <v>142</v>
      </c>
      <c r="B180" s="46" t="s">
        <v>1494</v>
      </c>
      <c r="C180" s="26" t="s">
        <v>45</v>
      </c>
      <c r="D180" s="26" t="s">
        <v>271</v>
      </c>
      <c r="E180" s="26" t="s">
        <v>764</v>
      </c>
      <c r="F180" s="26" t="s">
        <v>363</v>
      </c>
      <c r="G180" s="26">
        <v>2018</v>
      </c>
      <c r="H180" s="26" t="s">
        <v>106</v>
      </c>
      <c r="I180" s="45">
        <v>6</v>
      </c>
      <c r="J180" s="46" t="s">
        <v>1427</v>
      </c>
      <c r="K180" s="47">
        <v>1.5</v>
      </c>
      <c r="L180" s="47">
        <f t="shared" si="53"/>
        <v>9</v>
      </c>
      <c r="M180" s="47">
        <v>9</v>
      </c>
      <c r="N180" s="47"/>
      <c r="O180" s="47"/>
      <c r="P180" s="26" t="s">
        <v>135</v>
      </c>
      <c r="Q180" s="26" t="s">
        <v>39</v>
      </c>
      <c r="R180" s="26"/>
      <c r="S180" s="26"/>
      <c r="T180" s="26"/>
      <c r="U180" s="26"/>
      <c r="V180" s="26" t="s">
        <v>1310</v>
      </c>
      <c r="W180" s="26">
        <v>4361</v>
      </c>
      <c r="X180" s="26"/>
    </row>
    <row r="181" ht="24.95" customHeight="1" spans="1:24">
      <c r="A181" s="24">
        <v>143</v>
      </c>
      <c r="B181" s="25" t="s">
        <v>1492</v>
      </c>
      <c r="C181" s="26" t="s">
        <v>45</v>
      </c>
      <c r="D181" s="26" t="s">
        <v>271</v>
      </c>
      <c r="E181" s="26" t="s">
        <v>444</v>
      </c>
      <c r="F181" s="26" t="s">
        <v>363</v>
      </c>
      <c r="G181" s="26">
        <v>2019</v>
      </c>
      <c r="H181" s="26" t="s">
        <v>106</v>
      </c>
      <c r="I181" s="45">
        <v>1</v>
      </c>
      <c r="J181" s="46" t="s">
        <v>1427</v>
      </c>
      <c r="K181" s="26">
        <v>2.1</v>
      </c>
      <c r="L181" s="47">
        <f t="shared" si="53"/>
        <v>2.1</v>
      </c>
      <c r="M181" s="47"/>
      <c r="N181" s="47">
        <v>2.1</v>
      </c>
      <c r="O181" s="47"/>
      <c r="P181" s="26" t="s">
        <v>135</v>
      </c>
      <c r="Q181" s="26" t="s">
        <v>39</v>
      </c>
      <c r="R181" s="60">
        <v>1</v>
      </c>
      <c r="S181" s="60">
        <v>3</v>
      </c>
      <c r="T181" s="60"/>
      <c r="U181" s="60"/>
      <c r="V181" s="26" t="s">
        <v>1310</v>
      </c>
      <c r="W181" s="26"/>
      <c r="X181" s="26" t="s">
        <v>1555</v>
      </c>
    </row>
    <row r="182" ht="24.95" customHeight="1" spans="1:24">
      <c r="A182" s="24">
        <v>144</v>
      </c>
      <c r="B182" s="25" t="s">
        <v>1484</v>
      </c>
      <c r="C182" s="26" t="s">
        <v>45</v>
      </c>
      <c r="D182" s="26" t="s">
        <v>271</v>
      </c>
      <c r="E182" s="26" t="s">
        <v>278</v>
      </c>
      <c r="F182" s="26" t="s">
        <v>363</v>
      </c>
      <c r="G182" s="26">
        <v>2019</v>
      </c>
      <c r="H182" s="26" t="s">
        <v>106</v>
      </c>
      <c r="I182" s="45">
        <v>1</v>
      </c>
      <c r="J182" s="46" t="s">
        <v>1427</v>
      </c>
      <c r="K182" s="26">
        <v>2.1</v>
      </c>
      <c r="L182" s="47">
        <f t="shared" si="53"/>
        <v>2.1</v>
      </c>
      <c r="M182" s="47"/>
      <c r="N182" s="47">
        <v>2.1</v>
      </c>
      <c r="O182" s="47"/>
      <c r="P182" s="26" t="s">
        <v>135</v>
      </c>
      <c r="Q182" s="26" t="s">
        <v>39</v>
      </c>
      <c r="R182" s="60">
        <v>1</v>
      </c>
      <c r="S182" s="60">
        <v>4</v>
      </c>
      <c r="T182" s="60"/>
      <c r="U182" s="60"/>
      <c r="V182" s="26" t="s">
        <v>1310</v>
      </c>
      <c r="W182" s="26"/>
      <c r="X182" s="26" t="s">
        <v>1556</v>
      </c>
    </row>
    <row r="183" ht="24.95" customHeight="1" spans="1:24">
      <c r="A183" s="24">
        <v>145</v>
      </c>
      <c r="B183" s="25" t="s">
        <v>1487</v>
      </c>
      <c r="C183" s="26" t="s">
        <v>45</v>
      </c>
      <c r="D183" s="26" t="s">
        <v>271</v>
      </c>
      <c r="E183" s="26" t="s">
        <v>952</v>
      </c>
      <c r="F183" s="26" t="s">
        <v>363</v>
      </c>
      <c r="G183" s="26">
        <v>2019</v>
      </c>
      <c r="H183" s="26" t="s">
        <v>106</v>
      </c>
      <c r="I183" s="45">
        <v>1</v>
      </c>
      <c r="J183" s="46" t="s">
        <v>1427</v>
      </c>
      <c r="K183" s="26">
        <v>2.1</v>
      </c>
      <c r="L183" s="47">
        <f t="shared" si="53"/>
        <v>2.1</v>
      </c>
      <c r="M183" s="47"/>
      <c r="N183" s="47">
        <v>2.1</v>
      </c>
      <c r="O183" s="47"/>
      <c r="P183" s="26" t="s">
        <v>135</v>
      </c>
      <c r="Q183" s="26" t="s">
        <v>39</v>
      </c>
      <c r="R183" s="60">
        <v>1</v>
      </c>
      <c r="S183" s="60">
        <v>3</v>
      </c>
      <c r="T183" s="60"/>
      <c r="U183" s="60"/>
      <c r="V183" s="26" t="s">
        <v>1310</v>
      </c>
      <c r="W183" s="26"/>
      <c r="X183" s="26" t="s">
        <v>1557</v>
      </c>
    </row>
    <row r="184" ht="24.95" customHeight="1" spans="1:24">
      <c r="A184" s="24">
        <v>146</v>
      </c>
      <c r="B184" s="25" t="s">
        <v>1488</v>
      </c>
      <c r="C184" s="26" t="s">
        <v>45</v>
      </c>
      <c r="D184" s="26" t="s">
        <v>271</v>
      </c>
      <c r="E184" s="26" t="s">
        <v>434</v>
      </c>
      <c r="F184" s="26" t="s">
        <v>363</v>
      </c>
      <c r="G184" s="26">
        <v>2019</v>
      </c>
      <c r="H184" s="26" t="s">
        <v>106</v>
      </c>
      <c r="I184" s="45">
        <v>2</v>
      </c>
      <c r="J184" s="46" t="s">
        <v>1427</v>
      </c>
      <c r="K184" s="26">
        <v>2.1</v>
      </c>
      <c r="L184" s="47">
        <f t="shared" si="53"/>
        <v>4.2</v>
      </c>
      <c r="M184" s="47"/>
      <c r="N184" s="47">
        <v>4.2</v>
      </c>
      <c r="O184" s="47"/>
      <c r="P184" s="26" t="s">
        <v>135</v>
      </c>
      <c r="Q184" s="26" t="s">
        <v>39</v>
      </c>
      <c r="R184" s="60">
        <v>1</v>
      </c>
      <c r="S184" s="60">
        <v>3</v>
      </c>
      <c r="T184" s="60"/>
      <c r="U184" s="60"/>
      <c r="V184" s="26" t="s">
        <v>1310</v>
      </c>
      <c r="W184" s="26"/>
      <c r="X184" s="26" t="s">
        <v>1558</v>
      </c>
    </row>
    <row r="185" ht="24.95" customHeight="1" spans="1:24">
      <c r="A185" s="24">
        <v>147</v>
      </c>
      <c r="B185" s="25" t="s">
        <v>1489</v>
      </c>
      <c r="C185" s="26" t="s">
        <v>45</v>
      </c>
      <c r="D185" s="26" t="s">
        <v>271</v>
      </c>
      <c r="E185" s="26" t="s">
        <v>437</v>
      </c>
      <c r="F185" s="26" t="s">
        <v>363</v>
      </c>
      <c r="G185" s="26">
        <v>2019</v>
      </c>
      <c r="H185" s="26" t="s">
        <v>106</v>
      </c>
      <c r="I185" s="45">
        <v>1</v>
      </c>
      <c r="J185" s="46" t="s">
        <v>1427</v>
      </c>
      <c r="K185" s="26">
        <v>2.1</v>
      </c>
      <c r="L185" s="47">
        <f t="shared" si="53"/>
        <v>2.1</v>
      </c>
      <c r="M185" s="47"/>
      <c r="N185" s="47">
        <v>2.1</v>
      </c>
      <c r="O185" s="47"/>
      <c r="P185" s="26" t="s">
        <v>135</v>
      </c>
      <c r="Q185" s="26" t="s">
        <v>39</v>
      </c>
      <c r="R185" s="60">
        <v>1</v>
      </c>
      <c r="S185" s="60">
        <v>3</v>
      </c>
      <c r="T185" s="60"/>
      <c r="U185" s="60"/>
      <c r="V185" s="26" t="s">
        <v>1310</v>
      </c>
      <c r="W185" s="26"/>
      <c r="X185" s="26" t="s">
        <v>1559</v>
      </c>
    </row>
    <row r="186" s="5" customFormat="1" ht="24.95" customHeight="1" spans="1:24">
      <c r="A186" s="20">
        <v>148</v>
      </c>
      <c r="B186" s="21" t="s">
        <v>1590</v>
      </c>
      <c r="C186" s="20"/>
      <c r="D186" s="20"/>
      <c r="E186" s="20"/>
      <c r="F186" s="20" t="s">
        <v>37</v>
      </c>
      <c r="G186" s="20" t="s">
        <v>34</v>
      </c>
      <c r="H186" s="20" t="s">
        <v>106</v>
      </c>
      <c r="I186" s="41">
        <f>SUM(I187:I193)</f>
        <v>8</v>
      </c>
      <c r="J186" s="21" t="s">
        <v>1424</v>
      </c>
      <c r="K186" s="20"/>
      <c r="L186" s="48">
        <f>SUM(L187:L193)</f>
        <v>16.8</v>
      </c>
      <c r="M186" s="48">
        <f>SUM(M187:M193)</f>
        <v>6.3</v>
      </c>
      <c r="N186" s="48">
        <f>SUM(N187:N193)</f>
        <v>10.5</v>
      </c>
      <c r="O186" s="48">
        <f>SUM(O187:O193)</f>
        <v>0</v>
      </c>
      <c r="P186" s="20"/>
      <c r="Q186" s="20" t="s">
        <v>39</v>
      </c>
      <c r="R186" s="57">
        <f>SUM(R187:R193)</f>
        <v>7</v>
      </c>
      <c r="S186" s="57">
        <f>SUM(S187:S193)</f>
        <v>24</v>
      </c>
      <c r="T186" s="57"/>
      <c r="U186" s="57"/>
      <c r="V186" s="20" t="s">
        <v>34</v>
      </c>
      <c r="W186" s="20">
        <v>4571</v>
      </c>
      <c r="X186" s="20"/>
    </row>
    <row r="187" s="3" customFormat="1" ht="24.95" customHeight="1" spans="1:24">
      <c r="A187" s="24">
        <v>149</v>
      </c>
      <c r="B187" s="46" t="s">
        <v>1608</v>
      </c>
      <c r="C187" s="26" t="s">
        <v>45</v>
      </c>
      <c r="D187" s="26" t="s">
        <v>271</v>
      </c>
      <c r="E187" s="26" t="s">
        <v>444</v>
      </c>
      <c r="F187" s="26" t="s">
        <v>37</v>
      </c>
      <c r="G187" s="26">
        <v>2018</v>
      </c>
      <c r="H187" s="26" t="s">
        <v>106</v>
      </c>
      <c r="I187" s="45">
        <v>1</v>
      </c>
      <c r="J187" s="46" t="s">
        <v>1593</v>
      </c>
      <c r="K187" s="47">
        <v>2.1</v>
      </c>
      <c r="L187" s="47">
        <f t="shared" ref="L187:L193" si="54">M187+N187+O187</f>
        <v>2.1</v>
      </c>
      <c r="M187" s="54">
        <v>2.1</v>
      </c>
      <c r="N187" s="54"/>
      <c r="O187" s="54"/>
      <c r="P187" s="26" t="s">
        <v>135</v>
      </c>
      <c r="Q187" s="26" t="s">
        <v>39</v>
      </c>
      <c r="R187" s="45">
        <v>1</v>
      </c>
      <c r="S187" s="26">
        <v>4</v>
      </c>
      <c r="T187" s="26"/>
      <c r="U187" s="26"/>
      <c r="V187" s="26" t="s">
        <v>1310</v>
      </c>
      <c r="W187" s="26">
        <v>4586</v>
      </c>
      <c r="X187" s="26"/>
    </row>
    <row r="188" s="3" customFormat="1" ht="24.95" customHeight="1" spans="1:24">
      <c r="A188" s="24">
        <v>150</v>
      </c>
      <c r="B188" s="46" t="s">
        <v>1609</v>
      </c>
      <c r="C188" s="26" t="s">
        <v>45</v>
      </c>
      <c r="D188" s="26" t="s">
        <v>271</v>
      </c>
      <c r="E188" s="26" t="s">
        <v>950</v>
      </c>
      <c r="F188" s="26" t="s">
        <v>37</v>
      </c>
      <c r="G188" s="26">
        <v>2018</v>
      </c>
      <c r="H188" s="26" t="s">
        <v>106</v>
      </c>
      <c r="I188" s="45">
        <v>1</v>
      </c>
      <c r="J188" s="46" t="s">
        <v>1593</v>
      </c>
      <c r="K188" s="47">
        <v>2.1</v>
      </c>
      <c r="L188" s="47">
        <f t="shared" si="54"/>
        <v>2.1</v>
      </c>
      <c r="M188" s="54">
        <v>2.1</v>
      </c>
      <c r="N188" s="54"/>
      <c r="O188" s="54"/>
      <c r="P188" s="26" t="s">
        <v>135</v>
      </c>
      <c r="Q188" s="26" t="s">
        <v>39</v>
      </c>
      <c r="R188" s="45">
        <v>1</v>
      </c>
      <c r="S188" s="26">
        <v>4</v>
      </c>
      <c r="T188" s="26"/>
      <c r="U188" s="26"/>
      <c r="V188" s="26" t="s">
        <v>1310</v>
      </c>
      <c r="W188" s="26">
        <v>4587</v>
      </c>
      <c r="X188" s="26"/>
    </row>
    <row r="189" s="3" customFormat="1" ht="24.95" customHeight="1" spans="1:24">
      <c r="A189" s="24">
        <v>151</v>
      </c>
      <c r="B189" s="46" t="s">
        <v>1610</v>
      </c>
      <c r="C189" s="26" t="s">
        <v>45</v>
      </c>
      <c r="D189" s="26" t="s">
        <v>271</v>
      </c>
      <c r="E189" s="26" t="s">
        <v>278</v>
      </c>
      <c r="F189" s="26" t="s">
        <v>37</v>
      </c>
      <c r="G189" s="26">
        <v>2018</v>
      </c>
      <c r="H189" s="26" t="s">
        <v>106</v>
      </c>
      <c r="I189" s="45">
        <v>1</v>
      </c>
      <c r="J189" s="46" t="s">
        <v>1593</v>
      </c>
      <c r="K189" s="47">
        <v>2.1</v>
      </c>
      <c r="L189" s="47">
        <f t="shared" si="54"/>
        <v>2.1</v>
      </c>
      <c r="M189" s="54">
        <v>2.1</v>
      </c>
      <c r="N189" s="54"/>
      <c r="O189" s="54"/>
      <c r="P189" s="26" t="s">
        <v>135</v>
      </c>
      <c r="Q189" s="26" t="s">
        <v>39</v>
      </c>
      <c r="R189" s="45">
        <v>1</v>
      </c>
      <c r="S189" s="26">
        <v>4</v>
      </c>
      <c r="T189" s="26"/>
      <c r="U189" s="26"/>
      <c r="V189" s="26" t="s">
        <v>1310</v>
      </c>
      <c r="W189" s="26">
        <v>4588</v>
      </c>
      <c r="X189" s="26"/>
    </row>
    <row r="190" ht="24.95" customHeight="1" spans="1:24">
      <c r="A190" s="24">
        <v>152</v>
      </c>
      <c r="B190" s="25" t="s">
        <v>1621</v>
      </c>
      <c r="C190" s="26" t="s">
        <v>45</v>
      </c>
      <c r="D190" s="26" t="s">
        <v>271</v>
      </c>
      <c r="E190" s="26" t="s">
        <v>287</v>
      </c>
      <c r="F190" s="26" t="s">
        <v>37</v>
      </c>
      <c r="G190" s="26">
        <v>2019</v>
      </c>
      <c r="H190" s="26" t="s">
        <v>106</v>
      </c>
      <c r="I190" s="45">
        <v>1</v>
      </c>
      <c r="J190" s="46" t="s">
        <v>1593</v>
      </c>
      <c r="K190" s="26">
        <v>2.1</v>
      </c>
      <c r="L190" s="47">
        <f t="shared" si="54"/>
        <v>2.1</v>
      </c>
      <c r="M190" s="54"/>
      <c r="N190" s="54">
        <v>2.1</v>
      </c>
      <c r="O190" s="54"/>
      <c r="P190" s="26" t="s">
        <v>135</v>
      </c>
      <c r="Q190" s="26" t="s">
        <v>39</v>
      </c>
      <c r="R190" s="60">
        <v>1</v>
      </c>
      <c r="S190" s="60">
        <v>2</v>
      </c>
      <c r="T190" s="60"/>
      <c r="U190" s="60"/>
      <c r="V190" s="26" t="s">
        <v>1310</v>
      </c>
      <c r="W190" s="26"/>
      <c r="X190" s="26" t="s">
        <v>1622</v>
      </c>
    </row>
    <row r="191" ht="24.95" customHeight="1" spans="1:24">
      <c r="A191" s="24">
        <v>153</v>
      </c>
      <c r="B191" s="25" t="s">
        <v>1623</v>
      </c>
      <c r="C191" s="26" t="s">
        <v>45</v>
      </c>
      <c r="D191" s="26" t="s">
        <v>271</v>
      </c>
      <c r="E191" s="26" t="s">
        <v>444</v>
      </c>
      <c r="F191" s="26" t="s">
        <v>37</v>
      </c>
      <c r="G191" s="26">
        <v>2019</v>
      </c>
      <c r="H191" s="26" t="s">
        <v>106</v>
      </c>
      <c r="I191" s="45">
        <v>2</v>
      </c>
      <c r="J191" s="46" t="s">
        <v>1593</v>
      </c>
      <c r="K191" s="26">
        <v>2.1</v>
      </c>
      <c r="L191" s="47">
        <f t="shared" si="54"/>
        <v>4.2</v>
      </c>
      <c r="M191" s="54"/>
      <c r="N191" s="54">
        <v>4.2</v>
      </c>
      <c r="O191" s="54"/>
      <c r="P191" s="26" t="s">
        <v>135</v>
      </c>
      <c r="Q191" s="26" t="s">
        <v>39</v>
      </c>
      <c r="R191" s="60">
        <v>1</v>
      </c>
      <c r="S191" s="60">
        <v>5</v>
      </c>
      <c r="T191" s="60"/>
      <c r="U191" s="60"/>
      <c r="V191" s="26" t="s">
        <v>1310</v>
      </c>
      <c r="W191" s="26"/>
      <c r="X191" s="26" t="s">
        <v>1624</v>
      </c>
    </row>
    <row r="192" ht="24.95" customHeight="1" spans="1:24">
      <c r="A192" s="24">
        <v>154</v>
      </c>
      <c r="B192" s="25" t="s">
        <v>1625</v>
      </c>
      <c r="C192" s="26" t="s">
        <v>45</v>
      </c>
      <c r="D192" s="26" t="s">
        <v>271</v>
      </c>
      <c r="E192" s="26" t="s">
        <v>430</v>
      </c>
      <c r="F192" s="26" t="s">
        <v>37</v>
      </c>
      <c r="G192" s="26">
        <v>2019</v>
      </c>
      <c r="H192" s="26" t="s">
        <v>106</v>
      </c>
      <c r="I192" s="45">
        <v>1</v>
      </c>
      <c r="J192" s="46" t="s">
        <v>1593</v>
      </c>
      <c r="K192" s="26">
        <v>2.1</v>
      </c>
      <c r="L192" s="47">
        <f t="shared" si="54"/>
        <v>2.1</v>
      </c>
      <c r="M192" s="54"/>
      <c r="N192" s="54">
        <v>2.1</v>
      </c>
      <c r="O192" s="54"/>
      <c r="P192" s="26" t="s">
        <v>135</v>
      </c>
      <c r="Q192" s="26" t="s">
        <v>39</v>
      </c>
      <c r="R192" s="60">
        <v>1</v>
      </c>
      <c r="S192" s="60">
        <v>3</v>
      </c>
      <c r="T192" s="60"/>
      <c r="U192" s="60"/>
      <c r="V192" s="26" t="s">
        <v>1310</v>
      </c>
      <c r="W192" s="26"/>
      <c r="X192" s="26" t="s">
        <v>1626</v>
      </c>
    </row>
    <row r="193" ht="24.95" customHeight="1" spans="1:24">
      <c r="A193" s="24">
        <v>155</v>
      </c>
      <c r="B193" s="25" t="s">
        <v>1627</v>
      </c>
      <c r="C193" s="26" t="s">
        <v>45</v>
      </c>
      <c r="D193" s="26" t="s">
        <v>271</v>
      </c>
      <c r="E193" s="26" t="s">
        <v>275</v>
      </c>
      <c r="F193" s="26" t="s">
        <v>37</v>
      </c>
      <c r="G193" s="26">
        <v>2019</v>
      </c>
      <c r="H193" s="26" t="s">
        <v>106</v>
      </c>
      <c r="I193" s="45">
        <v>1</v>
      </c>
      <c r="J193" s="46" t="s">
        <v>1593</v>
      </c>
      <c r="K193" s="26">
        <v>2.1</v>
      </c>
      <c r="L193" s="47">
        <f t="shared" si="54"/>
        <v>2.1</v>
      </c>
      <c r="M193" s="54"/>
      <c r="N193" s="54">
        <v>2.1</v>
      </c>
      <c r="O193" s="54"/>
      <c r="P193" s="26" t="s">
        <v>135</v>
      </c>
      <c r="Q193" s="26" t="s">
        <v>39</v>
      </c>
      <c r="R193" s="60">
        <v>1</v>
      </c>
      <c r="S193" s="60">
        <v>2</v>
      </c>
      <c r="T193" s="60"/>
      <c r="U193" s="60"/>
      <c r="V193" s="26" t="s">
        <v>1310</v>
      </c>
      <c r="W193" s="26"/>
      <c r="X193" s="26" t="s">
        <v>1628</v>
      </c>
    </row>
    <row r="194" s="5" customFormat="1" ht="24.95" customHeight="1" spans="1:24">
      <c r="A194" s="20">
        <v>156</v>
      </c>
      <c r="B194" s="21" t="s">
        <v>1631</v>
      </c>
      <c r="C194" s="20"/>
      <c r="D194" s="20"/>
      <c r="E194" s="20"/>
      <c r="F194" s="20" t="s">
        <v>363</v>
      </c>
      <c r="G194" s="20" t="s">
        <v>34</v>
      </c>
      <c r="H194" s="20" t="s">
        <v>106</v>
      </c>
      <c r="I194" s="41">
        <f>SUM(I195:I195)</f>
        <v>1</v>
      </c>
      <c r="J194" s="21" t="s">
        <v>1632</v>
      </c>
      <c r="K194" s="20"/>
      <c r="L194" s="48">
        <f>SUM(L195:L195)</f>
        <v>0.3</v>
      </c>
      <c r="M194" s="48">
        <f>SUM(M195:M195)</f>
        <v>0.3</v>
      </c>
      <c r="N194" s="48">
        <f>SUM(N195:N195)</f>
        <v>0</v>
      </c>
      <c r="O194" s="48">
        <f>SUM(O195:O195)</f>
        <v>0</v>
      </c>
      <c r="P194" s="20"/>
      <c r="Q194" s="20" t="s">
        <v>39</v>
      </c>
      <c r="R194" s="57">
        <f>SUM(R195:R195)</f>
        <v>1</v>
      </c>
      <c r="S194" s="57">
        <f>SUM(S195:S195)</f>
        <v>6</v>
      </c>
      <c r="T194" s="57"/>
      <c r="U194" s="57"/>
      <c r="V194" s="20" t="s">
        <v>34</v>
      </c>
      <c r="W194" s="20">
        <v>4603</v>
      </c>
      <c r="X194" s="20"/>
    </row>
    <row r="195" ht="24.95" customHeight="1" spans="1:24">
      <c r="A195" s="24">
        <v>157</v>
      </c>
      <c r="B195" s="25" t="s">
        <v>1661</v>
      </c>
      <c r="C195" s="26" t="s">
        <v>45</v>
      </c>
      <c r="D195" s="26" t="s">
        <v>271</v>
      </c>
      <c r="E195" s="26" t="s">
        <v>444</v>
      </c>
      <c r="F195" s="26" t="s">
        <v>363</v>
      </c>
      <c r="G195" s="26">
        <v>2018</v>
      </c>
      <c r="H195" s="26" t="s">
        <v>106</v>
      </c>
      <c r="I195" s="45">
        <v>1</v>
      </c>
      <c r="J195" s="46" t="s">
        <v>1634</v>
      </c>
      <c r="K195" s="26" t="s">
        <v>1635</v>
      </c>
      <c r="L195" s="47">
        <f>M195+N195+O195</f>
        <v>0.3</v>
      </c>
      <c r="M195" s="47">
        <v>0.3</v>
      </c>
      <c r="N195" s="47"/>
      <c r="O195" s="47"/>
      <c r="P195" s="26" t="s">
        <v>135</v>
      </c>
      <c r="Q195" s="26" t="s">
        <v>39</v>
      </c>
      <c r="R195" s="60">
        <v>1</v>
      </c>
      <c r="S195" s="60">
        <v>6</v>
      </c>
      <c r="T195" s="60"/>
      <c r="U195" s="60"/>
      <c r="V195" s="26" t="s">
        <v>17</v>
      </c>
      <c r="W195" s="26"/>
      <c r="X195" s="26" t="s">
        <v>1662</v>
      </c>
    </row>
    <row r="196" s="5" customFormat="1" ht="24.95" customHeight="1" spans="1:24">
      <c r="A196" s="20">
        <v>158</v>
      </c>
      <c r="B196" s="21" t="s">
        <v>1699</v>
      </c>
      <c r="C196" s="20"/>
      <c r="D196" s="20"/>
      <c r="E196" s="20"/>
      <c r="F196" s="20"/>
      <c r="G196" s="20"/>
      <c r="H196" s="20"/>
      <c r="I196" s="41"/>
      <c r="J196" s="21"/>
      <c r="K196" s="20"/>
      <c r="L196" s="48"/>
      <c r="M196" s="48"/>
      <c r="N196" s="48"/>
      <c r="O196" s="48"/>
      <c r="P196" s="20"/>
      <c r="Q196" s="20"/>
      <c r="R196" s="57"/>
      <c r="S196" s="57"/>
      <c r="T196" s="57"/>
      <c r="U196" s="57"/>
      <c r="V196" s="20"/>
      <c r="W196" s="20">
        <v>4613</v>
      </c>
      <c r="X196" s="20"/>
    </row>
    <row r="197" s="5" customFormat="1" ht="24.95" customHeight="1" spans="1:24">
      <c r="A197" s="20">
        <v>159</v>
      </c>
      <c r="B197" s="21" t="s">
        <v>1700</v>
      </c>
      <c r="C197" s="20"/>
      <c r="D197" s="20"/>
      <c r="E197" s="20"/>
      <c r="F197" s="20"/>
      <c r="G197" s="20"/>
      <c r="H197" s="20"/>
      <c r="I197" s="41"/>
      <c r="J197" s="21"/>
      <c r="K197" s="20"/>
      <c r="L197" s="48"/>
      <c r="M197" s="48"/>
      <c r="N197" s="48"/>
      <c r="O197" s="48"/>
      <c r="P197" s="20"/>
      <c r="Q197" s="20"/>
      <c r="R197" s="57"/>
      <c r="S197" s="57"/>
      <c r="T197" s="57"/>
      <c r="U197" s="57"/>
      <c r="V197" s="20"/>
      <c r="W197" s="20"/>
      <c r="X197" s="20" t="s">
        <v>1701</v>
      </c>
    </row>
    <row r="198" s="5" customFormat="1" ht="24.95" customHeight="1" spans="1:24">
      <c r="A198" s="20">
        <v>160</v>
      </c>
      <c r="B198" s="21" t="s">
        <v>1303</v>
      </c>
      <c r="C198" s="20"/>
      <c r="D198" s="20"/>
      <c r="E198" s="20"/>
      <c r="F198" s="20"/>
      <c r="G198" s="20"/>
      <c r="H198" s="20"/>
      <c r="I198" s="41">
        <f>SUM(I199,I200)</f>
        <v>1</v>
      </c>
      <c r="J198" s="21"/>
      <c r="K198" s="20"/>
      <c r="L198" s="48">
        <f t="shared" ref="L198:O198" si="55">SUM(L199,L200)</f>
        <v>2</v>
      </c>
      <c r="M198" s="48">
        <f t="shared" si="55"/>
        <v>2</v>
      </c>
      <c r="N198" s="48">
        <f t="shared" si="55"/>
        <v>0</v>
      </c>
      <c r="O198" s="48">
        <f t="shared" si="55"/>
        <v>0</v>
      </c>
      <c r="P198" s="20"/>
      <c r="Q198" s="20"/>
      <c r="R198" s="57">
        <f>SUM(R199,R200)</f>
        <v>1</v>
      </c>
      <c r="S198" s="57">
        <f>SUM(S199,S200)</f>
        <v>4</v>
      </c>
      <c r="T198" s="57"/>
      <c r="U198" s="57"/>
      <c r="V198" s="20"/>
      <c r="W198" s="20"/>
      <c r="X198" s="20" t="s">
        <v>1702</v>
      </c>
    </row>
    <row r="199" s="6" customFormat="1" ht="24.95" customHeight="1" spans="1:24">
      <c r="A199" s="22">
        <v>161</v>
      </c>
      <c r="B199" s="23" t="s">
        <v>1703</v>
      </c>
      <c r="C199" s="22"/>
      <c r="D199" s="22"/>
      <c r="E199" s="22"/>
      <c r="F199" s="22" t="s">
        <v>37</v>
      </c>
      <c r="G199" s="22" t="s">
        <v>34</v>
      </c>
      <c r="H199" s="22" t="s">
        <v>106</v>
      </c>
      <c r="I199" s="43">
        <f>SUM(0)</f>
        <v>0</v>
      </c>
      <c r="J199" s="23" t="s">
        <v>1704</v>
      </c>
      <c r="K199" s="22"/>
      <c r="L199" s="49">
        <f>SUM(0)</f>
        <v>0</v>
      </c>
      <c r="M199" s="49">
        <f>SUM(0)</f>
        <v>0</v>
      </c>
      <c r="N199" s="49">
        <f>SUM(0)</f>
        <v>0</v>
      </c>
      <c r="O199" s="49">
        <f>SUM(0)</f>
        <v>0</v>
      </c>
      <c r="P199" s="22"/>
      <c r="Q199" s="22" t="s">
        <v>39</v>
      </c>
      <c r="R199" s="58">
        <f>SUM(0)</f>
        <v>0</v>
      </c>
      <c r="S199" s="58">
        <f>SUM(0)</f>
        <v>0</v>
      </c>
      <c r="T199" s="44"/>
      <c r="U199" s="44"/>
      <c r="V199" s="22" t="s">
        <v>34</v>
      </c>
      <c r="W199" s="22">
        <v>4151</v>
      </c>
      <c r="X199" s="22"/>
    </row>
    <row r="200" s="6" customFormat="1" ht="24.95" customHeight="1" spans="1:24">
      <c r="A200" s="22">
        <v>162</v>
      </c>
      <c r="B200" s="23" t="s">
        <v>1711</v>
      </c>
      <c r="C200" s="22"/>
      <c r="D200" s="22"/>
      <c r="E200" s="22"/>
      <c r="F200" s="22" t="s">
        <v>37</v>
      </c>
      <c r="G200" s="22" t="s">
        <v>34</v>
      </c>
      <c r="H200" s="22" t="s">
        <v>106</v>
      </c>
      <c r="I200" s="43">
        <f>SUM(I201:I201)</f>
        <v>1</v>
      </c>
      <c r="J200" s="23" t="s">
        <v>1712</v>
      </c>
      <c r="K200" s="22"/>
      <c r="L200" s="49">
        <f>SUM(L201:L201)</f>
        <v>2</v>
      </c>
      <c r="M200" s="49">
        <f>SUM(M201:M201)</f>
        <v>2</v>
      </c>
      <c r="N200" s="49">
        <f>SUM(N201:N201)</f>
        <v>0</v>
      </c>
      <c r="O200" s="49">
        <f>SUM(O201:O201)</f>
        <v>0</v>
      </c>
      <c r="P200" s="22"/>
      <c r="Q200" s="22" t="s">
        <v>39</v>
      </c>
      <c r="R200" s="58">
        <f>SUM(R201:R201)</f>
        <v>1</v>
      </c>
      <c r="S200" s="58">
        <f>SUM(S201:S201)</f>
        <v>4</v>
      </c>
      <c r="T200" s="44"/>
      <c r="U200" s="44"/>
      <c r="V200" s="22" t="s">
        <v>34</v>
      </c>
      <c r="W200" s="22">
        <v>4155</v>
      </c>
      <c r="X200" s="22"/>
    </row>
    <row r="201" s="3" customFormat="1" ht="24.95" customHeight="1" spans="1:24">
      <c r="A201" s="24">
        <v>163</v>
      </c>
      <c r="B201" s="46" t="s">
        <v>1713</v>
      </c>
      <c r="C201" s="26" t="s">
        <v>45</v>
      </c>
      <c r="D201" s="26" t="s">
        <v>271</v>
      </c>
      <c r="E201" s="26" t="s">
        <v>444</v>
      </c>
      <c r="F201" s="26" t="s">
        <v>37</v>
      </c>
      <c r="G201" s="26">
        <v>2018</v>
      </c>
      <c r="H201" s="26" t="s">
        <v>106</v>
      </c>
      <c r="I201" s="45">
        <v>1</v>
      </c>
      <c r="J201" s="46" t="s">
        <v>1715</v>
      </c>
      <c r="K201" s="47" t="s">
        <v>1716</v>
      </c>
      <c r="L201" s="47">
        <f>M201+N201+O201</f>
        <v>2</v>
      </c>
      <c r="M201" s="47">
        <v>2</v>
      </c>
      <c r="N201" s="47"/>
      <c r="O201" s="47"/>
      <c r="P201" s="26" t="s">
        <v>135</v>
      </c>
      <c r="Q201" s="26" t="s">
        <v>39</v>
      </c>
      <c r="R201" s="26">
        <v>1</v>
      </c>
      <c r="S201" s="26">
        <v>4</v>
      </c>
      <c r="T201" s="26"/>
      <c r="U201" s="26"/>
      <c r="V201" s="26" t="s">
        <v>17</v>
      </c>
      <c r="W201" s="26">
        <v>4165</v>
      </c>
      <c r="X201" s="26"/>
    </row>
    <row r="202" s="4" customFormat="1" ht="24.95" customHeight="1" spans="1:24">
      <c r="A202" s="18">
        <v>164</v>
      </c>
      <c r="B202" s="19" t="s">
        <v>1721</v>
      </c>
      <c r="C202" s="18"/>
      <c r="D202" s="18"/>
      <c r="E202" s="18"/>
      <c r="F202" s="18" t="s">
        <v>34</v>
      </c>
      <c r="G202" s="18" t="s">
        <v>34</v>
      </c>
      <c r="H202" s="18" t="s">
        <v>34</v>
      </c>
      <c r="I202" s="62" t="s">
        <v>34</v>
      </c>
      <c r="J202" s="19"/>
      <c r="K202" s="18"/>
      <c r="L202" s="40">
        <f t="shared" ref="L202:O202" si="56">L203+L204+L205+L206+L209+L210+L211+L216</f>
        <v>0</v>
      </c>
      <c r="M202" s="40">
        <f t="shared" si="56"/>
        <v>0</v>
      </c>
      <c r="N202" s="40">
        <f t="shared" si="56"/>
        <v>0</v>
      </c>
      <c r="O202" s="40">
        <f t="shared" si="56"/>
        <v>0</v>
      </c>
      <c r="P202" s="18">
        <f>SUBTOTAL(9,P203,P204,P205,P216,P209,P210,P211)</f>
        <v>0</v>
      </c>
      <c r="Q202" s="18" t="s">
        <v>34</v>
      </c>
      <c r="R202" s="56">
        <f>R203+R204+R205+R206+R209+R210+R211+R216</f>
        <v>0</v>
      </c>
      <c r="S202" s="56">
        <f>S203+S204+S205+S206+S209+S210+S211+S216</f>
        <v>0</v>
      </c>
      <c r="T202" s="56" t="s">
        <v>1722</v>
      </c>
      <c r="U202" s="56" t="s">
        <v>1723</v>
      </c>
      <c r="V202" s="18" t="s">
        <v>34</v>
      </c>
      <c r="W202" s="18">
        <v>4614</v>
      </c>
      <c r="X202" s="18"/>
    </row>
    <row r="203" s="5" customFormat="1" ht="24.95" customHeight="1" spans="1:24">
      <c r="A203" s="20">
        <v>165</v>
      </c>
      <c r="B203" s="21" t="s">
        <v>1724</v>
      </c>
      <c r="C203" s="20"/>
      <c r="D203" s="20"/>
      <c r="E203" s="20"/>
      <c r="F203" s="20" t="s">
        <v>37</v>
      </c>
      <c r="G203" s="20" t="s">
        <v>34</v>
      </c>
      <c r="H203" s="20" t="s">
        <v>108</v>
      </c>
      <c r="I203" s="41">
        <f>SUM(0)</f>
        <v>0</v>
      </c>
      <c r="J203" s="21" t="s">
        <v>1725</v>
      </c>
      <c r="K203" s="20"/>
      <c r="L203" s="48">
        <f t="shared" ref="L203:O203" si="57">SUM(0)</f>
        <v>0</v>
      </c>
      <c r="M203" s="48">
        <f t="shared" si="57"/>
        <v>0</v>
      </c>
      <c r="N203" s="48">
        <f t="shared" si="57"/>
        <v>0</v>
      </c>
      <c r="O203" s="48">
        <f t="shared" si="57"/>
        <v>0</v>
      </c>
      <c r="P203" s="20"/>
      <c r="Q203" s="20" t="s">
        <v>110</v>
      </c>
      <c r="R203" s="57">
        <f>SUM(0)</f>
        <v>0</v>
      </c>
      <c r="S203" s="57">
        <f>SUM(0)</f>
        <v>0</v>
      </c>
      <c r="T203" s="57" t="s">
        <v>1722</v>
      </c>
      <c r="U203" s="57" t="s">
        <v>1723</v>
      </c>
      <c r="V203" s="20" t="s">
        <v>34</v>
      </c>
      <c r="W203" s="20">
        <v>4615</v>
      </c>
      <c r="X203" s="20"/>
    </row>
    <row r="204" s="5" customFormat="1" ht="24.95" customHeight="1" spans="1:24">
      <c r="A204" s="20">
        <v>166</v>
      </c>
      <c r="B204" s="21" t="s">
        <v>1726</v>
      </c>
      <c r="C204" s="20"/>
      <c r="D204" s="20"/>
      <c r="E204" s="20"/>
      <c r="F204" s="20" t="s">
        <v>125</v>
      </c>
      <c r="G204" s="20" t="s">
        <v>34</v>
      </c>
      <c r="H204" s="20" t="s">
        <v>108</v>
      </c>
      <c r="I204" s="41">
        <f>SUM(0)</f>
        <v>0</v>
      </c>
      <c r="J204" s="21" t="s">
        <v>1725</v>
      </c>
      <c r="K204" s="20"/>
      <c r="L204" s="48">
        <f>SUM(0)</f>
        <v>0</v>
      </c>
      <c r="M204" s="48">
        <f>SUM(0)</f>
        <v>0</v>
      </c>
      <c r="N204" s="48">
        <f>SUM(0)</f>
        <v>0</v>
      </c>
      <c r="O204" s="48">
        <f>SUM(0)</f>
        <v>0</v>
      </c>
      <c r="P204" s="20"/>
      <c r="Q204" s="20" t="s">
        <v>110</v>
      </c>
      <c r="R204" s="57">
        <f>SUM(0)</f>
        <v>0</v>
      </c>
      <c r="S204" s="57">
        <f>SUM(0)</f>
        <v>0</v>
      </c>
      <c r="T204" s="57" t="s">
        <v>1727</v>
      </c>
      <c r="U204" s="57" t="s">
        <v>1723</v>
      </c>
      <c r="V204" s="20" t="s">
        <v>34</v>
      </c>
      <c r="W204" s="20">
        <v>4624</v>
      </c>
      <c r="X204" s="20"/>
    </row>
    <row r="205" s="5" customFormat="1" ht="24.95" customHeight="1" spans="1:24">
      <c r="A205" s="20">
        <v>167</v>
      </c>
      <c r="B205" s="21" t="s">
        <v>1735</v>
      </c>
      <c r="C205" s="20"/>
      <c r="D205" s="20"/>
      <c r="E205" s="20"/>
      <c r="F205" s="20" t="s">
        <v>37</v>
      </c>
      <c r="G205" s="20" t="s">
        <v>34</v>
      </c>
      <c r="H205" s="20" t="s">
        <v>1232</v>
      </c>
      <c r="I205" s="41">
        <f t="shared" ref="I205:I210" si="58">SUM(0)</f>
        <v>0</v>
      </c>
      <c r="J205" s="21" t="s">
        <v>1725</v>
      </c>
      <c r="K205" s="20"/>
      <c r="L205" s="48">
        <f t="shared" ref="L205:O205" si="59">SUM(0)</f>
        <v>0</v>
      </c>
      <c r="M205" s="48">
        <f t="shared" si="59"/>
        <v>0</v>
      </c>
      <c r="N205" s="48">
        <f t="shared" si="59"/>
        <v>0</v>
      </c>
      <c r="O205" s="48">
        <f t="shared" si="59"/>
        <v>0</v>
      </c>
      <c r="P205" s="20"/>
      <c r="Q205" s="20" t="s">
        <v>110</v>
      </c>
      <c r="R205" s="57">
        <f t="shared" ref="R205:R210" si="60">SUM(0)</f>
        <v>0</v>
      </c>
      <c r="S205" s="57">
        <f t="shared" ref="S205:S210" si="61">SUM(0)</f>
        <v>0</v>
      </c>
      <c r="T205" s="57" t="s">
        <v>1736</v>
      </c>
      <c r="U205" s="57" t="s">
        <v>1723</v>
      </c>
      <c r="V205" s="20" t="s">
        <v>34</v>
      </c>
      <c r="W205" s="20">
        <v>4641</v>
      </c>
      <c r="X205" s="20"/>
    </row>
    <row r="206" s="5" customFormat="1" ht="24.95" customHeight="1" spans="1:24">
      <c r="A206" s="20">
        <v>168</v>
      </c>
      <c r="B206" s="21" t="s">
        <v>1737</v>
      </c>
      <c r="C206" s="20"/>
      <c r="D206" s="20"/>
      <c r="E206" s="20"/>
      <c r="F206" s="20" t="s">
        <v>37</v>
      </c>
      <c r="G206" s="20" t="s">
        <v>34</v>
      </c>
      <c r="H206" s="20" t="s">
        <v>38</v>
      </c>
      <c r="I206" s="41">
        <f>SUM(I207,I208)</f>
        <v>0</v>
      </c>
      <c r="J206" s="21" t="s">
        <v>1738</v>
      </c>
      <c r="K206" s="20"/>
      <c r="L206" s="48">
        <f>SUM(M206:O206)</f>
        <v>0</v>
      </c>
      <c r="M206" s="48">
        <f t="shared" ref="M206:O206" si="62">SUM(M207,M208)</f>
        <v>0</v>
      </c>
      <c r="N206" s="48">
        <f t="shared" si="62"/>
        <v>0</v>
      </c>
      <c r="O206" s="48">
        <f t="shared" si="62"/>
        <v>0</v>
      </c>
      <c r="P206" s="20"/>
      <c r="Q206" s="20" t="s">
        <v>39</v>
      </c>
      <c r="R206" s="57">
        <f>SUM(R207,R208)</f>
        <v>0</v>
      </c>
      <c r="S206" s="57">
        <f>SUM(S207,S208)</f>
        <v>0</v>
      </c>
      <c r="T206" s="57" t="s">
        <v>1739</v>
      </c>
      <c r="U206" s="57" t="s">
        <v>1723</v>
      </c>
      <c r="V206" s="20" t="s">
        <v>34</v>
      </c>
      <c r="W206" s="20">
        <v>4678</v>
      </c>
      <c r="X206" s="20"/>
    </row>
    <row r="207" s="6" customFormat="1" ht="24.95" customHeight="1" spans="1:24">
      <c r="A207" s="22">
        <v>169</v>
      </c>
      <c r="B207" s="23" t="s">
        <v>1740</v>
      </c>
      <c r="C207" s="22"/>
      <c r="D207" s="22"/>
      <c r="E207" s="22"/>
      <c r="F207" s="22" t="s">
        <v>37</v>
      </c>
      <c r="G207" s="22" t="s">
        <v>34</v>
      </c>
      <c r="H207" s="22" t="s">
        <v>38</v>
      </c>
      <c r="I207" s="43">
        <f t="shared" si="58"/>
        <v>0</v>
      </c>
      <c r="J207" s="23"/>
      <c r="K207" s="22"/>
      <c r="L207" s="49">
        <f t="shared" ref="L207:O207" si="63">SUM(0)</f>
        <v>0</v>
      </c>
      <c r="M207" s="49">
        <f t="shared" si="63"/>
        <v>0</v>
      </c>
      <c r="N207" s="49">
        <f t="shared" si="63"/>
        <v>0</v>
      </c>
      <c r="O207" s="49">
        <f t="shared" si="63"/>
        <v>0</v>
      </c>
      <c r="P207" s="22"/>
      <c r="Q207" s="22"/>
      <c r="R207" s="58">
        <f t="shared" si="60"/>
        <v>0</v>
      </c>
      <c r="S207" s="58">
        <f t="shared" si="61"/>
        <v>0</v>
      </c>
      <c r="T207" s="58"/>
      <c r="U207" s="58"/>
      <c r="V207" s="22"/>
      <c r="W207" s="22"/>
      <c r="X207" s="22" t="s">
        <v>1741</v>
      </c>
    </row>
    <row r="208" s="6" customFormat="1" ht="24.95" customHeight="1" spans="1:24">
      <c r="A208" s="22">
        <v>170</v>
      </c>
      <c r="B208" s="23" t="s">
        <v>1742</v>
      </c>
      <c r="C208" s="22"/>
      <c r="D208" s="22"/>
      <c r="E208" s="22"/>
      <c r="F208" s="22"/>
      <c r="G208" s="22"/>
      <c r="H208" s="22" t="s">
        <v>1743</v>
      </c>
      <c r="I208" s="43"/>
      <c r="J208" s="23"/>
      <c r="K208" s="22"/>
      <c r="L208" s="49">
        <f t="shared" ref="L208:L214" si="64">SUM(M208:O208)</f>
        <v>0</v>
      </c>
      <c r="M208" s="49"/>
      <c r="N208" s="49"/>
      <c r="O208" s="49"/>
      <c r="P208" s="22"/>
      <c r="Q208" s="22"/>
      <c r="R208" s="58"/>
      <c r="S208" s="58"/>
      <c r="T208" s="58"/>
      <c r="U208" s="58"/>
      <c r="V208" s="22"/>
      <c r="W208" s="22"/>
      <c r="X208" s="22" t="s">
        <v>1744</v>
      </c>
    </row>
    <row r="209" s="5" customFormat="1" ht="24.95" customHeight="1" spans="1:24">
      <c r="A209" s="20">
        <v>171</v>
      </c>
      <c r="B209" s="21" t="s">
        <v>1745</v>
      </c>
      <c r="C209" s="20"/>
      <c r="D209" s="20"/>
      <c r="E209" s="20"/>
      <c r="F209" s="20"/>
      <c r="G209" s="20" t="s">
        <v>34</v>
      </c>
      <c r="H209" s="20" t="s">
        <v>38</v>
      </c>
      <c r="I209" s="41"/>
      <c r="J209" s="21"/>
      <c r="K209" s="20"/>
      <c r="L209" s="48"/>
      <c r="M209" s="48">
        <f>SUM(0)</f>
        <v>0</v>
      </c>
      <c r="N209" s="48"/>
      <c r="O209" s="48"/>
      <c r="P209" s="20"/>
      <c r="Q209" s="20"/>
      <c r="R209" s="57"/>
      <c r="S209" s="57"/>
      <c r="T209" s="57"/>
      <c r="U209" s="57"/>
      <c r="V209" s="20"/>
      <c r="W209" s="20"/>
      <c r="X209" s="20" t="s">
        <v>1746</v>
      </c>
    </row>
    <row r="210" s="5" customFormat="1" ht="24.95" customHeight="1" spans="1:24">
      <c r="A210" s="20">
        <v>172</v>
      </c>
      <c r="B210" s="21" t="s">
        <v>1747</v>
      </c>
      <c r="C210" s="20"/>
      <c r="D210" s="20"/>
      <c r="E210" s="20"/>
      <c r="F210" s="20" t="s">
        <v>37</v>
      </c>
      <c r="G210" s="20" t="s">
        <v>34</v>
      </c>
      <c r="H210" s="20" t="s">
        <v>38</v>
      </c>
      <c r="I210" s="41">
        <f t="shared" si="58"/>
        <v>0</v>
      </c>
      <c r="J210" s="21" t="s">
        <v>1748</v>
      </c>
      <c r="K210" s="20"/>
      <c r="L210" s="48">
        <f t="shared" ref="L210:O210" si="65">SUM(0)</f>
        <v>0</v>
      </c>
      <c r="M210" s="48">
        <f t="shared" si="65"/>
        <v>0</v>
      </c>
      <c r="N210" s="48">
        <f t="shared" si="65"/>
        <v>0</v>
      </c>
      <c r="O210" s="48">
        <f t="shared" si="65"/>
        <v>0</v>
      </c>
      <c r="P210" s="20"/>
      <c r="Q210" s="20" t="s">
        <v>110</v>
      </c>
      <c r="R210" s="57">
        <f t="shared" si="60"/>
        <v>0</v>
      </c>
      <c r="S210" s="57">
        <f t="shared" si="61"/>
        <v>0</v>
      </c>
      <c r="T210" s="57" t="s">
        <v>1749</v>
      </c>
      <c r="U210" s="57" t="s">
        <v>1723</v>
      </c>
      <c r="V210" s="20" t="s">
        <v>34</v>
      </c>
      <c r="W210" s="20">
        <v>4686</v>
      </c>
      <c r="X210" s="20"/>
    </row>
    <row r="211" s="5" customFormat="1" ht="24.95" customHeight="1" spans="1:24">
      <c r="A211" s="20">
        <v>173</v>
      </c>
      <c r="B211" s="21" t="s">
        <v>1750</v>
      </c>
      <c r="C211" s="20"/>
      <c r="D211" s="20"/>
      <c r="E211" s="20"/>
      <c r="F211" s="20" t="s">
        <v>37</v>
      </c>
      <c r="G211" s="20" t="s">
        <v>34</v>
      </c>
      <c r="H211" s="20" t="s">
        <v>38</v>
      </c>
      <c r="I211" s="41">
        <f>SUM(I212:I215)</f>
        <v>0</v>
      </c>
      <c r="J211" s="21"/>
      <c r="K211" s="20"/>
      <c r="L211" s="48">
        <f t="shared" si="64"/>
        <v>0</v>
      </c>
      <c r="M211" s="48">
        <f t="shared" ref="M211:P211" si="66">SUM(M212:M215)</f>
        <v>0</v>
      </c>
      <c r="N211" s="48">
        <f t="shared" si="66"/>
        <v>0</v>
      </c>
      <c r="O211" s="48">
        <f t="shared" si="66"/>
        <v>0</v>
      </c>
      <c r="P211" s="20">
        <f t="shared" si="66"/>
        <v>0</v>
      </c>
      <c r="Q211" s="20" t="s">
        <v>39</v>
      </c>
      <c r="R211" s="57">
        <f>SUM(R212:R215)</f>
        <v>0</v>
      </c>
      <c r="S211" s="57">
        <f>SUM(S212:S215)</f>
        <v>0</v>
      </c>
      <c r="T211" s="57" t="s">
        <v>1751</v>
      </c>
      <c r="U211" s="57" t="s">
        <v>1752</v>
      </c>
      <c r="V211" s="20" t="s">
        <v>34</v>
      </c>
      <c r="W211" s="20">
        <v>4698</v>
      </c>
      <c r="X211" s="20"/>
    </row>
    <row r="212" s="6" customFormat="1" ht="24.95" customHeight="1" spans="1:24">
      <c r="A212" s="22">
        <v>174</v>
      </c>
      <c r="B212" s="23" t="s">
        <v>1753</v>
      </c>
      <c r="C212" s="22"/>
      <c r="D212" s="22"/>
      <c r="E212" s="22"/>
      <c r="F212" s="22" t="s">
        <v>37</v>
      </c>
      <c r="G212" s="22" t="s">
        <v>34</v>
      </c>
      <c r="H212" s="22" t="s">
        <v>38</v>
      </c>
      <c r="I212" s="43"/>
      <c r="J212" s="23"/>
      <c r="K212" s="22"/>
      <c r="L212" s="49">
        <f t="shared" si="64"/>
        <v>0</v>
      </c>
      <c r="M212" s="49"/>
      <c r="N212" s="49"/>
      <c r="O212" s="49"/>
      <c r="P212" s="22"/>
      <c r="Q212" s="22"/>
      <c r="R212" s="58"/>
      <c r="S212" s="58"/>
      <c r="T212" s="58"/>
      <c r="U212" s="58"/>
      <c r="V212" s="22"/>
      <c r="W212" s="22">
        <v>4699</v>
      </c>
      <c r="X212" s="22"/>
    </row>
    <row r="213" s="6" customFormat="1" ht="24.95" customHeight="1" spans="1:24">
      <c r="A213" s="22">
        <v>175</v>
      </c>
      <c r="B213" s="23" t="s">
        <v>1754</v>
      </c>
      <c r="C213" s="22"/>
      <c r="D213" s="22"/>
      <c r="E213" s="22"/>
      <c r="F213" s="22" t="s">
        <v>37</v>
      </c>
      <c r="G213" s="22" t="s">
        <v>34</v>
      </c>
      <c r="H213" s="22" t="s">
        <v>38</v>
      </c>
      <c r="I213" s="43"/>
      <c r="J213" s="23"/>
      <c r="K213" s="22"/>
      <c r="L213" s="49">
        <f t="shared" si="64"/>
        <v>0</v>
      </c>
      <c r="M213" s="49"/>
      <c r="N213" s="49"/>
      <c r="O213" s="49"/>
      <c r="P213" s="22"/>
      <c r="Q213" s="22"/>
      <c r="R213" s="58"/>
      <c r="S213" s="58"/>
      <c r="T213" s="58"/>
      <c r="U213" s="58"/>
      <c r="V213" s="22"/>
      <c r="W213" s="22">
        <v>4754</v>
      </c>
      <c r="X213" s="22"/>
    </row>
    <row r="214" s="6" customFormat="1" ht="24.95" customHeight="1" spans="1:24">
      <c r="A214" s="22">
        <v>176</v>
      </c>
      <c r="B214" s="23" t="s">
        <v>1755</v>
      </c>
      <c r="C214" s="22"/>
      <c r="D214" s="22"/>
      <c r="E214" s="22"/>
      <c r="F214" s="22" t="s">
        <v>37</v>
      </c>
      <c r="G214" s="22" t="s">
        <v>34</v>
      </c>
      <c r="H214" s="22" t="s">
        <v>38</v>
      </c>
      <c r="I214" s="43"/>
      <c r="J214" s="23"/>
      <c r="K214" s="22"/>
      <c r="L214" s="49">
        <f t="shared" si="64"/>
        <v>0</v>
      </c>
      <c r="M214" s="49"/>
      <c r="N214" s="49"/>
      <c r="O214" s="49"/>
      <c r="P214" s="22"/>
      <c r="Q214" s="22"/>
      <c r="R214" s="58"/>
      <c r="S214" s="58"/>
      <c r="T214" s="58"/>
      <c r="U214" s="58"/>
      <c r="V214" s="22"/>
      <c r="W214" s="22">
        <v>4863</v>
      </c>
      <c r="X214" s="22"/>
    </row>
    <row r="215" s="6" customFormat="1" ht="24.95" customHeight="1" spans="1:24">
      <c r="A215" s="22">
        <v>177</v>
      </c>
      <c r="B215" s="23" t="s">
        <v>1756</v>
      </c>
      <c r="C215" s="22"/>
      <c r="D215" s="22"/>
      <c r="E215" s="22"/>
      <c r="F215" s="22" t="s">
        <v>37</v>
      </c>
      <c r="G215" s="22" t="s">
        <v>34</v>
      </c>
      <c r="H215" s="22" t="s">
        <v>38</v>
      </c>
      <c r="I215" s="43">
        <f>SUM(0)</f>
        <v>0</v>
      </c>
      <c r="J215" s="23" t="s">
        <v>1757</v>
      </c>
      <c r="K215" s="22"/>
      <c r="L215" s="49">
        <f t="shared" ref="L215:O215" si="67">SUM(0)</f>
        <v>0</v>
      </c>
      <c r="M215" s="49">
        <f t="shared" si="67"/>
        <v>0</v>
      </c>
      <c r="N215" s="49">
        <f t="shared" si="67"/>
        <v>0</v>
      </c>
      <c r="O215" s="49">
        <f t="shared" si="67"/>
        <v>0</v>
      </c>
      <c r="P215" s="22"/>
      <c r="Q215" s="22" t="s">
        <v>39</v>
      </c>
      <c r="R215" s="58">
        <f>SUM(0)</f>
        <v>0</v>
      </c>
      <c r="S215" s="58">
        <f>SUM(0)</f>
        <v>0</v>
      </c>
      <c r="T215" s="58"/>
      <c r="U215" s="58"/>
      <c r="V215" s="22" t="s">
        <v>34</v>
      </c>
      <c r="W215" s="22">
        <v>4939</v>
      </c>
      <c r="X215" s="22"/>
    </row>
    <row r="216" s="5" customFormat="1" ht="24.95" customHeight="1" spans="1:24">
      <c r="A216" s="20">
        <v>178</v>
      </c>
      <c r="B216" s="21" t="s">
        <v>1758</v>
      </c>
      <c r="C216" s="20"/>
      <c r="D216" s="20"/>
      <c r="E216" s="20"/>
      <c r="F216" s="20" t="s">
        <v>37</v>
      </c>
      <c r="G216" s="20" t="s">
        <v>34</v>
      </c>
      <c r="H216" s="20" t="s">
        <v>1232</v>
      </c>
      <c r="I216" s="41">
        <f>SUM(0)</f>
        <v>0</v>
      </c>
      <c r="J216" s="21" t="s">
        <v>1725</v>
      </c>
      <c r="K216" s="20"/>
      <c r="L216" s="20">
        <f t="shared" ref="L216:P216" si="68">SUM(0)</f>
        <v>0</v>
      </c>
      <c r="M216" s="20">
        <f t="shared" si="68"/>
        <v>0</v>
      </c>
      <c r="N216" s="20">
        <f t="shared" si="68"/>
        <v>0</v>
      </c>
      <c r="O216" s="20">
        <f t="shared" si="68"/>
        <v>0</v>
      </c>
      <c r="P216" s="20">
        <f t="shared" si="68"/>
        <v>0</v>
      </c>
      <c r="Q216" s="20" t="s">
        <v>110</v>
      </c>
      <c r="R216" s="20">
        <f>SUM(0)</f>
        <v>0</v>
      </c>
      <c r="S216" s="20">
        <f>SUM(0)</f>
        <v>0</v>
      </c>
      <c r="T216" s="57" t="s">
        <v>1736</v>
      </c>
      <c r="U216" s="57" t="s">
        <v>1723</v>
      </c>
      <c r="V216" s="20" t="s">
        <v>34</v>
      </c>
      <c r="W216" s="20"/>
      <c r="X216" s="20" t="s">
        <v>1759</v>
      </c>
    </row>
    <row r="217" s="4" customFormat="1" ht="24.95" customHeight="1" spans="1:24">
      <c r="A217" s="18">
        <v>179</v>
      </c>
      <c r="B217" s="19" t="s">
        <v>1760</v>
      </c>
      <c r="C217" s="18"/>
      <c r="D217" s="18"/>
      <c r="E217" s="18"/>
      <c r="F217" s="18" t="s">
        <v>34</v>
      </c>
      <c r="G217" s="18" t="s">
        <v>34</v>
      </c>
      <c r="H217" s="18" t="s">
        <v>34</v>
      </c>
      <c r="I217" s="18" t="s">
        <v>34</v>
      </c>
      <c r="J217" s="19"/>
      <c r="K217" s="18"/>
      <c r="L217" s="40">
        <f t="shared" ref="L217:O217" si="69">SUM(L218,L219:L220,L221:L222,L223,L227)</f>
        <v>0</v>
      </c>
      <c r="M217" s="40">
        <f t="shared" si="69"/>
        <v>0</v>
      </c>
      <c r="N217" s="40">
        <f t="shared" si="69"/>
        <v>0</v>
      </c>
      <c r="O217" s="40">
        <f t="shared" si="69"/>
        <v>0</v>
      </c>
      <c r="P217" s="18"/>
      <c r="Q217" s="18" t="s">
        <v>34</v>
      </c>
      <c r="R217" s="56">
        <f>SUM(R218,R219:R220,R221:R222,R223,R227)</f>
        <v>0</v>
      </c>
      <c r="S217" s="56">
        <f>SUM(S218,S219:S220,S221:S222,S223,S227)</f>
        <v>0</v>
      </c>
      <c r="T217" s="56" t="s">
        <v>1761</v>
      </c>
      <c r="U217" s="56" t="s">
        <v>1762</v>
      </c>
      <c r="V217" s="18" t="s">
        <v>34</v>
      </c>
      <c r="W217" s="18">
        <v>4968</v>
      </c>
      <c r="X217" s="18"/>
    </row>
    <row r="218" s="5" customFormat="1" ht="24.95" customHeight="1" spans="1:24">
      <c r="A218" s="20">
        <v>180</v>
      </c>
      <c r="B218" s="21" t="s">
        <v>1763</v>
      </c>
      <c r="C218" s="20"/>
      <c r="D218" s="20"/>
      <c r="E218" s="20"/>
      <c r="F218" s="20" t="s">
        <v>37</v>
      </c>
      <c r="G218" s="20" t="s">
        <v>34</v>
      </c>
      <c r="H218" s="20" t="s">
        <v>1232</v>
      </c>
      <c r="I218" s="41">
        <f>SUM(0)</f>
        <v>0</v>
      </c>
      <c r="J218" s="21" t="s">
        <v>1764</v>
      </c>
      <c r="K218" s="20"/>
      <c r="L218" s="48">
        <f>SUM(0)</f>
        <v>0</v>
      </c>
      <c r="M218" s="48">
        <f>SUM(0)</f>
        <v>0</v>
      </c>
      <c r="N218" s="48">
        <f>SUM(0)</f>
        <v>0</v>
      </c>
      <c r="O218" s="48">
        <f>SUM(0)</f>
        <v>0</v>
      </c>
      <c r="P218" s="20"/>
      <c r="Q218" s="20" t="s">
        <v>110</v>
      </c>
      <c r="R218" s="57">
        <f>SUM(0)</f>
        <v>0</v>
      </c>
      <c r="S218" s="57">
        <f>SUM(0)</f>
        <v>0</v>
      </c>
      <c r="T218" s="57"/>
      <c r="U218" s="57"/>
      <c r="V218" s="20" t="s">
        <v>34</v>
      </c>
      <c r="W218" s="20">
        <v>4969</v>
      </c>
      <c r="X218" s="20"/>
    </row>
    <row r="219" s="5" customFormat="1" ht="24.95" customHeight="1" spans="1:24">
      <c r="A219" s="20">
        <v>181</v>
      </c>
      <c r="B219" s="21" t="s">
        <v>1772</v>
      </c>
      <c r="C219" s="20"/>
      <c r="D219" s="20"/>
      <c r="E219" s="20"/>
      <c r="F219" s="20" t="s">
        <v>37</v>
      </c>
      <c r="G219" s="20" t="s">
        <v>34</v>
      </c>
      <c r="H219" s="20" t="s">
        <v>1773</v>
      </c>
      <c r="I219" s="41"/>
      <c r="J219" s="21"/>
      <c r="K219" s="20"/>
      <c r="L219" s="48"/>
      <c r="M219" s="48"/>
      <c r="N219" s="48"/>
      <c r="O219" s="48"/>
      <c r="P219" s="20"/>
      <c r="Q219" s="20"/>
      <c r="R219" s="57"/>
      <c r="S219" s="57"/>
      <c r="T219" s="57"/>
      <c r="U219" s="57"/>
      <c r="V219" s="20"/>
      <c r="W219" s="20">
        <v>4978</v>
      </c>
      <c r="X219" s="20"/>
    </row>
    <row r="220" s="5" customFormat="1" ht="24.95" customHeight="1" spans="1:24">
      <c r="A220" s="20">
        <v>182</v>
      </c>
      <c r="B220" s="21" t="s">
        <v>1774</v>
      </c>
      <c r="C220" s="20"/>
      <c r="D220" s="20"/>
      <c r="E220" s="20"/>
      <c r="F220" s="20" t="s">
        <v>37</v>
      </c>
      <c r="G220" s="20" t="s">
        <v>34</v>
      </c>
      <c r="H220" s="20" t="s">
        <v>1232</v>
      </c>
      <c r="I220" s="41">
        <f>SUM(0)</f>
        <v>0</v>
      </c>
      <c r="J220" s="21" t="s">
        <v>1764</v>
      </c>
      <c r="K220" s="20"/>
      <c r="L220" s="48">
        <f t="shared" ref="L220:O220" si="70">SUM(0)</f>
        <v>0</v>
      </c>
      <c r="M220" s="48">
        <f t="shared" si="70"/>
        <v>0</v>
      </c>
      <c r="N220" s="48">
        <f t="shared" si="70"/>
        <v>0</v>
      </c>
      <c r="O220" s="48">
        <f t="shared" si="70"/>
        <v>0</v>
      </c>
      <c r="P220" s="20"/>
      <c r="Q220" s="20" t="s">
        <v>110</v>
      </c>
      <c r="R220" s="57">
        <f>SUM(0)</f>
        <v>0</v>
      </c>
      <c r="S220" s="57">
        <f>SUM(0)</f>
        <v>0</v>
      </c>
      <c r="T220" s="57"/>
      <c r="U220" s="57"/>
      <c r="V220" s="20" t="s">
        <v>34</v>
      </c>
      <c r="W220" s="20">
        <v>4981</v>
      </c>
      <c r="X220" s="20"/>
    </row>
    <row r="221" s="5" customFormat="1" ht="24.95" customHeight="1" spans="1:24">
      <c r="A221" s="20">
        <v>183</v>
      </c>
      <c r="B221" s="21" t="s">
        <v>1775</v>
      </c>
      <c r="C221" s="20"/>
      <c r="D221" s="20"/>
      <c r="E221" s="20"/>
      <c r="F221" s="20"/>
      <c r="G221" s="20"/>
      <c r="H221" s="20"/>
      <c r="I221" s="41"/>
      <c r="J221" s="21"/>
      <c r="K221" s="20"/>
      <c r="L221" s="48"/>
      <c r="M221" s="48"/>
      <c r="N221" s="48"/>
      <c r="O221" s="48"/>
      <c r="P221" s="20"/>
      <c r="Q221" s="20"/>
      <c r="R221" s="57"/>
      <c r="S221" s="57"/>
      <c r="T221" s="57"/>
      <c r="U221" s="57"/>
      <c r="V221" s="20"/>
      <c r="W221" s="20">
        <v>4983</v>
      </c>
      <c r="X221" s="20"/>
    </row>
    <row r="222" s="5" customFormat="1" ht="24.95" customHeight="1" spans="1:24">
      <c r="A222" s="20">
        <v>184</v>
      </c>
      <c r="B222" s="21" t="s">
        <v>1776</v>
      </c>
      <c r="C222" s="20"/>
      <c r="D222" s="20"/>
      <c r="E222" s="20"/>
      <c r="F222" s="20" t="s">
        <v>37</v>
      </c>
      <c r="G222" s="20" t="s">
        <v>34</v>
      </c>
      <c r="H222" s="20" t="s">
        <v>1743</v>
      </c>
      <c r="I222" s="41"/>
      <c r="J222" s="21"/>
      <c r="K222" s="20"/>
      <c r="L222" s="48"/>
      <c r="M222" s="48"/>
      <c r="N222" s="48"/>
      <c r="O222" s="48"/>
      <c r="P222" s="20"/>
      <c r="Q222" s="20"/>
      <c r="R222" s="57"/>
      <c r="S222" s="57"/>
      <c r="T222" s="57"/>
      <c r="U222" s="57"/>
      <c r="V222" s="20" t="s">
        <v>34</v>
      </c>
      <c r="W222" s="20">
        <v>4984</v>
      </c>
      <c r="X222" s="20"/>
    </row>
    <row r="223" s="5" customFormat="1" ht="24.95" customHeight="1" spans="1:24">
      <c r="A223" s="20">
        <v>185</v>
      </c>
      <c r="B223" s="21" t="s">
        <v>1777</v>
      </c>
      <c r="C223" s="20"/>
      <c r="D223" s="20"/>
      <c r="E223" s="20"/>
      <c r="F223" s="20" t="s">
        <v>37</v>
      </c>
      <c r="G223" s="20" t="s">
        <v>34</v>
      </c>
      <c r="H223" s="20" t="s">
        <v>1743</v>
      </c>
      <c r="I223" s="41"/>
      <c r="J223" s="21"/>
      <c r="K223" s="20"/>
      <c r="L223" s="48"/>
      <c r="M223" s="48"/>
      <c r="N223" s="48"/>
      <c r="O223" s="48"/>
      <c r="P223" s="20"/>
      <c r="Q223" s="20"/>
      <c r="R223" s="57"/>
      <c r="S223" s="57"/>
      <c r="T223" s="57"/>
      <c r="U223" s="57"/>
      <c r="V223" s="20"/>
      <c r="W223" s="20">
        <v>4988</v>
      </c>
      <c r="X223" s="20"/>
    </row>
    <row r="224" s="6" customFormat="1" ht="24.95" customHeight="1" spans="1:24">
      <c r="A224" s="22">
        <v>186</v>
      </c>
      <c r="B224" s="23" t="s">
        <v>1778</v>
      </c>
      <c r="C224" s="22"/>
      <c r="D224" s="22"/>
      <c r="E224" s="22"/>
      <c r="F224" s="22" t="s">
        <v>37</v>
      </c>
      <c r="G224" s="22" t="s">
        <v>34</v>
      </c>
      <c r="H224" s="22" t="s">
        <v>1743</v>
      </c>
      <c r="I224" s="43"/>
      <c r="J224" s="23"/>
      <c r="K224" s="22"/>
      <c r="L224" s="49"/>
      <c r="M224" s="49"/>
      <c r="N224" s="49"/>
      <c r="O224" s="49"/>
      <c r="P224" s="22"/>
      <c r="Q224" s="22"/>
      <c r="R224" s="22"/>
      <c r="S224" s="58"/>
      <c r="T224" s="58"/>
      <c r="U224" s="58"/>
      <c r="V224" s="22"/>
      <c r="W224" s="22">
        <v>4989</v>
      </c>
      <c r="X224" s="22"/>
    </row>
    <row r="225" s="6" customFormat="1" ht="24.95" customHeight="1" spans="1:24">
      <c r="A225" s="22">
        <v>187</v>
      </c>
      <c r="B225" s="23" t="s">
        <v>1779</v>
      </c>
      <c r="C225" s="22"/>
      <c r="D225" s="22"/>
      <c r="E225" s="22"/>
      <c r="F225" s="22" t="s">
        <v>37</v>
      </c>
      <c r="G225" s="22" t="s">
        <v>34</v>
      </c>
      <c r="H225" s="22" t="s">
        <v>1743</v>
      </c>
      <c r="I225" s="43"/>
      <c r="J225" s="23"/>
      <c r="K225" s="22"/>
      <c r="L225" s="49"/>
      <c r="M225" s="49"/>
      <c r="N225" s="49"/>
      <c r="O225" s="49"/>
      <c r="P225" s="22"/>
      <c r="Q225" s="22"/>
      <c r="R225" s="22"/>
      <c r="S225" s="58"/>
      <c r="T225" s="58"/>
      <c r="U225" s="58"/>
      <c r="V225" s="22"/>
      <c r="W225" s="22">
        <v>4993</v>
      </c>
      <c r="X225" s="22"/>
    </row>
    <row r="226" s="6" customFormat="1" ht="24.95" customHeight="1" spans="1:24">
      <c r="A226" s="22">
        <v>188</v>
      </c>
      <c r="B226" s="23" t="s">
        <v>1780</v>
      </c>
      <c r="C226" s="22"/>
      <c r="D226" s="22"/>
      <c r="E226" s="22"/>
      <c r="F226" s="22" t="s">
        <v>37</v>
      </c>
      <c r="G226" s="22" t="s">
        <v>34</v>
      </c>
      <c r="H226" s="22" t="s">
        <v>1743</v>
      </c>
      <c r="I226" s="43"/>
      <c r="J226" s="23"/>
      <c r="K226" s="22"/>
      <c r="L226" s="49"/>
      <c r="M226" s="49"/>
      <c r="N226" s="49"/>
      <c r="O226" s="49"/>
      <c r="P226" s="22"/>
      <c r="Q226" s="22"/>
      <c r="R226" s="58"/>
      <c r="S226" s="58"/>
      <c r="T226" s="58"/>
      <c r="U226" s="58"/>
      <c r="V226" s="22"/>
      <c r="W226" s="22">
        <v>4997</v>
      </c>
      <c r="X226" s="22"/>
    </row>
    <row r="227" s="5" customFormat="1" ht="24.95" customHeight="1" spans="1:24">
      <c r="A227" s="20">
        <v>189</v>
      </c>
      <c r="B227" s="21" t="s">
        <v>1303</v>
      </c>
      <c r="C227" s="20"/>
      <c r="D227" s="20"/>
      <c r="E227" s="20"/>
      <c r="F227" s="20"/>
      <c r="G227" s="20"/>
      <c r="H227" s="20"/>
      <c r="I227" s="41"/>
      <c r="J227" s="21"/>
      <c r="K227" s="20"/>
      <c r="L227" s="48"/>
      <c r="M227" s="48"/>
      <c r="N227" s="48"/>
      <c r="O227" s="48"/>
      <c r="P227" s="20"/>
      <c r="Q227" s="20"/>
      <c r="R227" s="57"/>
      <c r="S227" s="57"/>
      <c r="T227" s="57"/>
      <c r="U227" s="57"/>
      <c r="V227" s="20"/>
      <c r="W227" s="20"/>
      <c r="X227" s="20" t="s">
        <v>1781</v>
      </c>
    </row>
    <row r="228" s="4" customFormat="1" ht="24.95" customHeight="1" spans="1:24">
      <c r="A228" s="18">
        <v>190</v>
      </c>
      <c r="B228" s="19" t="s">
        <v>1782</v>
      </c>
      <c r="C228" s="18"/>
      <c r="D228" s="18"/>
      <c r="E228" s="18"/>
      <c r="F228" s="18" t="s">
        <v>34</v>
      </c>
      <c r="G228" s="18" t="s">
        <v>34</v>
      </c>
      <c r="H228" s="18" t="s">
        <v>34</v>
      </c>
      <c r="I228" s="18" t="s">
        <v>34</v>
      </c>
      <c r="J228" s="19"/>
      <c r="K228" s="18"/>
      <c r="L228" s="40">
        <f t="shared" ref="L228:O228" si="71">SUBTOTAL(9,L229,L232,L240,L254)</f>
        <v>6.9</v>
      </c>
      <c r="M228" s="40">
        <f t="shared" si="71"/>
        <v>2.9</v>
      </c>
      <c r="N228" s="40">
        <f t="shared" si="71"/>
        <v>2</v>
      </c>
      <c r="O228" s="40">
        <f t="shared" si="71"/>
        <v>2</v>
      </c>
      <c r="P228" s="18"/>
      <c r="Q228" s="18" t="s">
        <v>34</v>
      </c>
      <c r="R228" s="56">
        <f>SUBTOTAL(9,R229,R232,R240,R254)</f>
        <v>12</v>
      </c>
      <c r="S228" s="56">
        <f>SUBTOTAL(9,S229,S232,S240,S254)</f>
        <v>26</v>
      </c>
      <c r="T228" s="56" t="s">
        <v>1783</v>
      </c>
      <c r="U228" s="56" t="s">
        <v>1784</v>
      </c>
      <c r="V228" s="18" t="s">
        <v>34</v>
      </c>
      <c r="W228" s="18">
        <v>5050</v>
      </c>
      <c r="X228" s="18"/>
    </row>
    <row r="229" s="5" customFormat="1" ht="24.95" customHeight="1" spans="1:24">
      <c r="A229" s="20">
        <v>191</v>
      </c>
      <c r="B229" s="21" t="s">
        <v>1785</v>
      </c>
      <c r="C229" s="20"/>
      <c r="D229" s="20"/>
      <c r="E229" s="20"/>
      <c r="F229" s="20" t="s">
        <v>363</v>
      </c>
      <c r="G229" s="20" t="s">
        <v>34</v>
      </c>
      <c r="H229" s="20" t="s">
        <v>1232</v>
      </c>
      <c r="I229" s="41">
        <f>I230+I231</f>
        <v>0</v>
      </c>
      <c r="J229" s="21"/>
      <c r="K229" s="20"/>
      <c r="L229" s="48">
        <f t="shared" ref="L229:O229" si="72">L230+L231</f>
        <v>0</v>
      </c>
      <c r="M229" s="48">
        <f t="shared" si="72"/>
        <v>0</v>
      </c>
      <c r="N229" s="48">
        <f t="shared" si="72"/>
        <v>0</v>
      </c>
      <c r="O229" s="48">
        <f t="shared" si="72"/>
        <v>0</v>
      </c>
      <c r="P229" s="20"/>
      <c r="Q229" s="20" t="s">
        <v>39</v>
      </c>
      <c r="R229" s="57"/>
      <c r="S229" s="57"/>
      <c r="T229" s="57"/>
      <c r="U229" s="57"/>
      <c r="V229" s="20"/>
      <c r="W229" s="20">
        <v>5051</v>
      </c>
      <c r="X229" s="20"/>
    </row>
    <row r="230" s="6" customFormat="1" ht="24.95" customHeight="1" spans="1:24">
      <c r="A230" s="22">
        <v>192</v>
      </c>
      <c r="B230" s="23" t="s">
        <v>1786</v>
      </c>
      <c r="C230" s="22"/>
      <c r="D230" s="22"/>
      <c r="E230" s="22"/>
      <c r="F230" s="22"/>
      <c r="G230" s="22"/>
      <c r="H230" s="22"/>
      <c r="I230" s="44"/>
      <c r="J230" s="23"/>
      <c r="K230" s="22"/>
      <c r="L230" s="49"/>
      <c r="M230" s="49"/>
      <c r="N230" s="49"/>
      <c r="O230" s="49"/>
      <c r="P230" s="22"/>
      <c r="Q230" s="22"/>
      <c r="R230" s="58"/>
      <c r="S230" s="58"/>
      <c r="T230" s="58"/>
      <c r="U230" s="58"/>
      <c r="V230" s="22"/>
      <c r="W230" s="22">
        <v>5052</v>
      </c>
      <c r="X230" s="22"/>
    </row>
    <row r="231" s="6" customFormat="1" ht="24.95" customHeight="1" spans="1:24">
      <c r="A231" s="22">
        <v>193</v>
      </c>
      <c r="B231" s="23" t="s">
        <v>1787</v>
      </c>
      <c r="C231" s="22"/>
      <c r="D231" s="22"/>
      <c r="E231" s="22"/>
      <c r="F231" s="22" t="s">
        <v>363</v>
      </c>
      <c r="G231" s="22" t="s">
        <v>34</v>
      </c>
      <c r="H231" s="22" t="s">
        <v>1232</v>
      </c>
      <c r="I231" s="43">
        <f>SUM(0)</f>
        <v>0</v>
      </c>
      <c r="J231" s="69" t="s">
        <v>1788</v>
      </c>
      <c r="K231" s="22"/>
      <c r="L231" s="49">
        <f t="shared" ref="L231:O231" si="73">SUM(0)</f>
        <v>0</v>
      </c>
      <c r="M231" s="49">
        <f t="shared" si="73"/>
        <v>0</v>
      </c>
      <c r="N231" s="49">
        <f t="shared" si="73"/>
        <v>0</v>
      </c>
      <c r="O231" s="49">
        <f t="shared" si="73"/>
        <v>0</v>
      </c>
      <c r="P231" s="22"/>
      <c r="Q231" s="22" t="s">
        <v>110</v>
      </c>
      <c r="R231" s="58">
        <f>SUM(0)</f>
        <v>0</v>
      </c>
      <c r="S231" s="58">
        <f>SUM(0)</f>
        <v>0</v>
      </c>
      <c r="T231" s="58" t="s">
        <v>1789</v>
      </c>
      <c r="U231" s="58" t="s">
        <v>1790</v>
      </c>
      <c r="V231" s="22" t="s">
        <v>34</v>
      </c>
      <c r="W231" s="22">
        <v>5053</v>
      </c>
      <c r="X231" s="22"/>
    </row>
    <row r="232" s="5" customFormat="1" ht="24.95" customHeight="1" spans="1:24">
      <c r="A232" s="20">
        <v>194</v>
      </c>
      <c r="B232" s="21" t="s">
        <v>1791</v>
      </c>
      <c r="C232" s="20"/>
      <c r="D232" s="20"/>
      <c r="E232" s="20"/>
      <c r="F232" s="20" t="s">
        <v>34</v>
      </c>
      <c r="G232" s="20" t="s">
        <v>34</v>
      </c>
      <c r="H232" s="20" t="s">
        <v>34</v>
      </c>
      <c r="I232" s="20" t="s">
        <v>34</v>
      </c>
      <c r="J232" s="21"/>
      <c r="K232" s="20"/>
      <c r="L232" s="48">
        <f t="shared" ref="L232:O232" si="74">L233+L234+L239</f>
        <v>0</v>
      </c>
      <c r="M232" s="48">
        <f t="shared" si="74"/>
        <v>0</v>
      </c>
      <c r="N232" s="48">
        <f t="shared" si="74"/>
        <v>0</v>
      </c>
      <c r="O232" s="48">
        <f t="shared" si="74"/>
        <v>0</v>
      </c>
      <c r="P232" s="20"/>
      <c r="Q232" s="20" t="s">
        <v>34</v>
      </c>
      <c r="R232" s="57">
        <f>R233+R234+R239</f>
        <v>0</v>
      </c>
      <c r="S232" s="57">
        <f>S233+S234+S239</f>
        <v>0</v>
      </c>
      <c r="T232" s="57"/>
      <c r="U232" s="57"/>
      <c r="V232" s="20" t="s">
        <v>34</v>
      </c>
      <c r="W232" s="20">
        <v>5055</v>
      </c>
      <c r="X232" s="20"/>
    </row>
    <row r="233" s="6" customFormat="1" ht="24.95" customHeight="1" spans="1:24">
      <c r="A233" s="22">
        <v>195</v>
      </c>
      <c r="B233" s="23" t="s">
        <v>1792</v>
      </c>
      <c r="C233" s="22"/>
      <c r="D233" s="22"/>
      <c r="E233" s="22"/>
      <c r="F233" s="22" t="s">
        <v>37</v>
      </c>
      <c r="G233" s="22" t="s">
        <v>34</v>
      </c>
      <c r="H233" s="22" t="s">
        <v>126</v>
      </c>
      <c r="I233" s="44"/>
      <c r="J233" s="23"/>
      <c r="K233" s="22"/>
      <c r="L233" s="49"/>
      <c r="M233" s="49"/>
      <c r="N233" s="49"/>
      <c r="O233" s="49"/>
      <c r="P233" s="22"/>
      <c r="Q233" s="22"/>
      <c r="R233" s="58"/>
      <c r="S233" s="58"/>
      <c r="T233" s="58"/>
      <c r="U233" s="58"/>
      <c r="V233" s="22" t="s">
        <v>34</v>
      </c>
      <c r="W233" s="22">
        <v>5056</v>
      </c>
      <c r="X233" s="22"/>
    </row>
    <row r="234" s="6" customFormat="1" ht="24.95" customHeight="1" spans="1:24">
      <c r="A234" s="22">
        <v>196</v>
      </c>
      <c r="B234" s="23" t="s">
        <v>1793</v>
      </c>
      <c r="C234" s="22"/>
      <c r="D234" s="22"/>
      <c r="E234" s="22"/>
      <c r="F234" s="22" t="s">
        <v>37</v>
      </c>
      <c r="G234" s="22" t="s">
        <v>34</v>
      </c>
      <c r="H234" s="22" t="s">
        <v>1794</v>
      </c>
      <c r="I234" s="22">
        <f>I235+I236+I237+I238</f>
        <v>0</v>
      </c>
      <c r="J234" s="69" t="s">
        <v>1795</v>
      </c>
      <c r="K234" s="22"/>
      <c r="L234" s="49">
        <f t="shared" ref="L234:O234" si="75">L235+L236+L237+L238</f>
        <v>0</v>
      </c>
      <c r="M234" s="49">
        <f t="shared" si="75"/>
        <v>0</v>
      </c>
      <c r="N234" s="49">
        <f t="shared" si="75"/>
        <v>0</v>
      </c>
      <c r="O234" s="49">
        <f t="shared" si="75"/>
        <v>0</v>
      </c>
      <c r="P234" s="22"/>
      <c r="Q234" s="22" t="s">
        <v>39</v>
      </c>
      <c r="R234" s="58">
        <f>R235+R236+R237+R238</f>
        <v>0</v>
      </c>
      <c r="S234" s="58">
        <f>S235+S236+S237+S238</f>
        <v>0</v>
      </c>
      <c r="T234" s="58"/>
      <c r="U234" s="58"/>
      <c r="V234" s="22" t="s">
        <v>34</v>
      </c>
      <c r="W234" s="22">
        <v>5057</v>
      </c>
      <c r="X234" s="22"/>
    </row>
    <row r="235" ht="24.95" customHeight="1" spans="1:24">
      <c r="A235" s="24">
        <v>197</v>
      </c>
      <c r="B235" s="26" t="s">
        <v>1796</v>
      </c>
      <c r="C235" s="24"/>
      <c r="D235" s="24"/>
      <c r="E235" s="24"/>
      <c r="F235" s="24" t="s">
        <v>37</v>
      </c>
      <c r="G235" s="24" t="s">
        <v>34</v>
      </c>
      <c r="H235" s="24" t="s">
        <v>1797</v>
      </c>
      <c r="I235" s="55">
        <f>SUM(0)</f>
        <v>0</v>
      </c>
      <c r="J235" s="51"/>
      <c r="K235" s="24"/>
      <c r="L235" s="52"/>
      <c r="M235" s="52"/>
      <c r="N235" s="52"/>
      <c r="O235" s="52"/>
      <c r="P235" s="24"/>
      <c r="Q235" s="24"/>
      <c r="R235" s="24">
        <f>SUM(0)</f>
        <v>0</v>
      </c>
      <c r="S235" s="24">
        <f>SUM(0)</f>
        <v>0</v>
      </c>
      <c r="T235" s="24"/>
      <c r="U235" s="24"/>
      <c r="V235" s="24" t="s">
        <v>34</v>
      </c>
      <c r="W235" s="24">
        <v>5058</v>
      </c>
      <c r="X235" s="24"/>
    </row>
    <row r="236" ht="24.95" customHeight="1" spans="1:24">
      <c r="A236" s="24">
        <v>198</v>
      </c>
      <c r="B236" s="26" t="s">
        <v>1798</v>
      </c>
      <c r="C236" s="24"/>
      <c r="D236" s="24"/>
      <c r="E236" s="24"/>
      <c r="F236" s="24" t="s">
        <v>37</v>
      </c>
      <c r="G236" s="24" t="s">
        <v>34</v>
      </c>
      <c r="H236" s="24" t="s">
        <v>106</v>
      </c>
      <c r="I236" s="55">
        <f>SUM(0)</f>
        <v>0</v>
      </c>
      <c r="J236" s="51"/>
      <c r="K236" s="24"/>
      <c r="L236" s="52">
        <f>SUM(0)</f>
        <v>0</v>
      </c>
      <c r="M236" s="52">
        <f>SUM(0)</f>
        <v>0</v>
      </c>
      <c r="N236" s="52">
        <f>SUM(0)</f>
        <v>0</v>
      </c>
      <c r="O236" s="52">
        <f>SUM(0)</f>
        <v>0</v>
      </c>
      <c r="P236" s="24"/>
      <c r="Q236" s="24" t="s">
        <v>39</v>
      </c>
      <c r="R236" s="24">
        <f>SUM(0)</f>
        <v>0</v>
      </c>
      <c r="S236" s="24">
        <f>SUM(0)</f>
        <v>0</v>
      </c>
      <c r="T236" s="24"/>
      <c r="U236" s="24"/>
      <c r="V236" s="24" t="s">
        <v>34</v>
      </c>
      <c r="W236" s="24">
        <v>5076</v>
      </c>
      <c r="X236" s="24"/>
    </row>
    <row r="237" ht="24.95" customHeight="1" spans="1:24">
      <c r="A237" s="24">
        <v>199</v>
      </c>
      <c r="B237" s="26" t="s">
        <v>1818</v>
      </c>
      <c r="C237" s="24"/>
      <c r="D237" s="24"/>
      <c r="E237" s="24"/>
      <c r="F237" s="24" t="s">
        <v>37</v>
      </c>
      <c r="G237" s="24" t="s">
        <v>34</v>
      </c>
      <c r="H237" s="24" t="s">
        <v>106</v>
      </c>
      <c r="I237" s="55">
        <f>SUM(0)</f>
        <v>0</v>
      </c>
      <c r="J237" s="51"/>
      <c r="K237" s="24"/>
      <c r="L237" s="52">
        <f t="shared" ref="L237:O237" si="76">SUM(0)</f>
        <v>0</v>
      </c>
      <c r="M237" s="52">
        <f t="shared" si="76"/>
        <v>0</v>
      </c>
      <c r="N237" s="52">
        <f t="shared" si="76"/>
        <v>0</v>
      </c>
      <c r="O237" s="52">
        <f t="shared" si="76"/>
        <v>0</v>
      </c>
      <c r="P237" s="24"/>
      <c r="Q237" s="24" t="s">
        <v>39</v>
      </c>
      <c r="R237" s="24">
        <f>SUM(0)</f>
        <v>0</v>
      </c>
      <c r="S237" s="24">
        <f>SUM(0)</f>
        <v>0</v>
      </c>
      <c r="T237" s="24"/>
      <c r="U237" s="24"/>
      <c r="V237" s="24" t="s">
        <v>34</v>
      </c>
      <c r="W237" s="24">
        <v>5680</v>
      </c>
      <c r="X237" s="24"/>
    </row>
    <row r="238" ht="24.95" customHeight="1" spans="1:24">
      <c r="A238" s="24">
        <v>200</v>
      </c>
      <c r="B238" s="26" t="s">
        <v>1819</v>
      </c>
      <c r="C238" s="24"/>
      <c r="D238" s="24"/>
      <c r="E238" s="24"/>
      <c r="F238" s="24" t="s">
        <v>37</v>
      </c>
      <c r="G238" s="24" t="s">
        <v>34</v>
      </c>
      <c r="H238" s="24" t="s">
        <v>1797</v>
      </c>
      <c r="I238" s="55">
        <f>SUM(0)</f>
        <v>0</v>
      </c>
      <c r="J238" s="51"/>
      <c r="K238" s="24"/>
      <c r="L238" s="52">
        <f t="shared" ref="L238:O238" si="77">SUM(0)</f>
        <v>0</v>
      </c>
      <c r="M238" s="52">
        <f t="shared" si="77"/>
        <v>0</v>
      </c>
      <c r="N238" s="52">
        <f t="shared" si="77"/>
        <v>0</v>
      </c>
      <c r="O238" s="52">
        <f t="shared" si="77"/>
        <v>0</v>
      </c>
      <c r="P238" s="24"/>
      <c r="Q238" s="24" t="s">
        <v>39</v>
      </c>
      <c r="R238" s="24">
        <f>SUM(0)</f>
        <v>0</v>
      </c>
      <c r="S238" s="24">
        <f>SUM(0)</f>
        <v>0</v>
      </c>
      <c r="T238" s="24"/>
      <c r="U238" s="24"/>
      <c r="V238" s="24" t="s">
        <v>34</v>
      </c>
      <c r="W238" s="24">
        <v>5682</v>
      </c>
      <c r="X238" s="24"/>
    </row>
    <row r="239" s="6" customFormat="1" ht="24.95" customHeight="1" spans="1:24">
      <c r="A239" s="22">
        <v>201</v>
      </c>
      <c r="B239" s="23" t="s">
        <v>1820</v>
      </c>
      <c r="C239" s="22"/>
      <c r="D239" s="22"/>
      <c r="E239" s="22"/>
      <c r="F239" s="22"/>
      <c r="G239" s="22"/>
      <c r="H239" s="22"/>
      <c r="I239" s="44"/>
      <c r="J239" s="23"/>
      <c r="K239" s="22"/>
      <c r="L239" s="49"/>
      <c r="M239" s="49"/>
      <c r="N239" s="49"/>
      <c r="O239" s="49"/>
      <c r="P239" s="22"/>
      <c r="Q239" s="22"/>
      <c r="R239" s="58"/>
      <c r="S239" s="58"/>
      <c r="T239" s="58"/>
      <c r="U239" s="58"/>
      <c r="V239" s="22"/>
      <c r="W239" s="22">
        <v>6179</v>
      </c>
      <c r="X239" s="22"/>
    </row>
    <row r="240" s="5" customFormat="1" ht="24.95" customHeight="1" spans="1:24">
      <c r="A240" s="20">
        <v>202</v>
      </c>
      <c r="B240" s="21" t="s">
        <v>1821</v>
      </c>
      <c r="C240" s="20"/>
      <c r="D240" s="20"/>
      <c r="E240" s="20"/>
      <c r="F240" s="20" t="s">
        <v>34</v>
      </c>
      <c r="G240" s="20" t="s">
        <v>34</v>
      </c>
      <c r="H240" s="20" t="s">
        <v>34</v>
      </c>
      <c r="I240" s="41">
        <f>I241+I248+I249+I253</f>
        <v>12</v>
      </c>
      <c r="J240" s="21"/>
      <c r="K240" s="20"/>
      <c r="L240" s="48">
        <f t="shared" ref="L240:O240" si="78">L241+L248+L249+L253</f>
        <v>6.9</v>
      </c>
      <c r="M240" s="48">
        <f t="shared" si="78"/>
        <v>2.9</v>
      </c>
      <c r="N240" s="48">
        <f t="shared" si="78"/>
        <v>2</v>
      </c>
      <c r="O240" s="48">
        <f t="shared" si="78"/>
        <v>2</v>
      </c>
      <c r="P240" s="20"/>
      <c r="Q240" s="20" t="s">
        <v>34</v>
      </c>
      <c r="R240" s="57">
        <f>R241+R248+R249+R253</f>
        <v>12</v>
      </c>
      <c r="S240" s="57">
        <f>S241+S248+S249+S253</f>
        <v>26</v>
      </c>
      <c r="T240" s="57"/>
      <c r="U240" s="57"/>
      <c r="V240" s="20" t="s">
        <v>34</v>
      </c>
      <c r="W240" s="20">
        <v>6180</v>
      </c>
      <c r="X240" s="20"/>
    </row>
    <row r="241" s="6" customFormat="1" ht="24.95" customHeight="1" spans="1:24">
      <c r="A241" s="22">
        <v>203</v>
      </c>
      <c r="B241" s="23" t="s">
        <v>1822</v>
      </c>
      <c r="C241" s="22"/>
      <c r="D241" s="22"/>
      <c r="E241" s="22"/>
      <c r="F241" s="22" t="s">
        <v>37</v>
      </c>
      <c r="G241" s="22" t="s">
        <v>34</v>
      </c>
      <c r="H241" s="22" t="s">
        <v>38</v>
      </c>
      <c r="I241" s="43">
        <f>SUM(I242:I247)</f>
        <v>6</v>
      </c>
      <c r="J241" s="69" t="s">
        <v>1823</v>
      </c>
      <c r="K241" s="22"/>
      <c r="L241" s="49">
        <f>SUM(L242:L247)</f>
        <v>6</v>
      </c>
      <c r="M241" s="49">
        <f>SUM(M242:M247)</f>
        <v>2</v>
      </c>
      <c r="N241" s="49">
        <f>SUM(N242:N247)</f>
        <v>2</v>
      </c>
      <c r="O241" s="49">
        <f>SUM(O242:O247)</f>
        <v>2</v>
      </c>
      <c r="P241" s="22"/>
      <c r="Q241" s="22" t="s">
        <v>39</v>
      </c>
      <c r="R241" s="58">
        <f>SUM(R242:R247)</f>
        <v>6</v>
      </c>
      <c r="S241" s="58">
        <f>SUM(S242:S247)</f>
        <v>6</v>
      </c>
      <c r="T241" s="58"/>
      <c r="U241" s="58"/>
      <c r="V241" s="22" t="s">
        <v>34</v>
      </c>
      <c r="W241" s="22">
        <v>6181</v>
      </c>
      <c r="X241" s="22"/>
    </row>
    <row r="242" ht="24.95" customHeight="1" spans="1:24">
      <c r="A242" s="24">
        <v>204</v>
      </c>
      <c r="B242" s="51" t="s">
        <v>1824</v>
      </c>
      <c r="C242" s="24" t="s">
        <v>45</v>
      </c>
      <c r="D242" s="24" t="s">
        <v>271</v>
      </c>
      <c r="E242" s="24" t="s">
        <v>275</v>
      </c>
      <c r="F242" s="24" t="s">
        <v>37</v>
      </c>
      <c r="G242" s="24">
        <v>2018</v>
      </c>
      <c r="H242" s="24" t="s">
        <v>38</v>
      </c>
      <c r="I242" s="55">
        <v>1</v>
      </c>
      <c r="J242" s="51" t="s">
        <v>1826</v>
      </c>
      <c r="K242" s="24" t="s">
        <v>1827</v>
      </c>
      <c r="L242" s="52">
        <f t="shared" ref="L242:L247" si="79">M242+N242+O242</f>
        <v>1</v>
      </c>
      <c r="M242" s="52">
        <v>1</v>
      </c>
      <c r="N242" s="52"/>
      <c r="O242" s="52"/>
      <c r="P242" s="24" t="s">
        <v>49</v>
      </c>
      <c r="Q242" s="24" t="s">
        <v>39</v>
      </c>
      <c r="R242" s="24">
        <v>1</v>
      </c>
      <c r="S242" s="24">
        <v>1</v>
      </c>
      <c r="T242" s="24"/>
      <c r="U242" s="24"/>
      <c r="V242" s="26" t="s">
        <v>1802</v>
      </c>
      <c r="W242" s="24">
        <v>6200</v>
      </c>
      <c r="X242" s="24"/>
    </row>
    <row r="243" ht="24.95" customHeight="1" spans="1:24">
      <c r="A243" s="24">
        <v>205</v>
      </c>
      <c r="B243" s="51" t="s">
        <v>1824</v>
      </c>
      <c r="C243" s="24" t="s">
        <v>45</v>
      </c>
      <c r="D243" s="24" t="s">
        <v>271</v>
      </c>
      <c r="E243" s="24" t="s">
        <v>272</v>
      </c>
      <c r="F243" s="24" t="s">
        <v>37</v>
      </c>
      <c r="G243" s="24">
        <v>2018</v>
      </c>
      <c r="H243" s="24" t="s">
        <v>38</v>
      </c>
      <c r="I243" s="55">
        <v>1</v>
      </c>
      <c r="J243" s="51" t="s">
        <v>1826</v>
      </c>
      <c r="K243" s="24" t="s">
        <v>1827</v>
      </c>
      <c r="L243" s="52">
        <f t="shared" si="79"/>
        <v>1</v>
      </c>
      <c r="M243" s="52">
        <v>1</v>
      </c>
      <c r="N243" s="52"/>
      <c r="O243" s="52"/>
      <c r="P243" s="24" t="s">
        <v>49</v>
      </c>
      <c r="Q243" s="24" t="s">
        <v>39</v>
      </c>
      <c r="R243" s="24">
        <v>1</v>
      </c>
      <c r="S243" s="24">
        <v>1</v>
      </c>
      <c r="T243" s="24"/>
      <c r="U243" s="24"/>
      <c r="V243" s="26" t="s">
        <v>1802</v>
      </c>
      <c r="W243" s="24">
        <v>6222</v>
      </c>
      <c r="X243" s="24"/>
    </row>
    <row r="244" ht="24.95" customHeight="1" spans="1:24">
      <c r="A244" s="24">
        <v>206</v>
      </c>
      <c r="B244" s="51" t="s">
        <v>1824</v>
      </c>
      <c r="C244" s="24" t="s">
        <v>45</v>
      </c>
      <c r="D244" s="24" t="s">
        <v>271</v>
      </c>
      <c r="E244" s="24" t="s">
        <v>275</v>
      </c>
      <c r="F244" s="24" t="s">
        <v>37</v>
      </c>
      <c r="G244" s="24">
        <v>2019</v>
      </c>
      <c r="H244" s="24" t="s">
        <v>38</v>
      </c>
      <c r="I244" s="55">
        <v>1</v>
      </c>
      <c r="J244" s="51" t="s">
        <v>1826</v>
      </c>
      <c r="K244" s="24" t="s">
        <v>1827</v>
      </c>
      <c r="L244" s="52">
        <f t="shared" si="79"/>
        <v>1</v>
      </c>
      <c r="M244" s="52"/>
      <c r="N244" s="52">
        <v>1</v>
      </c>
      <c r="O244" s="52"/>
      <c r="P244" s="24" t="s">
        <v>49</v>
      </c>
      <c r="Q244" s="24" t="s">
        <v>39</v>
      </c>
      <c r="R244" s="24">
        <v>1</v>
      </c>
      <c r="S244" s="24">
        <v>1</v>
      </c>
      <c r="T244" s="24"/>
      <c r="U244" s="24"/>
      <c r="V244" s="26" t="s">
        <v>1802</v>
      </c>
      <c r="W244" s="24">
        <v>6336</v>
      </c>
      <c r="X244" s="24"/>
    </row>
    <row r="245" ht="24.95" customHeight="1" spans="1:24">
      <c r="A245" s="24">
        <v>207</v>
      </c>
      <c r="B245" s="51" t="s">
        <v>1824</v>
      </c>
      <c r="C245" s="24" t="s">
        <v>45</v>
      </c>
      <c r="D245" s="24" t="s">
        <v>271</v>
      </c>
      <c r="E245" s="24" t="s">
        <v>272</v>
      </c>
      <c r="F245" s="24" t="s">
        <v>37</v>
      </c>
      <c r="G245" s="24">
        <v>2019</v>
      </c>
      <c r="H245" s="24" t="s">
        <v>38</v>
      </c>
      <c r="I245" s="55">
        <v>1</v>
      </c>
      <c r="J245" s="51" t="s">
        <v>1826</v>
      </c>
      <c r="K245" s="24" t="s">
        <v>1827</v>
      </c>
      <c r="L245" s="52">
        <f t="shared" si="79"/>
        <v>1</v>
      </c>
      <c r="M245" s="52"/>
      <c r="N245" s="52">
        <v>1</v>
      </c>
      <c r="O245" s="52"/>
      <c r="P245" s="24" t="s">
        <v>49</v>
      </c>
      <c r="Q245" s="24" t="s">
        <v>39</v>
      </c>
      <c r="R245" s="24">
        <v>1</v>
      </c>
      <c r="S245" s="24">
        <v>1</v>
      </c>
      <c r="T245" s="24"/>
      <c r="U245" s="24"/>
      <c r="V245" s="26" t="s">
        <v>1802</v>
      </c>
      <c r="W245" s="24">
        <v>6358</v>
      </c>
      <c r="X245" s="24"/>
    </row>
    <row r="246" ht="24.95" customHeight="1" spans="1:24">
      <c r="A246" s="24">
        <v>208</v>
      </c>
      <c r="B246" s="51" t="s">
        <v>1824</v>
      </c>
      <c r="C246" s="24" t="s">
        <v>45</v>
      </c>
      <c r="D246" s="24" t="s">
        <v>271</v>
      </c>
      <c r="E246" s="24" t="s">
        <v>275</v>
      </c>
      <c r="F246" s="24" t="s">
        <v>37</v>
      </c>
      <c r="G246" s="24">
        <v>2020</v>
      </c>
      <c r="H246" s="24" t="s">
        <v>38</v>
      </c>
      <c r="I246" s="55">
        <v>1</v>
      </c>
      <c r="J246" s="51" t="s">
        <v>1826</v>
      </c>
      <c r="K246" s="24" t="s">
        <v>1827</v>
      </c>
      <c r="L246" s="52">
        <f t="shared" si="79"/>
        <v>1</v>
      </c>
      <c r="M246" s="52"/>
      <c r="N246" s="52"/>
      <c r="O246" s="52">
        <v>1</v>
      </c>
      <c r="P246" s="24" t="s">
        <v>49</v>
      </c>
      <c r="Q246" s="24" t="s">
        <v>39</v>
      </c>
      <c r="R246" s="24">
        <v>1</v>
      </c>
      <c r="S246" s="24">
        <v>1</v>
      </c>
      <c r="T246" s="24"/>
      <c r="U246" s="24"/>
      <c r="V246" s="26" t="s">
        <v>1802</v>
      </c>
      <c r="W246" s="24">
        <v>6472</v>
      </c>
      <c r="X246" s="24"/>
    </row>
    <row r="247" ht="24.95" customHeight="1" spans="1:24">
      <c r="A247" s="24">
        <v>209</v>
      </c>
      <c r="B247" s="51" t="s">
        <v>1824</v>
      </c>
      <c r="C247" s="24" t="s">
        <v>45</v>
      </c>
      <c r="D247" s="24" t="s">
        <v>271</v>
      </c>
      <c r="E247" s="24" t="s">
        <v>272</v>
      </c>
      <c r="F247" s="24" t="s">
        <v>37</v>
      </c>
      <c r="G247" s="24">
        <v>2020</v>
      </c>
      <c r="H247" s="24" t="s">
        <v>38</v>
      </c>
      <c r="I247" s="55">
        <v>1</v>
      </c>
      <c r="J247" s="51" t="s">
        <v>1826</v>
      </c>
      <c r="K247" s="24" t="s">
        <v>1827</v>
      </c>
      <c r="L247" s="52">
        <f t="shared" si="79"/>
        <v>1</v>
      </c>
      <c r="M247" s="52"/>
      <c r="N247" s="52"/>
      <c r="O247" s="52">
        <v>1</v>
      </c>
      <c r="P247" s="24" t="s">
        <v>49</v>
      </c>
      <c r="Q247" s="24" t="s">
        <v>39</v>
      </c>
      <c r="R247" s="24">
        <v>1</v>
      </c>
      <c r="S247" s="24">
        <v>1</v>
      </c>
      <c r="T247" s="24"/>
      <c r="U247" s="24"/>
      <c r="V247" s="26" t="s">
        <v>1802</v>
      </c>
      <c r="W247" s="24">
        <v>6494</v>
      </c>
      <c r="X247" s="24"/>
    </row>
    <row r="248" s="6" customFormat="1" ht="24.95" customHeight="1" spans="1:24">
      <c r="A248" s="22">
        <v>210</v>
      </c>
      <c r="B248" s="23" t="s">
        <v>1830</v>
      </c>
      <c r="C248" s="22"/>
      <c r="D248" s="22"/>
      <c r="E248" s="22"/>
      <c r="F248" s="22"/>
      <c r="G248" s="22"/>
      <c r="H248" s="22"/>
      <c r="I248" s="43"/>
      <c r="J248" s="23"/>
      <c r="K248" s="22"/>
      <c r="L248" s="49"/>
      <c r="M248" s="49"/>
      <c r="N248" s="49"/>
      <c r="O248" s="49"/>
      <c r="P248" s="22"/>
      <c r="Q248" s="22"/>
      <c r="R248" s="58"/>
      <c r="S248" s="58"/>
      <c r="T248" s="58"/>
      <c r="U248" s="58"/>
      <c r="V248" s="22"/>
      <c r="W248" s="22">
        <v>6590</v>
      </c>
      <c r="X248" s="22"/>
    </row>
    <row r="249" s="6" customFormat="1" ht="24.95" customHeight="1" spans="1:24">
      <c r="A249" s="22">
        <v>211</v>
      </c>
      <c r="B249" s="23" t="s">
        <v>1831</v>
      </c>
      <c r="C249" s="22"/>
      <c r="D249" s="22"/>
      <c r="E249" s="22"/>
      <c r="F249" s="22" t="s">
        <v>37</v>
      </c>
      <c r="G249" s="22" t="s">
        <v>34</v>
      </c>
      <c r="H249" s="22" t="s">
        <v>38</v>
      </c>
      <c r="I249" s="43">
        <f>SUM(I250:I252)</f>
        <v>6</v>
      </c>
      <c r="J249" s="69" t="s">
        <v>1832</v>
      </c>
      <c r="K249" s="22"/>
      <c r="L249" s="49">
        <f>SUM(L250:L252)</f>
        <v>0.9</v>
      </c>
      <c r="M249" s="49">
        <f>SUM(M250:M252)</f>
        <v>0.9</v>
      </c>
      <c r="N249" s="49">
        <f>SUM(N250:N252)</f>
        <v>0</v>
      </c>
      <c r="O249" s="49">
        <f>SUM(O250:O252)</f>
        <v>0</v>
      </c>
      <c r="P249" s="22"/>
      <c r="Q249" s="22" t="s">
        <v>39</v>
      </c>
      <c r="R249" s="58">
        <f>SUM(R250:R252)</f>
        <v>6</v>
      </c>
      <c r="S249" s="58">
        <f>SUM(S250:S252)</f>
        <v>20</v>
      </c>
      <c r="T249" s="58"/>
      <c r="U249" s="58"/>
      <c r="V249" s="22" t="s">
        <v>34</v>
      </c>
      <c r="W249" s="22">
        <v>6591</v>
      </c>
      <c r="X249" s="22"/>
    </row>
    <row r="250" ht="24.95" customHeight="1" spans="1:24">
      <c r="A250" s="24">
        <v>212</v>
      </c>
      <c r="B250" s="51" t="s">
        <v>1833</v>
      </c>
      <c r="C250" s="24" t="s">
        <v>45</v>
      </c>
      <c r="D250" s="26" t="s">
        <v>271</v>
      </c>
      <c r="E250" s="24" t="s">
        <v>1851</v>
      </c>
      <c r="F250" s="24" t="s">
        <v>37</v>
      </c>
      <c r="G250" s="24">
        <v>2018</v>
      </c>
      <c r="H250" s="24" t="s">
        <v>38</v>
      </c>
      <c r="I250" s="55">
        <v>2</v>
      </c>
      <c r="J250" s="51" t="s">
        <v>1835</v>
      </c>
      <c r="K250" s="24">
        <v>0.15</v>
      </c>
      <c r="L250" s="52">
        <f>M250+N250+O250</f>
        <v>0.3</v>
      </c>
      <c r="M250" s="52">
        <v>0.3</v>
      </c>
      <c r="N250" s="52"/>
      <c r="O250" s="52"/>
      <c r="P250" s="24" t="s">
        <v>49</v>
      </c>
      <c r="Q250" s="24" t="s">
        <v>39</v>
      </c>
      <c r="R250" s="24">
        <v>2</v>
      </c>
      <c r="S250" s="24">
        <v>8</v>
      </c>
      <c r="T250" s="24"/>
      <c r="U250" s="24"/>
      <c r="V250" s="26" t="s">
        <v>1710</v>
      </c>
      <c r="W250" s="24">
        <v>6827</v>
      </c>
      <c r="X250" s="24"/>
    </row>
    <row r="251" ht="24.95" customHeight="1" spans="1:24">
      <c r="A251" s="24">
        <v>213</v>
      </c>
      <c r="B251" s="51" t="s">
        <v>1833</v>
      </c>
      <c r="C251" s="24" t="s">
        <v>45</v>
      </c>
      <c r="D251" s="26" t="s">
        <v>271</v>
      </c>
      <c r="E251" s="24" t="s">
        <v>1852</v>
      </c>
      <c r="F251" s="24" t="s">
        <v>37</v>
      </c>
      <c r="G251" s="24">
        <v>2018</v>
      </c>
      <c r="H251" s="24" t="s">
        <v>38</v>
      </c>
      <c r="I251" s="55">
        <v>2</v>
      </c>
      <c r="J251" s="51" t="s">
        <v>1835</v>
      </c>
      <c r="K251" s="24">
        <v>0.15</v>
      </c>
      <c r="L251" s="52">
        <f>M251+N251+O251</f>
        <v>0.3</v>
      </c>
      <c r="M251" s="52">
        <v>0.3</v>
      </c>
      <c r="N251" s="52"/>
      <c r="O251" s="52"/>
      <c r="P251" s="24" t="s">
        <v>49</v>
      </c>
      <c r="Q251" s="24" t="s">
        <v>39</v>
      </c>
      <c r="R251" s="24">
        <v>2</v>
      </c>
      <c r="S251" s="24">
        <v>7</v>
      </c>
      <c r="T251" s="24"/>
      <c r="U251" s="24"/>
      <c r="V251" s="26" t="s">
        <v>1710</v>
      </c>
      <c r="W251" s="24">
        <v>6828</v>
      </c>
      <c r="X251" s="24"/>
    </row>
    <row r="252" ht="24.95" customHeight="1" spans="1:24">
      <c r="A252" s="24">
        <v>214</v>
      </c>
      <c r="B252" s="51" t="s">
        <v>1833</v>
      </c>
      <c r="C252" s="24" t="s">
        <v>45</v>
      </c>
      <c r="D252" s="26" t="s">
        <v>271</v>
      </c>
      <c r="E252" s="24" t="s">
        <v>1853</v>
      </c>
      <c r="F252" s="24" t="s">
        <v>37</v>
      </c>
      <c r="G252" s="24">
        <v>2018</v>
      </c>
      <c r="H252" s="24" t="s">
        <v>38</v>
      </c>
      <c r="I252" s="55">
        <v>2</v>
      </c>
      <c r="J252" s="51" t="s">
        <v>1835</v>
      </c>
      <c r="K252" s="24">
        <v>0.15</v>
      </c>
      <c r="L252" s="52">
        <f>M252+N252+O252</f>
        <v>0.3</v>
      </c>
      <c r="M252" s="52">
        <v>0.3</v>
      </c>
      <c r="N252" s="52"/>
      <c r="O252" s="52"/>
      <c r="P252" s="24" t="s">
        <v>49</v>
      </c>
      <c r="Q252" s="24" t="s">
        <v>39</v>
      </c>
      <c r="R252" s="24">
        <v>2</v>
      </c>
      <c r="S252" s="24">
        <v>5</v>
      </c>
      <c r="T252" s="24"/>
      <c r="U252" s="24"/>
      <c r="V252" s="26" t="s">
        <v>1710</v>
      </c>
      <c r="W252" s="24">
        <v>6829</v>
      </c>
      <c r="X252" s="24"/>
    </row>
    <row r="253" s="6" customFormat="1" ht="24.95" customHeight="1" spans="1:24">
      <c r="A253" s="22">
        <v>215</v>
      </c>
      <c r="B253" s="23" t="s">
        <v>1872</v>
      </c>
      <c r="C253" s="22"/>
      <c r="D253" s="22"/>
      <c r="E253" s="22"/>
      <c r="F253" s="22"/>
      <c r="G253" s="22"/>
      <c r="H253" s="22"/>
      <c r="I253" s="43"/>
      <c r="J253" s="23"/>
      <c r="K253" s="22"/>
      <c r="L253" s="49"/>
      <c r="M253" s="49"/>
      <c r="N253" s="49"/>
      <c r="O253" s="49"/>
      <c r="P253" s="22"/>
      <c r="Q253" s="22"/>
      <c r="R253" s="58"/>
      <c r="S253" s="58"/>
      <c r="T253" s="58"/>
      <c r="U253" s="58"/>
      <c r="V253" s="22"/>
      <c r="W253" s="22">
        <v>7366</v>
      </c>
      <c r="X253" s="22"/>
    </row>
    <row r="254" s="5" customFormat="1" ht="24.95" customHeight="1" spans="1:24">
      <c r="A254" s="20">
        <v>216</v>
      </c>
      <c r="B254" s="21" t="s">
        <v>1873</v>
      </c>
      <c r="C254" s="20"/>
      <c r="D254" s="20"/>
      <c r="E254" s="20"/>
      <c r="F254" s="20"/>
      <c r="G254" s="20"/>
      <c r="H254" s="20"/>
      <c r="I254" s="41"/>
      <c r="J254" s="21"/>
      <c r="K254" s="20"/>
      <c r="L254" s="48"/>
      <c r="M254" s="48"/>
      <c r="N254" s="48"/>
      <c r="O254" s="48"/>
      <c r="P254" s="20"/>
      <c r="Q254" s="20"/>
      <c r="R254" s="57"/>
      <c r="S254" s="57"/>
      <c r="T254" s="57"/>
      <c r="U254" s="57"/>
      <c r="V254" s="20"/>
      <c r="W254" s="20"/>
      <c r="X254" s="20" t="s">
        <v>1874</v>
      </c>
    </row>
    <row r="255" s="4" customFormat="1" ht="24.95" customHeight="1" spans="1:24">
      <c r="A255" s="18">
        <v>217</v>
      </c>
      <c r="B255" s="19" t="s">
        <v>1875</v>
      </c>
      <c r="C255" s="18"/>
      <c r="D255" s="18"/>
      <c r="E255" s="18"/>
      <c r="F255" s="18" t="s">
        <v>34</v>
      </c>
      <c r="G255" s="18" t="s">
        <v>34</v>
      </c>
      <c r="H255" s="18" t="s">
        <v>1743</v>
      </c>
      <c r="I255" s="18">
        <f>I256+I257+I258+I259+I260+I261</f>
        <v>0</v>
      </c>
      <c r="J255" s="19"/>
      <c r="K255" s="18"/>
      <c r="L255" s="40">
        <f t="shared" ref="L255:O255" si="80">L256+L257+L258+L259+L260+L261</f>
        <v>0</v>
      </c>
      <c r="M255" s="40">
        <f t="shared" si="80"/>
        <v>0</v>
      </c>
      <c r="N255" s="40">
        <f t="shared" si="80"/>
        <v>0</v>
      </c>
      <c r="O255" s="40">
        <f t="shared" si="80"/>
        <v>0</v>
      </c>
      <c r="P255" s="18"/>
      <c r="Q255" s="18" t="s">
        <v>39</v>
      </c>
      <c r="R255" s="56">
        <f>R256+R257+R258+R259+R260+R261</f>
        <v>0</v>
      </c>
      <c r="S255" s="56">
        <f>S256+S257+S258+S259+S260+S261</f>
        <v>0</v>
      </c>
      <c r="T255" s="56" t="s">
        <v>1876</v>
      </c>
      <c r="U255" s="56" t="s">
        <v>1877</v>
      </c>
      <c r="V255" s="18" t="s">
        <v>34</v>
      </c>
      <c r="W255" s="18">
        <v>7367</v>
      </c>
      <c r="X255" s="18"/>
    </row>
    <row r="256" s="5" customFormat="1" ht="24.95" customHeight="1" spans="1:24">
      <c r="A256" s="20">
        <v>218</v>
      </c>
      <c r="B256" s="21" t="s">
        <v>1878</v>
      </c>
      <c r="C256" s="20"/>
      <c r="D256" s="20"/>
      <c r="E256" s="20"/>
      <c r="F256" s="20" t="s">
        <v>37</v>
      </c>
      <c r="G256" s="20" t="s">
        <v>34</v>
      </c>
      <c r="H256" s="20" t="s">
        <v>1743</v>
      </c>
      <c r="I256" s="41">
        <f t="shared" ref="I256:I259" si="81">SUM(0)</f>
        <v>0</v>
      </c>
      <c r="J256" s="21" t="s">
        <v>1879</v>
      </c>
      <c r="K256" s="20"/>
      <c r="L256" s="48">
        <f t="shared" ref="L256:O256" si="82">SUM(0)</f>
        <v>0</v>
      </c>
      <c r="M256" s="48">
        <f t="shared" si="82"/>
        <v>0</v>
      </c>
      <c r="N256" s="48">
        <f t="shared" si="82"/>
        <v>0</v>
      </c>
      <c r="O256" s="48">
        <f t="shared" si="82"/>
        <v>0</v>
      </c>
      <c r="P256" s="20"/>
      <c r="Q256" s="20" t="s">
        <v>39</v>
      </c>
      <c r="R256" s="57">
        <f t="shared" ref="R256:R259" si="83">SUM(0)</f>
        <v>0</v>
      </c>
      <c r="S256" s="57">
        <f t="shared" ref="S256:S259" si="84">SUM(0)</f>
        <v>0</v>
      </c>
      <c r="T256" s="57"/>
      <c r="U256" s="57"/>
      <c r="V256" s="20" t="s">
        <v>34</v>
      </c>
      <c r="W256" s="20">
        <v>7368</v>
      </c>
      <c r="X256" s="20"/>
    </row>
    <row r="257" s="5" customFormat="1" ht="24.95" customHeight="1" spans="1:24">
      <c r="A257" s="20">
        <v>219</v>
      </c>
      <c r="B257" s="21" t="s">
        <v>1880</v>
      </c>
      <c r="C257" s="20"/>
      <c r="D257" s="20"/>
      <c r="E257" s="20"/>
      <c r="F257" s="20" t="s">
        <v>37</v>
      </c>
      <c r="G257" s="20" t="s">
        <v>34</v>
      </c>
      <c r="H257" s="20" t="s">
        <v>1743</v>
      </c>
      <c r="I257" s="41">
        <f t="shared" si="81"/>
        <v>0</v>
      </c>
      <c r="J257" s="21" t="s">
        <v>1881</v>
      </c>
      <c r="K257" s="20"/>
      <c r="L257" s="48">
        <f t="shared" ref="L257:O257" si="85">SUM(0)</f>
        <v>0</v>
      </c>
      <c r="M257" s="48">
        <f t="shared" si="85"/>
        <v>0</v>
      </c>
      <c r="N257" s="48">
        <f t="shared" si="85"/>
        <v>0</v>
      </c>
      <c r="O257" s="48">
        <f t="shared" si="85"/>
        <v>0</v>
      </c>
      <c r="P257" s="20"/>
      <c r="Q257" s="20" t="s">
        <v>39</v>
      </c>
      <c r="R257" s="57">
        <f t="shared" si="83"/>
        <v>0</v>
      </c>
      <c r="S257" s="57">
        <f t="shared" si="84"/>
        <v>0</v>
      </c>
      <c r="T257" s="57"/>
      <c r="U257" s="57"/>
      <c r="V257" s="20" t="s">
        <v>34</v>
      </c>
      <c r="W257" s="20">
        <v>7382</v>
      </c>
      <c r="X257" s="20"/>
    </row>
    <row r="258" s="5" customFormat="1" ht="24.95" customHeight="1" spans="1:24">
      <c r="A258" s="20">
        <v>220</v>
      </c>
      <c r="B258" s="21" t="s">
        <v>1882</v>
      </c>
      <c r="C258" s="20"/>
      <c r="D258" s="20"/>
      <c r="E258" s="20"/>
      <c r="F258" s="20" t="s">
        <v>37</v>
      </c>
      <c r="G258" s="20" t="s">
        <v>34</v>
      </c>
      <c r="H258" s="20" t="s">
        <v>1743</v>
      </c>
      <c r="I258" s="41">
        <f t="shared" si="81"/>
        <v>0</v>
      </c>
      <c r="J258" s="21" t="s">
        <v>1883</v>
      </c>
      <c r="K258" s="20"/>
      <c r="L258" s="48">
        <f t="shared" ref="L258:O258" si="86">SUM(0)</f>
        <v>0</v>
      </c>
      <c r="M258" s="48">
        <f t="shared" si="86"/>
        <v>0</v>
      </c>
      <c r="N258" s="48">
        <f t="shared" si="86"/>
        <v>0</v>
      </c>
      <c r="O258" s="48">
        <f t="shared" si="86"/>
        <v>0</v>
      </c>
      <c r="P258" s="20"/>
      <c r="Q258" s="20" t="s">
        <v>39</v>
      </c>
      <c r="R258" s="57">
        <f t="shared" si="83"/>
        <v>0</v>
      </c>
      <c r="S258" s="57">
        <f t="shared" si="84"/>
        <v>0</v>
      </c>
      <c r="T258" s="57"/>
      <c r="U258" s="57"/>
      <c r="V258" s="20" t="s">
        <v>34</v>
      </c>
      <c r="W258" s="20">
        <v>7389</v>
      </c>
      <c r="X258" s="20"/>
    </row>
    <row r="259" s="5" customFormat="1" ht="24.95" customHeight="1" spans="1:24">
      <c r="A259" s="20">
        <v>221</v>
      </c>
      <c r="B259" s="21" t="s">
        <v>1884</v>
      </c>
      <c r="C259" s="20"/>
      <c r="D259" s="20"/>
      <c r="E259" s="20"/>
      <c r="F259" s="20" t="s">
        <v>37</v>
      </c>
      <c r="G259" s="20" t="s">
        <v>34</v>
      </c>
      <c r="H259" s="20" t="s">
        <v>1743</v>
      </c>
      <c r="I259" s="41">
        <f t="shared" si="81"/>
        <v>0</v>
      </c>
      <c r="J259" s="21" t="s">
        <v>1885</v>
      </c>
      <c r="K259" s="20"/>
      <c r="L259" s="42">
        <f t="shared" ref="L259:O259" si="87">SUM(0)</f>
        <v>0</v>
      </c>
      <c r="M259" s="42">
        <f t="shared" si="87"/>
        <v>0</v>
      </c>
      <c r="N259" s="42">
        <f t="shared" si="87"/>
        <v>0</v>
      </c>
      <c r="O259" s="42">
        <f t="shared" si="87"/>
        <v>0</v>
      </c>
      <c r="P259" s="20"/>
      <c r="Q259" s="20" t="s">
        <v>39</v>
      </c>
      <c r="R259" s="42">
        <f t="shared" si="83"/>
        <v>0</v>
      </c>
      <c r="S259" s="42">
        <f t="shared" si="84"/>
        <v>0</v>
      </c>
      <c r="T259" s="57"/>
      <c r="U259" s="57"/>
      <c r="V259" s="20"/>
      <c r="W259" s="20">
        <v>7394</v>
      </c>
      <c r="X259" s="20"/>
    </row>
    <row r="260" s="5" customFormat="1" ht="24.95" customHeight="1" spans="1:24">
      <c r="A260" s="20">
        <v>222</v>
      </c>
      <c r="B260" s="21" t="s">
        <v>1886</v>
      </c>
      <c r="C260" s="20"/>
      <c r="D260" s="20"/>
      <c r="E260" s="20"/>
      <c r="F260" s="20"/>
      <c r="G260" s="20"/>
      <c r="H260" s="20"/>
      <c r="I260" s="42"/>
      <c r="J260" s="21"/>
      <c r="K260" s="20"/>
      <c r="L260" s="48"/>
      <c r="M260" s="48"/>
      <c r="N260" s="48"/>
      <c r="O260" s="48"/>
      <c r="P260" s="20"/>
      <c r="Q260" s="20"/>
      <c r="R260" s="57"/>
      <c r="S260" s="57"/>
      <c r="T260" s="57"/>
      <c r="U260" s="57"/>
      <c r="V260" s="20"/>
      <c r="W260" s="20">
        <v>7395</v>
      </c>
      <c r="X260" s="20"/>
    </row>
    <row r="261" s="5" customFormat="1" ht="24.95" customHeight="1" spans="1:24">
      <c r="A261" s="20">
        <v>223</v>
      </c>
      <c r="B261" s="21" t="s">
        <v>1887</v>
      </c>
      <c r="C261" s="20"/>
      <c r="D261" s="20"/>
      <c r="E261" s="20"/>
      <c r="F261" s="20"/>
      <c r="G261" s="20"/>
      <c r="H261" s="20"/>
      <c r="I261" s="42"/>
      <c r="J261" s="21"/>
      <c r="K261" s="20"/>
      <c r="L261" s="48"/>
      <c r="M261" s="48"/>
      <c r="N261" s="48"/>
      <c r="O261" s="48"/>
      <c r="P261" s="20"/>
      <c r="Q261" s="20"/>
      <c r="R261" s="57"/>
      <c r="S261" s="57"/>
      <c r="T261" s="57"/>
      <c r="U261" s="57"/>
      <c r="V261" s="20"/>
      <c r="W261" s="20">
        <v>7396</v>
      </c>
      <c r="X261" s="20"/>
    </row>
    <row r="262" s="4" customFormat="1" ht="24.95" customHeight="1" spans="1:24">
      <c r="A262" s="18">
        <v>224</v>
      </c>
      <c r="B262" s="19" t="s">
        <v>1888</v>
      </c>
      <c r="C262" s="18"/>
      <c r="D262" s="18"/>
      <c r="E262" s="18"/>
      <c r="F262" s="18" t="s">
        <v>34</v>
      </c>
      <c r="G262" s="18" t="s">
        <v>34</v>
      </c>
      <c r="H262" s="18" t="s">
        <v>34</v>
      </c>
      <c r="I262" s="39" t="s">
        <v>34</v>
      </c>
      <c r="J262" s="19"/>
      <c r="K262" s="18"/>
      <c r="L262" s="40">
        <f t="shared" ref="L262:O262" si="88">L263+L265+L266+L270+L278+L279+L335+L336+L338</f>
        <v>601.602319</v>
      </c>
      <c r="M262" s="40">
        <f t="shared" si="88"/>
        <v>257.66</v>
      </c>
      <c r="N262" s="40">
        <f t="shared" si="88"/>
        <v>183.942319</v>
      </c>
      <c r="O262" s="40">
        <f t="shared" si="88"/>
        <v>160</v>
      </c>
      <c r="P262" s="18"/>
      <c r="Q262" s="18" t="s">
        <v>34</v>
      </c>
      <c r="R262" s="56">
        <f>R263+R265+R266+R270+R278+R279+R335+R336+R338</f>
        <v>463</v>
      </c>
      <c r="S262" s="56">
        <f>S263+S265+S266+S270+S278+S279+S335+S336+S338</f>
        <v>1636</v>
      </c>
      <c r="T262" s="56" t="s">
        <v>1889</v>
      </c>
      <c r="U262" s="56" t="s">
        <v>1890</v>
      </c>
      <c r="V262" s="18" t="s">
        <v>34</v>
      </c>
      <c r="W262" s="18">
        <v>7397</v>
      </c>
      <c r="X262" s="18"/>
    </row>
    <row r="263" s="5" customFormat="1" ht="24.95" customHeight="1" spans="1:24">
      <c r="A263" s="20">
        <v>225</v>
      </c>
      <c r="B263" s="21" t="s">
        <v>1891</v>
      </c>
      <c r="C263" s="20"/>
      <c r="D263" s="20"/>
      <c r="E263" s="20"/>
      <c r="F263" s="20" t="s">
        <v>125</v>
      </c>
      <c r="G263" s="20" t="s">
        <v>34</v>
      </c>
      <c r="H263" s="20" t="s">
        <v>1892</v>
      </c>
      <c r="I263" s="42">
        <f>SUM(I264:I264)</f>
        <v>2</v>
      </c>
      <c r="J263" s="21" t="s">
        <v>1893</v>
      </c>
      <c r="K263" s="20"/>
      <c r="L263" s="48">
        <f>SUM(L264:L264)</f>
        <v>14</v>
      </c>
      <c r="M263" s="48">
        <f>SUM(M264:M264)</f>
        <v>0</v>
      </c>
      <c r="N263" s="48">
        <f>SUM(N264:N264)</f>
        <v>14</v>
      </c>
      <c r="O263" s="48">
        <f>SUM(O264:O264)</f>
        <v>0</v>
      </c>
      <c r="P263" s="20"/>
      <c r="Q263" s="20" t="s">
        <v>110</v>
      </c>
      <c r="R263" s="57">
        <f>SUM(R264:R264)</f>
        <v>236</v>
      </c>
      <c r="S263" s="57">
        <f>SUM(S264:S264)</f>
        <v>940</v>
      </c>
      <c r="T263" s="57"/>
      <c r="U263" s="57"/>
      <c r="V263" s="20" t="s">
        <v>34</v>
      </c>
      <c r="W263" s="20">
        <v>7398</v>
      </c>
      <c r="X263" s="20"/>
    </row>
    <row r="264" ht="24.95" customHeight="1" spans="1:24">
      <c r="A264" s="24">
        <v>226</v>
      </c>
      <c r="B264" s="25" t="s">
        <v>1943</v>
      </c>
      <c r="C264" s="26" t="s">
        <v>45</v>
      </c>
      <c r="D264" s="26" t="s">
        <v>271</v>
      </c>
      <c r="E264" s="26" t="s">
        <v>1944</v>
      </c>
      <c r="F264" s="26" t="s">
        <v>363</v>
      </c>
      <c r="G264" s="26">
        <v>2019</v>
      </c>
      <c r="H264" s="26" t="s">
        <v>1892</v>
      </c>
      <c r="I264" s="54">
        <v>2</v>
      </c>
      <c r="J264" s="46" t="s">
        <v>1945</v>
      </c>
      <c r="K264" s="26">
        <f>L264</f>
        <v>14</v>
      </c>
      <c r="L264" s="47">
        <f>SUM(M264:O264)</f>
        <v>14</v>
      </c>
      <c r="M264" s="47"/>
      <c r="N264" s="47">
        <v>14</v>
      </c>
      <c r="O264" s="47"/>
      <c r="P264" s="24" t="s">
        <v>135</v>
      </c>
      <c r="Q264" s="26" t="s">
        <v>110</v>
      </c>
      <c r="R264" s="60">
        <v>236</v>
      </c>
      <c r="S264" s="60">
        <v>940</v>
      </c>
      <c r="T264" s="60"/>
      <c r="U264" s="24"/>
      <c r="V264" s="26" t="s">
        <v>1896</v>
      </c>
      <c r="W264" s="26"/>
      <c r="X264" s="26" t="s">
        <v>1946</v>
      </c>
    </row>
    <row r="265" s="5" customFormat="1" ht="24.95" customHeight="1" spans="1:24">
      <c r="A265" s="20">
        <v>227</v>
      </c>
      <c r="B265" s="21" t="s">
        <v>1956</v>
      </c>
      <c r="C265" s="20"/>
      <c r="D265" s="20"/>
      <c r="E265" s="20"/>
      <c r="F265" s="20"/>
      <c r="G265" s="20"/>
      <c r="H265" s="20"/>
      <c r="I265" s="42"/>
      <c r="J265" s="21"/>
      <c r="K265" s="20"/>
      <c r="L265" s="48"/>
      <c r="M265" s="48"/>
      <c r="N265" s="48"/>
      <c r="O265" s="48"/>
      <c r="P265" s="20"/>
      <c r="Q265" s="20"/>
      <c r="R265" s="57"/>
      <c r="S265" s="57"/>
      <c r="T265" s="57"/>
      <c r="U265" s="57"/>
      <c r="V265" s="20"/>
      <c r="W265" s="20">
        <v>7563</v>
      </c>
      <c r="X265" s="20"/>
    </row>
    <row r="266" s="5" customFormat="1" ht="24.95" customHeight="1" spans="1:24">
      <c r="A266" s="20">
        <v>228</v>
      </c>
      <c r="B266" s="21" t="s">
        <v>1957</v>
      </c>
      <c r="C266" s="20"/>
      <c r="D266" s="20"/>
      <c r="E266" s="20"/>
      <c r="F266" s="20" t="s">
        <v>125</v>
      </c>
      <c r="G266" s="20" t="s">
        <v>34</v>
      </c>
      <c r="H266" s="20" t="s">
        <v>38</v>
      </c>
      <c r="I266" s="41">
        <f>SUM(I267:I269)</f>
        <v>3163</v>
      </c>
      <c r="J266" s="21" t="s">
        <v>1958</v>
      </c>
      <c r="K266" s="20"/>
      <c r="L266" s="48">
        <f>SUM(L267:L269)</f>
        <v>41.65</v>
      </c>
      <c r="M266" s="48">
        <f>SUM(M267:M269)</f>
        <v>10</v>
      </c>
      <c r="N266" s="48">
        <f>SUM(N267:N269)</f>
        <v>31.65</v>
      </c>
      <c r="O266" s="48">
        <f>SUM(O267:O269)</f>
        <v>0</v>
      </c>
      <c r="P266" s="20"/>
      <c r="Q266" s="20" t="s">
        <v>110</v>
      </c>
      <c r="R266" s="57">
        <f>SUM(R267:R269)</f>
        <v>70</v>
      </c>
      <c r="S266" s="57">
        <f>SUM(S267:S269)</f>
        <v>222</v>
      </c>
      <c r="T266" s="57"/>
      <c r="U266" s="57"/>
      <c r="V266" s="20" t="s">
        <v>34</v>
      </c>
      <c r="W266" s="20">
        <v>7564</v>
      </c>
      <c r="X266" s="20"/>
    </row>
    <row r="267" s="7" customFormat="1" ht="24.95" customHeight="1" spans="1:24">
      <c r="A267" s="24">
        <v>229</v>
      </c>
      <c r="B267" s="124" t="s">
        <v>1959</v>
      </c>
      <c r="C267" s="125" t="s">
        <v>45</v>
      </c>
      <c r="D267" s="125" t="s">
        <v>271</v>
      </c>
      <c r="E267" s="125"/>
      <c r="F267" s="125" t="s">
        <v>37</v>
      </c>
      <c r="G267" s="126">
        <v>2018</v>
      </c>
      <c r="H267" s="61" t="s">
        <v>38</v>
      </c>
      <c r="I267" s="128">
        <v>121</v>
      </c>
      <c r="J267" s="125" t="s">
        <v>1960</v>
      </c>
      <c r="K267" s="47">
        <f>L267</f>
        <v>10</v>
      </c>
      <c r="L267" s="47">
        <f>M267+N267+O267</f>
        <v>10</v>
      </c>
      <c r="M267" s="47">
        <v>10</v>
      </c>
      <c r="N267" s="129"/>
      <c r="O267" s="129"/>
      <c r="P267" s="130" t="s">
        <v>1240</v>
      </c>
      <c r="Q267" s="130" t="s">
        <v>110</v>
      </c>
      <c r="R267" s="131">
        <v>48</v>
      </c>
      <c r="S267" s="131">
        <v>121</v>
      </c>
      <c r="T267" s="131"/>
      <c r="U267" s="26"/>
      <c r="V267" s="130" t="s">
        <v>17</v>
      </c>
      <c r="W267" s="61">
        <v>7567</v>
      </c>
      <c r="X267" s="130"/>
    </row>
    <row r="268" s="7" customFormat="1" ht="24.95" customHeight="1" spans="1:24">
      <c r="A268" s="24">
        <v>230</v>
      </c>
      <c r="B268" s="68" t="s">
        <v>1961</v>
      </c>
      <c r="C268" s="61" t="s">
        <v>45</v>
      </c>
      <c r="D268" s="61" t="s">
        <v>271</v>
      </c>
      <c r="E268" s="61" t="s">
        <v>1962</v>
      </c>
      <c r="F268" s="61" t="s">
        <v>363</v>
      </c>
      <c r="G268" s="61">
        <v>2019</v>
      </c>
      <c r="H268" s="61" t="s">
        <v>38</v>
      </c>
      <c r="I268" s="70">
        <v>2708</v>
      </c>
      <c r="J268" s="68" t="s">
        <v>1963</v>
      </c>
      <c r="K268" s="47">
        <f>L268</f>
        <v>26.78</v>
      </c>
      <c r="L268" s="71">
        <f>M268+N268+O268</f>
        <v>26.78</v>
      </c>
      <c r="M268" s="71"/>
      <c r="N268" s="71">
        <v>26.78</v>
      </c>
      <c r="O268" s="71"/>
      <c r="P268" s="61" t="s">
        <v>49</v>
      </c>
      <c r="Q268" s="61" t="s">
        <v>110</v>
      </c>
      <c r="R268" s="61">
        <v>22</v>
      </c>
      <c r="S268" s="61">
        <v>101</v>
      </c>
      <c r="T268" s="61"/>
      <c r="U268" s="26"/>
      <c r="V268" s="61" t="s">
        <v>1964</v>
      </c>
      <c r="W268" s="61">
        <v>7754</v>
      </c>
      <c r="X268" s="61"/>
    </row>
    <row r="269" s="7" customFormat="1" ht="24.95" customHeight="1" spans="1:24">
      <c r="A269" s="24">
        <v>231</v>
      </c>
      <c r="B269" s="68" t="s">
        <v>1965</v>
      </c>
      <c r="C269" s="61" t="s">
        <v>45</v>
      </c>
      <c r="D269" s="61" t="s">
        <v>271</v>
      </c>
      <c r="E269" s="61" t="s">
        <v>1966</v>
      </c>
      <c r="F269" s="61" t="s">
        <v>363</v>
      </c>
      <c r="G269" s="61">
        <v>2019</v>
      </c>
      <c r="H269" s="61" t="s">
        <v>38</v>
      </c>
      <c r="I269" s="70">
        <v>334</v>
      </c>
      <c r="J269" s="68" t="s">
        <v>1967</v>
      </c>
      <c r="K269" s="47">
        <f>L269</f>
        <v>4.87</v>
      </c>
      <c r="L269" s="71">
        <f>M269+N269+O269</f>
        <v>4.87</v>
      </c>
      <c r="M269" s="71"/>
      <c r="N269" s="71">
        <v>4.87</v>
      </c>
      <c r="O269" s="71"/>
      <c r="P269" s="61" t="s">
        <v>49</v>
      </c>
      <c r="Q269" s="61" t="s">
        <v>110</v>
      </c>
      <c r="R269" s="61"/>
      <c r="S269" s="61"/>
      <c r="T269" s="61"/>
      <c r="U269" s="26"/>
      <c r="V269" s="61" t="s">
        <v>1964</v>
      </c>
      <c r="W269" s="61">
        <v>7755</v>
      </c>
      <c r="X269" s="61"/>
    </row>
    <row r="270" s="5" customFormat="1" ht="24.95" customHeight="1" spans="1:24">
      <c r="A270" s="20">
        <v>232</v>
      </c>
      <c r="B270" s="21" t="s">
        <v>2047</v>
      </c>
      <c r="C270" s="20"/>
      <c r="D270" s="20"/>
      <c r="E270" s="20"/>
      <c r="F270" s="20" t="s">
        <v>34</v>
      </c>
      <c r="G270" s="20" t="s">
        <v>34</v>
      </c>
      <c r="H270" s="20" t="s">
        <v>34</v>
      </c>
      <c r="I270" s="20" t="s">
        <v>34</v>
      </c>
      <c r="J270" s="21"/>
      <c r="K270" s="72">
        <v>200</v>
      </c>
      <c r="L270" s="48">
        <f t="shared" ref="L270:O270" si="89">SUM(L271,L272,L276,L277)</f>
        <v>0</v>
      </c>
      <c r="M270" s="48">
        <f t="shared" si="89"/>
        <v>0</v>
      </c>
      <c r="N270" s="48">
        <f t="shared" si="89"/>
        <v>0</v>
      </c>
      <c r="O270" s="48">
        <f t="shared" si="89"/>
        <v>0</v>
      </c>
      <c r="P270" s="20"/>
      <c r="Q270" s="20" t="s">
        <v>110</v>
      </c>
      <c r="R270" s="57">
        <f>SUM(R271,R272,R276,R277)</f>
        <v>0</v>
      </c>
      <c r="S270" s="57">
        <f>SUM(S271,S272,S276,S277)</f>
        <v>0</v>
      </c>
      <c r="T270" s="57"/>
      <c r="U270" s="57"/>
      <c r="V270" s="20" t="s">
        <v>34</v>
      </c>
      <c r="W270" s="20">
        <v>7832</v>
      </c>
      <c r="X270" s="20"/>
    </row>
    <row r="271" s="6" customFormat="1" ht="24.95" customHeight="1" spans="1:24">
      <c r="A271" s="22">
        <v>233</v>
      </c>
      <c r="B271" s="23" t="s">
        <v>2048</v>
      </c>
      <c r="C271" s="22"/>
      <c r="D271" s="22"/>
      <c r="E271" s="22"/>
      <c r="F271" s="22" t="s">
        <v>363</v>
      </c>
      <c r="G271" s="22" t="s">
        <v>34</v>
      </c>
      <c r="H271" s="22" t="s">
        <v>108</v>
      </c>
      <c r="I271" s="43">
        <f>SUM(0)</f>
        <v>0</v>
      </c>
      <c r="J271" s="69" t="s">
        <v>2049</v>
      </c>
      <c r="K271" s="73">
        <v>3000</v>
      </c>
      <c r="L271" s="49">
        <f>SUM(0)</f>
        <v>0</v>
      </c>
      <c r="M271" s="49">
        <f>SUM(0)</f>
        <v>0</v>
      </c>
      <c r="N271" s="49">
        <f>SUM(0)</f>
        <v>0</v>
      </c>
      <c r="O271" s="49">
        <f>SUM(0)</f>
        <v>0</v>
      </c>
      <c r="P271" s="22"/>
      <c r="Q271" s="22" t="s">
        <v>110</v>
      </c>
      <c r="R271" s="58">
        <f>SUM(0)</f>
        <v>0</v>
      </c>
      <c r="S271" s="58">
        <f>SUM(0)</f>
        <v>0</v>
      </c>
      <c r="T271" s="58"/>
      <c r="U271" s="58"/>
      <c r="V271" s="22" t="s">
        <v>34</v>
      </c>
      <c r="W271" s="22">
        <v>7833</v>
      </c>
      <c r="X271" s="22"/>
    </row>
    <row r="272" s="6" customFormat="1" ht="24.95" customHeight="1" spans="1:24">
      <c r="A272" s="22">
        <v>234</v>
      </c>
      <c r="B272" s="23" t="s">
        <v>2052</v>
      </c>
      <c r="C272" s="22"/>
      <c r="D272" s="22"/>
      <c r="E272" s="22"/>
      <c r="F272" s="22" t="s">
        <v>125</v>
      </c>
      <c r="G272" s="22" t="s">
        <v>34</v>
      </c>
      <c r="H272" s="22" t="s">
        <v>2053</v>
      </c>
      <c r="I272" s="43">
        <f>SUM(I273,I274,I275)</f>
        <v>0</v>
      </c>
      <c r="J272" s="69" t="s">
        <v>2054</v>
      </c>
      <c r="K272" s="73"/>
      <c r="L272" s="49">
        <f t="shared" ref="L272:O272" si="90">SUM(L273,L274,L275)</f>
        <v>0</v>
      </c>
      <c r="M272" s="49">
        <f t="shared" si="90"/>
        <v>0</v>
      </c>
      <c r="N272" s="49">
        <f t="shared" si="90"/>
        <v>0</v>
      </c>
      <c r="O272" s="49">
        <f t="shared" si="90"/>
        <v>0</v>
      </c>
      <c r="P272" s="22"/>
      <c r="Q272" s="22" t="s">
        <v>110</v>
      </c>
      <c r="R272" s="58">
        <f>SUM(R273,R274,R275)</f>
        <v>0</v>
      </c>
      <c r="S272" s="58">
        <f>SUM(S273,S274,S275)</f>
        <v>0</v>
      </c>
      <c r="T272" s="58"/>
      <c r="U272" s="58"/>
      <c r="V272" s="22" t="s">
        <v>34</v>
      </c>
      <c r="W272" s="22">
        <v>7840</v>
      </c>
      <c r="X272" s="22"/>
    </row>
    <row r="273" s="3" customFormat="1" ht="24.95" customHeight="1" spans="1:24">
      <c r="A273" s="24">
        <v>235</v>
      </c>
      <c r="B273" s="26" t="s">
        <v>2055</v>
      </c>
      <c r="C273" s="24"/>
      <c r="D273" s="24"/>
      <c r="E273" s="24"/>
      <c r="F273" s="24" t="s">
        <v>125</v>
      </c>
      <c r="G273" s="24" t="s">
        <v>34</v>
      </c>
      <c r="H273" s="24" t="s">
        <v>2053</v>
      </c>
      <c r="I273" s="55">
        <f>SUM(0)</f>
        <v>0</v>
      </c>
      <c r="J273" s="51"/>
      <c r="K273" s="24"/>
      <c r="L273" s="52">
        <f>SUM(0)</f>
        <v>0</v>
      </c>
      <c r="M273" s="52">
        <f>SUM(0)</f>
        <v>0</v>
      </c>
      <c r="N273" s="52">
        <f>SUM(0)</f>
        <v>0</v>
      </c>
      <c r="O273" s="52">
        <f>SUM(0)</f>
        <v>0</v>
      </c>
      <c r="P273" s="24"/>
      <c r="Q273" s="24" t="s">
        <v>110</v>
      </c>
      <c r="R273" s="59">
        <f>SUM(0)</f>
        <v>0</v>
      </c>
      <c r="S273" s="59">
        <f>SUM(0)</f>
        <v>0</v>
      </c>
      <c r="T273" s="59"/>
      <c r="U273" s="59"/>
      <c r="V273" s="24" t="s">
        <v>34</v>
      </c>
      <c r="W273" s="24">
        <v>7841</v>
      </c>
      <c r="X273" s="24"/>
    </row>
    <row r="274" s="3" customFormat="1" ht="24.95" customHeight="1" spans="1:24">
      <c r="A274" s="24">
        <v>236</v>
      </c>
      <c r="B274" s="26" t="s">
        <v>2060</v>
      </c>
      <c r="C274" s="24"/>
      <c r="D274" s="24"/>
      <c r="E274" s="24"/>
      <c r="F274" s="24" t="s">
        <v>125</v>
      </c>
      <c r="G274" s="24" t="s">
        <v>34</v>
      </c>
      <c r="H274" s="24" t="s">
        <v>2053</v>
      </c>
      <c r="I274" s="55">
        <f t="shared" ref="I274:I277" si="91">SUM(0)</f>
        <v>0</v>
      </c>
      <c r="J274" s="51"/>
      <c r="K274" s="24"/>
      <c r="L274" s="52">
        <f t="shared" ref="L274:O274" si="92">SUM(0)</f>
        <v>0</v>
      </c>
      <c r="M274" s="52">
        <f t="shared" si="92"/>
        <v>0</v>
      </c>
      <c r="N274" s="52">
        <f t="shared" si="92"/>
        <v>0</v>
      </c>
      <c r="O274" s="52">
        <f t="shared" si="92"/>
        <v>0</v>
      </c>
      <c r="P274" s="24"/>
      <c r="Q274" s="24" t="s">
        <v>110</v>
      </c>
      <c r="R274" s="59">
        <f t="shared" ref="R274:R277" si="93">SUM(0)</f>
        <v>0</v>
      </c>
      <c r="S274" s="59">
        <f t="shared" ref="S274:S277" si="94">SUM(0)</f>
        <v>0</v>
      </c>
      <c r="T274" s="59"/>
      <c r="U274" s="59"/>
      <c r="V274" s="24" t="s">
        <v>34</v>
      </c>
      <c r="W274" s="24">
        <v>7875</v>
      </c>
      <c r="X274" s="24"/>
    </row>
    <row r="275" s="3" customFormat="1" ht="24.95" customHeight="1" spans="1:24">
      <c r="A275" s="24">
        <v>237</v>
      </c>
      <c r="B275" s="26" t="s">
        <v>2061</v>
      </c>
      <c r="C275" s="24"/>
      <c r="D275" s="24"/>
      <c r="E275" s="24"/>
      <c r="F275" s="24" t="s">
        <v>37</v>
      </c>
      <c r="G275" s="24" t="s">
        <v>34</v>
      </c>
      <c r="H275" s="24" t="s">
        <v>2053</v>
      </c>
      <c r="I275" s="55">
        <f t="shared" si="91"/>
        <v>0</v>
      </c>
      <c r="J275" s="51"/>
      <c r="K275" s="24"/>
      <c r="L275" s="52">
        <f t="shared" ref="L275:O275" si="95">SUM(0)</f>
        <v>0</v>
      </c>
      <c r="M275" s="52">
        <f t="shared" si="95"/>
        <v>0</v>
      </c>
      <c r="N275" s="52">
        <f t="shared" si="95"/>
        <v>0</v>
      </c>
      <c r="O275" s="52">
        <f t="shared" si="95"/>
        <v>0</v>
      </c>
      <c r="P275" s="24"/>
      <c r="Q275" s="24" t="s">
        <v>110</v>
      </c>
      <c r="R275" s="59"/>
      <c r="S275" s="59"/>
      <c r="T275" s="59"/>
      <c r="U275" s="59"/>
      <c r="V275" s="24" t="s">
        <v>34</v>
      </c>
      <c r="W275" s="24">
        <v>7885</v>
      </c>
      <c r="X275" s="24"/>
    </row>
    <row r="276" s="6" customFormat="1" ht="24.95" customHeight="1" spans="1:24">
      <c r="A276" s="22">
        <v>238</v>
      </c>
      <c r="B276" s="23" t="s">
        <v>2062</v>
      </c>
      <c r="C276" s="22"/>
      <c r="D276" s="22"/>
      <c r="E276" s="22"/>
      <c r="F276" s="22"/>
      <c r="G276" s="22"/>
      <c r="H276" s="22"/>
      <c r="I276" s="43">
        <f t="shared" si="91"/>
        <v>0</v>
      </c>
      <c r="J276" s="69"/>
      <c r="K276" s="73"/>
      <c r="L276" s="49">
        <f t="shared" ref="L276:O276" si="96">SUM(0)</f>
        <v>0</v>
      </c>
      <c r="M276" s="49">
        <f t="shared" si="96"/>
        <v>0</v>
      </c>
      <c r="N276" s="49">
        <f t="shared" si="96"/>
        <v>0</v>
      </c>
      <c r="O276" s="49">
        <f t="shared" si="96"/>
        <v>0</v>
      </c>
      <c r="P276" s="22"/>
      <c r="Q276" s="22"/>
      <c r="R276" s="58">
        <f t="shared" si="93"/>
        <v>0</v>
      </c>
      <c r="S276" s="58">
        <f t="shared" si="94"/>
        <v>0</v>
      </c>
      <c r="T276" s="58"/>
      <c r="U276" s="58"/>
      <c r="V276" s="22"/>
      <c r="W276" s="22"/>
      <c r="X276" s="22" t="s">
        <v>2063</v>
      </c>
    </row>
    <row r="277" s="6" customFormat="1" ht="24.95" customHeight="1" spans="1:24">
      <c r="A277" s="22">
        <v>239</v>
      </c>
      <c r="B277" s="23" t="s">
        <v>2064</v>
      </c>
      <c r="C277" s="22"/>
      <c r="D277" s="22"/>
      <c r="E277" s="22"/>
      <c r="F277" s="22"/>
      <c r="G277" s="22"/>
      <c r="H277" s="22"/>
      <c r="I277" s="43">
        <f t="shared" si="91"/>
        <v>0</v>
      </c>
      <c r="J277" s="69"/>
      <c r="K277" s="73"/>
      <c r="L277" s="49">
        <f t="shared" ref="L277:O277" si="97">SUM(0)</f>
        <v>0</v>
      </c>
      <c r="M277" s="49">
        <f t="shared" si="97"/>
        <v>0</v>
      </c>
      <c r="N277" s="49">
        <f t="shared" si="97"/>
        <v>0</v>
      </c>
      <c r="O277" s="49">
        <f t="shared" si="97"/>
        <v>0</v>
      </c>
      <c r="P277" s="22"/>
      <c r="Q277" s="22"/>
      <c r="R277" s="58">
        <f t="shared" si="93"/>
        <v>0</v>
      </c>
      <c r="S277" s="58">
        <f t="shared" si="94"/>
        <v>0</v>
      </c>
      <c r="T277" s="58"/>
      <c r="U277" s="58"/>
      <c r="V277" s="22"/>
      <c r="W277" s="22"/>
      <c r="X277" s="22" t="s">
        <v>2065</v>
      </c>
    </row>
    <row r="278" s="5" customFormat="1" ht="24.95" customHeight="1" spans="1:24">
      <c r="A278" s="20">
        <v>240</v>
      </c>
      <c r="B278" s="21" t="s">
        <v>2068</v>
      </c>
      <c r="C278" s="20"/>
      <c r="D278" s="20"/>
      <c r="E278" s="20"/>
      <c r="F278" s="20"/>
      <c r="G278" s="20"/>
      <c r="H278" s="20"/>
      <c r="I278" s="42"/>
      <c r="J278" s="21"/>
      <c r="K278" s="20"/>
      <c r="L278" s="48"/>
      <c r="M278" s="48"/>
      <c r="N278" s="48"/>
      <c r="O278" s="48"/>
      <c r="P278" s="20"/>
      <c r="Q278" s="20"/>
      <c r="R278" s="57"/>
      <c r="S278" s="57"/>
      <c r="T278" s="57"/>
      <c r="U278" s="57"/>
      <c r="V278" s="20"/>
      <c r="W278" s="20">
        <v>7888</v>
      </c>
      <c r="X278" s="20"/>
    </row>
    <row r="279" s="5" customFormat="1" ht="24.95" customHeight="1" spans="1:24">
      <c r="A279" s="20">
        <v>241</v>
      </c>
      <c r="B279" s="21" t="s">
        <v>2069</v>
      </c>
      <c r="C279" s="20"/>
      <c r="D279" s="20"/>
      <c r="E279" s="20"/>
      <c r="F279" s="20" t="s">
        <v>34</v>
      </c>
      <c r="G279" s="20" t="s">
        <v>34</v>
      </c>
      <c r="H279" s="20" t="s">
        <v>34</v>
      </c>
      <c r="I279" s="42" t="s">
        <v>34</v>
      </c>
      <c r="J279" s="21"/>
      <c r="K279" s="20"/>
      <c r="L279" s="48">
        <f t="shared" ref="L279:O279" si="98">L280+L286+L287+L288+L289+L290</f>
        <v>445.952319</v>
      </c>
      <c r="M279" s="48">
        <f t="shared" si="98"/>
        <v>247.66</v>
      </c>
      <c r="N279" s="48">
        <f t="shared" si="98"/>
        <v>38.292319</v>
      </c>
      <c r="O279" s="48">
        <f t="shared" si="98"/>
        <v>160</v>
      </c>
      <c r="P279" s="20"/>
      <c r="Q279" s="20" t="s">
        <v>110</v>
      </c>
      <c r="R279" s="57">
        <f>R280+R286+R287+R288+R289+R290</f>
        <v>145</v>
      </c>
      <c r="S279" s="57">
        <f>S280+S286+S287+S288+S289+S290</f>
        <v>422</v>
      </c>
      <c r="T279" s="57"/>
      <c r="U279" s="57"/>
      <c r="V279" s="20" t="s">
        <v>34</v>
      </c>
      <c r="W279" s="20">
        <v>7889</v>
      </c>
      <c r="X279" s="20"/>
    </row>
    <row r="280" s="6" customFormat="1" ht="24.95" customHeight="1" spans="1:24">
      <c r="A280" s="22">
        <v>242</v>
      </c>
      <c r="B280" s="23" t="s">
        <v>2070</v>
      </c>
      <c r="C280" s="22"/>
      <c r="D280" s="22"/>
      <c r="E280" s="22"/>
      <c r="F280" s="22" t="s">
        <v>37</v>
      </c>
      <c r="G280" s="22" t="s">
        <v>34</v>
      </c>
      <c r="H280" s="22" t="s">
        <v>2053</v>
      </c>
      <c r="I280" s="43">
        <f>SUM(I281:I285)</f>
        <v>5</v>
      </c>
      <c r="J280" s="69" t="s">
        <v>2071</v>
      </c>
      <c r="K280" s="22"/>
      <c r="L280" s="49">
        <f>SUM(L281:L285)</f>
        <v>407.66</v>
      </c>
      <c r="M280" s="49">
        <f>SUM(M281:M285)</f>
        <v>247.66</v>
      </c>
      <c r="N280" s="49">
        <f>SUM(N281:N285)</f>
        <v>0</v>
      </c>
      <c r="O280" s="49">
        <f>SUM(O281:O285)</f>
        <v>160</v>
      </c>
      <c r="P280" s="22"/>
      <c r="Q280" s="22" t="s">
        <v>110</v>
      </c>
      <c r="R280" s="58">
        <f>SUM(R281:R285)</f>
        <v>83</v>
      </c>
      <c r="S280" s="58">
        <f>SUM(S281:S285)</f>
        <v>243</v>
      </c>
      <c r="T280" s="58"/>
      <c r="U280" s="58"/>
      <c r="V280" s="22" t="s">
        <v>34</v>
      </c>
      <c r="W280" s="22">
        <v>7890</v>
      </c>
      <c r="X280" s="22"/>
    </row>
    <row r="281" ht="24.95" customHeight="1" spans="1:24">
      <c r="A281" s="24">
        <v>243</v>
      </c>
      <c r="B281" s="51" t="s">
        <v>2139</v>
      </c>
      <c r="C281" s="24" t="s">
        <v>45</v>
      </c>
      <c r="D281" s="24" t="s">
        <v>271</v>
      </c>
      <c r="E281" s="24" t="s">
        <v>2140</v>
      </c>
      <c r="F281" s="24" t="s">
        <v>37</v>
      </c>
      <c r="G281" s="24">
        <v>2018</v>
      </c>
      <c r="H281" s="24" t="s">
        <v>2053</v>
      </c>
      <c r="I281" s="55">
        <v>1</v>
      </c>
      <c r="J281" s="51" t="s">
        <v>2085</v>
      </c>
      <c r="K281" s="50">
        <f>L281</f>
        <v>49.5</v>
      </c>
      <c r="L281" s="50">
        <f>SUM(M281:O281)</f>
        <v>49.5</v>
      </c>
      <c r="M281" s="74">
        <v>49.5</v>
      </c>
      <c r="N281" s="74"/>
      <c r="O281" s="74"/>
      <c r="P281" s="24" t="s">
        <v>2075</v>
      </c>
      <c r="Q281" s="24" t="s">
        <v>110</v>
      </c>
      <c r="R281" s="24">
        <v>23</v>
      </c>
      <c r="S281" s="24">
        <v>67</v>
      </c>
      <c r="T281" s="74"/>
      <c r="U281" s="24"/>
      <c r="V281" s="24" t="s">
        <v>17</v>
      </c>
      <c r="W281" s="24">
        <v>7936</v>
      </c>
      <c r="X281" s="24"/>
    </row>
    <row r="282" ht="24.95" customHeight="1" spans="1:24">
      <c r="A282" s="24">
        <v>244</v>
      </c>
      <c r="B282" s="51" t="s">
        <v>2141</v>
      </c>
      <c r="C282" s="24" t="s">
        <v>45</v>
      </c>
      <c r="D282" s="24" t="s">
        <v>271</v>
      </c>
      <c r="E282" s="24" t="s">
        <v>1966</v>
      </c>
      <c r="F282" s="24" t="s">
        <v>37</v>
      </c>
      <c r="G282" s="24">
        <v>2018</v>
      </c>
      <c r="H282" s="24" t="s">
        <v>2053</v>
      </c>
      <c r="I282" s="55">
        <v>1</v>
      </c>
      <c r="J282" s="51" t="s">
        <v>2085</v>
      </c>
      <c r="K282" s="50">
        <f>L282</f>
        <v>49.5</v>
      </c>
      <c r="L282" s="50">
        <f>SUM(M282:O282)</f>
        <v>49.5</v>
      </c>
      <c r="M282" s="74">
        <v>49.5</v>
      </c>
      <c r="N282" s="74"/>
      <c r="O282" s="74"/>
      <c r="P282" s="24" t="s">
        <v>2075</v>
      </c>
      <c r="Q282" s="24" t="s">
        <v>110</v>
      </c>
      <c r="R282" s="24">
        <v>3</v>
      </c>
      <c r="S282" s="24">
        <v>10</v>
      </c>
      <c r="T282" s="74"/>
      <c r="U282" s="24"/>
      <c r="V282" s="24" t="s">
        <v>17</v>
      </c>
      <c r="W282" s="24">
        <v>7937</v>
      </c>
      <c r="X282" s="24"/>
    </row>
    <row r="283" ht="24.95" customHeight="1" spans="1:24">
      <c r="A283" s="24">
        <v>245</v>
      </c>
      <c r="B283" s="51" t="s">
        <v>2139</v>
      </c>
      <c r="C283" s="24" t="s">
        <v>45</v>
      </c>
      <c r="D283" s="24" t="s">
        <v>271</v>
      </c>
      <c r="E283" s="24" t="s">
        <v>2146</v>
      </c>
      <c r="F283" s="24" t="s">
        <v>37</v>
      </c>
      <c r="G283" s="24">
        <v>2018</v>
      </c>
      <c r="H283" s="24" t="s">
        <v>2053</v>
      </c>
      <c r="I283" s="55">
        <v>1</v>
      </c>
      <c r="J283" s="51" t="s">
        <v>2085</v>
      </c>
      <c r="K283" s="50">
        <f>L283</f>
        <v>148.66</v>
      </c>
      <c r="L283" s="50">
        <f>SUM(M283:O283)</f>
        <v>148.66</v>
      </c>
      <c r="M283" s="74">
        <v>148.66</v>
      </c>
      <c r="N283" s="74"/>
      <c r="O283" s="74"/>
      <c r="P283" s="24" t="s">
        <v>2075</v>
      </c>
      <c r="Q283" s="24" t="s">
        <v>110</v>
      </c>
      <c r="R283" s="24">
        <v>57</v>
      </c>
      <c r="S283" s="24">
        <v>166</v>
      </c>
      <c r="T283" s="74"/>
      <c r="U283" s="24"/>
      <c r="V283" s="24" t="s">
        <v>17</v>
      </c>
      <c r="W283" s="24">
        <v>7941</v>
      </c>
      <c r="X283" s="24"/>
    </row>
    <row r="284" s="10" customFormat="1" ht="24.95" customHeight="1" spans="1:24">
      <c r="A284" s="24">
        <v>246</v>
      </c>
      <c r="B284" s="25" t="s">
        <v>2279</v>
      </c>
      <c r="C284" s="26" t="s">
        <v>45</v>
      </c>
      <c r="D284" s="26" t="s">
        <v>271</v>
      </c>
      <c r="E284" s="26" t="s">
        <v>444</v>
      </c>
      <c r="F284" s="26" t="s">
        <v>37</v>
      </c>
      <c r="G284" s="26">
        <v>2020</v>
      </c>
      <c r="H284" s="26" t="s">
        <v>2053</v>
      </c>
      <c r="I284" s="45">
        <v>1</v>
      </c>
      <c r="J284" s="46" t="s">
        <v>2276</v>
      </c>
      <c r="K284" s="54">
        <f>L284</f>
        <v>60</v>
      </c>
      <c r="L284" s="54">
        <f>SUM(M284:O284)</f>
        <v>60</v>
      </c>
      <c r="M284" s="74"/>
      <c r="N284" s="74"/>
      <c r="O284" s="74">
        <v>60</v>
      </c>
      <c r="P284" s="24" t="s">
        <v>2075</v>
      </c>
      <c r="Q284" s="26" t="s">
        <v>110</v>
      </c>
      <c r="R284" s="60"/>
      <c r="S284" s="60"/>
      <c r="T284" s="74"/>
      <c r="U284" s="60"/>
      <c r="V284" s="26" t="s">
        <v>17</v>
      </c>
      <c r="W284" s="26"/>
      <c r="X284" s="26" t="s">
        <v>2280</v>
      </c>
    </row>
    <row r="285" ht="24.95" customHeight="1" spans="1:24">
      <c r="A285" s="24">
        <v>247</v>
      </c>
      <c r="B285" s="25" t="s">
        <v>2281</v>
      </c>
      <c r="C285" s="26" t="s">
        <v>45</v>
      </c>
      <c r="D285" s="26" t="s">
        <v>271</v>
      </c>
      <c r="E285" s="26" t="s">
        <v>2140</v>
      </c>
      <c r="F285" s="26" t="s">
        <v>37</v>
      </c>
      <c r="G285" s="26">
        <v>2020</v>
      </c>
      <c r="H285" s="26" t="s">
        <v>2053</v>
      </c>
      <c r="I285" s="45">
        <v>1</v>
      </c>
      <c r="J285" s="46" t="s">
        <v>2282</v>
      </c>
      <c r="K285" s="54">
        <f>L285</f>
        <v>100</v>
      </c>
      <c r="L285" s="54">
        <f>SUM(M285:O285)</f>
        <v>100</v>
      </c>
      <c r="M285" s="74"/>
      <c r="N285" s="74"/>
      <c r="O285" s="74">
        <v>100</v>
      </c>
      <c r="P285" s="24" t="s">
        <v>2075</v>
      </c>
      <c r="Q285" s="26" t="s">
        <v>110</v>
      </c>
      <c r="R285" s="60"/>
      <c r="S285" s="60"/>
      <c r="T285" s="74"/>
      <c r="U285" s="60"/>
      <c r="V285" s="26" t="s">
        <v>17</v>
      </c>
      <c r="W285" s="26"/>
      <c r="X285" s="26" t="s">
        <v>2283</v>
      </c>
    </row>
    <row r="286" s="6" customFormat="1" ht="24.95" customHeight="1" spans="1:24">
      <c r="A286" s="22">
        <v>248</v>
      </c>
      <c r="B286" s="23" t="s">
        <v>2382</v>
      </c>
      <c r="C286" s="22"/>
      <c r="D286" s="22"/>
      <c r="E286" s="22"/>
      <c r="F286" s="22" t="s">
        <v>37</v>
      </c>
      <c r="G286" s="22" t="s">
        <v>34</v>
      </c>
      <c r="H286" s="22" t="s">
        <v>2053</v>
      </c>
      <c r="I286" s="43">
        <f>SUM(0)</f>
        <v>0</v>
      </c>
      <c r="J286" s="69" t="s">
        <v>2383</v>
      </c>
      <c r="K286" s="22"/>
      <c r="L286" s="49">
        <f t="shared" ref="L286:O286" si="99">SUM(0)</f>
        <v>0</v>
      </c>
      <c r="M286" s="49">
        <f t="shared" si="99"/>
        <v>0</v>
      </c>
      <c r="N286" s="49">
        <f t="shared" si="99"/>
        <v>0</v>
      </c>
      <c r="O286" s="49">
        <f t="shared" si="99"/>
        <v>0</v>
      </c>
      <c r="P286" s="22"/>
      <c r="Q286" s="22" t="s">
        <v>110</v>
      </c>
      <c r="R286" s="58">
        <f>SUM(0)</f>
        <v>0</v>
      </c>
      <c r="S286" s="58">
        <f>SUM(0)</f>
        <v>0</v>
      </c>
      <c r="T286" s="58"/>
      <c r="U286" s="58"/>
      <c r="V286" s="22" t="s">
        <v>34</v>
      </c>
      <c r="W286" s="22">
        <v>8123</v>
      </c>
      <c r="X286" s="22"/>
    </row>
    <row r="287" s="6" customFormat="1" ht="24.95" customHeight="1" spans="1:24">
      <c r="A287" s="22">
        <v>249</v>
      </c>
      <c r="B287" s="23" t="s">
        <v>2384</v>
      </c>
      <c r="C287" s="22"/>
      <c r="D287" s="22"/>
      <c r="E287" s="22"/>
      <c r="F287" s="22" t="s">
        <v>37</v>
      </c>
      <c r="G287" s="22" t="s">
        <v>34</v>
      </c>
      <c r="H287" s="22" t="s">
        <v>2053</v>
      </c>
      <c r="I287" s="58">
        <f>SUM(0)</f>
        <v>0</v>
      </c>
      <c r="J287" s="23" t="s">
        <v>2385</v>
      </c>
      <c r="K287" s="22"/>
      <c r="L287" s="49">
        <f t="shared" ref="L287:O287" si="100">SUM(0)</f>
        <v>0</v>
      </c>
      <c r="M287" s="49">
        <f t="shared" si="100"/>
        <v>0</v>
      </c>
      <c r="N287" s="49">
        <f t="shared" si="100"/>
        <v>0</v>
      </c>
      <c r="O287" s="49">
        <f t="shared" si="100"/>
        <v>0</v>
      </c>
      <c r="P287" s="22"/>
      <c r="Q287" s="22" t="s">
        <v>110</v>
      </c>
      <c r="R287" s="58">
        <f>SUM(0)</f>
        <v>0</v>
      </c>
      <c r="S287" s="58">
        <f>SUM(0)</f>
        <v>0</v>
      </c>
      <c r="T287" s="58"/>
      <c r="U287" s="58"/>
      <c r="V287" s="22" t="s">
        <v>34</v>
      </c>
      <c r="W287" s="22">
        <v>8193</v>
      </c>
      <c r="X287" s="22"/>
    </row>
    <row r="288" s="6" customFormat="1" ht="24.95" customHeight="1" spans="1:24">
      <c r="A288" s="22">
        <v>250</v>
      </c>
      <c r="B288" s="23" t="s">
        <v>2386</v>
      </c>
      <c r="C288" s="22"/>
      <c r="D288" s="22"/>
      <c r="E288" s="22"/>
      <c r="F288" s="22" t="s">
        <v>37</v>
      </c>
      <c r="G288" s="22" t="s">
        <v>34</v>
      </c>
      <c r="H288" s="22" t="s">
        <v>1232</v>
      </c>
      <c r="I288" s="43">
        <f>SUM(0)</f>
        <v>0</v>
      </c>
      <c r="J288" s="69" t="s">
        <v>2387</v>
      </c>
      <c r="K288" s="22"/>
      <c r="L288" s="49">
        <f>SUM(0)</f>
        <v>0</v>
      </c>
      <c r="M288" s="49">
        <f>SUM(0)</f>
        <v>0</v>
      </c>
      <c r="N288" s="49">
        <f>SUM(0)</f>
        <v>0</v>
      </c>
      <c r="O288" s="49">
        <f>SUM(0)</f>
        <v>0</v>
      </c>
      <c r="P288" s="22"/>
      <c r="Q288" s="22" t="s">
        <v>110</v>
      </c>
      <c r="R288" s="58">
        <f>SUM(0)</f>
        <v>0</v>
      </c>
      <c r="S288" s="58">
        <f>SUM(0)</f>
        <v>0</v>
      </c>
      <c r="T288" s="58"/>
      <c r="U288" s="58"/>
      <c r="V288" s="22" t="s">
        <v>34</v>
      </c>
      <c r="W288" s="22">
        <v>8255</v>
      </c>
      <c r="X288" s="22"/>
    </row>
    <row r="289" s="6" customFormat="1" ht="24.95" customHeight="1" spans="1:24">
      <c r="A289" s="22">
        <v>251</v>
      </c>
      <c r="B289" s="23" t="s">
        <v>2398</v>
      </c>
      <c r="C289" s="22"/>
      <c r="D289" s="22"/>
      <c r="E289" s="22"/>
      <c r="F289" s="22" t="s">
        <v>37</v>
      </c>
      <c r="G289" s="22" t="s">
        <v>34</v>
      </c>
      <c r="H289" s="22" t="s">
        <v>2399</v>
      </c>
      <c r="I289" s="43">
        <f>SUM(0)</f>
        <v>0</v>
      </c>
      <c r="J289" s="23" t="s">
        <v>2400</v>
      </c>
      <c r="K289" s="44"/>
      <c r="L289" s="44">
        <f t="shared" ref="L289:O289" si="101">SUM(0)</f>
        <v>0</v>
      </c>
      <c r="M289" s="44">
        <f t="shared" si="101"/>
        <v>0</v>
      </c>
      <c r="N289" s="44">
        <f t="shared" si="101"/>
        <v>0</v>
      </c>
      <c r="O289" s="44">
        <f t="shared" si="101"/>
        <v>0</v>
      </c>
      <c r="P289" s="22"/>
      <c r="Q289" s="22" t="s">
        <v>110</v>
      </c>
      <c r="R289" s="58">
        <f>SUM(0)</f>
        <v>0</v>
      </c>
      <c r="S289" s="58">
        <f>SUM(0)</f>
        <v>0</v>
      </c>
      <c r="T289" s="58"/>
      <c r="U289" s="58"/>
      <c r="V289" s="22" t="s">
        <v>34</v>
      </c>
      <c r="W289" s="22">
        <v>8283</v>
      </c>
      <c r="X289" s="22"/>
    </row>
    <row r="290" s="6" customFormat="1" ht="24.95" customHeight="1" spans="1:24">
      <c r="A290" s="22">
        <v>252</v>
      </c>
      <c r="B290" s="23" t="s">
        <v>2401</v>
      </c>
      <c r="C290" s="22"/>
      <c r="D290" s="22"/>
      <c r="E290" s="22"/>
      <c r="F290" s="22" t="s">
        <v>125</v>
      </c>
      <c r="G290" s="22" t="s">
        <v>34</v>
      </c>
      <c r="H290" s="22" t="s">
        <v>106</v>
      </c>
      <c r="I290" s="43">
        <f>SUM(I291:I332)</f>
        <v>61</v>
      </c>
      <c r="J290" s="23" t="s">
        <v>1632</v>
      </c>
      <c r="K290" s="22"/>
      <c r="L290" s="49">
        <f>SUM(L291:L332)</f>
        <v>38.292319</v>
      </c>
      <c r="M290" s="49">
        <f>SUM(M291:M332)</f>
        <v>0</v>
      </c>
      <c r="N290" s="49">
        <f>SUM(N291:N332)</f>
        <v>38.292319</v>
      </c>
      <c r="O290" s="49">
        <f>SUM(O291:O332)</f>
        <v>0</v>
      </c>
      <c r="P290" s="22"/>
      <c r="Q290" s="22" t="s">
        <v>11</v>
      </c>
      <c r="R290" s="58">
        <f>SUM(R291:R332)</f>
        <v>62</v>
      </c>
      <c r="S290" s="58">
        <f>SUM(S291:S332)</f>
        <v>179</v>
      </c>
      <c r="T290" s="58"/>
      <c r="U290" s="58"/>
      <c r="V290" s="22" t="s">
        <v>34</v>
      </c>
      <c r="W290" s="22">
        <v>8294</v>
      </c>
      <c r="X290" s="22"/>
    </row>
    <row r="291" ht="24.95" customHeight="1" spans="1:24">
      <c r="A291" s="24">
        <v>253</v>
      </c>
      <c r="B291" s="25" t="s">
        <v>2493</v>
      </c>
      <c r="C291" s="26" t="s">
        <v>45</v>
      </c>
      <c r="D291" s="26" t="s">
        <v>271</v>
      </c>
      <c r="E291" s="26" t="s">
        <v>272</v>
      </c>
      <c r="F291" s="26" t="s">
        <v>363</v>
      </c>
      <c r="G291" s="26">
        <v>2019</v>
      </c>
      <c r="H291" s="26" t="s">
        <v>106</v>
      </c>
      <c r="I291" s="45">
        <v>2</v>
      </c>
      <c r="J291" s="46" t="s">
        <v>2403</v>
      </c>
      <c r="K291" s="26" t="s">
        <v>1635</v>
      </c>
      <c r="L291" s="47">
        <f>M291+N291+O291</f>
        <v>1.3385</v>
      </c>
      <c r="M291" s="47"/>
      <c r="N291" s="47">
        <v>1.3385</v>
      </c>
      <c r="O291" s="47"/>
      <c r="P291" s="26" t="s">
        <v>2075</v>
      </c>
      <c r="Q291" s="26" t="s">
        <v>39</v>
      </c>
      <c r="R291" s="60">
        <v>2</v>
      </c>
      <c r="S291" s="60">
        <v>3</v>
      </c>
      <c r="T291" s="60"/>
      <c r="U291" s="60"/>
      <c r="V291" s="26" t="s">
        <v>17</v>
      </c>
      <c r="W291" s="26"/>
      <c r="X291" s="26" t="s">
        <v>2494</v>
      </c>
    </row>
    <row r="292" ht="24.95" customHeight="1" spans="1:24">
      <c r="A292" s="24"/>
      <c r="B292" s="25"/>
      <c r="C292" s="118" t="s">
        <v>2727</v>
      </c>
      <c r="D292" s="119" t="s">
        <v>271</v>
      </c>
      <c r="E292" s="119" t="s">
        <v>272</v>
      </c>
      <c r="F292" s="119" t="s">
        <v>3079</v>
      </c>
      <c r="G292" s="26">
        <v>2019</v>
      </c>
      <c r="H292" s="26" t="s">
        <v>106</v>
      </c>
      <c r="I292" s="45">
        <v>1</v>
      </c>
      <c r="J292" s="46" t="s">
        <v>2403</v>
      </c>
      <c r="K292" s="26" t="s">
        <v>1635</v>
      </c>
      <c r="L292" s="47">
        <v>0.696196</v>
      </c>
      <c r="M292" s="47"/>
      <c r="N292" s="47">
        <v>0.696196</v>
      </c>
      <c r="O292" s="47"/>
      <c r="P292" s="26" t="s">
        <v>2075</v>
      </c>
      <c r="Q292" s="26" t="s">
        <v>39</v>
      </c>
      <c r="R292" s="60">
        <v>1</v>
      </c>
      <c r="S292" s="60">
        <v>1</v>
      </c>
      <c r="T292" s="60"/>
      <c r="U292" s="60"/>
      <c r="V292" s="26" t="s">
        <v>17</v>
      </c>
      <c r="W292" s="26"/>
      <c r="X292" s="26"/>
    </row>
    <row r="293" ht="24.95" customHeight="1" spans="1:24">
      <c r="A293" s="24"/>
      <c r="B293" s="25"/>
      <c r="C293" s="118" t="s">
        <v>2727</v>
      </c>
      <c r="D293" s="119" t="s">
        <v>271</v>
      </c>
      <c r="E293" s="119" t="s">
        <v>272</v>
      </c>
      <c r="F293" s="119" t="s">
        <v>3080</v>
      </c>
      <c r="G293" s="26">
        <v>2019</v>
      </c>
      <c r="H293" s="26" t="s">
        <v>106</v>
      </c>
      <c r="I293" s="45">
        <v>1</v>
      </c>
      <c r="J293" s="46" t="s">
        <v>2403</v>
      </c>
      <c r="K293" s="26" t="s">
        <v>1635</v>
      </c>
      <c r="L293" s="47">
        <v>0.624</v>
      </c>
      <c r="M293" s="47"/>
      <c r="N293" s="47">
        <v>0.624</v>
      </c>
      <c r="O293" s="47"/>
      <c r="P293" s="26" t="s">
        <v>2075</v>
      </c>
      <c r="Q293" s="26" t="s">
        <v>39</v>
      </c>
      <c r="R293" s="60">
        <v>1</v>
      </c>
      <c r="S293" s="60">
        <v>2</v>
      </c>
      <c r="T293" s="60"/>
      <c r="U293" s="60"/>
      <c r="V293" s="26" t="s">
        <v>17</v>
      </c>
      <c r="W293" s="26"/>
      <c r="X293" s="26"/>
    </row>
    <row r="294" ht="24.95" customHeight="1" spans="1:24">
      <c r="A294" s="24">
        <v>254</v>
      </c>
      <c r="B294" s="25" t="s">
        <v>2495</v>
      </c>
      <c r="C294" s="26" t="s">
        <v>45</v>
      </c>
      <c r="D294" s="26" t="s">
        <v>271</v>
      </c>
      <c r="E294" s="26" t="s">
        <v>275</v>
      </c>
      <c r="F294" s="26" t="s">
        <v>363</v>
      </c>
      <c r="G294" s="26">
        <v>2019</v>
      </c>
      <c r="H294" s="26" t="s">
        <v>106</v>
      </c>
      <c r="I294" s="45">
        <v>4</v>
      </c>
      <c r="J294" s="46" t="s">
        <v>2403</v>
      </c>
      <c r="K294" s="26" t="s">
        <v>1635</v>
      </c>
      <c r="L294" s="47">
        <f>M294+N294+O294</f>
        <v>3.302963</v>
      </c>
      <c r="M294" s="47"/>
      <c r="N294" s="47">
        <v>3.302963</v>
      </c>
      <c r="O294" s="47"/>
      <c r="P294" s="26" t="s">
        <v>2075</v>
      </c>
      <c r="Q294" s="26" t="s">
        <v>39</v>
      </c>
      <c r="R294" s="60">
        <v>5</v>
      </c>
      <c r="S294" s="60">
        <v>17</v>
      </c>
      <c r="T294" s="60"/>
      <c r="U294" s="60"/>
      <c r="V294" s="26" t="s">
        <v>17</v>
      </c>
      <c r="W294" s="26"/>
      <c r="X294" s="26" t="s">
        <v>2496</v>
      </c>
    </row>
    <row r="295" ht="24.95" customHeight="1" spans="1:24">
      <c r="A295" s="24"/>
      <c r="B295" s="25"/>
      <c r="C295" s="118" t="s">
        <v>2727</v>
      </c>
      <c r="D295" s="119" t="s">
        <v>271</v>
      </c>
      <c r="E295" s="119" t="s">
        <v>275</v>
      </c>
      <c r="F295" s="119" t="s">
        <v>3081</v>
      </c>
      <c r="G295" s="26">
        <v>2019</v>
      </c>
      <c r="H295" s="26" t="s">
        <v>106</v>
      </c>
      <c r="I295" s="45">
        <v>1</v>
      </c>
      <c r="J295" s="46" t="s">
        <v>2403</v>
      </c>
      <c r="K295" s="26" t="s">
        <v>1635</v>
      </c>
      <c r="L295" s="47">
        <v>0.8</v>
      </c>
      <c r="M295" s="47"/>
      <c r="N295" s="47">
        <v>0.8</v>
      </c>
      <c r="O295" s="47"/>
      <c r="P295" s="26" t="s">
        <v>2075</v>
      </c>
      <c r="Q295" s="26" t="s">
        <v>39</v>
      </c>
      <c r="R295" s="60">
        <v>1</v>
      </c>
      <c r="S295" s="118">
        <v>3</v>
      </c>
      <c r="T295" s="60"/>
      <c r="U295" s="60"/>
      <c r="V295" s="26" t="s">
        <v>17</v>
      </c>
      <c r="W295" s="26"/>
      <c r="X295" s="26"/>
    </row>
    <row r="296" ht="24.95" customHeight="1" spans="1:24">
      <c r="A296" s="24"/>
      <c r="B296" s="25"/>
      <c r="C296" s="118" t="s">
        <v>2727</v>
      </c>
      <c r="D296" s="119" t="s">
        <v>271</v>
      </c>
      <c r="E296" s="119" t="s">
        <v>275</v>
      </c>
      <c r="F296" s="119" t="s">
        <v>3082</v>
      </c>
      <c r="G296" s="26">
        <v>2019</v>
      </c>
      <c r="H296" s="26" t="s">
        <v>106</v>
      </c>
      <c r="I296" s="45">
        <v>1</v>
      </c>
      <c r="J296" s="46" t="s">
        <v>2403</v>
      </c>
      <c r="K296" s="26" t="s">
        <v>1635</v>
      </c>
      <c r="L296" s="47">
        <v>0.8</v>
      </c>
      <c r="M296" s="47"/>
      <c r="N296" s="47">
        <v>0.8</v>
      </c>
      <c r="O296" s="47"/>
      <c r="P296" s="26" t="s">
        <v>2075</v>
      </c>
      <c r="Q296" s="26" t="s">
        <v>39</v>
      </c>
      <c r="R296" s="60">
        <v>1</v>
      </c>
      <c r="S296" s="118">
        <v>3</v>
      </c>
      <c r="T296" s="60"/>
      <c r="U296" s="60"/>
      <c r="V296" s="26" t="s">
        <v>17</v>
      </c>
      <c r="W296" s="26"/>
      <c r="X296" s="26"/>
    </row>
    <row r="297" ht="24.95" customHeight="1" spans="1:24">
      <c r="A297" s="24"/>
      <c r="B297" s="25"/>
      <c r="C297" s="118" t="s">
        <v>2727</v>
      </c>
      <c r="D297" s="119" t="s">
        <v>271</v>
      </c>
      <c r="E297" s="119" t="s">
        <v>275</v>
      </c>
      <c r="F297" s="119" t="s">
        <v>3083</v>
      </c>
      <c r="G297" s="26">
        <v>2019</v>
      </c>
      <c r="H297" s="26" t="s">
        <v>106</v>
      </c>
      <c r="I297" s="45">
        <v>1</v>
      </c>
      <c r="J297" s="46" t="s">
        <v>2403</v>
      </c>
      <c r="K297" s="26" t="s">
        <v>1635</v>
      </c>
      <c r="L297" s="47">
        <v>0.482</v>
      </c>
      <c r="M297" s="47"/>
      <c r="N297" s="47">
        <v>0.482</v>
      </c>
      <c r="O297" s="47"/>
      <c r="P297" s="26" t="s">
        <v>2075</v>
      </c>
      <c r="Q297" s="26" t="s">
        <v>39</v>
      </c>
      <c r="R297" s="60">
        <v>1</v>
      </c>
      <c r="S297" s="118">
        <v>4</v>
      </c>
      <c r="T297" s="60"/>
      <c r="U297" s="60"/>
      <c r="V297" s="26" t="s">
        <v>17</v>
      </c>
      <c r="W297" s="26"/>
      <c r="X297" s="26"/>
    </row>
    <row r="298" ht="24.95" customHeight="1" spans="1:24">
      <c r="A298" s="24"/>
      <c r="B298" s="25"/>
      <c r="C298" s="118" t="s">
        <v>2727</v>
      </c>
      <c r="D298" s="119" t="s">
        <v>271</v>
      </c>
      <c r="E298" s="119" t="s">
        <v>275</v>
      </c>
      <c r="F298" s="119" t="s">
        <v>3057</v>
      </c>
      <c r="G298" s="26">
        <v>2019</v>
      </c>
      <c r="H298" s="26" t="s">
        <v>106</v>
      </c>
      <c r="I298" s="45">
        <v>1</v>
      </c>
      <c r="J298" s="46" t="s">
        <v>2403</v>
      </c>
      <c r="K298" s="26" t="s">
        <v>1635</v>
      </c>
      <c r="L298" s="47">
        <v>0.55646</v>
      </c>
      <c r="M298" s="47"/>
      <c r="N298" s="47">
        <v>0.55646</v>
      </c>
      <c r="O298" s="47"/>
      <c r="P298" s="26" t="s">
        <v>2075</v>
      </c>
      <c r="Q298" s="26" t="s">
        <v>39</v>
      </c>
      <c r="R298" s="60">
        <v>1</v>
      </c>
      <c r="S298" s="118">
        <v>3</v>
      </c>
      <c r="T298" s="60"/>
      <c r="U298" s="60"/>
      <c r="V298" s="26" t="s">
        <v>17</v>
      </c>
      <c r="W298" s="26"/>
      <c r="X298" s="26"/>
    </row>
    <row r="299" ht="24.95" customHeight="1" spans="1:24">
      <c r="A299" s="24"/>
      <c r="B299" s="25"/>
      <c r="C299" s="118" t="s">
        <v>2727</v>
      </c>
      <c r="D299" s="119" t="s">
        <v>271</v>
      </c>
      <c r="E299" s="119" t="s">
        <v>275</v>
      </c>
      <c r="F299" s="119" t="s">
        <v>3084</v>
      </c>
      <c r="G299" s="26">
        <v>2019</v>
      </c>
      <c r="H299" s="26" t="s">
        <v>106</v>
      </c>
      <c r="I299" s="45">
        <v>1</v>
      </c>
      <c r="J299" s="46" t="s">
        <v>2403</v>
      </c>
      <c r="K299" s="26" t="s">
        <v>1635</v>
      </c>
      <c r="L299" s="47">
        <v>0.6545</v>
      </c>
      <c r="M299" s="47"/>
      <c r="N299" s="47">
        <v>0.6545</v>
      </c>
      <c r="O299" s="47"/>
      <c r="P299" s="26" t="s">
        <v>2075</v>
      </c>
      <c r="Q299" s="26" t="s">
        <v>39</v>
      </c>
      <c r="R299" s="60">
        <v>1</v>
      </c>
      <c r="S299" s="118">
        <v>4</v>
      </c>
      <c r="T299" s="60"/>
      <c r="U299" s="60"/>
      <c r="V299" s="26" t="s">
        <v>17</v>
      </c>
      <c r="W299" s="26"/>
      <c r="X299" s="26"/>
    </row>
    <row r="300" ht="24.95" customHeight="1" spans="1:24">
      <c r="A300" s="24">
        <v>255</v>
      </c>
      <c r="B300" s="25" t="s">
        <v>2497</v>
      </c>
      <c r="C300" s="26" t="s">
        <v>45</v>
      </c>
      <c r="D300" s="26" t="s">
        <v>271</v>
      </c>
      <c r="E300" s="26" t="s">
        <v>281</v>
      </c>
      <c r="F300" s="26" t="s">
        <v>363</v>
      </c>
      <c r="G300" s="26">
        <v>2019</v>
      </c>
      <c r="H300" s="26" t="s">
        <v>106</v>
      </c>
      <c r="I300" s="45">
        <v>1</v>
      </c>
      <c r="J300" s="46" t="s">
        <v>2403</v>
      </c>
      <c r="K300" s="26" t="s">
        <v>1635</v>
      </c>
      <c r="L300" s="47">
        <f>M300+N300+O300</f>
        <v>0.67138</v>
      </c>
      <c r="M300" s="47"/>
      <c r="N300" s="47">
        <v>0.67138</v>
      </c>
      <c r="O300" s="47"/>
      <c r="P300" s="26" t="s">
        <v>2075</v>
      </c>
      <c r="Q300" s="26" t="s">
        <v>39</v>
      </c>
      <c r="R300" s="60">
        <v>1</v>
      </c>
      <c r="S300" s="60">
        <v>2</v>
      </c>
      <c r="T300" s="60"/>
      <c r="U300" s="60"/>
      <c r="V300" s="26" t="s">
        <v>17</v>
      </c>
      <c r="W300" s="26"/>
      <c r="X300" s="26" t="s">
        <v>2498</v>
      </c>
    </row>
    <row r="301" ht="24.95" customHeight="1" spans="1:24">
      <c r="A301" s="24"/>
      <c r="B301" s="25"/>
      <c r="C301" s="118" t="s">
        <v>2727</v>
      </c>
      <c r="D301" s="119" t="s">
        <v>271</v>
      </c>
      <c r="E301" s="127" t="s">
        <v>281</v>
      </c>
      <c r="F301" s="127" t="s">
        <v>3063</v>
      </c>
      <c r="G301" s="26">
        <v>2019</v>
      </c>
      <c r="H301" s="26" t="s">
        <v>106</v>
      </c>
      <c r="I301" s="45">
        <v>1</v>
      </c>
      <c r="J301" s="46" t="s">
        <v>2403</v>
      </c>
      <c r="K301" s="26" t="s">
        <v>1635</v>
      </c>
      <c r="L301" s="47">
        <f>M301+N301+O301</f>
        <v>0.67138</v>
      </c>
      <c r="M301" s="47"/>
      <c r="N301" s="47">
        <v>0.67138</v>
      </c>
      <c r="O301" s="47"/>
      <c r="P301" s="26" t="s">
        <v>2075</v>
      </c>
      <c r="Q301" s="26" t="s">
        <v>39</v>
      </c>
      <c r="R301" s="60">
        <v>1</v>
      </c>
      <c r="S301" s="60">
        <v>2</v>
      </c>
      <c r="T301" s="60"/>
      <c r="U301" s="60"/>
      <c r="V301" s="26" t="s">
        <v>17</v>
      </c>
      <c r="W301" s="26"/>
      <c r="X301" s="26"/>
    </row>
    <row r="302" ht="24.95" customHeight="1" spans="1:24">
      <c r="A302" s="24">
        <v>256</v>
      </c>
      <c r="B302" s="25" t="s">
        <v>2499</v>
      </c>
      <c r="C302" s="26" t="s">
        <v>45</v>
      </c>
      <c r="D302" s="26" t="s">
        <v>271</v>
      </c>
      <c r="E302" s="26" t="s">
        <v>430</v>
      </c>
      <c r="F302" s="26" t="s">
        <v>363</v>
      </c>
      <c r="G302" s="26">
        <v>2019</v>
      </c>
      <c r="H302" s="26" t="s">
        <v>106</v>
      </c>
      <c r="I302" s="45">
        <v>6</v>
      </c>
      <c r="J302" s="46" t="s">
        <v>2403</v>
      </c>
      <c r="K302" s="26" t="s">
        <v>1635</v>
      </c>
      <c r="L302" s="47">
        <f>M302+N302+O302</f>
        <v>4.03143</v>
      </c>
      <c r="M302" s="47"/>
      <c r="N302" s="47">
        <v>4.03143</v>
      </c>
      <c r="O302" s="47"/>
      <c r="P302" s="26" t="s">
        <v>2075</v>
      </c>
      <c r="Q302" s="26" t="s">
        <v>39</v>
      </c>
      <c r="R302" s="60">
        <v>6</v>
      </c>
      <c r="S302" s="60">
        <v>16</v>
      </c>
      <c r="T302" s="60"/>
      <c r="U302" s="60"/>
      <c r="V302" s="26" t="s">
        <v>17</v>
      </c>
      <c r="W302" s="26"/>
      <c r="X302" s="26" t="s">
        <v>2500</v>
      </c>
    </row>
    <row r="303" ht="24.95" customHeight="1" spans="1:24">
      <c r="A303" s="24"/>
      <c r="B303" s="25"/>
      <c r="C303" s="118" t="s">
        <v>2727</v>
      </c>
      <c r="D303" s="119" t="s">
        <v>271</v>
      </c>
      <c r="E303" s="119" t="s">
        <v>430</v>
      </c>
      <c r="F303" s="119" t="s">
        <v>3085</v>
      </c>
      <c r="G303" s="26">
        <v>2019</v>
      </c>
      <c r="H303" s="26" t="s">
        <v>106</v>
      </c>
      <c r="I303" s="45">
        <v>1</v>
      </c>
      <c r="J303" s="46" t="s">
        <v>2403</v>
      </c>
      <c r="K303" s="26" t="s">
        <v>1635</v>
      </c>
      <c r="L303" s="47">
        <v>0.69172</v>
      </c>
      <c r="M303" s="47"/>
      <c r="N303" s="47">
        <v>0.69172</v>
      </c>
      <c r="O303" s="47"/>
      <c r="P303" s="26" t="s">
        <v>2075</v>
      </c>
      <c r="Q303" s="26" t="s">
        <v>39</v>
      </c>
      <c r="R303" s="60">
        <v>1</v>
      </c>
      <c r="S303" s="118">
        <v>2</v>
      </c>
      <c r="T303" s="60"/>
      <c r="U303" s="60"/>
      <c r="V303" s="26" t="s">
        <v>17</v>
      </c>
      <c r="W303" s="26"/>
      <c r="X303" s="26"/>
    </row>
    <row r="304" ht="24.95" customHeight="1" spans="1:24">
      <c r="A304" s="24"/>
      <c r="B304" s="25"/>
      <c r="C304" s="118" t="s">
        <v>2727</v>
      </c>
      <c r="D304" s="119" t="s">
        <v>271</v>
      </c>
      <c r="E304" s="119" t="s">
        <v>430</v>
      </c>
      <c r="F304" s="119" t="s">
        <v>3086</v>
      </c>
      <c r="G304" s="26">
        <v>2019</v>
      </c>
      <c r="H304" s="26" t="s">
        <v>106</v>
      </c>
      <c r="I304" s="45">
        <v>1</v>
      </c>
      <c r="J304" s="46" t="s">
        <v>2403</v>
      </c>
      <c r="K304" s="26" t="s">
        <v>1635</v>
      </c>
      <c r="L304" s="47">
        <v>0.55525</v>
      </c>
      <c r="M304" s="47"/>
      <c r="N304" s="47">
        <v>0.55525</v>
      </c>
      <c r="O304" s="47"/>
      <c r="P304" s="26" t="s">
        <v>2075</v>
      </c>
      <c r="Q304" s="26" t="s">
        <v>39</v>
      </c>
      <c r="R304" s="60">
        <v>1</v>
      </c>
      <c r="S304" s="118">
        <v>4</v>
      </c>
      <c r="T304" s="60"/>
      <c r="U304" s="60"/>
      <c r="V304" s="26" t="s">
        <v>17</v>
      </c>
      <c r="W304" s="26"/>
      <c r="X304" s="26"/>
    </row>
    <row r="305" ht="24.95" customHeight="1" spans="1:24">
      <c r="A305" s="24"/>
      <c r="B305" s="25"/>
      <c r="C305" s="118" t="s">
        <v>2727</v>
      </c>
      <c r="D305" s="119" t="s">
        <v>271</v>
      </c>
      <c r="E305" s="119" t="s">
        <v>430</v>
      </c>
      <c r="F305" s="119" t="s">
        <v>3071</v>
      </c>
      <c r="G305" s="26">
        <v>2019</v>
      </c>
      <c r="H305" s="26" t="s">
        <v>106</v>
      </c>
      <c r="I305" s="45">
        <v>1</v>
      </c>
      <c r="J305" s="46" t="s">
        <v>2403</v>
      </c>
      <c r="K305" s="26" t="s">
        <v>1635</v>
      </c>
      <c r="L305" s="47">
        <v>0.68196</v>
      </c>
      <c r="M305" s="47"/>
      <c r="N305" s="47">
        <v>0.68196</v>
      </c>
      <c r="O305" s="47"/>
      <c r="P305" s="26" t="s">
        <v>2075</v>
      </c>
      <c r="Q305" s="26" t="s">
        <v>39</v>
      </c>
      <c r="R305" s="60">
        <v>1</v>
      </c>
      <c r="S305" s="118">
        <v>4</v>
      </c>
      <c r="T305" s="60"/>
      <c r="U305" s="60"/>
      <c r="V305" s="26" t="s">
        <v>17</v>
      </c>
      <c r="W305" s="26"/>
      <c r="X305" s="26"/>
    </row>
    <row r="306" ht="24.95" customHeight="1" spans="1:24">
      <c r="A306" s="24"/>
      <c r="B306" s="25"/>
      <c r="C306" s="118" t="s">
        <v>2727</v>
      </c>
      <c r="D306" s="119" t="s">
        <v>271</v>
      </c>
      <c r="E306" s="119" t="s">
        <v>430</v>
      </c>
      <c r="F306" s="119" t="s">
        <v>3087</v>
      </c>
      <c r="G306" s="26">
        <v>2019</v>
      </c>
      <c r="H306" s="26" t="s">
        <v>106</v>
      </c>
      <c r="I306" s="45">
        <v>1</v>
      </c>
      <c r="J306" s="46" t="s">
        <v>2403</v>
      </c>
      <c r="K306" s="26" t="s">
        <v>1635</v>
      </c>
      <c r="L306" s="47">
        <v>0.712</v>
      </c>
      <c r="M306" s="47"/>
      <c r="N306" s="47">
        <v>0.712</v>
      </c>
      <c r="O306" s="47"/>
      <c r="P306" s="26" t="s">
        <v>2075</v>
      </c>
      <c r="Q306" s="26" t="s">
        <v>39</v>
      </c>
      <c r="R306" s="60">
        <v>1</v>
      </c>
      <c r="S306" s="118">
        <v>1</v>
      </c>
      <c r="T306" s="60"/>
      <c r="U306" s="60"/>
      <c r="V306" s="26" t="s">
        <v>17</v>
      </c>
      <c r="W306" s="26"/>
      <c r="X306" s="26"/>
    </row>
    <row r="307" ht="24.95" customHeight="1" spans="1:24">
      <c r="A307" s="24"/>
      <c r="B307" s="25"/>
      <c r="C307" s="118" t="s">
        <v>2727</v>
      </c>
      <c r="D307" s="119" t="s">
        <v>271</v>
      </c>
      <c r="E307" s="119" t="s">
        <v>430</v>
      </c>
      <c r="F307" s="119" t="s">
        <v>3088</v>
      </c>
      <c r="G307" s="26">
        <v>2019</v>
      </c>
      <c r="H307" s="26" t="s">
        <v>106</v>
      </c>
      <c r="I307" s="45">
        <v>1</v>
      </c>
      <c r="J307" s="46" t="s">
        <v>2403</v>
      </c>
      <c r="K307" s="26" t="s">
        <v>1635</v>
      </c>
      <c r="L307" s="47">
        <v>0.5905</v>
      </c>
      <c r="M307" s="47"/>
      <c r="N307" s="47">
        <v>0.5905</v>
      </c>
      <c r="O307" s="47"/>
      <c r="P307" s="26" t="s">
        <v>2075</v>
      </c>
      <c r="Q307" s="26" t="s">
        <v>39</v>
      </c>
      <c r="R307" s="60">
        <v>1</v>
      </c>
      <c r="S307" s="118">
        <v>2</v>
      </c>
      <c r="T307" s="60"/>
      <c r="U307" s="60"/>
      <c r="V307" s="26" t="s">
        <v>17</v>
      </c>
      <c r="W307" s="26"/>
      <c r="X307" s="26"/>
    </row>
    <row r="308" ht="24.95" customHeight="1" spans="1:24">
      <c r="A308" s="24"/>
      <c r="B308" s="25"/>
      <c r="C308" s="118" t="s">
        <v>2727</v>
      </c>
      <c r="D308" s="119" t="s">
        <v>271</v>
      </c>
      <c r="E308" s="119" t="s">
        <v>430</v>
      </c>
      <c r="F308" s="119" t="s">
        <v>3064</v>
      </c>
      <c r="G308" s="26">
        <v>2019</v>
      </c>
      <c r="H308" s="26" t="s">
        <v>106</v>
      </c>
      <c r="I308" s="45">
        <v>1</v>
      </c>
      <c r="J308" s="46" t="s">
        <v>2403</v>
      </c>
      <c r="K308" s="26" t="s">
        <v>1635</v>
      </c>
      <c r="L308" s="47">
        <v>0.8</v>
      </c>
      <c r="M308" s="47"/>
      <c r="N308" s="47">
        <v>0.8</v>
      </c>
      <c r="O308" s="47"/>
      <c r="P308" s="26" t="s">
        <v>2075</v>
      </c>
      <c r="Q308" s="26" t="s">
        <v>39</v>
      </c>
      <c r="R308" s="60">
        <v>1</v>
      </c>
      <c r="S308" s="118">
        <v>3</v>
      </c>
      <c r="T308" s="60"/>
      <c r="U308" s="60"/>
      <c r="V308" s="26" t="s">
        <v>17</v>
      </c>
      <c r="W308" s="26"/>
      <c r="X308" s="26"/>
    </row>
    <row r="309" ht="24.95" customHeight="1" spans="1:24">
      <c r="A309" s="24">
        <v>257</v>
      </c>
      <c r="B309" s="25" t="s">
        <v>2501</v>
      </c>
      <c r="C309" s="26" t="s">
        <v>45</v>
      </c>
      <c r="D309" s="26" t="s">
        <v>271</v>
      </c>
      <c r="E309" s="26" t="s">
        <v>952</v>
      </c>
      <c r="F309" s="26" t="s">
        <v>363</v>
      </c>
      <c r="G309" s="26">
        <v>2019</v>
      </c>
      <c r="H309" s="26" t="s">
        <v>106</v>
      </c>
      <c r="I309" s="45">
        <v>2</v>
      </c>
      <c r="J309" s="46" t="s">
        <v>2403</v>
      </c>
      <c r="K309" s="26" t="s">
        <v>1635</v>
      </c>
      <c r="L309" s="47">
        <f t="shared" ref="L309:L314" si="102">M309+N309+O309</f>
        <v>1.06728</v>
      </c>
      <c r="M309" s="47"/>
      <c r="N309" s="47">
        <v>1.06728</v>
      </c>
      <c r="O309" s="47"/>
      <c r="P309" s="26" t="s">
        <v>2075</v>
      </c>
      <c r="Q309" s="26" t="s">
        <v>39</v>
      </c>
      <c r="R309" s="60">
        <v>2</v>
      </c>
      <c r="S309" s="60">
        <v>7</v>
      </c>
      <c r="T309" s="60"/>
      <c r="U309" s="60"/>
      <c r="V309" s="26" t="s">
        <v>17</v>
      </c>
      <c r="W309" s="26"/>
      <c r="X309" s="26" t="s">
        <v>2502</v>
      </c>
    </row>
    <row r="310" ht="24.95" customHeight="1" spans="1:24">
      <c r="A310" s="24"/>
      <c r="B310" s="25"/>
      <c r="C310" s="118" t="s">
        <v>2727</v>
      </c>
      <c r="D310" s="119" t="s">
        <v>271</v>
      </c>
      <c r="E310" s="119" t="s">
        <v>952</v>
      </c>
      <c r="F310" s="119" t="s">
        <v>3089</v>
      </c>
      <c r="G310" s="26">
        <v>2019</v>
      </c>
      <c r="H310" s="26" t="s">
        <v>106</v>
      </c>
      <c r="I310" s="45">
        <v>1</v>
      </c>
      <c r="J310" s="46" t="s">
        <v>2403</v>
      </c>
      <c r="K310" s="26" t="s">
        <v>1635</v>
      </c>
      <c r="L310" s="47">
        <v>0.4672</v>
      </c>
      <c r="M310" s="47"/>
      <c r="N310" s="47">
        <v>0.4672</v>
      </c>
      <c r="O310" s="47"/>
      <c r="P310" s="26" t="s">
        <v>2075</v>
      </c>
      <c r="Q310" s="26" t="s">
        <v>39</v>
      </c>
      <c r="R310" s="60">
        <v>1</v>
      </c>
      <c r="S310" s="118">
        <v>3</v>
      </c>
      <c r="T310" s="60"/>
      <c r="U310" s="60"/>
      <c r="V310" s="26" t="s">
        <v>17</v>
      </c>
      <c r="W310" s="26"/>
      <c r="X310" s="26"/>
    </row>
    <row r="311" ht="24.95" customHeight="1" spans="1:24">
      <c r="A311" s="24"/>
      <c r="B311" s="25"/>
      <c r="C311" s="118" t="s">
        <v>2727</v>
      </c>
      <c r="D311" s="119" t="s">
        <v>271</v>
      </c>
      <c r="E311" s="119" t="s">
        <v>952</v>
      </c>
      <c r="F311" s="119" t="s">
        <v>3090</v>
      </c>
      <c r="G311" s="26">
        <v>2019</v>
      </c>
      <c r="H311" s="26" t="s">
        <v>106</v>
      </c>
      <c r="I311" s="45">
        <v>1</v>
      </c>
      <c r="J311" s="46" t="s">
        <v>2403</v>
      </c>
      <c r="K311" s="26" t="s">
        <v>1635</v>
      </c>
      <c r="L311" s="47">
        <v>0.592</v>
      </c>
      <c r="M311" s="47"/>
      <c r="N311" s="47">
        <v>0.592</v>
      </c>
      <c r="O311" s="47"/>
      <c r="P311" s="26" t="s">
        <v>2075</v>
      </c>
      <c r="Q311" s="26" t="s">
        <v>39</v>
      </c>
      <c r="R311" s="60">
        <v>1</v>
      </c>
      <c r="S311" s="118">
        <v>4</v>
      </c>
      <c r="T311" s="60"/>
      <c r="U311" s="60"/>
      <c r="V311" s="26" t="s">
        <v>17</v>
      </c>
      <c r="W311" s="26"/>
      <c r="X311" s="26"/>
    </row>
    <row r="312" ht="24.95" customHeight="1" spans="1:24">
      <c r="A312" s="24">
        <v>258</v>
      </c>
      <c r="B312" s="25" t="s">
        <v>2503</v>
      </c>
      <c r="C312" s="26" t="s">
        <v>45</v>
      </c>
      <c r="D312" s="26" t="s">
        <v>271</v>
      </c>
      <c r="E312" s="26" t="s">
        <v>434</v>
      </c>
      <c r="F312" s="26" t="s">
        <v>363</v>
      </c>
      <c r="G312" s="26">
        <v>2019</v>
      </c>
      <c r="H312" s="26" t="s">
        <v>106</v>
      </c>
      <c r="I312" s="45">
        <v>1</v>
      </c>
      <c r="J312" s="46" t="s">
        <v>2403</v>
      </c>
      <c r="K312" s="26" t="s">
        <v>1635</v>
      </c>
      <c r="L312" s="47">
        <f t="shared" si="102"/>
        <v>0.5112</v>
      </c>
      <c r="M312" s="47"/>
      <c r="N312" s="47">
        <v>0.5112</v>
      </c>
      <c r="O312" s="47"/>
      <c r="P312" s="26" t="s">
        <v>2075</v>
      </c>
      <c r="Q312" s="26" t="s">
        <v>39</v>
      </c>
      <c r="R312" s="60">
        <v>1</v>
      </c>
      <c r="S312" s="60">
        <v>3</v>
      </c>
      <c r="T312" s="60"/>
      <c r="U312" s="60"/>
      <c r="V312" s="26" t="s">
        <v>17</v>
      </c>
      <c r="W312" s="26"/>
      <c r="X312" s="26" t="s">
        <v>2504</v>
      </c>
    </row>
    <row r="313" ht="24.95" customHeight="1" spans="1:24">
      <c r="A313" s="24"/>
      <c r="B313" s="25"/>
      <c r="C313" s="118" t="s">
        <v>2727</v>
      </c>
      <c r="D313" s="119" t="s">
        <v>271</v>
      </c>
      <c r="E313" s="119" t="s">
        <v>434</v>
      </c>
      <c r="F313" s="119" t="s">
        <v>3091</v>
      </c>
      <c r="G313" s="26">
        <v>2019</v>
      </c>
      <c r="H313" s="26" t="s">
        <v>106</v>
      </c>
      <c r="I313" s="45">
        <v>1</v>
      </c>
      <c r="J313" s="46" t="s">
        <v>2403</v>
      </c>
      <c r="K313" s="26" t="s">
        <v>1635</v>
      </c>
      <c r="L313" s="47">
        <f t="shared" si="102"/>
        <v>0.5112</v>
      </c>
      <c r="M313" s="47"/>
      <c r="N313" s="47">
        <v>0.5112</v>
      </c>
      <c r="O313" s="47"/>
      <c r="P313" s="26" t="s">
        <v>2075</v>
      </c>
      <c r="Q313" s="26" t="s">
        <v>39</v>
      </c>
      <c r="R313" s="60">
        <v>1</v>
      </c>
      <c r="S313" s="60">
        <v>3</v>
      </c>
      <c r="T313" s="60"/>
      <c r="U313" s="60"/>
      <c r="V313" s="26" t="s">
        <v>17</v>
      </c>
      <c r="W313" s="26"/>
      <c r="X313" s="26"/>
    </row>
    <row r="314" ht="24.95" customHeight="1" spans="1:24">
      <c r="A314" s="24">
        <v>259</v>
      </c>
      <c r="B314" s="25" t="s">
        <v>2505</v>
      </c>
      <c r="C314" s="26" t="s">
        <v>45</v>
      </c>
      <c r="D314" s="26" t="s">
        <v>271</v>
      </c>
      <c r="E314" s="26" t="s">
        <v>437</v>
      </c>
      <c r="F314" s="26" t="s">
        <v>363</v>
      </c>
      <c r="G314" s="26">
        <v>2019</v>
      </c>
      <c r="H314" s="26" t="s">
        <v>106</v>
      </c>
      <c r="I314" s="45">
        <v>2</v>
      </c>
      <c r="J314" s="46" t="s">
        <v>2403</v>
      </c>
      <c r="K314" s="26" t="s">
        <v>1635</v>
      </c>
      <c r="L314" s="47">
        <f t="shared" si="102"/>
        <v>1.207</v>
      </c>
      <c r="M314" s="47"/>
      <c r="N314" s="47">
        <v>1.207</v>
      </c>
      <c r="O314" s="47"/>
      <c r="P314" s="26" t="s">
        <v>2075</v>
      </c>
      <c r="Q314" s="26" t="s">
        <v>39</v>
      </c>
      <c r="R314" s="60">
        <v>2</v>
      </c>
      <c r="S314" s="60">
        <v>7</v>
      </c>
      <c r="T314" s="60"/>
      <c r="U314" s="60"/>
      <c r="V314" s="26" t="s">
        <v>17</v>
      </c>
      <c r="W314" s="26"/>
      <c r="X314" s="26" t="s">
        <v>2506</v>
      </c>
    </row>
    <row r="315" ht="24.95" customHeight="1" spans="1:24">
      <c r="A315" s="24"/>
      <c r="B315" s="25"/>
      <c r="C315" s="118" t="s">
        <v>2727</v>
      </c>
      <c r="D315" s="119" t="s">
        <v>271</v>
      </c>
      <c r="E315" s="119" t="s">
        <v>437</v>
      </c>
      <c r="F315" s="119" t="s">
        <v>3077</v>
      </c>
      <c r="G315" s="26">
        <v>2019</v>
      </c>
      <c r="H315" s="26" t="s">
        <v>106</v>
      </c>
      <c r="I315" s="45">
        <v>1</v>
      </c>
      <c r="J315" s="46" t="s">
        <v>2403</v>
      </c>
      <c r="K315" s="26" t="s">
        <v>1635</v>
      </c>
      <c r="L315" s="47">
        <v>0.66</v>
      </c>
      <c r="M315" s="47"/>
      <c r="N315" s="47">
        <v>0.66</v>
      </c>
      <c r="O315" s="47"/>
      <c r="P315" s="26" t="s">
        <v>2075</v>
      </c>
      <c r="Q315" s="26" t="s">
        <v>39</v>
      </c>
      <c r="R315" s="60">
        <v>1</v>
      </c>
      <c r="S315" s="118">
        <v>4</v>
      </c>
      <c r="T315" s="60"/>
      <c r="U315" s="60"/>
      <c r="V315" s="26" t="s">
        <v>17</v>
      </c>
      <c r="W315" s="26"/>
      <c r="X315" s="26"/>
    </row>
    <row r="316" ht="24.95" customHeight="1" spans="1:24">
      <c r="A316" s="24"/>
      <c r="B316" s="25"/>
      <c r="C316" s="118" t="s">
        <v>2727</v>
      </c>
      <c r="D316" s="119" t="s">
        <v>271</v>
      </c>
      <c r="E316" s="119" t="s">
        <v>437</v>
      </c>
      <c r="F316" s="119" t="s">
        <v>3092</v>
      </c>
      <c r="G316" s="26">
        <v>2019</v>
      </c>
      <c r="H316" s="26" t="s">
        <v>106</v>
      </c>
      <c r="I316" s="45">
        <v>1</v>
      </c>
      <c r="J316" s="46" t="s">
        <v>2403</v>
      </c>
      <c r="K316" s="26" t="s">
        <v>1635</v>
      </c>
      <c r="L316" s="47">
        <v>0.547</v>
      </c>
      <c r="M316" s="47"/>
      <c r="N316" s="47">
        <v>0.547</v>
      </c>
      <c r="O316" s="47"/>
      <c r="P316" s="26" t="s">
        <v>2075</v>
      </c>
      <c r="Q316" s="26" t="s">
        <v>39</v>
      </c>
      <c r="R316" s="60">
        <v>1</v>
      </c>
      <c r="S316" s="118">
        <v>3</v>
      </c>
      <c r="T316" s="60"/>
      <c r="U316" s="60"/>
      <c r="V316" s="26" t="s">
        <v>17</v>
      </c>
      <c r="W316" s="26"/>
      <c r="X316" s="26"/>
    </row>
    <row r="317" ht="24.95" customHeight="1" spans="1:24">
      <c r="A317" s="24">
        <v>260</v>
      </c>
      <c r="B317" s="25" t="s">
        <v>2507</v>
      </c>
      <c r="C317" s="26" t="s">
        <v>45</v>
      </c>
      <c r="D317" s="26" t="s">
        <v>271</v>
      </c>
      <c r="E317" s="26" t="s">
        <v>284</v>
      </c>
      <c r="F317" s="26" t="s">
        <v>363</v>
      </c>
      <c r="G317" s="26">
        <v>2019</v>
      </c>
      <c r="H317" s="26" t="s">
        <v>106</v>
      </c>
      <c r="I317" s="45">
        <v>2</v>
      </c>
      <c r="J317" s="46" t="s">
        <v>2403</v>
      </c>
      <c r="K317" s="26" t="s">
        <v>1635</v>
      </c>
      <c r="L317" s="47">
        <f t="shared" ref="L317:L322" si="103">M317+N317+O317</f>
        <v>1.232</v>
      </c>
      <c r="M317" s="47"/>
      <c r="N317" s="47">
        <v>1.232</v>
      </c>
      <c r="O317" s="47"/>
      <c r="P317" s="26" t="s">
        <v>2075</v>
      </c>
      <c r="Q317" s="26" t="s">
        <v>39</v>
      </c>
      <c r="R317" s="60">
        <v>2</v>
      </c>
      <c r="S317" s="60">
        <v>6</v>
      </c>
      <c r="T317" s="60"/>
      <c r="U317" s="60"/>
      <c r="V317" s="26" t="s">
        <v>17</v>
      </c>
      <c r="W317" s="26"/>
      <c r="X317" s="26" t="s">
        <v>2508</v>
      </c>
    </row>
    <row r="318" ht="24.95" customHeight="1" spans="1:24">
      <c r="A318" s="24"/>
      <c r="B318" s="25"/>
      <c r="C318" s="118" t="s">
        <v>2727</v>
      </c>
      <c r="D318" s="119" t="s">
        <v>271</v>
      </c>
      <c r="E318" s="119" t="s">
        <v>284</v>
      </c>
      <c r="F318" s="119" t="s">
        <v>3093</v>
      </c>
      <c r="G318" s="26">
        <v>2019</v>
      </c>
      <c r="H318" s="26" t="s">
        <v>106</v>
      </c>
      <c r="I318" s="45">
        <v>1</v>
      </c>
      <c r="J318" s="46" t="s">
        <v>2403</v>
      </c>
      <c r="K318" s="26" t="s">
        <v>1635</v>
      </c>
      <c r="L318" s="47">
        <v>0.79</v>
      </c>
      <c r="M318" s="47"/>
      <c r="N318" s="47">
        <v>0.79</v>
      </c>
      <c r="O318" s="47"/>
      <c r="P318" s="26" t="s">
        <v>2075</v>
      </c>
      <c r="Q318" s="26" t="s">
        <v>39</v>
      </c>
      <c r="R318" s="60">
        <v>1</v>
      </c>
      <c r="S318" s="118">
        <v>1</v>
      </c>
      <c r="T318" s="60"/>
      <c r="U318" s="60"/>
      <c r="V318" s="26" t="s">
        <v>17</v>
      </c>
      <c r="W318" s="26"/>
      <c r="X318" s="26"/>
    </row>
    <row r="319" ht="24.95" customHeight="1" spans="1:24">
      <c r="A319" s="24"/>
      <c r="B319" s="25"/>
      <c r="C319" s="118" t="s">
        <v>2727</v>
      </c>
      <c r="D319" s="119" t="s">
        <v>271</v>
      </c>
      <c r="E319" s="119" t="s">
        <v>284</v>
      </c>
      <c r="F319" s="119" t="s">
        <v>3060</v>
      </c>
      <c r="G319" s="26">
        <v>2019</v>
      </c>
      <c r="H319" s="26" t="s">
        <v>106</v>
      </c>
      <c r="I319" s="45">
        <v>1</v>
      </c>
      <c r="J319" s="46" t="s">
        <v>2403</v>
      </c>
      <c r="K319" s="26" t="s">
        <v>1635</v>
      </c>
      <c r="L319" s="47">
        <v>0.442</v>
      </c>
      <c r="M319" s="47"/>
      <c r="N319" s="47">
        <v>0.442</v>
      </c>
      <c r="O319" s="47"/>
      <c r="P319" s="26" t="s">
        <v>2075</v>
      </c>
      <c r="Q319" s="26" t="s">
        <v>39</v>
      </c>
      <c r="R319" s="60">
        <v>1</v>
      </c>
      <c r="S319" s="118">
        <v>2</v>
      </c>
      <c r="T319" s="60"/>
      <c r="U319" s="60"/>
      <c r="V319" s="26" t="s">
        <v>17</v>
      </c>
      <c r="W319" s="26"/>
      <c r="X319" s="26"/>
    </row>
    <row r="320" ht="24.95" customHeight="1" spans="1:24">
      <c r="A320" s="24">
        <v>261</v>
      </c>
      <c r="B320" s="25" t="s">
        <v>2509</v>
      </c>
      <c r="C320" s="26" t="s">
        <v>45</v>
      </c>
      <c r="D320" s="26" t="s">
        <v>271</v>
      </c>
      <c r="E320" s="26" t="s">
        <v>287</v>
      </c>
      <c r="F320" s="26" t="s">
        <v>363</v>
      </c>
      <c r="G320" s="26">
        <v>2019</v>
      </c>
      <c r="H320" s="26" t="s">
        <v>106</v>
      </c>
      <c r="I320" s="45">
        <v>1</v>
      </c>
      <c r="J320" s="46" t="s">
        <v>2403</v>
      </c>
      <c r="K320" s="26" t="s">
        <v>1635</v>
      </c>
      <c r="L320" s="47">
        <f t="shared" si="103"/>
        <v>0.567</v>
      </c>
      <c r="M320" s="47"/>
      <c r="N320" s="47">
        <v>0.567</v>
      </c>
      <c r="O320" s="47"/>
      <c r="P320" s="26" t="s">
        <v>2075</v>
      </c>
      <c r="Q320" s="26" t="s">
        <v>39</v>
      </c>
      <c r="R320" s="60">
        <v>1</v>
      </c>
      <c r="S320" s="60">
        <v>4</v>
      </c>
      <c r="T320" s="60"/>
      <c r="U320" s="60"/>
      <c r="V320" s="26" t="s">
        <v>17</v>
      </c>
      <c r="W320" s="26"/>
      <c r="X320" s="26" t="s">
        <v>2510</v>
      </c>
    </row>
    <row r="321" ht="24.95" customHeight="1" spans="1:24">
      <c r="A321" s="24"/>
      <c r="B321" s="25"/>
      <c r="C321" s="118" t="s">
        <v>2727</v>
      </c>
      <c r="D321" s="119" t="s">
        <v>271</v>
      </c>
      <c r="E321" s="119" t="s">
        <v>287</v>
      </c>
      <c r="F321" s="119" t="s">
        <v>3061</v>
      </c>
      <c r="G321" s="26">
        <v>2019</v>
      </c>
      <c r="H321" s="26" t="s">
        <v>106</v>
      </c>
      <c r="I321" s="45">
        <v>1</v>
      </c>
      <c r="J321" s="46" t="s">
        <v>2403</v>
      </c>
      <c r="K321" s="26" t="s">
        <v>1635</v>
      </c>
      <c r="L321" s="47">
        <f t="shared" si="103"/>
        <v>0.567</v>
      </c>
      <c r="M321" s="47"/>
      <c r="N321" s="47">
        <v>0.567</v>
      </c>
      <c r="O321" s="47"/>
      <c r="P321" s="26" t="s">
        <v>2075</v>
      </c>
      <c r="Q321" s="26" t="s">
        <v>39</v>
      </c>
      <c r="R321" s="60">
        <v>1</v>
      </c>
      <c r="S321" s="60">
        <v>4</v>
      </c>
      <c r="T321" s="60"/>
      <c r="U321" s="60"/>
      <c r="V321" s="26" t="s">
        <v>17</v>
      </c>
      <c r="W321" s="26"/>
      <c r="X321" s="26"/>
    </row>
    <row r="322" ht="24.95" customHeight="1" spans="1:24">
      <c r="A322" s="24">
        <v>262</v>
      </c>
      <c r="B322" s="25" t="s">
        <v>2511</v>
      </c>
      <c r="C322" s="26" t="s">
        <v>45</v>
      </c>
      <c r="D322" s="26" t="s">
        <v>271</v>
      </c>
      <c r="E322" s="26" t="s">
        <v>444</v>
      </c>
      <c r="F322" s="26" t="s">
        <v>363</v>
      </c>
      <c r="G322" s="26">
        <v>2019</v>
      </c>
      <c r="H322" s="26" t="s">
        <v>106</v>
      </c>
      <c r="I322" s="45">
        <v>5</v>
      </c>
      <c r="J322" s="46" t="s">
        <v>2403</v>
      </c>
      <c r="K322" s="26" t="s">
        <v>1635</v>
      </c>
      <c r="L322" s="47">
        <f t="shared" si="103"/>
        <v>3.1815</v>
      </c>
      <c r="M322" s="47"/>
      <c r="N322" s="47">
        <v>3.1815</v>
      </c>
      <c r="O322" s="47"/>
      <c r="P322" s="26" t="s">
        <v>2075</v>
      </c>
      <c r="Q322" s="26" t="s">
        <v>39</v>
      </c>
      <c r="R322" s="60">
        <v>5</v>
      </c>
      <c r="S322" s="60">
        <v>16</v>
      </c>
      <c r="T322" s="60"/>
      <c r="U322" s="60"/>
      <c r="V322" s="26" t="s">
        <v>17</v>
      </c>
      <c r="W322" s="26"/>
      <c r="X322" s="26" t="s">
        <v>2512</v>
      </c>
    </row>
    <row r="323" ht="24.95" customHeight="1" spans="1:24">
      <c r="A323" s="24"/>
      <c r="B323" s="25"/>
      <c r="C323" s="118" t="s">
        <v>2727</v>
      </c>
      <c r="D323" s="119" t="s">
        <v>271</v>
      </c>
      <c r="E323" s="119" t="s">
        <v>444</v>
      </c>
      <c r="F323" s="119" t="s">
        <v>3074</v>
      </c>
      <c r="G323" s="26">
        <v>2019</v>
      </c>
      <c r="H323" s="26" t="s">
        <v>106</v>
      </c>
      <c r="I323" s="45">
        <v>1</v>
      </c>
      <c r="J323" s="46" t="s">
        <v>2403</v>
      </c>
      <c r="K323" s="26" t="s">
        <v>1635</v>
      </c>
      <c r="L323" s="47">
        <v>0.8</v>
      </c>
      <c r="M323" s="47"/>
      <c r="N323" s="47">
        <v>0.8</v>
      </c>
      <c r="O323" s="47"/>
      <c r="P323" s="26" t="s">
        <v>2075</v>
      </c>
      <c r="Q323" s="26" t="s">
        <v>39</v>
      </c>
      <c r="R323" s="60">
        <v>1</v>
      </c>
      <c r="S323" s="118">
        <v>3</v>
      </c>
      <c r="T323" s="60"/>
      <c r="U323" s="60"/>
      <c r="V323" s="26" t="s">
        <v>17</v>
      </c>
      <c r="W323" s="26"/>
      <c r="X323" s="26"/>
    </row>
    <row r="324" ht="24.95" customHeight="1" spans="1:24">
      <c r="A324" s="24"/>
      <c r="B324" s="25"/>
      <c r="C324" s="118" t="s">
        <v>2727</v>
      </c>
      <c r="D324" s="119" t="s">
        <v>271</v>
      </c>
      <c r="E324" s="119" t="s">
        <v>444</v>
      </c>
      <c r="F324" s="119" t="s">
        <v>3059</v>
      </c>
      <c r="G324" s="26">
        <v>2019</v>
      </c>
      <c r="H324" s="26" t="s">
        <v>106</v>
      </c>
      <c r="I324" s="45">
        <v>1</v>
      </c>
      <c r="J324" s="46" t="s">
        <v>2403</v>
      </c>
      <c r="K324" s="26" t="s">
        <v>1635</v>
      </c>
      <c r="L324" s="47">
        <v>0.5175</v>
      </c>
      <c r="M324" s="47"/>
      <c r="N324" s="47">
        <v>0.5175</v>
      </c>
      <c r="O324" s="47"/>
      <c r="P324" s="26" t="s">
        <v>2075</v>
      </c>
      <c r="Q324" s="26" t="s">
        <v>39</v>
      </c>
      <c r="R324" s="60">
        <v>1</v>
      </c>
      <c r="S324" s="118">
        <v>2</v>
      </c>
      <c r="T324" s="60"/>
      <c r="U324" s="60"/>
      <c r="V324" s="26" t="s">
        <v>17</v>
      </c>
      <c r="W324" s="26"/>
      <c r="X324" s="26"/>
    </row>
    <row r="325" ht="24.95" customHeight="1" spans="1:24">
      <c r="A325" s="24"/>
      <c r="B325" s="25"/>
      <c r="C325" s="118" t="s">
        <v>2727</v>
      </c>
      <c r="D325" s="119" t="s">
        <v>271</v>
      </c>
      <c r="E325" s="119" t="s">
        <v>444</v>
      </c>
      <c r="F325" s="119" t="s">
        <v>3094</v>
      </c>
      <c r="G325" s="26">
        <v>2019</v>
      </c>
      <c r="H325" s="26" t="s">
        <v>106</v>
      </c>
      <c r="I325" s="45">
        <v>1</v>
      </c>
      <c r="J325" s="46" t="s">
        <v>2403</v>
      </c>
      <c r="K325" s="26" t="s">
        <v>1635</v>
      </c>
      <c r="L325" s="47">
        <v>0.552</v>
      </c>
      <c r="M325" s="47"/>
      <c r="N325" s="47">
        <v>0.552</v>
      </c>
      <c r="O325" s="47"/>
      <c r="P325" s="26" t="s">
        <v>2075</v>
      </c>
      <c r="Q325" s="26" t="s">
        <v>39</v>
      </c>
      <c r="R325" s="60">
        <v>1</v>
      </c>
      <c r="S325" s="118">
        <v>2</v>
      </c>
      <c r="T325" s="60"/>
      <c r="U325" s="60"/>
      <c r="V325" s="26" t="s">
        <v>17</v>
      </c>
      <c r="W325" s="26"/>
      <c r="X325" s="26"/>
    </row>
    <row r="326" ht="24.95" customHeight="1" spans="1:24">
      <c r="A326" s="24"/>
      <c r="B326" s="25"/>
      <c r="C326" s="118" t="s">
        <v>2727</v>
      </c>
      <c r="D326" s="119" t="s">
        <v>271</v>
      </c>
      <c r="E326" s="119" t="s">
        <v>444</v>
      </c>
      <c r="F326" s="119" t="s">
        <v>3095</v>
      </c>
      <c r="G326" s="26">
        <v>2019</v>
      </c>
      <c r="H326" s="26" t="s">
        <v>106</v>
      </c>
      <c r="I326" s="45">
        <v>1</v>
      </c>
      <c r="J326" s="46" t="s">
        <v>2403</v>
      </c>
      <c r="K326" s="26" t="s">
        <v>1635</v>
      </c>
      <c r="L326" s="47">
        <v>0.512</v>
      </c>
      <c r="M326" s="47"/>
      <c r="N326" s="47">
        <v>0.512</v>
      </c>
      <c r="O326" s="47"/>
      <c r="P326" s="26" t="s">
        <v>2075</v>
      </c>
      <c r="Q326" s="26" t="s">
        <v>39</v>
      </c>
      <c r="R326" s="60">
        <v>1</v>
      </c>
      <c r="S326" s="118">
        <v>6</v>
      </c>
      <c r="T326" s="60"/>
      <c r="U326" s="60"/>
      <c r="V326" s="26" t="s">
        <v>17</v>
      </c>
      <c r="W326" s="26"/>
      <c r="X326" s="26"/>
    </row>
    <row r="327" ht="24.95" customHeight="1" spans="1:24">
      <c r="A327" s="24"/>
      <c r="B327" s="25"/>
      <c r="C327" s="118" t="s">
        <v>2727</v>
      </c>
      <c r="D327" s="119" t="s">
        <v>271</v>
      </c>
      <c r="E327" s="119" t="s">
        <v>444</v>
      </c>
      <c r="F327" s="119" t="s">
        <v>3096</v>
      </c>
      <c r="G327" s="26">
        <v>2019</v>
      </c>
      <c r="H327" s="26" t="s">
        <v>106</v>
      </c>
      <c r="I327" s="45">
        <v>1</v>
      </c>
      <c r="J327" s="46" t="s">
        <v>2403</v>
      </c>
      <c r="K327" s="26" t="s">
        <v>1635</v>
      </c>
      <c r="L327" s="47">
        <v>0.8</v>
      </c>
      <c r="M327" s="47"/>
      <c r="N327" s="47">
        <v>0.8</v>
      </c>
      <c r="O327" s="47"/>
      <c r="P327" s="26" t="s">
        <v>2075</v>
      </c>
      <c r="Q327" s="26" t="s">
        <v>39</v>
      </c>
      <c r="R327" s="60">
        <v>1</v>
      </c>
      <c r="S327" s="118">
        <v>3</v>
      </c>
      <c r="T327" s="60"/>
      <c r="U327" s="60"/>
      <c r="V327" s="26" t="s">
        <v>17</v>
      </c>
      <c r="W327" s="26"/>
      <c r="X327" s="26"/>
    </row>
    <row r="328" ht="24.95" customHeight="1" spans="1:24">
      <c r="A328" s="24">
        <v>263</v>
      </c>
      <c r="B328" s="25" t="s">
        <v>2513</v>
      </c>
      <c r="C328" s="26" t="s">
        <v>45</v>
      </c>
      <c r="D328" s="26" t="s">
        <v>271</v>
      </c>
      <c r="E328" s="26" t="s">
        <v>950</v>
      </c>
      <c r="F328" s="26" t="s">
        <v>363</v>
      </c>
      <c r="G328" s="26">
        <v>2019</v>
      </c>
      <c r="H328" s="26" t="s">
        <v>106</v>
      </c>
      <c r="I328" s="45">
        <v>3</v>
      </c>
      <c r="J328" s="46" t="s">
        <v>2403</v>
      </c>
      <c r="K328" s="26" t="s">
        <v>1635</v>
      </c>
      <c r="L328" s="47">
        <v>1.4786</v>
      </c>
      <c r="M328" s="47"/>
      <c r="N328" s="47">
        <v>1.4786</v>
      </c>
      <c r="O328" s="47"/>
      <c r="P328" s="26" t="s">
        <v>2075</v>
      </c>
      <c r="Q328" s="26" t="s">
        <v>39</v>
      </c>
      <c r="R328" s="60">
        <v>3</v>
      </c>
      <c r="S328" s="60">
        <v>7</v>
      </c>
      <c r="T328" s="60"/>
      <c r="U328" s="60"/>
      <c r="V328" s="26" t="s">
        <v>17</v>
      </c>
      <c r="W328" s="26"/>
      <c r="X328" s="26" t="s">
        <v>2514</v>
      </c>
    </row>
    <row r="329" ht="24.95" customHeight="1" spans="1:24">
      <c r="A329" s="24"/>
      <c r="B329" s="25"/>
      <c r="C329" s="118" t="s">
        <v>2727</v>
      </c>
      <c r="D329" s="119" t="s">
        <v>271</v>
      </c>
      <c r="E329" s="119" t="s">
        <v>950</v>
      </c>
      <c r="F329" s="119" t="s">
        <v>3097</v>
      </c>
      <c r="G329" s="26">
        <v>2019</v>
      </c>
      <c r="H329" s="26" t="s">
        <v>106</v>
      </c>
      <c r="I329" s="45">
        <v>1</v>
      </c>
      <c r="J329" s="46" t="s">
        <v>2403</v>
      </c>
      <c r="K329" s="26" t="s">
        <v>1635</v>
      </c>
      <c r="L329" s="47">
        <v>0.4941</v>
      </c>
      <c r="M329" s="47"/>
      <c r="N329" s="47">
        <v>0.4941</v>
      </c>
      <c r="O329" s="47"/>
      <c r="P329" s="26" t="s">
        <v>2075</v>
      </c>
      <c r="Q329" s="26" t="s">
        <v>39</v>
      </c>
      <c r="R329" s="60">
        <v>1</v>
      </c>
      <c r="S329" s="118">
        <v>3</v>
      </c>
      <c r="T329" s="60"/>
      <c r="U329" s="60"/>
      <c r="V329" s="26" t="s">
        <v>17</v>
      </c>
      <c r="W329" s="26"/>
      <c r="X329" s="26"/>
    </row>
    <row r="330" ht="24.95" customHeight="1" spans="1:24">
      <c r="A330" s="24"/>
      <c r="B330" s="25"/>
      <c r="C330" s="118" t="s">
        <v>2727</v>
      </c>
      <c r="D330" s="119" t="s">
        <v>271</v>
      </c>
      <c r="E330" s="119" t="s">
        <v>950</v>
      </c>
      <c r="F330" s="119" t="s">
        <v>3098</v>
      </c>
      <c r="G330" s="26">
        <v>2019</v>
      </c>
      <c r="H330" s="26" t="s">
        <v>106</v>
      </c>
      <c r="I330" s="45">
        <v>1</v>
      </c>
      <c r="J330" s="46" t="s">
        <v>2403</v>
      </c>
      <c r="K330" s="26" t="s">
        <v>1635</v>
      </c>
      <c r="L330" s="47">
        <v>0.41</v>
      </c>
      <c r="M330" s="47"/>
      <c r="N330" s="47">
        <v>0.41</v>
      </c>
      <c r="O330" s="47"/>
      <c r="P330" s="26" t="s">
        <v>2075</v>
      </c>
      <c r="Q330" s="26" t="s">
        <v>39</v>
      </c>
      <c r="R330" s="60">
        <v>1</v>
      </c>
      <c r="S330" s="118">
        <v>2</v>
      </c>
      <c r="T330" s="60"/>
      <c r="U330" s="60"/>
      <c r="V330" s="26" t="s">
        <v>17</v>
      </c>
      <c r="W330" s="26"/>
      <c r="X330" s="26"/>
    </row>
    <row r="331" ht="24.95" customHeight="1" spans="1:24">
      <c r="A331" s="24"/>
      <c r="B331" s="25"/>
      <c r="C331" s="118" t="s">
        <v>2727</v>
      </c>
      <c r="D331" s="119" t="s">
        <v>271</v>
      </c>
      <c r="E331" s="119" t="s">
        <v>950</v>
      </c>
      <c r="F331" s="119" t="s">
        <v>3099</v>
      </c>
      <c r="G331" s="26">
        <v>2019</v>
      </c>
      <c r="H331" s="26" t="s">
        <v>106</v>
      </c>
      <c r="I331" s="45">
        <v>1</v>
      </c>
      <c r="J331" s="46" t="s">
        <v>2403</v>
      </c>
      <c r="K331" s="26" t="s">
        <v>1635</v>
      </c>
      <c r="L331" s="47">
        <v>0.5745</v>
      </c>
      <c r="M331" s="47"/>
      <c r="N331" s="47">
        <v>0.5745</v>
      </c>
      <c r="O331" s="47"/>
      <c r="P331" s="26" t="s">
        <v>2075</v>
      </c>
      <c r="Q331" s="26" t="s">
        <v>39</v>
      </c>
      <c r="R331" s="60">
        <v>1</v>
      </c>
      <c r="S331" s="118">
        <v>2</v>
      </c>
      <c r="T331" s="60"/>
      <c r="U331" s="60"/>
      <c r="V331" s="26" t="s">
        <v>17</v>
      </c>
      <c r="W331" s="26"/>
      <c r="X331" s="26"/>
    </row>
    <row r="332" ht="24.95" customHeight="1" spans="1:24">
      <c r="A332" s="24">
        <v>264</v>
      </c>
      <c r="B332" s="25" t="s">
        <v>2515</v>
      </c>
      <c r="C332" s="26" t="s">
        <v>45</v>
      </c>
      <c r="D332" s="26" t="s">
        <v>271</v>
      </c>
      <c r="E332" s="26" t="s">
        <v>764</v>
      </c>
      <c r="F332" s="26" t="s">
        <v>363</v>
      </c>
      <c r="G332" s="26">
        <v>2019</v>
      </c>
      <c r="H332" s="26" t="s">
        <v>106</v>
      </c>
      <c r="I332" s="45">
        <v>2</v>
      </c>
      <c r="J332" s="46" t="s">
        <v>2403</v>
      </c>
      <c r="K332" s="26" t="s">
        <v>1635</v>
      </c>
      <c r="L332" s="47">
        <f>M332+N332+O332</f>
        <v>1.151</v>
      </c>
      <c r="M332" s="47"/>
      <c r="N332" s="47">
        <v>1.151</v>
      </c>
      <c r="O332" s="47"/>
      <c r="P332" s="26" t="s">
        <v>2075</v>
      </c>
      <c r="Q332" s="26" t="s">
        <v>39</v>
      </c>
      <c r="R332" s="60">
        <v>2</v>
      </c>
      <c r="S332" s="60">
        <v>6</v>
      </c>
      <c r="T332" s="60"/>
      <c r="U332" s="60"/>
      <c r="V332" s="26" t="s">
        <v>17</v>
      </c>
      <c r="W332" s="26"/>
      <c r="X332" s="26" t="s">
        <v>2516</v>
      </c>
    </row>
    <row r="333" customFormat="1" ht="24.95" customHeight="1" spans="1:24">
      <c r="A333" s="24"/>
      <c r="B333" s="25"/>
      <c r="C333" s="118" t="s">
        <v>2727</v>
      </c>
      <c r="D333" s="119" t="s">
        <v>271</v>
      </c>
      <c r="E333" s="119" t="s">
        <v>764</v>
      </c>
      <c r="F333" s="119" t="s">
        <v>3100</v>
      </c>
      <c r="G333" s="26">
        <v>2019</v>
      </c>
      <c r="H333" s="26" t="s">
        <v>106</v>
      </c>
      <c r="I333" s="45">
        <v>1</v>
      </c>
      <c r="J333" s="46" t="s">
        <v>2403</v>
      </c>
      <c r="K333" s="26" t="s">
        <v>1635</v>
      </c>
      <c r="L333" s="47">
        <v>0.627</v>
      </c>
      <c r="M333" s="47"/>
      <c r="N333" s="47">
        <v>0.627</v>
      </c>
      <c r="O333" s="47"/>
      <c r="P333" s="26" t="s">
        <v>2075</v>
      </c>
      <c r="Q333" s="26" t="s">
        <v>39</v>
      </c>
      <c r="R333" s="60">
        <v>1</v>
      </c>
      <c r="S333" s="60">
        <v>4</v>
      </c>
      <c r="T333" s="60"/>
      <c r="U333" s="60"/>
      <c r="V333" s="26" t="s">
        <v>17</v>
      </c>
      <c r="W333" s="26"/>
      <c r="X333" s="26"/>
    </row>
    <row r="334" customFormat="1" ht="24.95" customHeight="1" spans="1:24">
      <c r="A334" s="24"/>
      <c r="B334" s="25"/>
      <c r="C334" s="118" t="s">
        <v>2727</v>
      </c>
      <c r="D334" s="119" t="s">
        <v>271</v>
      </c>
      <c r="E334" s="119" t="s">
        <v>764</v>
      </c>
      <c r="F334" s="119" t="s">
        <v>3101</v>
      </c>
      <c r="G334" s="26">
        <v>2019</v>
      </c>
      <c r="H334" s="26" t="s">
        <v>106</v>
      </c>
      <c r="I334" s="45">
        <v>1</v>
      </c>
      <c r="J334" s="46" t="s">
        <v>2403</v>
      </c>
      <c r="K334" s="26" t="s">
        <v>1635</v>
      </c>
      <c r="L334" s="47">
        <v>0.524</v>
      </c>
      <c r="M334" s="47"/>
      <c r="N334" s="47">
        <v>0.524</v>
      </c>
      <c r="O334" s="47"/>
      <c r="P334" s="26" t="s">
        <v>2075</v>
      </c>
      <c r="Q334" s="26" t="s">
        <v>39</v>
      </c>
      <c r="R334" s="60">
        <v>1</v>
      </c>
      <c r="S334" s="60">
        <v>2</v>
      </c>
      <c r="T334" s="60"/>
      <c r="U334" s="60"/>
      <c r="V334" s="26" t="s">
        <v>17</v>
      </c>
      <c r="W334" s="26"/>
      <c r="X334" s="26"/>
    </row>
    <row r="335" s="5" customFormat="1" ht="24.95" customHeight="1" spans="1:24">
      <c r="A335" s="20">
        <v>265</v>
      </c>
      <c r="B335" s="21" t="s">
        <v>2609</v>
      </c>
      <c r="C335" s="20"/>
      <c r="D335" s="20"/>
      <c r="E335" s="20"/>
      <c r="F335" s="20" t="s">
        <v>37</v>
      </c>
      <c r="G335" s="20" t="s">
        <v>34</v>
      </c>
      <c r="H335" s="20" t="s">
        <v>108</v>
      </c>
      <c r="I335" s="41">
        <f>SUM(0)</f>
        <v>0</v>
      </c>
      <c r="J335" s="21"/>
      <c r="K335" s="20"/>
      <c r="L335" s="48"/>
      <c r="M335" s="48"/>
      <c r="N335" s="48"/>
      <c r="O335" s="48"/>
      <c r="P335" s="20"/>
      <c r="Q335" s="20"/>
      <c r="R335" s="57">
        <f>SUM(0)</f>
        <v>0</v>
      </c>
      <c r="S335" s="57">
        <f>SUM(0)</f>
        <v>0</v>
      </c>
      <c r="T335" s="57"/>
      <c r="U335" s="57"/>
      <c r="V335" s="20"/>
      <c r="W335" s="20">
        <v>9799</v>
      </c>
      <c r="X335" s="20"/>
    </row>
    <row r="336" s="5" customFormat="1" ht="24.95" customHeight="1" spans="1:24">
      <c r="A336" s="20">
        <v>266</v>
      </c>
      <c r="B336" s="21" t="s">
        <v>2610</v>
      </c>
      <c r="C336" s="20"/>
      <c r="D336" s="20"/>
      <c r="E336" s="20"/>
      <c r="F336" s="20" t="s">
        <v>37</v>
      </c>
      <c r="G336" s="20" t="s">
        <v>34</v>
      </c>
      <c r="H336" s="20" t="s">
        <v>1232</v>
      </c>
      <c r="I336" s="57">
        <f>SUM(I337:I337)</f>
        <v>1</v>
      </c>
      <c r="J336" s="21"/>
      <c r="K336" s="20"/>
      <c r="L336" s="48">
        <f>SUM(L337:L337)</f>
        <v>100</v>
      </c>
      <c r="M336" s="48">
        <f>SUM(M337:M337)</f>
        <v>0</v>
      </c>
      <c r="N336" s="48">
        <f>SUM(N337:N337)</f>
        <v>100</v>
      </c>
      <c r="O336" s="48">
        <f>SUM(O337:O337)</f>
        <v>0</v>
      </c>
      <c r="P336" s="20"/>
      <c r="Q336" s="20" t="s">
        <v>110</v>
      </c>
      <c r="R336" s="57">
        <f>SUM(R337:R337)</f>
        <v>12</v>
      </c>
      <c r="S336" s="57">
        <f>SUM(S337:S337)</f>
        <v>52</v>
      </c>
      <c r="T336" s="57"/>
      <c r="U336" s="57"/>
      <c r="V336" s="20" t="s">
        <v>34</v>
      </c>
      <c r="W336" s="20">
        <v>9800</v>
      </c>
      <c r="X336" s="20"/>
    </row>
    <row r="337" s="3" customFormat="1" ht="24.95" customHeight="1" spans="1:24">
      <c r="A337" s="24">
        <v>267</v>
      </c>
      <c r="B337" s="46" t="s">
        <v>2616</v>
      </c>
      <c r="C337" s="26" t="s">
        <v>45</v>
      </c>
      <c r="D337" s="26" t="s">
        <v>271</v>
      </c>
      <c r="E337" s="26" t="s">
        <v>1719</v>
      </c>
      <c r="F337" s="26" t="s">
        <v>37</v>
      </c>
      <c r="G337" s="26">
        <v>2019</v>
      </c>
      <c r="H337" s="26" t="s">
        <v>1232</v>
      </c>
      <c r="I337" s="60">
        <v>1</v>
      </c>
      <c r="J337" s="46" t="s">
        <v>2617</v>
      </c>
      <c r="K337" s="47">
        <v>100</v>
      </c>
      <c r="L337" s="47">
        <v>100</v>
      </c>
      <c r="M337" s="47"/>
      <c r="N337" s="47">
        <v>100</v>
      </c>
      <c r="O337" s="47"/>
      <c r="P337" s="26" t="s">
        <v>1240</v>
      </c>
      <c r="Q337" s="26" t="s">
        <v>110</v>
      </c>
      <c r="R337" s="60">
        <v>12</v>
      </c>
      <c r="S337" s="60">
        <v>52</v>
      </c>
      <c r="T337" s="60"/>
      <c r="U337" s="60"/>
      <c r="V337" s="26" t="s">
        <v>17</v>
      </c>
      <c r="W337" s="26">
        <v>9828</v>
      </c>
      <c r="X337" s="26"/>
    </row>
    <row r="338" s="5" customFormat="1" ht="24.95" customHeight="1" spans="1:24">
      <c r="A338" s="20">
        <v>268</v>
      </c>
      <c r="B338" s="21" t="s">
        <v>2620</v>
      </c>
      <c r="C338" s="20"/>
      <c r="D338" s="20"/>
      <c r="E338" s="20"/>
      <c r="F338" s="20" t="s">
        <v>37</v>
      </c>
      <c r="G338" s="20" t="s">
        <v>34</v>
      </c>
      <c r="H338" s="20" t="s">
        <v>34</v>
      </c>
      <c r="I338" s="42" t="s">
        <v>34</v>
      </c>
      <c r="J338" s="21"/>
      <c r="K338" s="20"/>
      <c r="L338" s="48">
        <f t="shared" ref="L338:O338" si="104">L339+L340+L341+L342</f>
        <v>0</v>
      </c>
      <c r="M338" s="48">
        <f t="shared" si="104"/>
        <v>0</v>
      </c>
      <c r="N338" s="48">
        <f t="shared" si="104"/>
        <v>0</v>
      </c>
      <c r="O338" s="48">
        <f t="shared" si="104"/>
        <v>0</v>
      </c>
      <c r="P338" s="20"/>
      <c r="Q338" s="20" t="s">
        <v>110</v>
      </c>
      <c r="R338" s="57">
        <f>R339+R340+R341+R342</f>
        <v>0</v>
      </c>
      <c r="S338" s="57">
        <f>S339+S340+S341+S342</f>
        <v>0</v>
      </c>
      <c r="T338" s="57"/>
      <c r="U338" s="57"/>
      <c r="V338" s="20" t="s">
        <v>34</v>
      </c>
      <c r="W338" s="20">
        <v>9839</v>
      </c>
      <c r="X338" s="20"/>
    </row>
    <row r="339" s="6" customFormat="1" ht="24.95" customHeight="1" spans="1:24">
      <c r="A339" s="22">
        <v>269</v>
      </c>
      <c r="B339" s="23" t="s">
        <v>2621</v>
      </c>
      <c r="C339" s="22"/>
      <c r="D339" s="22"/>
      <c r="E339" s="22"/>
      <c r="F339" s="22" t="s">
        <v>37</v>
      </c>
      <c r="G339" s="22" t="s">
        <v>34</v>
      </c>
      <c r="H339" s="22" t="s">
        <v>2053</v>
      </c>
      <c r="I339" s="43"/>
      <c r="J339" s="69"/>
      <c r="K339" s="22"/>
      <c r="L339" s="49"/>
      <c r="M339" s="49"/>
      <c r="N339" s="49"/>
      <c r="O339" s="49"/>
      <c r="P339" s="22"/>
      <c r="Q339" s="22"/>
      <c r="R339" s="58"/>
      <c r="S339" s="58"/>
      <c r="T339" s="58"/>
      <c r="U339" s="58"/>
      <c r="V339" s="22" t="s">
        <v>34</v>
      </c>
      <c r="W339" s="22">
        <v>9840</v>
      </c>
      <c r="X339" s="22"/>
    </row>
    <row r="340" s="6" customFormat="1" ht="24.95" customHeight="1" spans="1:24">
      <c r="A340" s="22">
        <v>270</v>
      </c>
      <c r="B340" s="23" t="s">
        <v>2622</v>
      </c>
      <c r="C340" s="22"/>
      <c r="D340" s="22"/>
      <c r="E340" s="22"/>
      <c r="F340" s="22" t="s">
        <v>2623</v>
      </c>
      <c r="G340" s="22" t="s">
        <v>34</v>
      </c>
      <c r="H340" s="22" t="s">
        <v>1232</v>
      </c>
      <c r="I340" s="43">
        <f t="shared" ref="I340:I342" si="105">SUM(0)</f>
        <v>0</v>
      </c>
      <c r="J340" s="69"/>
      <c r="K340" s="22"/>
      <c r="L340" s="49"/>
      <c r="M340" s="49"/>
      <c r="N340" s="49"/>
      <c r="O340" s="49"/>
      <c r="P340" s="22"/>
      <c r="Q340" s="22"/>
      <c r="R340" s="58">
        <f t="shared" ref="R340:R342" si="106">SUM(0)</f>
        <v>0</v>
      </c>
      <c r="S340" s="58">
        <f t="shared" ref="S340:S342" si="107">SUM(0)</f>
        <v>0</v>
      </c>
      <c r="T340" s="58"/>
      <c r="U340" s="58"/>
      <c r="V340" s="22" t="s">
        <v>34</v>
      </c>
      <c r="W340" s="22">
        <v>9874</v>
      </c>
      <c r="X340" s="22"/>
    </row>
    <row r="341" s="6" customFormat="1" ht="24.95" customHeight="1" spans="1:24">
      <c r="A341" s="22">
        <v>271</v>
      </c>
      <c r="B341" s="23" t="s">
        <v>2624</v>
      </c>
      <c r="C341" s="22"/>
      <c r="D341" s="22"/>
      <c r="E341" s="22"/>
      <c r="F341" s="22" t="s">
        <v>37</v>
      </c>
      <c r="G341" s="22" t="s">
        <v>34</v>
      </c>
      <c r="H341" s="22" t="s">
        <v>108</v>
      </c>
      <c r="I341" s="43">
        <f t="shared" si="105"/>
        <v>0</v>
      </c>
      <c r="J341" s="69" t="s">
        <v>2625</v>
      </c>
      <c r="K341" s="22"/>
      <c r="L341" s="49">
        <f t="shared" ref="L341:O341" si="108">SUM(0)</f>
        <v>0</v>
      </c>
      <c r="M341" s="49">
        <f t="shared" si="108"/>
        <v>0</v>
      </c>
      <c r="N341" s="49">
        <f t="shared" si="108"/>
        <v>0</v>
      </c>
      <c r="O341" s="49">
        <f t="shared" si="108"/>
        <v>0</v>
      </c>
      <c r="P341" s="22"/>
      <c r="Q341" s="22" t="s">
        <v>110</v>
      </c>
      <c r="R341" s="58">
        <f t="shared" si="106"/>
        <v>0</v>
      </c>
      <c r="S341" s="58">
        <f t="shared" si="107"/>
        <v>0</v>
      </c>
      <c r="T341" s="58"/>
      <c r="U341" s="58"/>
      <c r="V341" s="22" t="s">
        <v>34</v>
      </c>
      <c r="W341" s="22">
        <v>9887</v>
      </c>
      <c r="X341" s="22"/>
    </row>
    <row r="342" s="6" customFormat="1" ht="24.95" customHeight="1" spans="1:24">
      <c r="A342" s="22">
        <v>272</v>
      </c>
      <c r="B342" s="23" t="s">
        <v>2626</v>
      </c>
      <c r="C342" s="22"/>
      <c r="D342" s="22"/>
      <c r="E342" s="22"/>
      <c r="F342" s="22" t="s">
        <v>37</v>
      </c>
      <c r="G342" s="22" t="s">
        <v>34</v>
      </c>
      <c r="H342" s="22" t="s">
        <v>34</v>
      </c>
      <c r="I342" s="58">
        <f t="shared" si="105"/>
        <v>0</v>
      </c>
      <c r="J342" s="69" t="s">
        <v>2627</v>
      </c>
      <c r="K342" s="22"/>
      <c r="L342" s="49">
        <f t="shared" ref="L342:O342" si="109">SUM(0)</f>
        <v>0</v>
      </c>
      <c r="M342" s="49">
        <f t="shared" si="109"/>
        <v>0</v>
      </c>
      <c r="N342" s="49">
        <f t="shared" si="109"/>
        <v>0</v>
      </c>
      <c r="O342" s="49">
        <f t="shared" si="109"/>
        <v>0</v>
      </c>
      <c r="P342" s="22"/>
      <c r="Q342" s="22" t="s">
        <v>110</v>
      </c>
      <c r="R342" s="58">
        <f t="shared" si="106"/>
        <v>0</v>
      </c>
      <c r="S342" s="58">
        <f t="shared" si="107"/>
        <v>0</v>
      </c>
      <c r="T342" s="58"/>
      <c r="U342" s="58"/>
      <c r="V342" s="22" t="s">
        <v>34</v>
      </c>
      <c r="W342" s="22">
        <v>9943</v>
      </c>
      <c r="X342" s="22"/>
    </row>
    <row r="343" s="4" customFormat="1" ht="24.95" customHeight="1" spans="1:24">
      <c r="A343" s="18">
        <v>273</v>
      </c>
      <c r="B343" s="19" t="s">
        <v>2628</v>
      </c>
      <c r="C343" s="18"/>
      <c r="D343" s="18"/>
      <c r="E343" s="18"/>
      <c r="F343" s="18" t="s">
        <v>34</v>
      </c>
      <c r="G343" s="18" t="s">
        <v>34</v>
      </c>
      <c r="H343" s="18" t="s">
        <v>34</v>
      </c>
      <c r="I343" s="39"/>
      <c r="J343" s="19"/>
      <c r="K343" s="18"/>
      <c r="L343" s="40"/>
      <c r="M343" s="40"/>
      <c r="N343" s="40"/>
      <c r="O343" s="40"/>
      <c r="P343" s="18"/>
      <c r="Q343" s="18"/>
      <c r="R343" s="56"/>
      <c r="S343" s="56"/>
      <c r="T343" s="56"/>
      <c r="U343" s="56"/>
      <c r="V343" s="18"/>
      <c r="W343" s="18">
        <v>9950</v>
      </c>
      <c r="X343" s="18"/>
    </row>
    <row r="344" s="5" customFormat="1" ht="24.95" customHeight="1" spans="1:24">
      <c r="A344" s="20">
        <v>274</v>
      </c>
      <c r="B344" s="21" t="s">
        <v>2629</v>
      </c>
      <c r="C344" s="20"/>
      <c r="D344" s="20"/>
      <c r="E344" s="20"/>
      <c r="F344" s="20"/>
      <c r="G344" s="20"/>
      <c r="H344" s="20"/>
      <c r="I344" s="41"/>
      <c r="J344" s="21"/>
      <c r="K344" s="20"/>
      <c r="L344" s="48"/>
      <c r="M344" s="48"/>
      <c r="N344" s="48"/>
      <c r="O344" s="48"/>
      <c r="P344" s="20"/>
      <c r="Q344" s="20"/>
      <c r="R344" s="57"/>
      <c r="S344" s="57"/>
      <c r="T344" s="57"/>
      <c r="U344" s="57"/>
      <c r="V344" s="20"/>
      <c r="W344" s="20">
        <v>9951</v>
      </c>
      <c r="X344" s="20"/>
    </row>
    <row r="345" s="5" customFormat="1" ht="24.95" customHeight="1" spans="1:24">
      <c r="A345" s="20">
        <v>275</v>
      </c>
      <c r="B345" s="21" t="s">
        <v>2630</v>
      </c>
      <c r="C345" s="20"/>
      <c r="D345" s="20"/>
      <c r="E345" s="20"/>
      <c r="F345" s="20"/>
      <c r="G345" s="20"/>
      <c r="H345" s="20"/>
      <c r="I345" s="41"/>
      <c r="J345" s="21"/>
      <c r="K345" s="20"/>
      <c r="L345" s="48"/>
      <c r="M345" s="48"/>
      <c r="N345" s="48"/>
      <c r="O345" s="48"/>
      <c r="P345" s="20"/>
      <c r="Q345" s="20"/>
      <c r="R345" s="57"/>
      <c r="S345" s="57"/>
      <c r="T345" s="57"/>
      <c r="U345" s="57"/>
      <c r="V345" s="20"/>
      <c r="W345" s="20">
        <v>9952</v>
      </c>
      <c r="X345" s="20"/>
    </row>
    <row r="346" s="5" customFormat="1" ht="24.95" customHeight="1" spans="1:24">
      <c r="A346" s="20">
        <v>276</v>
      </c>
      <c r="B346" s="21" t="s">
        <v>2631</v>
      </c>
      <c r="C346" s="20"/>
      <c r="D346" s="20"/>
      <c r="E346" s="20"/>
      <c r="F346" s="20"/>
      <c r="G346" s="20"/>
      <c r="H346" s="20"/>
      <c r="I346" s="41"/>
      <c r="J346" s="21"/>
      <c r="K346" s="20"/>
      <c r="L346" s="48"/>
      <c r="M346" s="48"/>
      <c r="N346" s="48"/>
      <c r="O346" s="48"/>
      <c r="P346" s="20"/>
      <c r="Q346" s="20"/>
      <c r="R346" s="57"/>
      <c r="S346" s="57"/>
      <c r="T346" s="57"/>
      <c r="U346" s="57"/>
      <c r="V346" s="20"/>
      <c r="W346" s="20">
        <v>9953</v>
      </c>
      <c r="X346" s="20"/>
    </row>
    <row r="347" s="5" customFormat="1" ht="24.95" customHeight="1" spans="1:24">
      <c r="A347" s="20">
        <v>277</v>
      </c>
      <c r="B347" s="21" t="s">
        <v>2632</v>
      </c>
      <c r="C347" s="20"/>
      <c r="D347" s="20"/>
      <c r="E347" s="20"/>
      <c r="F347" s="20"/>
      <c r="G347" s="20"/>
      <c r="H347" s="20"/>
      <c r="I347" s="41"/>
      <c r="J347" s="21"/>
      <c r="K347" s="20"/>
      <c r="L347" s="48"/>
      <c r="M347" s="48"/>
      <c r="N347" s="48"/>
      <c r="O347" s="48"/>
      <c r="P347" s="20"/>
      <c r="Q347" s="20"/>
      <c r="R347" s="57"/>
      <c r="S347" s="57"/>
      <c r="T347" s="57"/>
      <c r="U347" s="57"/>
      <c r="V347" s="20"/>
      <c r="W347" s="20">
        <v>9954</v>
      </c>
      <c r="X347" s="20"/>
    </row>
    <row r="348" s="4" customFormat="1" ht="24.95" customHeight="1" spans="1:24">
      <c r="A348" s="18">
        <v>278</v>
      </c>
      <c r="B348" s="19" t="s">
        <v>2633</v>
      </c>
      <c r="C348" s="18"/>
      <c r="D348" s="18"/>
      <c r="E348" s="18"/>
      <c r="F348" s="18" t="s">
        <v>34</v>
      </c>
      <c r="G348" s="18" t="s">
        <v>34</v>
      </c>
      <c r="H348" s="18" t="s">
        <v>34</v>
      </c>
      <c r="I348" s="39" t="s">
        <v>34</v>
      </c>
      <c r="J348" s="19"/>
      <c r="K348" s="18"/>
      <c r="L348" s="40">
        <f t="shared" ref="L348:O348" si="110">L349+L351+L352</f>
        <v>40</v>
      </c>
      <c r="M348" s="40">
        <f t="shared" si="110"/>
        <v>40</v>
      </c>
      <c r="N348" s="40">
        <f t="shared" si="110"/>
        <v>0</v>
      </c>
      <c r="O348" s="40">
        <f t="shared" si="110"/>
        <v>0</v>
      </c>
      <c r="P348" s="18"/>
      <c r="Q348" s="18" t="s">
        <v>34</v>
      </c>
      <c r="R348" s="56">
        <f>R349+R351+R352</f>
        <v>705</v>
      </c>
      <c r="S348" s="56">
        <f>S349+S351+S352</f>
        <v>2900</v>
      </c>
      <c r="T348" s="56" t="s">
        <v>2634</v>
      </c>
      <c r="U348" s="56" t="s">
        <v>2635</v>
      </c>
      <c r="V348" s="18" t="s">
        <v>34</v>
      </c>
      <c r="W348" s="18">
        <v>9955</v>
      </c>
      <c r="X348" s="18"/>
    </row>
    <row r="349" s="5" customFormat="1" ht="24.95" customHeight="1" spans="1:24">
      <c r="A349" s="20">
        <v>279</v>
      </c>
      <c r="B349" s="21" t="s">
        <v>2636</v>
      </c>
      <c r="C349" s="20"/>
      <c r="D349" s="20"/>
      <c r="E349" s="20"/>
      <c r="F349" s="20" t="s">
        <v>37</v>
      </c>
      <c r="G349" s="20" t="s">
        <v>34</v>
      </c>
      <c r="H349" s="20" t="s">
        <v>108</v>
      </c>
      <c r="I349" s="41">
        <f>SUM(I350)</f>
        <v>1</v>
      </c>
      <c r="J349" s="21" t="s">
        <v>2637</v>
      </c>
      <c r="K349" s="20"/>
      <c r="L349" s="48">
        <f t="shared" ref="L349:O349" si="111">SUM(L350)</f>
        <v>40</v>
      </c>
      <c r="M349" s="48">
        <f t="shared" si="111"/>
        <v>40</v>
      </c>
      <c r="N349" s="48">
        <f t="shared" si="111"/>
        <v>0</v>
      </c>
      <c r="O349" s="48">
        <f t="shared" si="111"/>
        <v>0</v>
      </c>
      <c r="P349" s="20"/>
      <c r="Q349" s="20" t="s">
        <v>110</v>
      </c>
      <c r="R349" s="57">
        <f>SUM(R350)</f>
        <v>705</v>
      </c>
      <c r="S349" s="57">
        <f>SUM(S350)</f>
        <v>2900</v>
      </c>
      <c r="T349" s="57"/>
      <c r="U349" s="57"/>
      <c r="V349" s="20" t="s">
        <v>34</v>
      </c>
      <c r="W349" s="20">
        <v>9956</v>
      </c>
      <c r="X349" s="20"/>
    </row>
    <row r="350" ht="24.95" customHeight="1" spans="1:24">
      <c r="A350" s="24">
        <v>280</v>
      </c>
      <c r="B350" s="51" t="s">
        <v>2638</v>
      </c>
      <c r="C350" s="24" t="s">
        <v>45</v>
      </c>
      <c r="D350" s="26" t="s">
        <v>271</v>
      </c>
      <c r="E350" s="24" t="s">
        <v>1944</v>
      </c>
      <c r="F350" s="24" t="s">
        <v>37</v>
      </c>
      <c r="G350" s="24">
        <v>2018</v>
      </c>
      <c r="H350" s="24" t="s">
        <v>108</v>
      </c>
      <c r="I350" s="55">
        <v>1</v>
      </c>
      <c r="J350" s="51" t="s">
        <v>2639</v>
      </c>
      <c r="K350" s="50">
        <v>40</v>
      </c>
      <c r="L350" s="52">
        <f>M350+N350+O350</f>
        <v>40</v>
      </c>
      <c r="M350" s="52">
        <v>40</v>
      </c>
      <c r="N350" s="52"/>
      <c r="O350" s="52"/>
      <c r="P350" s="24" t="s">
        <v>49</v>
      </c>
      <c r="Q350" s="24" t="s">
        <v>110</v>
      </c>
      <c r="R350" s="24">
        <v>705</v>
      </c>
      <c r="S350" s="24">
        <v>2900</v>
      </c>
      <c r="T350" s="24"/>
      <c r="U350" s="24"/>
      <c r="V350" s="24" t="s">
        <v>2640</v>
      </c>
      <c r="W350" s="24">
        <v>9957</v>
      </c>
      <c r="X350" s="24"/>
    </row>
    <row r="351" s="5" customFormat="1" ht="24.95" customHeight="1" spans="1:24">
      <c r="A351" s="20">
        <v>281</v>
      </c>
      <c r="B351" s="21" t="s">
        <v>2641</v>
      </c>
      <c r="C351" s="20"/>
      <c r="D351" s="20"/>
      <c r="E351" s="20"/>
      <c r="F351" s="20"/>
      <c r="G351" s="20"/>
      <c r="H351" s="20"/>
      <c r="I351" s="42"/>
      <c r="J351" s="21"/>
      <c r="K351" s="20"/>
      <c r="L351" s="48"/>
      <c r="M351" s="48"/>
      <c r="N351" s="48"/>
      <c r="O351" s="48"/>
      <c r="P351" s="20"/>
      <c r="Q351" s="20"/>
      <c r="R351" s="57"/>
      <c r="S351" s="57"/>
      <c r="T351" s="57"/>
      <c r="U351" s="57"/>
      <c r="V351" s="20"/>
      <c r="W351" s="20">
        <v>9958</v>
      </c>
      <c r="X351" s="20"/>
    </row>
    <row r="352" s="5" customFormat="1" ht="24.95" customHeight="1" spans="1:24">
      <c r="A352" s="20">
        <v>282</v>
      </c>
      <c r="B352" s="21" t="s">
        <v>2642</v>
      </c>
      <c r="C352" s="20"/>
      <c r="D352" s="20"/>
      <c r="E352" s="20"/>
      <c r="F352" s="20" t="s">
        <v>37</v>
      </c>
      <c r="G352" s="20" t="s">
        <v>34</v>
      </c>
      <c r="H352" s="20" t="s">
        <v>38</v>
      </c>
      <c r="I352" s="41"/>
      <c r="J352" s="21"/>
      <c r="K352" s="20"/>
      <c r="L352" s="48"/>
      <c r="M352" s="48"/>
      <c r="N352" s="48"/>
      <c r="O352" s="48"/>
      <c r="P352" s="20"/>
      <c r="Q352" s="20"/>
      <c r="R352" s="57"/>
      <c r="S352" s="57"/>
      <c r="T352" s="57"/>
      <c r="U352" s="57"/>
      <c r="V352" s="20"/>
      <c r="W352" s="20">
        <v>9959</v>
      </c>
      <c r="X352" s="20"/>
    </row>
    <row r="353" s="6" customFormat="1" ht="24.95" customHeight="1" spans="1:24">
      <c r="A353" s="22">
        <v>283</v>
      </c>
      <c r="B353" s="23" t="s">
        <v>2643</v>
      </c>
      <c r="C353" s="22"/>
      <c r="D353" s="22"/>
      <c r="E353" s="22"/>
      <c r="F353" s="22" t="s">
        <v>37</v>
      </c>
      <c r="G353" s="22" t="s">
        <v>34</v>
      </c>
      <c r="H353" s="22" t="s">
        <v>38</v>
      </c>
      <c r="I353" s="43"/>
      <c r="J353" s="23"/>
      <c r="K353" s="22"/>
      <c r="L353" s="49"/>
      <c r="M353" s="49"/>
      <c r="N353" s="49"/>
      <c r="O353" s="49"/>
      <c r="P353" s="22"/>
      <c r="Q353" s="22"/>
      <c r="R353" s="58"/>
      <c r="S353" s="58"/>
      <c r="T353" s="58"/>
      <c r="U353" s="58"/>
      <c r="V353" s="22"/>
      <c r="W353" s="22">
        <v>9960</v>
      </c>
      <c r="X353" s="22"/>
    </row>
    <row r="354" s="6" customFormat="1" ht="24.95" customHeight="1" spans="1:24">
      <c r="A354" s="22">
        <v>284</v>
      </c>
      <c r="B354" s="23" t="s">
        <v>2644</v>
      </c>
      <c r="C354" s="22"/>
      <c r="D354" s="22"/>
      <c r="E354" s="22"/>
      <c r="F354" s="22" t="s">
        <v>37</v>
      </c>
      <c r="G354" s="22" t="s">
        <v>34</v>
      </c>
      <c r="H354" s="22" t="s">
        <v>38</v>
      </c>
      <c r="I354" s="43"/>
      <c r="J354" s="23"/>
      <c r="K354" s="22"/>
      <c r="L354" s="49"/>
      <c r="M354" s="49"/>
      <c r="N354" s="49"/>
      <c r="O354" s="49"/>
      <c r="P354" s="22"/>
      <c r="Q354" s="22"/>
      <c r="R354" s="58"/>
      <c r="S354" s="58"/>
      <c r="T354" s="58"/>
      <c r="U354" s="58"/>
      <c r="V354" s="22"/>
      <c r="W354" s="22">
        <v>10320</v>
      </c>
      <c r="X354" s="22"/>
    </row>
    <row r="355" s="6" customFormat="1" ht="24.95" customHeight="1" spans="1:24">
      <c r="A355" s="22">
        <v>285</v>
      </c>
      <c r="B355" s="23" t="s">
        <v>2645</v>
      </c>
      <c r="C355" s="22"/>
      <c r="D355" s="22"/>
      <c r="E355" s="22"/>
      <c r="F355" s="22" t="s">
        <v>37</v>
      </c>
      <c r="G355" s="22" t="s">
        <v>34</v>
      </c>
      <c r="H355" s="22" t="s">
        <v>38</v>
      </c>
      <c r="I355" s="43"/>
      <c r="J355" s="23"/>
      <c r="K355" s="22"/>
      <c r="L355" s="49"/>
      <c r="M355" s="49"/>
      <c r="N355" s="49"/>
      <c r="O355" s="49"/>
      <c r="P355" s="22"/>
      <c r="Q355" s="22"/>
      <c r="R355" s="58"/>
      <c r="S355" s="58"/>
      <c r="T355" s="58"/>
      <c r="U355" s="58"/>
      <c r="V355" s="22"/>
      <c r="W355" s="22">
        <v>10917</v>
      </c>
      <c r="X355" s="22"/>
    </row>
    <row r="356" s="4" customFormat="1" ht="24.95" customHeight="1" spans="1:24">
      <c r="A356" s="18">
        <v>286</v>
      </c>
      <c r="B356" s="19" t="s">
        <v>2646</v>
      </c>
      <c r="C356" s="18"/>
      <c r="D356" s="18"/>
      <c r="E356" s="18"/>
      <c r="F356" s="18" t="s">
        <v>37</v>
      </c>
      <c r="G356" s="18" t="s">
        <v>34</v>
      </c>
      <c r="H356" s="18" t="s">
        <v>108</v>
      </c>
      <c r="I356" s="62">
        <f>I357+I358+I359+I360+I361</f>
        <v>0</v>
      </c>
      <c r="J356" s="19"/>
      <c r="K356" s="18"/>
      <c r="L356" s="40">
        <f t="shared" ref="L356:O356" si="112">L357+L358+L359+L360+L361</f>
        <v>0</v>
      </c>
      <c r="M356" s="40">
        <f t="shared" si="112"/>
        <v>0</v>
      </c>
      <c r="N356" s="40">
        <f t="shared" si="112"/>
        <v>0</v>
      </c>
      <c r="O356" s="40">
        <f t="shared" si="112"/>
        <v>0</v>
      </c>
      <c r="P356" s="18"/>
      <c r="Q356" s="18" t="s">
        <v>39</v>
      </c>
      <c r="R356" s="56">
        <f>R357+R358+R359+R360+R361</f>
        <v>0</v>
      </c>
      <c r="S356" s="56">
        <f>S357+S358+S359+S360+S361</f>
        <v>0</v>
      </c>
      <c r="T356" s="56" t="s">
        <v>2647</v>
      </c>
      <c r="U356" s="56" t="s">
        <v>2648</v>
      </c>
      <c r="V356" s="18" t="s">
        <v>34</v>
      </c>
      <c r="W356" s="18">
        <v>11424</v>
      </c>
      <c r="X356" s="18"/>
    </row>
    <row r="357" s="5" customFormat="1" ht="24.95" customHeight="1" spans="1:24">
      <c r="A357" s="20">
        <v>287</v>
      </c>
      <c r="B357" s="21" t="s">
        <v>2649</v>
      </c>
      <c r="C357" s="20"/>
      <c r="D357" s="20"/>
      <c r="E357" s="20"/>
      <c r="F357" s="20" t="s">
        <v>37</v>
      </c>
      <c r="G357" s="20" t="s">
        <v>34</v>
      </c>
      <c r="H357" s="20" t="s">
        <v>108</v>
      </c>
      <c r="I357" s="41">
        <f>SUM(0)</f>
        <v>0</v>
      </c>
      <c r="J357" s="21" t="s">
        <v>2650</v>
      </c>
      <c r="K357" s="20"/>
      <c r="L357" s="48">
        <f t="shared" ref="L357:O357" si="113">SUM(0)</f>
        <v>0</v>
      </c>
      <c r="M357" s="48">
        <f t="shared" si="113"/>
        <v>0</v>
      </c>
      <c r="N357" s="48">
        <f t="shared" si="113"/>
        <v>0</v>
      </c>
      <c r="O357" s="48">
        <f t="shared" si="113"/>
        <v>0</v>
      </c>
      <c r="P357" s="20"/>
      <c r="Q357" s="20" t="s">
        <v>39</v>
      </c>
      <c r="R357" s="57">
        <f>SUM(0)</f>
        <v>0</v>
      </c>
      <c r="S357" s="57">
        <f>SUM(0)</f>
        <v>0</v>
      </c>
      <c r="T357" s="57"/>
      <c r="U357" s="57"/>
      <c r="V357" s="20" t="s">
        <v>34</v>
      </c>
      <c r="W357" s="20">
        <v>11425</v>
      </c>
      <c r="X357" s="20"/>
    </row>
    <row r="358" s="8" customFormat="1" ht="24.95" customHeight="1" spans="1:24">
      <c r="A358" s="20">
        <v>288</v>
      </c>
      <c r="B358" s="75" t="s">
        <v>2651</v>
      </c>
      <c r="C358" s="20"/>
      <c r="D358" s="20"/>
      <c r="E358" s="20"/>
      <c r="F358" s="20" t="s">
        <v>37</v>
      </c>
      <c r="G358" s="20">
        <v>2020</v>
      </c>
      <c r="H358" s="20" t="s">
        <v>108</v>
      </c>
      <c r="I358" s="20">
        <f>SUM(0)</f>
        <v>0</v>
      </c>
      <c r="J358" s="20" t="s">
        <v>2652</v>
      </c>
      <c r="K358" s="20"/>
      <c r="L358" s="20">
        <f t="shared" ref="L358:O358" si="114">SUM(0)</f>
        <v>0</v>
      </c>
      <c r="M358" s="20">
        <f t="shared" si="114"/>
        <v>0</v>
      </c>
      <c r="N358" s="20">
        <f t="shared" si="114"/>
        <v>0</v>
      </c>
      <c r="O358" s="20">
        <f t="shared" si="114"/>
        <v>0</v>
      </c>
      <c r="P358" s="20"/>
      <c r="Q358" s="20"/>
      <c r="R358" s="20"/>
      <c r="S358" s="20"/>
      <c r="T358" s="20"/>
      <c r="U358" s="20"/>
      <c r="V358" s="20"/>
      <c r="W358" s="20">
        <v>11429</v>
      </c>
      <c r="X358" s="20"/>
    </row>
    <row r="359" s="5" customFormat="1" ht="24.95" customHeight="1" spans="1:24">
      <c r="A359" s="20">
        <v>289</v>
      </c>
      <c r="B359" s="21" t="s">
        <v>2653</v>
      </c>
      <c r="C359" s="20"/>
      <c r="D359" s="20"/>
      <c r="E359" s="20"/>
      <c r="F359" s="20"/>
      <c r="G359" s="20"/>
      <c r="H359" s="20"/>
      <c r="I359" s="42"/>
      <c r="J359" s="21"/>
      <c r="K359" s="20"/>
      <c r="L359" s="48"/>
      <c r="M359" s="48"/>
      <c r="N359" s="48"/>
      <c r="O359" s="48"/>
      <c r="P359" s="20"/>
      <c r="Q359" s="20"/>
      <c r="R359" s="57"/>
      <c r="S359" s="57"/>
      <c r="T359" s="57"/>
      <c r="U359" s="57"/>
      <c r="V359" s="20"/>
      <c r="W359" s="20">
        <v>11430</v>
      </c>
      <c r="X359" s="20"/>
    </row>
    <row r="360" s="5" customFormat="1" ht="24.95" customHeight="1" spans="1:24">
      <c r="A360" s="20">
        <v>290</v>
      </c>
      <c r="B360" s="21" t="s">
        <v>2654</v>
      </c>
      <c r="C360" s="20"/>
      <c r="D360" s="20"/>
      <c r="E360" s="20"/>
      <c r="F360" s="20"/>
      <c r="G360" s="20"/>
      <c r="H360" s="20"/>
      <c r="I360" s="42"/>
      <c r="J360" s="21"/>
      <c r="K360" s="20"/>
      <c r="L360" s="48"/>
      <c r="M360" s="48"/>
      <c r="N360" s="48"/>
      <c r="O360" s="48"/>
      <c r="P360" s="20"/>
      <c r="Q360" s="20"/>
      <c r="R360" s="57"/>
      <c r="S360" s="57"/>
      <c r="T360" s="57"/>
      <c r="U360" s="57"/>
      <c r="V360" s="20"/>
      <c r="W360" s="20">
        <v>11431</v>
      </c>
      <c r="X360" s="20"/>
    </row>
    <row r="361" s="5" customFormat="1" ht="24.95" customHeight="1" spans="1:24">
      <c r="A361" s="20">
        <v>291</v>
      </c>
      <c r="B361" s="21" t="s">
        <v>2655</v>
      </c>
      <c r="C361" s="20"/>
      <c r="D361" s="20"/>
      <c r="E361" s="20"/>
      <c r="F361" s="20"/>
      <c r="G361" s="20"/>
      <c r="H361" s="20"/>
      <c r="I361" s="42"/>
      <c r="J361" s="21"/>
      <c r="K361" s="20"/>
      <c r="L361" s="48"/>
      <c r="M361" s="48"/>
      <c r="N361" s="48"/>
      <c r="O361" s="48"/>
      <c r="P361" s="20"/>
      <c r="Q361" s="20"/>
      <c r="R361" s="57"/>
      <c r="S361" s="57"/>
      <c r="T361" s="57"/>
      <c r="U361" s="57"/>
      <c r="V361" s="20"/>
      <c r="W361" s="20">
        <v>11432</v>
      </c>
      <c r="X361" s="20"/>
    </row>
    <row r="362" s="4" customFormat="1" ht="24.95" customHeight="1" spans="1:24">
      <c r="A362" s="18">
        <v>292</v>
      </c>
      <c r="B362" s="19" t="s">
        <v>2656</v>
      </c>
      <c r="C362" s="18"/>
      <c r="D362" s="18"/>
      <c r="E362" s="18"/>
      <c r="F362" s="18"/>
      <c r="G362" s="18"/>
      <c r="H362" s="18"/>
      <c r="I362" s="39"/>
      <c r="J362" s="19"/>
      <c r="K362" s="18"/>
      <c r="L362" s="40"/>
      <c r="M362" s="40"/>
      <c r="N362" s="40"/>
      <c r="O362" s="40"/>
      <c r="P362" s="18"/>
      <c r="Q362" s="18"/>
      <c r="R362" s="56"/>
      <c r="S362" s="56"/>
      <c r="T362" s="56"/>
      <c r="U362" s="56"/>
      <c r="V362" s="18"/>
      <c r="W362" s="18">
        <v>11433</v>
      </c>
      <c r="X362" s="18"/>
    </row>
    <row r="363" s="5" customFormat="1" ht="24.95" customHeight="1" spans="1:24">
      <c r="A363" s="20">
        <v>293</v>
      </c>
      <c r="B363" s="21" t="s">
        <v>2657</v>
      </c>
      <c r="C363" s="20"/>
      <c r="D363" s="20"/>
      <c r="E363" s="20"/>
      <c r="F363" s="20"/>
      <c r="G363" s="20"/>
      <c r="H363" s="20"/>
      <c r="I363" s="41"/>
      <c r="J363" s="21"/>
      <c r="K363" s="20"/>
      <c r="L363" s="48"/>
      <c r="M363" s="48"/>
      <c r="N363" s="48"/>
      <c r="O363" s="48"/>
      <c r="P363" s="20"/>
      <c r="Q363" s="20"/>
      <c r="R363" s="57"/>
      <c r="S363" s="57"/>
      <c r="T363" s="57"/>
      <c r="U363" s="57"/>
      <c r="V363" s="20"/>
      <c r="W363" s="20">
        <v>11434</v>
      </c>
      <c r="X363" s="20"/>
    </row>
    <row r="364" s="5" customFormat="1" ht="24.95" customHeight="1" spans="1:24">
      <c r="A364" s="20">
        <v>294</v>
      </c>
      <c r="B364" s="21" t="s">
        <v>2658</v>
      </c>
      <c r="C364" s="20"/>
      <c r="D364" s="20"/>
      <c r="E364" s="20"/>
      <c r="F364" s="20"/>
      <c r="G364" s="20"/>
      <c r="H364" s="20"/>
      <c r="I364" s="42"/>
      <c r="J364" s="21"/>
      <c r="K364" s="20"/>
      <c r="L364" s="48"/>
      <c r="M364" s="48"/>
      <c r="N364" s="48"/>
      <c r="O364" s="48"/>
      <c r="P364" s="20"/>
      <c r="Q364" s="20"/>
      <c r="R364" s="57"/>
      <c r="S364" s="57"/>
      <c r="T364" s="57"/>
      <c r="U364" s="57"/>
      <c r="V364" s="20"/>
      <c r="W364" s="20">
        <v>11435</v>
      </c>
      <c r="X364" s="20"/>
    </row>
    <row r="365" s="5" customFormat="1" ht="24.95" customHeight="1" spans="1:24">
      <c r="A365" s="20">
        <v>295</v>
      </c>
      <c r="B365" s="21" t="s">
        <v>2659</v>
      </c>
      <c r="C365" s="20"/>
      <c r="D365" s="20"/>
      <c r="E365" s="20"/>
      <c r="F365" s="20"/>
      <c r="G365" s="20"/>
      <c r="H365" s="20"/>
      <c r="I365" s="42"/>
      <c r="J365" s="21"/>
      <c r="K365" s="20"/>
      <c r="L365" s="48"/>
      <c r="M365" s="48"/>
      <c r="N365" s="48"/>
      <c r="O365" s="48"/>
      <c r="P365" s="20"/>
      <c r="Q365" s="20"/>
      <c r="R365" s="57"/>
      <c r="S365" s="57"/>
      <c r="T365" s="57"/>
      <c r="U365" s="57"/>
      <c r="V365" s="20"/>
      <c r="W365" s="20">
        <v>11436</v>
      </c>
      <c r="X365" s="20"/>
    </row>
    <row r="366" s="5" customFormat="1" ht="24.95" customHeight="1" spans="1:24">
      <c r="A366" s="20">
        <v>296</v>
      </c>
      <c r="B366" s="21" t="s">
        <v>2660</v>
      </c>
      <c r="C366" s="20"/>
      <c r="D366" s="20"/>
      <c r="E366" s="20"/>
      <c r="F366" s="20"/>
      <c r="G366" s="20"/>
      <c r="H366" s="20"/>
      <c r="I366" s="42"/>
      <c r="J366" s="21"/>
      <c r="K366" s="20"/>
      <c r="L366" s="48"/>
      <c r="M366" s="48"/>
      <c r="N366" s="48"/>
      <c r="O366" s="48"/>
      <c r="P366" s="20"/>
      <c r="Q366" s="20"/>
      <c r="R366" s="57"/>
      <c r="S366" s="57"/>
      <c r="T366" s="57"/>
      <c r="U366" s="57"/>
      <c r="V366" s="20"/>
      <c r="W366" s="20">
        <v>11437</v>
      </c>
      <c r="X366" s="20"/>
    </row>
  </sheetData>
  <autoFilter xmlns:etc="http://www.wps.cn/officeDocument/2017/etCustomData" ref="A4:XFD366" etc:filterBottomFollowUsedRange="0">
    <extLst/>
  </autoFilter>
  <mergeCells count="29">
    <mergeCell ref="A2:X2"/>
    <mergeCell ref="A3:X3"/>
    <mergeCell ref="C4:E4"/>
    <mergeCell ref="H4:K4"/>
    <mergeCell ref="L4:O4"/>
    <mergeCell ref="R4:S4"/>
    <mergeCell ref="W4:X4"/>
    <mergeCell ref="M5:O5"/>
    <mergeCell ref="A4:A6"/>
    <mergeCell ref="B4:B6"/>
    <mergeCell ref="C5:C6"/>
    <mergeCell ref="D5:D6"/>
    <mergeCell ref="E5:E6"/>
    <mergeCell ref="F4:F6"/>
    <mergeCell ref="G4:G6"/>
    <mergeCell ref="H5:H6"/>
    <mergeCell ref="I5:I6"/>
    <mergeCell ref="J5:J6"/>
    <mergeCell ref="K5:K6"/>
    <mergeCell ref="L5:L6"/>
    <mergeCell ref="P4:P6"/>
    <mergeCell ref="Q4:Q6"/>
    <mergeCell ref="R5:R6"/>
    <mergeCell ref="S5:S6"/>
    <mergeCell ref="T4:T6"/>
    <mergeCell ref="U4:U6"/>
    <mergeCell ref="V4:V6"/>
    <mergeCell ref="W5:W6"/>
    <mergeCell ref="X5:X6"/>
  </mergeCells>
  <printOptions horizontalCentered="1"/>
  <pageMargins left="0" right="0" top="0.432638888888889" bottom="0.354166666666667" header="0.313888888888889" footer="0.196527777777778"/>
  <pageSetup paperSize="9" scale="64" fitToHeight="0" orientation="landscape"/>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Y457"/>
  <sheetViews>
    <sheetView showZeros="0" view="pageBreakPreview" zoomScale="90" zoomScaleNormal="90" topLeftCell="A367" workbookViewId="0">
      <selection activeCell="A384" sqref="$A384:$XFD384"/>
    </sheetView>
  </sheetViews>
  <sheetFormatPr defaultColWidth="9" defaultRowHeight="12"/>
  <cols>
    <col min="1" max="1" width="6.12962962962963" style="9" customWidth="1"/>
    <col min="2" max="2" width="22" style="10" customWidth="1"/>
    <col min="3" max="3" width="6.87962962962963" style="9" customWidth="1"/>
    <col min="4" max="4" width="9" style="9" customWidth="1"/>
    <col min="5" max="5" width="14.1574074074074" style="9" customWidth="1"/>
    <col min="6" max="6" width="9" style="9" customWidth="1"/>
    <col min="7" max="7" width="10.6296296296296" style="9" customWidth="1"/>
    <col min="8" max="8" width="5" style="9" customWidth="1"/>
    <col min="9" max="9" width="4.62962962962963" style="9" customWidth="1"/>
    <col min="10" max="10" width="12.3796296296296" style="11" customWidth="1"/>
    <col min="11" max="11" width="14.25" style="10" customWidth="1"/>
    <col min="12" max="12" width="8.37962962962963" style="9" customWidth="1"/>
    <col min="13" max="13" width="10.6296296296296" style="9" customWidth="1"/>
    <col min="14" max="16" width="9" style="11" customWidth="1"/>
    <col min="17" max="17" width="13.25" style="12" customWidth="1"/>
    <col min="18" max="18" width="9" style="9" customWidth="1"/>
    <col min="19" max="20" width="6.12962962962963" style="9" customWidth="1"/>
    <col min="21" max="22" width="11.75" style="9" customWidth="1"/>
    <col min="23" max="23" width="9.12962962962963" style="9" customWidth="1"/>
    <col min="24" max="25" width="6.12962962962963" style="9" customWidth="1"/>
    <col min="26" max="16384" width="9" style="10"/>
  </cols>
  <sheetData>
    <row r="1" ht="24.95" customHeight="1" spans="1:1">
      <c r="A1" s="13" t="s">
        <v>0</v>
      </c>
    </row>
    <row r="2" ht="22.5" customHeight="1" spans="1:25">
      <c r="A2" s="14" t="s">
        <v>3102</v>
      </c>
      <c r="B2" s="14"/>
      <c r="C2" s="14"/>
      <c r="D2" s="14"/>
      <c r="E2" s="14"/>
      <c r="F2" s="14"/>
      <c r="G2" s="14"/>
      <c r="H2" s="14"/>
      <c r="I2" s="14"/>
      <c r="J2" s="14"/>
      <c r="K2" s="14"/>
      <c r="L2" s="14"/>
      <c r="M2" s="14"/>
      <c r="N2" s="14"/>
      <c r="O2" s="14"/>
      <c r="P2" s="14"/>
      <c r="Q2" s="14"/>
      <c r="R2" s="14"/>
      <c r="S2" s="14"/>
      <c r="T2" s="14"/>
      <c r="U2" s="14"/>
      <c r="V2" s="14"/>
      <c r="W2" s="14"/>
      <c r="X2" s="14"/>
      <c r="Y2" s="14"/>
    </row>
    <row r="3" s="1" customFormat="1" ht="22.5" customHeight="1" spans="1:25">
      <c r="A3" s="15" t="s">
        <v>2662</v>
      </c>
      <c r="B3" s="15"/>
      <c r="C3" s="15"/>
      <c r="D3" s="15"/>
      <c r="E3" s="15"/>
      <c r="F3" s="15"/>
      <c r="G3" s="15"/>
      <c r="H3" s="15"/>
      <c r="I3" s="15"/>
      <c r="J3" s="15"/>
      <c r="K3" s="15"/>
      <c r="L3" s="15"/>
      <c r="M3" s="15"/>
      <c r="N3" s="15"/>
      <c r="O3" s="15"/>
      <c r="P3" s="15"/>
      <c r="Q3" s="15"/>
      <c r="R3" s="15"/>
      <c r="S3" s="15"/>
      <c r="T3" s="15"/>
      <c r="U3" s="15"/>
      <c r="V3" s="15"/>
      <c r="W3" s="15"/>
      <c r="X3" s="15"/>
      <c r="Y3" s="15"/>
    </row>
    <row r="4" s="2" customFormat="1" ht="24" customHeight="1" spans="1:25">
      <c r="A4" s="16" t="s">
        <v>3</v>
      </c>
      <c r="B4" s="16" t="s">
        <v>4</v>
      </c>
      <c r="C4" s="16" t="s">
        <v>5</v>
      </c>
      <c r="D4" s="16"/>
      <c r="E4" s="16"/>
      <c r="F4" s="16"/>
      <c r="G4" s="16" t="s">
        <v>6</v>
      </c>
      <c r="H4" s="16" t="s">
        <v>7</v>
      </c>
      <c r="I4" s="16" t="s">
        <v>8</v>
      </c>
      <c r="J4" s="16"/>
      <c r="K4" s="16"/>
      <c r="L4" s="16"/>
      <c r="M4" s="16" t="s">
        <v>9</v>
      </c>
      <c r="N4" s="16"/>
      <c r="O4" s="16"/>
      <c r="P4" s="16"/>
      <c r="Q4" s="16" t="s">
        <v>10</v>
      </c>
      <c r="R4" s="16" t="s">
        <v>11</v>
      </c>
      <c r="S4" s="16" t="s">
        <v>12</v>
      </c>
      <c r="T4" s="16"/>
      <c r="U4" s="16" t="s">
        <v>13</v>
      </c>
      <c r="V4" s="16" t="s">
        <v>14</v>
      </c>
      <c r="W4" s="16" t="s">
        <v>15</v>
      </c>
      <c r="X4" s="16" t="s">
        <v>16</v>
      </c>
      <c r="Y4" s="16"/>
    </row>
    <row r="5" s="2" customFormat="1" ht="24" customHeight="1" spans="1:25">
      <c r="A5" s="16"/>
      <c r="B5" s="16"/>
      <c r="C5" s="16" t="s">
        <v>17</v>
      </c>
      <c r="D5" s="16" t="s">
        <v>18</v>
      </c>
      <c r="E5" s="16" t="s">
        <v>19</v>
      </c>
      <c r="F5" s="16"/>
      <c r="G5" s="16"/>
      <c r="H5" s="16"/>
      <c r="I5" s="16" t="s">
        <v>20</v>
      </c>
      <c r="J5" s="34" t="s">
        <v>21</v>
      </c>
      <c r="K5" s="16" t="s">
        <v>22</v>
      </c>
      <c r="L5" s="16" t="s">
        <v>23</v>
      </c>
      <c r="M5" s="16" t="s">
        <v>24</v>
      </c>
      <c r="N5" s="34" t="s">
        <v>25</v>
      </c>
      <c r="O5" s="34"/>
      <c r="P5" s="34"/>
      <c r="Q5" s="16"/>
      <c r="R5" s="16"/>
      <c r="S5" s="16" t="s">
        <v>26</v>
      </c>
      <c r="T5" s="16" t="s">
        <v>27</v>
      </c>
      <c r="U5" s="16"/>
      <c r="V5" s="16"/>
      <c r="W5" s="16"/>
      <c r="X5" s="16" t="s">
        <v>28</v>
      </c>
      <c r="Y5" s="16" t="s">
        <v>29</v>
      </c>
    </row>
    <row r="6" s="2" customFormat="1" ht="24" customHeight="1" spans="1:25">
      <c r="A6" s="16"/>
      <c r="B6" s="16"/>
      <c r="C6" s="16"/>
      <c r="D6" s="16"/>
      <c r="E6" s="16"/>
      <c r="F6" s="16"/>
      <c r="G6" s="16"/>
      <c r="H6" s="16"/>
      <c r="I6" s="16"/>
      <c r="J6" s="34"/>
      <c r="K6" s="16"/>
      <c r="L6" s="16"/>
      <c r="M6" s="16"/>
      <c r="N6" s="35" t="s">
        <v>30</v>
      </c>
      <c r="O6" s="35" t="s">
        <v>31</v>
      </c>
      <c r="P6" s="35" t="s">
        <v>32</v>
      </c>
      <c r="Q6" s="16"/>
      <c r="R6" s="16"/>
      <c r="S6" s="16"/>
      <c r="T6" s="16"/>
      <c r="U6" s="16"/>
      <c r="V6" s="16"/>
      <c r="W6" s="16"/>
      <c r="X6" s="16"/>
      <c r="Y6" s="16"/>
    </row>
    <row r="7" s="3" customFormat="1" ht="24.95" customHeight="1" spans="1:25">
      <c r="A7" s="17"/>
      <c r="B7" s="17" t="s">
        <v>33</v>
      </c>
      <c r="C7" s="17"/>
      <c r="D7" s="17"/>
      <c r="E7" s="17"/>
      <c r="F7" s="17"/>
      <c r="G7" s="17" t="s">
        <v>34</v>
      </c>
      <c r="H7" s="17" t="s">
        <v>34</v>
      </c>
      <c r="I7" s="17" t="s">
        <v>34</v>
      </c>
      <c r="J7" s="36" t="s">
        <v>34</v>
      </c>
      <c r="K7" s="37"/>
      <c r="L7" s="17"/>
      <c r="M7" s="38" t="e">
        <f t="shared" ref="M7:P7" si="0">M8+M31+M247+M283+M298+M310+M341+M348+M435+M440+M447+M453</f>
        <v>#REF!</v>
      </c>
      <c r="N7" s="38" t="e">
        <f t="shared" si="0"/>
        <v>#REF!</v>
      </c>
      <c r="O7" s="38" t="e">
        <f t="shared" si="0"/>
        <v>#REF!</v>
      </c>
      <c r="P7" s="38" t="e">
        <f t="shared" si="0"/>
        <v>#REF!</v>
      </c>
      <c r="Q7" s="17"/>
      <c r="R7" s="17" t="s">
        <v>34</v>
      </c>
      <c r="S7" s="17" t="s">
        <v>34</v>
      </c>
      <c r="T7" s="17" t="s">
        <v>34</v>
      </c>
      <c r="U7" s="17"/>
      <c r="V7" s="17"/>
      <c r="W7" s="17" t="s">
        <v>34</v>
      </c>
      <c r="X7" s="17">
        <v>1</v>
      </c>
      <c r="Y7" s="17"/>
    </row>
    <row r="8" s="4" customFormat="1" ht="24.95" customHeight="1" spans="1:25">
      <c r="A8" s="18">
        <v>1</v>
      </c>
      <c r="B8" s="19" t="s">
        <v>35</v>
      </c>
      <c r="C8" s="18"/>
      <c r="D8" s="18"/>
      <c r="E8" s="18"/>
      <c r="F8" s="18"/>
      <c r="G8" s="18" t="s">
        <v>34</v>
      </c>
      <c r="H8" s="18" t="s">
        <v>34</v>
      </c>
      <c r="I8" s="18" t="s">
        <v>34</v>
      </c>
      <c r="J8" s="39" t="s">
        <v>34</v>
      </c>
      <c r="K8" s="19"/>
      <c r="L8" s="18"/>
      <c r="M8" s="40">
        <f t="shared" ref="M8:P8" si="1">M9+M29+M30</f>
        <v>317.2</v>
      </c>
      <c r="N8" s="40">
        <f t="shared" si="1"/>
        <v>286</v>
      </c>
      <c r="O8" s="40">
        <f t="shared" si="1"/>
        <v>31.2</v>
      </c>
      <c r="P8" s="40">
        <f t="shared" si="1"/>
        <v>0</v>
      </c>
      <c r="Q8" s="18"/>
      <c r="R8" s="18" t="s">
        <v>34</v>
      </c>
      <c r="S8" s="56">
        <f>S9+S29+S30</f>
        <v>29</v>
      </c>
      <c r="T8" s="56">
        <f>T9+T29+T30</f>
        <v>122</v>
      </c>
      <c r="U8" s="56"/>
      <c r="V8" s="56"/>
      <c r="W8" s="18" t="s">
        <v>34</v>
      </c>
      <c r="X8" s="18">
        <v>2</v>
      </c>
      <c r="Y8" s="18"/>
    </row>
    <row r="9" s="5" customFormat="1" ht="24.95" customHeight="1" spans="1:25">
      <c r="A9" s="20">
        <v>2</v>
      </c>
      <c r="B9" s="21" t="s">
        <v>36</v>
      </c>
      <c r="C9" s="20"/>
      <c r="D9" s="20"/>
      <c r="E9" s="20"/>
      <c r="F9" s="20"/>
      <c r="G9" s="20" t="s">
        <v>37</v>
      </c>
      <c r="H9" s="20" t="s">
        <v>34</v>
      </c>
      <c r="I9" s="20" t="s">
        <v>38</v>
      </c>
      <c r="J9" s="41">
        <f>J10+J21</f>
        <v>122</v>
      </c>
      <c r="K9" s="21"/>
      <c r="L9" s="20"/>
      <c r="M9" s="42">
        <f t="shared" ref="M9:O9" si="2">M10+M21</f>
        <v>317.2</v>
      </c>
      <c r="N9" s="42">
        <f t="shared" si="2"/>
        <v>286</v>
      </c>
      <c r="O9" s="42">
        <f t="shared" si="2"/>
        <v>31.2</v>
      </c>
      <c r="P9" s="41">
        <f>SUBTOTAL(9,P10,P21)</f>
        <v>0</v>
      </c>
      <c r="Q9" s="20"/>
      <c r="R9" s="20" t="s">
        <v>39</v>
      </c>
      <c r="S9" s="41">
        <f>S10+S21</f>
        <v>29</v>
      </c>
      <c r="T9" s="41">
        <f>T10+T21</f>
        <v>122</v>
      </c>
      <c r="U9" s="57" t="s">
        <v>40</v>
      </c>
      <c r="V9" s="57" t="s">
        <v>41</v>
      </c>
      <c r="W9" s="20" t="s">
        <v>34</v>
      </c>
      <c r="X9" s="20">
        <v>3</v>
      </c>
      <c r="Y9" s="20"/>
    </row>
    <row r="10" s="6" customFormat="1" ht="24.95" customHeight="1" spans="1:25">
      <c r="A10" s="22">
        <v>3</v>
      </c>
      <c r="B10" s="23" t="s">
        <v>42</v>
      </c>
      <c r="C10" s="22"/>
      <c r="D10" s="22"/>
      <c r="E10" s="22"/>
      <c r="F10" s="22"/>
      <c r="G10" s="22" t="s">
        <v>37</v>
      </c>
      <c r="H10" s="22" t="s">
        <v>34</v>
      </c>
      <c r="I10" s="22" t="s">
        <v>38</v>
      </c>
      <c r="J10" s="43">
        <f>SUM(J11:J20)</f>
        <v>88</v>
      </c>
      <c r="K10" s="23" t="s">
        <v>43</v>
      </c>
      <c r="L10" s="22"/>
      <c r="M10" s="44">
        <f>SUM(M11:M20)</f>
        <v>228.8</v>
      </c>
      <c r="N10" s="44">
        <f>SUM(N11:N20)</f>
        <v>228.8</v>
      </c>
      <c r="O10" s="44">
        <f>SUM(O11:O20)</f>
        <v>0</v>
      </c>
      <c r="P10" s="44">
        <f>SUM(P11:P20)</f>
        <v>0</v>
      </c>
      <c r="Q10" s="22"/>
      <c r="R10" s="22" t="s">
        <v>39</v>
      </c>
      <c r="S10" s="43">
        <f>SUM(S11:S20)</f>
        <v>22</v>
      </c>
      <c r="T10" s="43">
        <f>SUM(T11:T20)</f>
        <v>88</v>
      </c>
      <c r="U10" s="58"/>
      <c r="V10" s="58"/>
      <c r="W10" s="22" t="s">
        <v>34</v>
      </c>
      <c r="X10" s="22">
        <v>4</v>
      </c>
      <c r="Y10" s="22"/>
    </row>
    <row r="11" s="3" customFormat="1" ht="24.95" customHeight="1" spans="1:25">
      <c r="A11" s="24">
        <v>4</v>
      </c>
      <c r="B11" s="25" t="s">
        <v>44</v>
      </c>
      <c r="C11" s="26" t="s">
        <v>45</v>
      </c>
      <c r="D11" s="26" t="s">
        <v>56</v>
      </c>
      <c r="E11" s="26" t="s">
        <v>57</v>
      </c>
      <c r="F11" s="26"/>
      <c r="G11" s="26" t="s">
        <v>37</v>
      </c>
      <c r="H11" s="26">
        <v>2018</v>
      </c>
      <c r="I11" s="26" t="s">
        <v>38</v>
      </c>
      <c r="J11" s="45">
        <v>6</v>
      </c>
      <c r="K11" s="46" t="s">
        <v>48</v>
      </c>
      <c r="L11" s="26">
        <v>2.6</v>
      </c>
      <c r="M11" s="47">
        <f t="shared" ref="M11:M20" si="3">N11+O11+P11</f>
        <v>15.6</v>
      </c>
      <c r="N11" s="47">
        <v>15.6</v>
      </c>
      <c r="O11" s="47"/>
      <c r="P11" s="47"/>
      <c r="Q11" s="26" t="s">
        <v>49</v>
      </c>
      <c r="R11" s="26" t="s">
        <v>39</v>
      </c>
      <c r="S11" s="45">
        <v>2</v>
      </c>
      <c r="T11" s="45">
        <v>6</v>
      </c>
      <c r="U11" s="45"/>
      <c r="V11" s="45"/>
      <c r="W11" s="26" t="s">
        <v>50</v>
      </c>
      <c r="X11" s="24">
        <v>42</v>
      </c>
      <c r="Y11" s="24"/>
    </row>
    <row r="12" s="3" customFormat="1" ht="24.95" customHeight="1" spans="1:25">
      <c r="A12" s="24">
        <v>5</v>
      </c>
      <c r="B12" s="25" t="s">
        <v>44</v>
      </c>
      <c r="C12" s="26" t="s">
        <v>45</v>
      </c>
      <c r="D12" s="26" t="s">
        <v>56</v>
      </c>
      <c r="E12" s="26" t="s">
        <v>58</v>
      </c>
      <c r="F12" s="26"/>
      <c r="G12" s="26" t="s">
        <v>37</v>
      </c>
      <c r="H12" s="26">
        <v>2018</v>
      </c>
      <c r="I12" s="26" t="s">
        <v>38</v>
      </c>
      <c r="J12" s="45">
        <v>3</v>
      </c>
      <c r="K12" s="46" t="s">
        <v>48</v>
      </c>
      <c r="L12" s="26">
        <v>2.6</v>
      </c>
      <c r="M12" s="47">
        <f t="shared" si="3"/>
        <v>7.8</v>
      </c>
      <c r="N12" s="47">
        <v>7.8</v>
      </c>
      <c r="O12" s="47"/>
      <c r="P12" s="47"/>
      <c r="Q12" s="26" t="s">
        <v>49</v>
      </c>
      <c r="R12" s="26" t="s">
        <v>39</v>
      </c>
      <c r="S12" s="45">
        <v>1</v>
      </c>
      <c r="T12" s="45">
        <v>3</v>
      </c>
      <c r="U12" s="45"/>
      <c r="V12" s="45"/>
      <c r="W12" s="26" t="s">
        <v>50</v>
      </c>
      <c r="X12" s="24">
        <v>43</v>
      </c>
      <c r="Y12" s="24"/>
    </row>
    <row r="13" s="3" customFormat="1" ht="24.95" customHeight="1" spans="1:25">
      <c r="A13" s="24">
        <v>6</v>
      </c>
      <c r="B13" s="25" t="s">
        <v>44</v>
      </c>
      <c r="C13" s="26" t="s">
        <v>45</v>
      </c>
      <c r="D13" s="26" t="s">
        <v>56</v>
      </c>
      <c r="E13" s="26" t="s">
        <v>59</v>
      </c>
      <c r="F13" s="26"/>
      <c r="G13" s="26" t="s">
        <v>37</v>
      </c>
      <c r="H13" s="26">
        <v>2018</v>
      </c>
      <c r="I13" s="26" t="s">
        <v>38</v>
      </c>
      <c r="J13" s="45">
        <v>17</v>
      </c>
      <c r="K13" s="46" t="s">
        <v>48</v>
      </c>
      <c r="L13" s="26">
        <v>2.6</v>
      </c>
      <c r="M13" s="47">
        <f t="shared" si="3"/>
        <v>44.2</v>
      </c>
      <c r="N13" s="47">
        <v>44.2</v>
      </c>
      <c r="O13" s="47"/>
      <c r="P13" s="47"/>
      <c r="Q13" s="26" t="s">
        <v>49</v>
      </c>
      <c r="R13" s="26" t="s">
        <v>39</v>
      </c>
      <c r="S13" s="45">
        <v>4</v>
      </c>
      <c r="T13" s="45">
        <v>17</v>
      </c>
      <c r="U13" s="45"/>
      <c r="V13" s="45"/>
      <c r="W13" s="26" t="s">
        <v>50</v>
      </c>
      <c r="X13" s="24">
        <v>44</v>
      </c>
      <c r="Y13" s="24"/>
    </row>
    <row r="14" s="3" customFormat="1" ht="24.95" customHeight="1" spans="1:25">
      <c r="A14" s="24">
        <v>7</v>
      </c>
      <c r="B14" s="25" t="s">
        <v>44</v>
      </c>
      <c r="C14" s="26" t="s">
        <v>45</v>
      </c>
      <c r="D14" s="26" t="s">
        <v>56</v>
      </c>
      <c r="E14" s="26" t="s">
        <v>60</v>
      </c>
      <c r="F14" s="26"/>
      <c r="G14" s="26" t="s">
        <v>37</v>
      </c>
      <c r="H14" s="26">
        <v>2018</v>
      </c>
      <c r="I14" s="26" t="s">
        <v>38</v>
      </c>
      <c r="J14" s="45">
        <v>20</v>
      </c>
      <c r="K14" s="46" t="s">
        <v>48</v>
      </c>
      <c r="L14" s="26">
        <v>2.6</v>
      </c>
      <c r="M14" s="47">
        <f t="shared" si="3"/>
        <v>52</v>
      </c>
      <c r="N14" s="47">
        <v>52</v>
      </c>
      <c r="O14" s="47"/>
      <c r="P14" s="47"/>
      <c r="Q14" s="26" t="s">
        <v>49</v>
      </c>
      <c r="R14" s="26" t="s">
        <v>39</v>
      </c>
      <c r="S14" s="45">
        <v>4</v>
      </c>
      <c r="T14" s="45">
        <v>20</v>
      </c>
      <c r="U14" s="45"/>
      <c r="V14" s="45"/>
      <c r="W14" s="26" t="s">
        <v>50</v>
      </c>
      <c r="X14" s="24">
        <v>45</v>
      </c>
      <c r="Y14" s="24"/>
    </row>
    <row r="15" s="3" customFormat="1" ht="24.95" customHeight="1" spans="1:25">
      <c r="A15" s="24">
        <v>8</v>
      </c>
      <c r="B15" s="25" t="s">
        <v>44</v>
      </c>
      <c r="C15" s="26" t="s">
        <v>45</v>
      </c>
      <c r="D15" s="26" t="s">
        <v>56</v>
      </c>
      <c r="E15" s="26" t="s">
        <v>61</v>
      </c>
      <c r="F15" s="26"/>
      <c r="G15" s="26" t="s">
        <v>37</v>
      </c>
      <c r="H15" s="26">
        <v>2018</v>
      </c>
      <c r="I15" s="26" t="s">
        <v>38</v>
      </c>
      <c r="J15" s="45">
        <v>5</v>
      </c>
      <c r="K15" s="46" t="s">
        <v>48</v>
      </c>
      <c r="L15" s="26">
        <v>2.6</v>
      </c>
      <c r="M15" s="47">
        <f t="shared" si="3"/>
        <v>13</v>
      </c>
      <c r="N15" s="47">
        <v>13</v>
      </c>
      <c r="O15" s="47"/>
      <c r="P15" s="47"/>
      <c r="Q15" s="26" t="s">
        <v>49</v>
      </c>
      <c r="R15" s="26" t="s">
        <v>39</v>
      </c>
      <c r="S15" s="45">
        <v>1</v>
      </c>
      <c r="T15" s="45">
        <v>5</v>
      </c>
      <c r="U15" s="45"/>
      <c r="V15" s="45"/>
      <c r="W15" s="26" t="s">
        <v>50</v>
      </c>
      <c r="X15" s="24">
        <v>46</v>
      </c>
      <c r="Y15" s="24"/>
    </row>
    <row r="16" s="3" customFormat="1" ht="24.95" customHeight="1" spans="1:25">
      <c r="A16" s="24">
        <v>9</v>
      </c>
      <c r="B16" s="25" t="s">
        <v>44</v>
      </c>
      <c r="C16" s="26" t="s">
        <v>45</v>
      </c>
      <c r="D16" s="26" t="s">
        <v>56</v>
      </c>
      <c r="E16" s="26" t="s">
        <v>62</v>
      </c>
      <c r="F16" s="26"/>
      <c r="G16" s="26" t="s">
        <v>37</v>
      </c>
      <c r="H16" s="26">
        <v>2018</v>
      </c>
      <c r="I16" s="26" t="s">
        <v>38</v>
      </c>
      <c r="J16" s="45">
        <v>8</v>
      </c>
      <c r="K16" s="46" t="s">
        <v>48</v>
      </c>
      <c r="L16" s="26">
        <v>2.6</v>
      </c>
      <c r="M16" s="47">
        <f t="shared" si="3"/>
        <v>20.8</v>
      </c>
      <c r="N16" s="47">
        <v>20.8</v>
      </c>
      <c r="O16" s="47"/>
      <c r="P16" s="47"/>
      <c r="Q16" s="26" t="s">
        <v>49</v>
      </c>
      <c r="R16" s="26" t="s">
        <v>39</v>
      </c>
      <c r="S16" s="45">
        <v>2</v>
      </c>
      <c r="T16" s="45">
        <v>8</v>
      </c>
      <c r="U16" s="45"/>
      <c r="V16" s="45"/>
      <c r="W16" s="26" t="s">
        <v>50</v>
      </c>
      <c r="X16" s="24">
        <v>47</v>
      </c>
      <c r="Y16" s="24"/>
    </row>
    <row r="17" s="3" customFormat="1" ht="24.95" customHeight="1" spans="1:25">
      <c r="A17" s="24">
        <v>10</v>
      </c>
      <c r="B17" s="25" t="s">
        <v>44</v>
      </c>
      <c r="C17" s="26" t="s">
        <v>45</v>
      </c>
      <c r="D17" s="26" t="s">
        <v>56</v>
      </c>
      <c r="E17" s="26" t="s">
        <v>63</v>
      </c>
      <c r="F17" s="26"/>
      <c r="G17" s="26" t="s">
        <v>37</v>
      </c>
      <c r="H17" s="26">
        <v>2018</v>
      </c>
      <c r="I17" s="26" t="s">
        <v>38</v>
      </c>
      <c r="J17" s="45">
        <v>11</v>
      </c>
      <c r="K17" s="46" t="s">
        <v>48</v>
      </c>
      <c r="L17" s="26">
        <v>2.6</v>
      </c>
      <c r="M17" s="47">
        <f t="shared" si="3"/>
        <v>28.6</v>
      </c>
      <c r="N17" s="47">
        <v>28.6</v>
      </c>
      <c r="O17" s="47"/>
      <c r="P17" s="47"/>
      <c r="Q17" s="26" t="s">
        <v>49</v>
      </c>
      <c r="R17" s="26" t="s">
        <v>39</v>
      </c>
      <c r="S17" s="45">
        <v>3</v>
      </c>
      <c r="T17" s="45">
        <v>11</v>
      </c>
      <c r="U17" s="45"/>
      <c r="V17" s="45"/>
      <c r="W17" s="26" t="s">
        <v>50</v>
      </c>
      <c r="X17" s="24">
        <v>48</v>
      </c>
      <c r="Y17" s="24"/>
    </row>
    <row r="18" s="3" customFormat="1" ht="24.95" customHeight="1" spans="1:25">
      <c r="A18" s="24">
        <v>11</v>
      </c>
      <c r="B18" s="25" t="s">
        <v>44</v>
      </c>
      <c r="C18" s="26" t="s">
        <v>45</v>
      </c>
      <c r="D18" s="26" t="s">
        <v>56</v>
      </c>
      <c r="E18" s="26" t="s">
        <v>66</v>
      </c>
      <c r="F18" s="26"/>
      <c r="G18" s="26" t="s">
        <v>37</v>
      </c>
      <c r="H18" s="26">
        <v>2018</v>
      </c>
      <c r="I18" s="26" t="s">
        <v>38</v>
      </c>
      <c r="J18" s="45">
        <v>5</v>
      </c>
      <c r="K18" s="46" t="s">
        <v>48</v>
      </c>
      <c r="L18" s="26">
        <v>2.6</v>
      </c>
      <c r="M18" s="47">
        <f t="shared" si="3"/>
        <v>13</v>
      </c>
      <c r="N18" s="47">
        <v>13</v>
      </c>
      <c r="O18" s="47"/>
      <c r="P18" s="47"/>
      <c r="Q18" s="26" t="s">
        <v>49</v>
      </c>
      <c r="R18" s="26" t="s">
        <v>39</v>
      </c>
      <c r="S18" s="45">
        <v>1</v>
      </c>
      <c r="T18" s="45">
        <v>5</v>
      </c>
      <c r="U18" s="45"/>
      <c r="V18" s="45"/>
      <c r="W18" s="26" t="s">
        <v>50</v>
      </c>
      <c r="X18" s="24">
        <v>50</v>
      </c>
      <c r="Y18" s="24"/>
    </row>
    <row r="19" s="3" customFormat="1" ht="24.95" customHeight="1" spans="1:25">
      <c r="A19" s="24">
        <v>12</v>
      </c>
      <c r="B19" s="25" t="s">
        <v>44</v>
      </c>
      <c r="C19" s="26" t="s">
        <v>45</v>
      </c>
      <c r="D19" s="26" t="s">
        <v>56</v>
      </c>
      <c r="E19" s="26" t="s">
        <v>69</v>
      </c>
      <c r="F19" s="26"/>
      <c r="G19" s="26" t="s">
        <v>37</v>
      </c>
      <c r="H19" s="26">
        <v>2018</v>
      </c>
      <c r="I19" s="26" t="s">
        <v>38</v>
      </c>
      <c r="J19" s="45">
        <v>9</v>
      </c>
      <c r="K19" s="46" t="s">
        <v>48</v>
      </c>
      <c r="L19" s="26">
        <v>2.6</v>
      </c>
      <c r="M19" s="47">
        <f t="shared" si="3"/>
        <v>23.4</v>
      </c>
      <c r="N19" s="47">
        <v>23.4</v>
      </c>
      <c r="O19" s="47"/>
      <c r="P19" s="47"/>
      <c r="Q19" s="26" t="s">
        <v>49</v>
      </c>
      <c r="R19" s="26" t="s">
        <v>39</v>
      </c>
      <c r="S19" s="45">
        <v>3</v>
      </c>
      <c r="T19" s="45">
        <v>9</v>
      </c>
      <c r="U19" s="45"/>
      <c r="V19" s="45"/>
      <c r="W19" s="26" t="s">
        <v>50</v>
      </c>
      <c r="X19" s="24">
        <v>53</v>
      </c>
      <c r="Y19" s="24"/>
    </row>
    <row r="20" ht="24.95" customHeight="1" spans="1:25">
      <c r="A20" s="24">
        <v>13</v>
      </c>
      <c r="B20" s="25" t="s">
        <v>44</v>
      </c>
      <c r="C20" s="26" t="s">
        <v>45</v>
      </c>
      <c r="D20" s="26" t="s">
        <v>56</v>
      </c>
      <c r="E20" s="26" t="s">
        <v>74</v>
      </c>
      <c r="F20" s="26"/>
      <c r="G20" s="26" t="s">
        <v>37</v>
      </c>
      <c r="H20" s="26">
        <v>2018</v>
      </c>
      <c r="I20" s="26" t="s">
        <v>38</v>
      </c>
      <c r="J20" s="45">
        <v>4</v>
      </c>
      <c r="K20" s="46" t="s">
        <v>48</v>
      </c>
      <c r="L20" s="26">
        <v>2.6</v>
      </c>
      <c r="M20" s="47">
        <f t="shared" si="3"/>
        <v>10.4</v>
      </c>
      <c r="N20" s="47">
        <f>J20*L20</f>
        <v>10.4</v>
      </c>
      <c r="O20" s="47"/>
      <c r="P20" s="47"/>
      <c r="Q20" s="26" t="s">
        <v>49</v>
      </c>
      <c r="R20" s="26" t="s">
        <v>39</v>
      </c>
      <c r="S20" s="60">
        <v>1</v>
      </c>
      <c r="T20" s="60">
        <v>4</v>
      </c>
      <c r="U20" s="60"/>
      <c r="V20" s="60"/>
      <c r="W20" s="26" t="s">
        <v>50</v>
      </c>
      <c r="X20" s="26"/>
      <c r="Y20" s="26" t="s">
        <v>75</v>
      </c>
    </row>
    <row r="21" s="6" customFormat="1" ht="24.95" customHeight="1" spans="1:25">
      <c r="A21" s="22">
        <v>14</v>
      </c>
      <c r="B21" s="23" t="s">
        <v>76</v>
      </c>
      <c r="C21" s="22"/>
      <c r="D21" s="22"/>
      <c r="E21" s="22"/>
      <c r="F21" s="22"/>
      <c r="G21" s="22" t="s">
        <v>37</v>
      </c>
      <c r="H21" s="22" t="s">
        <v>34</v>
      </c>
      <c r="I21" s="22" t="s">
        <v>38</v>
      </c>
      <c r="J21" s="43">
        <f>SUM(J22:J28)</f>
        <v>34</v>
      </c>
      <c r="K21" s="23" t="s">
        <v>77</v>
      </c>
      <c r="L21" s="22"/>
      <c r="M21" s="44">
        <f>SUM(M22:M28)</f>
        <v>88.4</v>
      </c>
      <c r="N21" s="44">
        <f>SUM(N22:N28)</f>
        <v>57.2</v>
      </c>
      <c r="O21" s="44">
        <f>SUM(O22:O28)</f>
        <v>31.2</v>
      </c>
      <c r="P21" s="44">
        <f>SUM(P22:P28)</f>
        <v>0</v>
      </c>
      <c r="Q21" s="22"/>
      <c r="R21" s="22" t="s">
        <v>39</v>
      </c>
      <c r="S21" s="43">
        <f>SUM(S22:S28)</f>
        <v>7</v>
      </c>
      <c r="T21" s="43">
        <f>SUM(T22:T28)</f>
        <v>34</v>
      </c>
      <c r="U21" s="58"/>
      <c r="V21" s="58"/>
      <c r="W21" s="22" t="s">
        <v>34</v>
      </c>
      <c r="X21" s="22">
        <v>58</v>
      </c>
      <c r="Y21" s="22"/>
    </row>
    <row r="22" s="3" customFormat="1" ht="24.95" customHeight="1" spans="1:25">
      <c r="A22" s="24">
        <v>15</v>
      </c>
      <c r="B22" s="25" t="s">
        <v>78</v>
      </c>
      <c r="C22" s="26" t="s">
        <v>45</v>
      </c>
      <c r="D22" s="26" t="s">
        <v>56</v>
      </c>
      <c r="E22" s="26" t="s">
        <v>79</v>
      </c>
      <c r="F22" s="26"/>
      <c r="G22" s="26" t="s">
        <v>37</v>
      </c>
      <c r="H22" s="26">
        <v>2018</v>
      </c>
      <c r="I22" s="26" t="s">
        <v>38</v>
      </c>
      <c r="J22" s="45">
        <v>7</v>
      </c>
      <c r="K22" s="46" t="s">
        <v>48</v>
      </c>
      <c r="L22" s="26">
        <v>2.6</v>
      </c>
      <c r="M22" s="47">
        <f t="shared" ref="M22:M28" si="4">N22+O22+P22</f>
        <v>18.2</v>
      </c>
      <c r="N22" s="47">
        <v>18.2</v>
      </c>
      <c r="O22" s="47"/>
      <c r="P22" s="47"/>
      <c r="Q22" s="26" t="s">
        <v>49</v>
      </c>
      <c r="R22" s="26" t="s">
        <v>39</v>
      </c>
      <c r="S22" s="45">
        <v>1</v>
      </c>
      <c r="T22" s="45">
        <v>7</v>
      </c>
      <c r="U22" s="45"/>
      <c r="V22" s="45"/>
      <c r="W22" s="26" t="s">
        <v>50</v>
      </c>
      <c r="X22" s="24">
        <v>60</v>
      </c>
      <c r="Y22" s="26"/>
    </row>
    <row r="23" s="3" customFormat="1" ht="24.95" customHeight="1" spans="1:25">
      <c r="A23" s="24">
        <v>16</v>
      </c>
      <c r="B23" s="25" t="s">
        <v>80</v>
      </c>
      <c r="C23" s="26" t="s">
        <v>45</v>
      </c>
      <c r="D23" s="26" t="s">
        <v>56</v>
      </c>
      <c r="E23" s="26" t="s">
        <v>84</v>
      </c>
      <c r="F23" s="26"/>
      <c r="G23" s="26" t="s">
        <v>37</v>
      </c>
      <c r="H23" s="26">
        <v>2018</v>
      </c>
      <c r="I23" s="26" t="s">
        <v>38</v>
      </c>
      <c r="J23" s="45">
        <v>5</v>
      </c>
      <c r="K23" s="46" t="s">
        <v>48</v>
      </c>
      <c r="L23" s="26">
        <v>2.6</v>
      </c>
      <c r="M23" s="47">
        <f t="shared" si="4"/>
        <v>13</v>
      </c>
      <c r="N23" s="47">
        <v>13</v>
      </c>
      <c r="O23" s="47"/>
      <c r="P23" s="47"/>
      <c r="Q23" s="26" t="s">
        <v>49</v>
      </c>
      <c r="R23" s="26" t="s">
        <v>39</v>
      </c>
      <c r="S23" s="45">
        <v>1</v>
      </c>
      <c r="T23" s="45">
        <v>5</v>
      </c>
      <c r="U23" s="45"/>
      <c r="V23" s="45"/>
      <c r="W23" s="26" t="s">
        <v>50</v>
      </c>
      <c r="X23" s="24">
        <v>65</v>
      </c>
      <c r="Y23" s="24"/>
    </row>
    <row r="24" s="3" customFormat="1" ht="24.95" customHeight="1" spans="1:25">
      <c r="A24" s="24">
        <v>17</v>
      </c>
      <c r="B24" s="25" t="s">
        <v>80</v>
      </c>
      <c r="C24" s="26" t="s">
        <v>45</v>
      </c>
      <c r="D24" s="26" t="s">
        <v>56</v>
      </c>
      <c r="E24" s="26" t="s">
        <v>85</v>
      </c>
      <c r="F24" s="26"/>
      <c r="G24" s="26" t="s">
        <v>37</v>
      </c>
      <c r="H24" s="26">
        <v>2018</v>
      </c>
      <c r="I24" s="26" t="s">
        <v>38</v>
      </c>
      <c r="J24" s="45">
        <v>4</v>
      </c>
      <c r="K24" s="46" t="s">
        <v>48</v>
      </c>
      <c r="L24" s="26">
        <v>2.6</v>
      </c>
      <c r="M24" s="47">
        <f t="shared" si="4"/>
        <v>10.4</v>
      </c>
      <c r="N24" s="47">
        <v>10.4</v>
      </c>
      <c r="O24" s="47"/>
      <c r="P24" s="47"/>
      <c r="Q24" s="26" t="s">
        <v>49</v>
      </c>
      <c r="R24" s="26" t="s">
        <v>39</v>
      </c>
      <c r="S24" s="45">
        <v>1</v>
      </c>
      <c r="T24" s="45">
        <v>4</v>
      </c>
      <c r="U24" s="45"/>
      <c r="V24" s="45"/>
      <c r="W24" s="26" t="s">
        <v>50</v>
      </c>
      <c r="X24" s="24">
        <v>66</v>
      </c>
      <c r="Y24" s="24"/>
    </row>
    <row r="25" s="3" customFormat="1" ht="24.95" customHeight="1" spans="1:25">
      <c r="A25" s="24">
        <v>18</v>
      </c>
      <c r="B25" s="25" t="s">
        <v>92</v>
      </c>
      <c r="C25" s="26" t="s">
        <v>45</v>
      </c>
      <c r="D25" s="26" t="s">
        <v>56</v>
      </c>
      <c r="E25" s="26" t="s">
        <v>60</v>
      </c>
      <c r="F25" s="26"/>
      <c r="G25" s="26" t="s">
        <v>37</v>
      </c>
      <c r="H25" s="26">
        <v>2018</v>
      </c>
      <c r="I25" s="26" t="s">
        <v>38</v>
      </c>
      <c r="J25" s="45">
        <v>6</v>
      </c>
      <c r="K25" s="46" t="s">
        <v>48</v>
      </c>
      <c r="L25" s="26">
        <v>2.6</v>
      </c>
      <c r="M25" s="47">
        <f t="shared" si="4"/>
        <v>15.6</v>
      </c>
      <c r="N25" s="47">
        <v>15.6</v>
      </c>
      <c r="O25" s="47"/>
      <c r="P25" s="47"/>
      <c r="Q25" s="26" t="s">
        <v>49</v>
      </c>
      <c r="R25" s="26" t="s">
        <v>39</v>
      </c>
      <c r="S25" s="45">
        <v>1</v>
      </c>
      <c r="T25" s="45">
        <v>6</v>
      </c>
      <c r="U25" s="45"/>
      <c r="V25" s="45"/>
      <c r="W25" s="26" t="s">
        <v>50</v>
      </c>
      <c r="X25" s="24">
        <v>125</v>
      </c>
      <c r="Y25" s="24"/>
    </row>
    <row r="26" ht="24.95" customHeight="1" spans="1:25">
      <c r="A26" s="24">
        <v>19</v>
      </c>
      <c r="B26" s="25" t="s">
        <v>93</v>
      </c>
      <c r="C26" s="26" t="s">
        <v>45</v>
      </c>
      <c r="D26" s="26" t="s">
        <v>56</v>
      </c>
      <c r="E26" s="26" t="s">
        <v>60</v>
      </c>
      <c r="F26" s="26"/>
      <c r="G26" s="26" t="s">
        <v>37</v>
      </c>
      <c r="H26" s="26">
        <v>2019</v>
      </c>
      <c r="I26" s="26" t="s">
        <v>38</v>
      </c>
      <c r="J26" s="45">
        <v>2</v>
      </c>
      <c r="K26" s="46" t="s">
        <v>48</v>
      </c>
      <c r="L26" s="26">
        <v>2.6</v>
      </c>
      <c r="M26" s="47">
        <f t="shared" si="4"/>
        <v>5.2</v>
      </c>
      <c r="N26" s="47"/>
      <c r="O26" s="47">
        <v>5.2</v>
      </c>
      <c r="P26" s="47"/>
      <c r="Q26" s="26" t="s">
        <v>49</v>
      </c>
      <c r="R26" s="26" t="s">
        <v>39</v>
      </c>
      <c r="S26" s="60">
        <v>1</v>
      </c>
      <c r="T26" s="60">
        <v>2</v>
      </c>
      <c r="U26" s="60"/>
      <c r="V26" s="60"/>
      <c r="W26" s="26" t="s">
        <v>50</v>
      </c>
      <c r="X26" s="26"/>
      <c r="Y26" s="26" t="s">
        <v>96</v>
      </c>
    </row>
    <row r="27" ht="24.95" customHeight="1" spans="1:25">
      <c r="A27" s="24">
        <v>20</v>
      </c>
      <c r="B27" s="25" t="s">
        <v>93</v>
      </c>
      <c r="C27" s="26" t="s">
        <v>45</v>
      </c>
      <c r="D27" s="26" t="s">
        <v>56</v>
      </c>
      <c r="E27" s="26" t="s">
        <v>97</v>
      </c>
      <c r="F27" s="26"/>
      <c r="G27" s="26" t="s">
        <v>37</v>
      </c>
      <c r="H27" s="26">
        <v>2019</v>
      </c>
      <c r="I27" s="26" t="s">
        <v>38</v>
      </c>
      <c r="J27" s="45">
        <v>4</v>
      </c>
      <c r="K27" s="46" t="s">
        <v>48</v>
      </c>
      <c r="L27" s="26">
        <v>2.6</v>
      </c>
      <c r="M27" s="47">
        <f t="shared" si="4"/>
        <v>10.4</v>
      </c>
      <c r="N27" s="47"/>
      <c r="O27" s="47">
        <v>10.4</v>
      </c>
      <c r="P27" s="47"/>
      <c r="Q27" s="26" t="s">
        <v>49</v>
      </c>
      <c r="R27" s="26" t="s">
        <v>39</v>
      </c>
      <c r="S27" s="60">
        <v>1</v>
      </c>
      <c r="T27" s="60">
        <v>4</v>
      </c>
      <c r="U27" s="60"/>
      <c r="V27" s="60"/>
      <c r="W27" s="26" t="s">
        <v>50</v>
      </c>
      <c r="X27" s="26"/>
      <c r="Y27" s="26" t="s">
        <v>98</v>
      </c>
    </row>
    <row r="28" ht="24.95" customHeight="1" spans="1:25">
      <c r="A28" s="24">
        <v>21</v>
      </c>
      <c r="B28" s="25" t="s">
        <v>93</v>
      </c>
      <c r="C28" s="26" t="s">
        <v>45</v>
      </c>
      <c r="D28" s="26" t="s">
        <v>56</v>
      </c>
      <c r="E28" s="26" t="s">
        <v>69</v>
      </c>
      <c r="F28" s="26"/>
      <c r="G28" s="26" t="s">
        <v>37</v>
      </c>
      <c r="H28" s="26">
        <v>2019</v>
      </c>
      <c r="I28" s="26" t="s">
        <v>38</v>
      </c>
      <c r="J28" s="45">
        <v>6</v>
      </c>
      <c r="K28" s="46" t="s">
        <v>48</v>
      </c>
      <c r="L28" s="26">
        <v>2.6</v>
      </c>
      <c r="M28" s="47">
        <f t="shared" si="4"/>
        <v>15.6</v>
      </c>
      <c r="N28" s="47"/>
      <c r="O28" s="47">
        <v>15.6</v>
      </c>
      <c r="P28" s="47"/>
      <c r="Q28" s="26" t="s">
        <v>49</v>
      </c>
      <c r="R28" s="26" t="s">
        <v>39</v>
      </c>
      <c r="S28" s="60">
        <v>1</v>
      </c>
      <c r="T28" s="60">
        <v>6</v>
      </c>
      <c r="U28" s="60"/>
      <c r="V28" s="60"/>
      <c r="W28" s="26" t="s">
        <v>50</v>
      </c>
      <c r="X28" s="26"/>
      <c r="Y28" s="26" t="s">
        <v>99</v>
      </c>
    </row>
    <row r="29" s="5" customFormat="1" ht="24.95" customHeight="1" spans="1:25">
      <c r="A29" s="20">
        <v>22</v>
      </c>
      <c r="B29" s="21" t="s">
        <v>105</v>
      </c>
      <c r="C29" s="20"/>
      <c r="D29" s="20"/>
      <c r="E29" s="20"/>
      <c r="F29" s="20"/>
      <c r="G29" s="20" t="s">
        <v>37</v>
      </c>
      <c r="H29" s="20" t="s">
        <v>34</v>
      </c>
      <c r="I29" s="20" t="s">
        <v>106</v>
      </c>
      <c r="J29" s="41"/>
      <c r="K29" s="21"/>
      <c r="L29" s="20"/>
      <c r="M29" s="48"/>
      <c r="N29" s="48"/>
      <c r="O29" s="48"/>
      <c r="P29" s="48"/>
      <c r="Q29" s="20"/>
      <c r="R29" s="20"/>
      <c r="S29" s="57"/>
      <c r="T29" s="57"/>
      <c r="U29" s="57"/>
      <c r="V29" s="57"/>
      <c r="W29" s="20" t="s">
        <v>34</v>
      </c>
      <c r="X29" s="20">
        <v>162</v>
      </c>
      <c r="Y29" s="20"/>
    </row>
    <row r="30" s="5" customFormat="1" ht="24.95" customHeight="1" spans="1:25">
      <c r="A30" s="20">
        <v>23</v>
      </c>
      <c r="B30" s="21" t="s">
        <v>107</v>
      </c>
      <c r="C30" s="20"/>
      <c r="D30" s="20"/>
      <c r="E30" s="20"/>
      <c r="F30" s="20"/>
      <c r="G30" s="20" t="s">
        <v>37</v>
      </c>
      <c r="H30" s="20" t="s">
        <v>34</v>
      </c>
      <c r="I30" s="20" t="s">
        <v>108</v>
      </c>
      <c r="J30" s="41">
        <f>SUM(0)</f>
        <v>0</v>
      </c>
      <c r="K30" s="21" t="s">
        <v>109</v>
      </c>
      <c r="L30" s="20"/>
      <c r="M30" s="48">
        <f>SUM(0)</f>
        <v>0</v>
      </c>
      <c r="N30" s="48">
        <f>SUM(0)</f>
        <v>0</v>
      </c>
      <c r="O30" s="48">
        <f>SUM(0)</f>
        <v>0</v>
      </c>
      <c r="P30" s="48">
        <f>SUM(0)</f>
        <v>0</v>
      </c>
      <c r="Q30" s="20"/>
      <c r="R30" s="20" t="s">
        <v>110</v>
      </c>
      <c r="S30" s="57">
        <f>SUM(0)</f>
        <v>0</v>
      </c>
      <c r="T30" s="57">
        <f>SUM(0)</f>
        <v>0</v>
      </c>
      <c r="U30" s="57" t="s">
        <v>40</v>
      </c>
      <c r="V30" s="57" t="s">
        <v>41</v>
      </c>
      <c r="W30" s="20" t="s">
        <v>34</v>
      </c>
      <c r="X30" s="20">
        <v>163</v>
      </c>
      <c r="Y30" s="20"/>
    </row>
    <row r="31" s="4" customFormat="1" ht="24.95" customHeight="1" spans="1:25">
      <c r="A31" s="18">
        <v>24</v>
      </c>
      <c r="B31" s="19" t="s">
        <v>123</v>
      </c>
      <c r="C31" s="18"/>
      <c r="D31" s="18"/>
      <c r="E31" s="18"/>
      <c r="F31" s="18"/>
      <c r="G31" s="18" t="s">
        <v>34</v>
      </c>
      <c r="H31" s="18" t="s">
        <v>34</v>
      </c>
      <c r="I31" s="18" t="s">
        <v>34</v>
      </c>
      <c r="J31" s="39" t="s">
        <v>34</v>
      </c>
      <c r="K31" s="19"/>
      <c r="L31" s="18"/>
      <c r="M31" s="40" t="e">
        <f t="shared" ref="M31:P31" si="5">M32+M197+M222+M233+M237+M242</f>
        <v>#REF!</v>
      </c>
      <c r="N31" s="40" t="e">
        <f t="shared" si="5"/>
        <v>#REF!</v>
      </c>
      <c r="O31" s="40" t="e">
        <f t="shared" si="5"/>
        <v>#REF!</v>
      </c>
      <c r="P31" s="40" t="e">
        <f t="shared" si="5"/>
        <v>#REF!</v>
      </c>
      <c r="Q31" s="18"/>
      <c r="R31" s="18" t="s">
        <v>34</v>
      </c>
      <c r="S31" s="56" t="e">
        <f>S32+S197+S222+S233+S237+S242</f>
        <v>#REF!</v>
      </c>
      <c r="T31" s="56" t="e">
        <f>T32+T197+T222+T233+T237+T242</f>
        <v>#REF!</v>
      </c>
      <c r="U31" s="56"/>
      <c r="V31" s="56"/>
      <c r="W31" s="18" t="s">
        <v>34</v>
      </c>
      <c r="X31" s="18">
        <v>182</v>
      </c>
      <c r="Y31" s="18"/>
    </row>
    <row r="32" s="5" customFormat="1" ht="24.95" customHeight="1" spans="1:25">
      <c r="A32" s="20">
        <v>25</v>
      </c>
      <c r="B32" s="21" t="s">
        <v>124</v>
      </c>
      <c r="C32" s="20"/>
      <c r="D32" s="20"/>
      <c r="E32" s="20"/>
      <c r="F32" s="20"/>
      <c r="G32" s="20" t="s">
        <v>125</v>
      </c>
      <c r="H32" s="20" t="s">
        <v>34</v>
      </c>
      <c r="I32" s="20" t="s">
        <v>126</v>
      </c>
      <c r="J32" s="42" t="s">
        <v>34</v>
      </c>
      <c r="K32" s="21"/>
      <c r="L32" s="20"/>
      <c r="M32" s="48">
        <f t="shared" ref="M32:P32" si="6">M33+M155+M188+M189</f>
        <v>43.07</v>
      </c>
      <c r="N32" s="48">
        <f t="shared" si="6"/>
        <v>0</v>
      </c>
      <c r="O32" s="48">
        <f t="shared" si="6"/>
        <v>42.63</v>
      </c>
      <c r="P32" s="48">
        <f t="shared" si="6"/>
        <v>0</v>
      </c>
      <c r="Q32" s="20"/>
      <c r="R32" s="20" t="s">
        <v>39</v>
      </c>
      <c r="S32" s="57">
        <f>S33+S155+S188+S189</f>
        <v>210</v>
      </c>
      <c r="T32" s="57">
        <f>T33+T155+T188+T189</f>
        <v>926</v>
      </c>
      <c r="U32" s="57" t="s">
        <v>127</v>
      </c>
      <c r="V32" s="57" t="s">
        <v>128</v>
      </c>
      <c r="W32" s="20" t="s">
        <v>34</v>
      </c>
      <c r="X32" s="20">
        <v>183</v>
      </c>
      <c r="Y32" s="20"/>
    </row>
    <row r="33" s="6" customFormat="1" ht="24.95" customHeight="1" spans="1:25">
      <c r="A33" s="22">
        <v>26</v>
      </c>
      <c r="B33" s="23" t="s">
        <v>129</v>
      </c>
      <c r="C33" s="22"/>
      <c r="D33" s="22"/>
      <c r="E33" s="22"/>
      <c r="F33" s="22" t="s">
        <v>2663</v>
      </c>
      <c r="G33" s="22" t="s">
        <v>125</v>
      </c>
      <c r="H33" s="22" t="s">
        <v>34</v>
      </c>
      <c r="I33" s="22" t="s">
        <v>126</v>
      </c>
      <c r="J33" s="44">
        <f>J34+J35+J150</f>
        <v>1361</v>
      </c>
      <c r="K33" s="23" t="s">
        <v>130</v>
      </c>
      <c r="L33" s="22"/>
      <c r="M33" s="49">
        <f t="shared" ref="M33:P33" si="7">M34+M35+M150</f>
        <v>39.89</v>
      </c>
      <c r="N33" s="49">
        <f t="shared" si="7"/>
        <v>0</v>
      </c>
      <c r="O33" s="49">
        <f t="shared" si="7"/>
        <v>39.445</v>
      </c>
      <c r="P33" s="49">
        <f t="shared" si="7"/>
        <v>0</v>
      </c>
      <c r="Q33" s="22"/>
      <c r="R33" s="22" t="s">
        <v>39</v>
      </c>
      <c r="S33" s="58">
        <f>S34+S35+S150</f>
        <v>190</v>
      </c>
      <c r="T33" s="58">
        <f>T34+T35+T150</f>
        <v>839</v>
      </c>
      <c r="U33" s="58"/>
      <c r="V33" s="58"/>
      <c r="W33" s="22" t="s">
        <v>34</v>
      </c>
      <c r="X33" s="22">
        <v>184</v>
      </c>
      <c r="Y33" s="22"/>
    </row>
    <row r="34" ht="24.95" customHeight="1" spans="1:25">
      <c r="A34" s="24">
        <v>27</v>
      </c>
      <c r="B34" s="26" t="s">
        <v>131</v>
      </c>
      <c r="C34" s="24"/>
      <c r="D34" s="24"/>
      <c r="E34" s="24"/>
      <c r="F34" s="24"/>
      <c r="G34" s="24" t="s">
        <v>37</v>
      </c>
      <c r="H34" s="24" t="s">
        <v>34</v>
      </c>
      <c r="I34" s="24" t="s">
        <v>126</v>
      </c>
      <c r="J34" s="50">
        <f>SUM(0)</f>
        <v>0</v>
      </c>
      <c r="K34" s="51"/>
      <c r="L34" s="24"/>
      <c r="M34" s="52">
        <f t="shared" ref="M34:P34" si="8">SUM(0)</f>
        <v>0</v>
      </c>
      <c r="N34" s="52">
        <f t="shared" si="8"/>
        <v>0</v>
      </c>
      <c r="O34" s="52">
        <f t="shared" si="8"/>
        <v>0</v>
      </c>
      <c r="P34" s="52">
        <f t="shared" si="8"/>
        <v>0</v>
      </c>
      <c r="Q34" s="24"/>
      <c r="R34" s="24" t="s">
        <v>39</v>
      </c>
      <c r="S34" s="59">
        <f>SUM(0)</f>
        <v>0</v>
      </c>
      <c r="T34" s="59">
        <f>SUM(0)</f>
        <v>0</v>
      </c>
      <c r="U34" s="59"/>
      <c r="V34" s="59"/>
      <c r="W34" s="24" t="s">
        <v>34</v>
      </c>
      <c r="X34" s="24">
        <v>185</v>
      </c>
      <c r="Y34" s="24"/>
    </row>
    <row r="35" ht="24.95" customHeight="1" spans="1:25">
      <c r="A35" s="24">
        <v>28</v>
      </c>
      <c r="B35" s="26" t="s">
        <v>132</v>
      </c>
      <c r="C35" s="24"/>
      <c r="D35" s="24"/>
      <c r="E35" s="24"/>
      <c r="F35" s="24"/>
      <c r="G35" s="24" t="s">
        <v>125</v>
      </c>
      <c r="H35" s="24" t="s">
        <v>34</v>
      </c>
      <c r="I35" s="24" t="s">
        <v>126</v>
      </c>
      <c r="J35" s="50">
        <f>SUM(J36:J148)</f>
        <v>1348</v>
      </c>
      <c r="K35" s="51"/>
      <c r="L35" s="24"/>
      <c r="M35" s="52">
        <f>SUM(M36:M148)</f>
        <v>39.24</v>
      </c>
      <c r="N35" s="52">
        <f>SUM(N36:N148)</f>
        <v>0</v>
      </c>
      <c r="O35" s="52">
        <f>SUM(O36:O148)</f>
        <v>38.795</v>
      </c>
      <c r="P35" s="52">
        <f>SUM(P36:P148)</f>
        <v>0</v>
      </c>
      <c r="Q35" s="24"/>
      <c r="R35" s="24" t="s">
        <v>39</v>
      </c>
      <c r="S35" s="59">
        <f>SUM(S36:S148)</f>
        <v>187</v>
      </c>
      <c r="T35" s="59">
        <f>SUM(T36:T148)</f>
        <v>826</v>
      </c>
      <c r="U35" s="59"/>
      <c r="V35" s="59"/>
      <c r="W35" s="24" t="s">
        <v>34</v>
      </c>
      <c r="X35" s="24">
        <v>202</v>
      </c>
      <c r="Y35" s="24"/>
    </row>
    <row r="36" ht="24.95" customHeight="1" spans="1:25">
      <c r="A36" s="24">
        <v>29</v>
      </c>
      <c r="B36" s="78" t="s">
        <v>289</v>
      </c>
      <c r="C36" s="33" t="s">
        <v>45</v>
      </c>
      <c r="D36" s="33" t="s">
        <v>56</v>
      </c>
      <c r="E36" s="33" t="s">
        <v>62</v>
      </c>
      <c r="F36" s="33"/>
      <c r="G36" s="33" t="s">
        <v>37</v>
      </c>
      <c r="H36" s="33">
        <v>2019</v>
      </c>
      <c r="I36" s="33" t="s">
        <v>126</v>
      </c>
      <c r="J36" s="79">
        <v>26</v>
      </c>
      <c r="K36" s="53" t="s">
        <v>179</v>
      </c>
      <c r="L36" s="33">
        <v>0.05</v>
      </c>
      <c r="M36" s="80">
        <f>N36+O36+P36</f>
        <v>1.3</v>
      </c>
      <c r="N36" s="80"/>
      <c r="O36" s="80">
        <v>1.3</v>
      </c>
      <c r="P36" s="80"/>
      <c r="Q36" s="33" t="s">
        <v>135</v>
      </c>
      <c r="R36" s="33" t="s">
        <v>39</v>
      </c>
      <c r="S36" s="82">
        <v>6</v>
      </c>
      <c r="T36" s="82">
        <v>27</v>
      </c>
      <c r="U36" s="60"/>
      <c r="V36" s="60"/>
      <c r="W36" s="26" t="s">
        <v>17</v>
      </c>
      <c r="X36" s="26"/>
      <c r="Y36" s="61" t="s">
        <v>290</v>
      </c>
    </row>
    <row r="37" ht="24.95" customHeight="1" spans="1:25">
      <c r="A37" s="24"/>
      <c r="B37" s="78"/>
      <c r="C37" s="30" t="s">
        <v>45</v>
      </c>
      <c r="D37" s="30" t="s">
        <v>56</v>
      </c>
      <c r="E37" s="30" t="s">
        <v>62</v>
      </c>
      <c r="F37" s="30" t="s">
        <v>3103</v>
      </c>
      <c r="G37" s="33" t="s">
        <v>37</v>
      </c>
      <c r="H37" s="33">
        <v>2019</v>
      </c>
      <c r="I37" s="33" t="s">
        <v>126</v>
      </c>
      <c r="J37" s="30">
        <v>10</v>
      </c>
      <c r="K37" s="53" t="s">
        <v>179</v>
      </c>
      <c r="L37" s="33">
        <v>0.05</v>
      </c>
      <c r="M37" s="80">
        <f t="shared" ref="M37:M42" si="9">L37*J37</f>
        <v>0.5</v>
      </c>
      <c r="N37" s="80"/>
      <c r="O37" s="80">
        <f t="shared" ref="O37:O42" si="10">L37*J37</f>
        <v>0.5</v>
      </c>
      <c r="P37" s="80"/>
      <c r="Q37" s="33" t="s">
        <v>135</v>
      </c>
      <c r="R37" s="33" t="s">
        <v>39</v>
      </c>
      <c r="S37" s="82">
        <v>1</v>
      </c>
      <c r="T37" s="30">
        <v>7</v>
      </c>
      <c r="U37" s="60"/>
      <c r="V37" s="60"/>
      <c r="W37" s="26" t="s">
        <v>17</v>
      </c>
      <c r="X37" s="26"/>
      <c r="Y37" s="61"/>
    </row>
    <row r="38" ht="24.95" customHeight="1" spans="1:25">
      <c r="A38" s="24"/>
      <c r="B38" s="78"/>
      <c r="C38" s="30" t="s">
        <v>45</v>
      </c>
      <c r="D38" s="30" t="s">
        <v>56</v>
      </c>
      <c r="E38" s="30" t="s">
        <v>62</v>
      </c>
      <c r="F38" s="30" t="s">
        <v>3104</v>
      </c>
      <c r="G38" s="33" t="s">
        <v>37</v>
      </c>
      <c r="H38" s="33">
        <v>2019</v>
      </c>
      <c r="I38" s="33" t="s">
        <v>126</v>
      </c>
      <c r="J38" s="30">
        <v>3</v>
      </c>
      <c r="K38" s="53" t="s">
        <v>179</v>
      </c>
      <c r="L38" s="33">
        <v>0.05</v>
      </c>
      <c r="M38" s="80">
        <f t="shared" si="9"/>
        <v>0.15</v>
      </c>
      <c r="N38" s="80"/>
      <c r="O38" s="80">
        <f t="shared" si="10"/>
        <v>0.15</v>
      </c>
      <c r="P38" s="80"/>
      <c r="Q38" s="33" t="s">
        <v>135</v>
      </c>
      <c r="R38" s="33" t="s">
        <v>39</v>
      </c>
      <c r="S38" s="82">
        <v>1</v>
      </c>
      <c r="T38" s="30">
        <v>4</v>
      </c>
      <c r="U38" s="60"/>
      <c r="V38" s="60"/>
      <c r="W38" s="26" t="s">
        <v>17</v>
      </c>
      <c r="X38" s="26"/>
      <c r="Y38" s="61"/>
    </row>
    <row r="39" ht="24.95" customHeight="1" spans="1:25">
      <c r="A39" s="24"/>
      <c r="B39" s="78"/>
      <c r="C39" s="30" t="s">
        <v>45</v>
      </c>
      <c r="D39" s="30" t="s">
        <v>56</v>
      </c>
      <c r="E39" s="30" t="s">
        <v>62</v>
      </c>
      <c r="F39" s="30" t="s">
        <v>3105</v>
      </c>
      <c r="G39" s="33" t="s">
        <v>37</v>
      </c>
      <c r="H39" s="33">
        <v>2019</v>
      </c>
      <c r="I39" s="33" t="s">
        <v>126</v>
      </c>
      <c r="J39" s="30">
        <v>2</v>
      </c>
      <c r="K39" s="53" t="s">
        <v>179</v>
      </c>
      <c r="L39" s="33">
        <v>0.05</v>
      </c>
      <c r="M39" s="80">
        <f t="shared" si="9"/>
        <v>0.1</v>
      </c>
      <c r="N39" s="80"/>
      <c r="O39" s="80">
        <f t="shared" si="10"/>
        <v>0.1</v>
      </c>
      <c r="P39" s="80"/>
      <c r="Q39" s="33" t="s">
        <v>135</v>
      </c>
      <c r="R39" s="33" t="s">
        <v>39</v>
      </c>
      <c r="S39" s="82">
        <v>1</v>
      </c>
      <c r="T39" s="30">
        <v>4</v>
      </c>
      <c r="U39" s="60"/>
      <c r="V39" s="60"/>
      <c r="W39" s="26" t="s">
        <v>17</v>
      </c>
      <c r="X39" s="26"/>
      <c r="Y39" s="61"/>
    </row>
    <row r="40" ht="24.95" customHeight="1" spans="1:25">
      <c r="A40" s="24"/>
      <c r="B40" s="78"/>
      <c r="C40" s="30" t="s">
        <v>45</v>
      </c>
      <c r="D40" s="30" t="s">
        <v>56</v>
      </c>
      <c r="E40" s="30" t="s">
        <v>62</v>
      </c>
      <c r="F40" s="30" t="s">
        <v>3106</v>
      </c>
      <c r="G40" s="33" t="s">
        <v>37</v>
      </c>
      <c r="H40" s="33">
        <v>2019</v>
      </c>
      <c r="I40" s="33" t="s">
        <v>126</v>
      </c>
      <c r="J40" s="30">
        <v>2</v>
      </c>
      <c r="K40" s="53" t="s">
        <v>179</v>
      </c>
      <c r="L40" s="33">
        <v>0.05</v>
      </c>
      <c r="M40" s="80">
        <f t="shared" si="9"/>
        <v>0.1</v>
      </c>
      <c r="N40" s="80"/>
      <c r="O40" s="80">
        <f t="shared" si="10"/>
        <v>0.1</v>
      </c>
      <c r="P40" s="80"/>
      <c r="Q40" s="33" t="s">
        <v>135</v>
      </c>
      <c r="R40" s="33" t="s">
        <v>39</v>
      </c>
      <c r="S40" s="82">
        <v>1</v>
      </c>
      <c r="T40" s="30">
        <v>4</v>
      </c>
      <c r="U40" s="60"/>
      <c r="V40" s="60"/>
      <c r="W40" s="26" t="s">
        <v>17</v>
      </c>
      <c r="X40" s="26"/>
      <c r="Y40" s="61"/>
    </row>
    <row r="41" ht="24.95" customHeight="1" spans="1:25">
      <c r="A41" s="24"/>
      <c r="B41" s="78"/>
      <c r="C41" s="30" t="s">
        <v>45</v>
      </c>
      <c r="D41" s="30" t="s">
        <v>56</v>
      </c>
      <c r="E41" s="30" t="s">
        <v>62</v>
      </c>
      <c r="F41" s="30" t="s">
        <v>3107</v>
      </c>
      <c r="G41" s="33" t="s">
        <v>37</v>
      </c>
      <c r="H41" s="33">
        <v>2019</v>
      </c>
      <c r="I41" s="33" t="s">
        <v>126</v>
      </c>
      <c r="J41" s="30">
        <v>5</v>
      </c>
      <c r="K41" s="53" t="s">
        <v>179</v>
      </c>
      <c r="L41" s="33">
        <v>0.05</v>
      </c>
      <c r="M41" s="80">
        <f t="shared" si="9"/>
        <v>0.25</v>
      </c>
      <c r="N41" s="80"/>
      <c r="O41" s="80">
        <f t="shared" si="10"/>
        <v>0.25</v>
      </c>
      <c r="P41" s="80"/>
      <c r="Q41" s="33" t="s">
        <v>135</v>
      </c>
      <c r="R41" s="33" t="s">
        <v>39</v>
      </c>
      <c r="S41" s="82">
        <v>1</v>
      </c>
      <c r="T41" s="30">
        <v>4</v>
      </c>
      <c r="U41" s="60"/>
      <c r="V41" s="60"/>
      <c r="W41" s="26" t="s">
        <v>17</v>
      </c>
      <c r="X41" s="26"/>
      <c r="Y41" s="61"/>
    </row>
    <row r="42" ht="24.95" customHeight="1" spans="1:25">
      <c r="A42" s="24"/>
      <c r="B42" s="78"/>
      <c r="C42" s="30" t="s">
        <v>45</v>
      </c>
      <c r="D42" s="30" t="s">
        <v>56</v>
      </c>
      <c r="E42" s="30" t="s">
        <v>62</v>
      </c>
      <c r="F42" s="30" t="s">
        <v>3108</v>
      </c>
      <c r="G42" s="33" t="s">
        <v>37</v>
      </c>
      <c r="H42" s="33">
        <v>2019</v>
      </c>
      <c r="I42" s="33" t="s">
        <v>126</v>
      </c>
      <c r="J42" s="30">
        <v>4</v>
      </c>
      <c r="K42" s="53" t="s">
        <v>179</v>
      </c>
      <c r="L42" s="33">
        <v>0.05</v>
      </c>
      <c r="M42" s="80">
        <f t="shared" si="9"/>
        <v>0.2</v>
      </c>
      <c r="N42" s="80"/>
      <c r="O42" s="80">
        <f t="shared" si="10"/>
        <v>0.2</v>
      </c>
      <c r="P42" s="80"/>
      <c r="Q42" s="33" t="s">
        <v>135</v>
      </c>
      <c r="R42" s="33" t="s">
        <v>39</v>
      </c>
      <c r="S42" s="82">
        <v>1</v>
      </c>
      <c r="T42" s="30">
        <v>4</v>
      </c>
      <c r="U42" s="60"/>
      <c r="V42" s="60"/>
      <c r="W42" s="26" t="s">
        <v>17</v>
      </c>
      <c r="X42" s="26"/>
      <c r="Y42" s="61"/>
    </row>
    <row r="43" ht="24.95" customHeight="1" spans="1:25">
      <c r="A43" s="24">
        <v>30</v>
      </c>
      <c r="B43" s="78" t="s">
        <v>291</v>
      </c>
      <c r="C43" s="33" t="s">
        <v>45</v>
      </c>
      <c r="D43" s="33" t="s">
        <v>56</v>
      </c>
      <c r="E43" s="33" t="s">
        <v>66</v>
      </c>
      <c r="F43" s="33"/>
      <c r="G43" s="33" t="s">
        <v>37</v>
      </c>
      <c r="H43" s="33">
        <v>2019</v>
      </c>
      <c r="I43" s="33" t="s">
        <v>126</v>
      </c>
      <c r="J43" s="79">
        <v>27.5</v>
      </c>
      <c r="K43" s="53" t="s">
        <v>179</v>
      </c>
      <c r="L43" s="33">
        <v>0.05</v>
      </c>
      <c r="M43" s="80">
        <f>N43+O43+P43</f>
        <v>1.375</v>
      </c>
      <c r="N43" s="80"/>
      <c r="O43" s="80">
        <v>1.375</v>
      </c>
      <c r="P43" s="80"/>
      <c r="Q43" s="33" t="s">
        <v>135</v>
      </c>
      <c r="R43" s="33" t="s">
        <v>39</v>
      </c>
      <c r="S43" s="82">
        <v>7</v>
      </c>
      <c r="T43" s="82">
        <v>29</v>
      </c>
      <c r="U43" s="60"/>
      <c r="V43" s="60"/>
      <c r="W43" s="26" t="s">
        <v>17</v>
      </c>
      <c r="X43" s="26"/>
      <c r="Y43" s="61" t="s">
        <v>292</v>
      </c>
    </row>
    <row r="44" ht="24.95" customHeight="1" spans="1:25">
      <c r="A44" s="24"/>
      <c r="B44" s="78"/>
      <c r="C44" s="30" t="s">
        <v>45</v>
      </c>
      <c r="D44" s="30" t="s">
        <v>56</v>
      </c>
      <c r="E44" s="30" t="s">
        <v>66</v>
      </c>
      <c r="F44" s="30" t="s">
        <v>3109</v>
      </c>
      <c r="G44" s="33" t="s">
        <v>37</v>
      </c>
      <c r="H44" s="33">
        <v>2019</v>
      </c>
      <c r="I44" s="33" t="s">
        <v>126</v>
      </c>
      <c r="J44" s="30">
        <v>2</v>
      </c>
      <c r="K44" s="53" t="s">
        <v>179</v>
      </c>
      <c r="L44" s="33">
        <v>0.05</v>
      </c>
      <c r="M44" s="80">
        <f>L44*J44</f>
        <v>0.1</v>
      </c>
      <c r="N44" s="80"/>
      <c r="O44" s="80">
        <f>L44*J44</f>
        <v>0.1</v>
      </c>
      <c r="P44" s="80"/>
      <c r="Q44" s="33" t="s">
        <v>135</v>
      </c>
      <c r="R44" s="33" t="s">
        <v>39</v>
      </c>
      <c r="S44" s="82">
        <v>1</v>
      </c>
      <c r="T44" s="30">
        <v>7</v>
      </c>
      <c r="U44" s="60"/>
      <c r="V44" s="60"/>
      <c r="W44" s="26" t="s">
        <v>17</v>
      </c>
      <c r="X44" s="26"/>
      <c r="Y44" s="61"/>
    </row>
    <row r="45" ht="24.95" customHeight="1" spans="1:25">
      <c r="A45" s="24"/>
      <c r="B45" s="78"/>
      <c r="C45" s="30" t="s">
        <v>45</v>
      </c>
      <c r="D45" s="30" t="s">
        <v>56</v>
      </c>
      <c r="E45" s="30" t="s">
        <v>66</v>
      </c>
      <c r="F45" s="30" t="s">
        <v>3110</v>
      </c>
      <c r="G45" s="33" t="s">
        <v>37</v>
      </c>
      <c r="H45" s="33">
        <v>2019</v>
      </c>
      <c r="I45" s="33" t="s">
        <v>126</v>
      </c>
      <c r="J45" s="30">
        <v>2</v>
      </c>
      <c r="K45" s="53" t="s">
        <v>179</v>
      </c>
      <c r="L45" s="33">
        <v>0.05</v>
      </c>
      <c r="M45" s="80">
        <f t="shared" ref="M45:M50" si="11">L45*J45</f>
        <v>0.1</v>
      </c>
      <c r="N45" s="80"/>
      <c r="O45" s="80">
        <f t="shared" ref="O45:O50" si="12">L45*J45</f>
        <v>0.1</v>
      </c>
      <c r="P45" s="80"/>
      <c r="Q45" s="33" t="s">
        <v>135</v>
      </c>
      <c r="R45" s="33" t="s">
        <v>39</v>
      </c>
      <c r="S45" s="82">
        <v>1</v>
      </c>
      <c r="T45" s="30">
        <v>3</v>
      </c>
      <c r="U45" s="60"/>
      <c r="V45" s="60"/>
      <c r="W45" s="26" t="s">
        <v>17</v>
      </c>
      <c r="X45" s="26"/>
      <c r="Y45" s="61"/>
    </row>
    <row r="46" ht="24.95" customHeight="1" spans="1:25">
      <c r="A46" s="24"/>
      <c r="B46" s="78"/>
      <c r="C46" s="30" t="s">
        <v>45</v>
      </c>
      <c r="D46" s="30" t="s">
        <v>56</v>
      </c>
      <c r="E46" s="30" t="s">
        <v>66</v>
      </c>
      <c r="F46" s="30" t="s">
        <v>3111</v>
      </c>
      <c r="G46" s="33" t="s">
        <v>37</v>
      </c>
      <c r="H46" s="33">
        <v>2019</v>
      </c>
      <c r="I46" s="33" t="s">
        <v>126</v>
      </c>
      <c r="J46" s="31">
        <v>10</v>
      </c>
      <c r="K46" s="53" t="s">
        <v>179</v>
      </c>
      <c r="L46" s="33">
        <v>0.05</v>
      </c>
      <c r="M46" s="80">
        <f t="shared" si="11"/>
        <v>0.5</v>
      </c>
      <c r="N46" s="80"/>
      <c r="O46" s="80">
        <f t="shared" si="12"/>
        <v>0.5</v>
      </c>
      <c r="P46" s="80"/>
      <c r="Q46" s="33" t="s">
        <v>135</v>
      </c>
      <c r="R46" s="33" t="s">
        <v>39</v>
      </c>
      <c r="S46" s="82">
        <v>1</v>
      </c>
      <c r="T46" s="30">
        <v>5</v>
      </c>
      <c r="U46" s="60"/>
      <c r="V46" s="60"/>
      <c r="W46" s="26" t="s">
        <v>17</v>
      </c>
      <c r="X46" s="26"/>
      <c r="Y46" s="61"/>
    </row>
    <row r="47" ht="24.95" customHeight="1" spans="1:25">
      <c r="A47" s="24"/>
      <c r="B47" s="78"/>
      <c r="C47" s="30" t="s">
        <v>45</v>
      </c>
      <c r="D47" s="30" t="s">
        <v>56</v>
      </c>
      <c r="E47" s="30" t="s">
        <v>66</v>
      </c>
      <c r="F47" s="30" t="s">
        <v>3112</v>
      </c>
      <c r="G47" s="33" t="s">
        <v>37</v>
      </c>
      <c r="H47" s="33">
        <v>2019</v>
      </c>
      <c r="I47" s="33" t="s">
        <v>126</v>
      </c>
      <c r="J47" s="31">
        <v>3</v>
      </c>
      <c r="K47" s="53" t="s">
        <v>179</v>
      </c>
      <c r="L47" s="33">
        <v>0.05</v>
      </c>
      <c r="M47" s="80">
        <f t="shared" si="11"/>
        <v>0.15</v>
      </c>
      <c r="N47" s="80"/>
      <c r="O47" s="80">
        <f t="shared" si="12"/>
        <v>0.15</v>
      </c>
      <c r="P47" s="80"/>
      <c r="Q47" s="33" t="s">
        <v>135</v>
      </c>
      <c r="R47" s="33" t="s">
        <v>39</v>
      </c>
      <c r="S47" s="82">
        <v>1</v>
      </c>
      <c r="T47" s="30">
        <v>2</v>
      </c>
      <c r="U47" s="60"/>
      <c r="V47" s="60"/>
      <c r="W47" s="26" t="s">
        <v>17</v>
      </c>
      <c r="X47" s="26"/>
      <c r="Y47" s="61"/>
    </row>
    <row r="48" ht="24.95" customHeight="1" spans="1:25">
      <c r="A48" s="24"/>
      <c r="B48" s="78"/>
      <c r="C48" s="30" t="s">
        <v>45</v>
      </c>
      <c r="D48" s="30" t="s">
        <v>56</v>
      </c>
      <c r="E48" s="30" t="s">
        <v>66</v>
      </c>
      <c r="F48" s="30" t="s">
        <v>3113</v>
      </c>
      <c r="G48" s="33" t="s">
        <v>37</v>
      </c>
      <c r="H48" s="33">
        <v>2019</v>
      </c>
      <c r="I48" s="33" t="s">
        <v>126</v>
      </c>
      <c r="J48" s="30">
        <v>6</v>
      </c>
      <c r="K48" s="53" t="s">
        <v>179</v>
      </c>
      <c r="L48" s="33">
        <v>0.05</v>
      </c>
      <c r="M48" s="80">
        <f t="shared" si="11"/>
        <v>0.3</v>
      </c>
      <c r="N48" s="80"/>
      <c r="O48" s="80">
        <f t="shared" si="12"/>
        <v>0.3</v>
      </c>
      <c r="P48" s="80"/>
      <c r="Q48" s="33" t="s">
        <v>135</v>
      </c>
      <c r="R48" s="33" t="s">
        <v>39</v>
      </c>
      <c r="S48" s="82">
        <v>1</v>
      </c>
      <c r="T48" s="30">
        <v>3</v>
      </c>
      <c r="U48" s="60"/>
      <c r="V48" s="60"/>
      <c r="W48" s="26" t="s">
        <v>17</v>
      </c>
      <c r="X48" s="26"/>
      <c r="Y48" s="61"/>
    </row>
    <row r="49" ht="24.95" customHeight="1" spans="1:25">
      <c r="A49" s="24"/>
      <c r="B49" s="78"/>
      <c r="C49" s="30" t="s">
        <v>45</v>
      </c>
      <c r="D49" s="30" t="s">
        <v>56</v>
      </c>
      <c r="E49" s="30" t="s">
        <v>66</v>
      </c>
      <c r="F49" s="30" t="s">
        <v>3114</v>
      </c>
      <c r="G49" s="33" t="s">
        <v>37</v>
      </c>
      <c r="H49" s="33">
        <v>2019</v>
      </c>
      <c r="I49" s="33" t="s">
        <v>126</v>
      </c>
      <c r="J49" s="30">
        <v>2</v>
      </c>
      <c r="K49" s="53" t="s">
        <v>179</v>
      </c>
      <c r="L49" s="33">
        <v>0.05</v>
      </c>
      <c r="M49" s="80">
        <f t="shared" si="11"/>
        <v>0.1</v>
      </c>
      <c r="N49" s="80"/>
      <c r="O49" s="80">
        <f t="shared" si="12"/>
        <v>0.1</v>
      </c>
      <c r="P49" s="80"/>
      <c r="Q49" s="33" t="s">
        <v>135</v>
      </c>
      <c r="R49" s="33" t="s">
        <v>39</v>
      </c>
      <c r="S49" s="82">
        <v>1</v>
      </c>
      <c r="T49" s="83">
        <v>6</v>
      </c>
      <c r="U49" s="60"/>
      <c r="V49" s="60"/>
      <c r="W49" s="26" t="s">
        <v>17</v>
      </c>
      <c r="X49" s="26"/>
      <c r="Y49" s="61"/>
    </row>
    <row r="50" ht="24.95" customHeight="1" spans="1:25">
      <c r="A50" s="24"/>
      <c r="B50" s="78"/>
      <c r="C50" s="30" t="s">
        <v>45</v>
      </c>
      <c r="D50" s="30" t="s">
        <v>56</v>
      </c>
      <c r="E50" s="30" t="s">
        <v>66</v>
      </c>
      <c r="F50" s="30" t="s">
        <v>3115</v>
      </c>
      <c r="G50" s="33" t="s">
        <v>37</v>
      </c>
      <c r="H50" s="33">
        <v>2019</v>
      </c>
      <c r="I50" s="33" t="s">
        <v>126</v>
      </c>
      <c r="J50" s="30">
        <v>2.5</v>
      </c>
      <c r="K50" s="53" t="s">
        <v>179</v>
      </c>
      <c r="L50" s="33">
        <v>0.05</v>
      </c>
      <c r="M50" s="80">
        <f t="shared" si="11"/>
        <v>0.125</v>
      </c>
      <c r="N50" s="80"/>
      <c r="O50" s="80">
        <f t="shared" si="12"/>
        <v>0.125</v>
      </c>
      <c r="P50" s="80"/>
      <c r="Q50" s="33" t="s">
        <v>135</v>
      </c>
      <c r="R50" s="33" t="s">
        <v>39</v>
      </c>
      <c r="S50" s="82">
        <v>1</v>
      </c>
      <c r="T50" s="30">
        <v>3</v>
      </c>
      <c r="U50" s="60"/>
      <c r="V50" s="60"/>
      <c r="W50" s="26" t="s">
        <v>17</v>
      </c>
      <c r="X50" s="26"/>
      <c r="Y50" s="61"/>
    </row>
    <row r="51" ht="24.95" customHeight="1" spans="1:25">
      <c r="A51" s="24">
        <v>32</v>
      </c>
      <c r="B51" s="78" t="s">
        <v>293</v>
      </c>
      <c r="C51" s="33" t="s">
        <v>45</v>
      </c>
      <c r="D51" s="33" t="s">
        <v>56</v>
      </c>
      <c r="E51" s="33" t="s">
        <v>63</v>
      </c>
      <c r="F51" s="33"/>
      <c r="G51" s="33" t="s">
        <v>37</v>
      </c>
      <c r="H51" s="33">
        <v>2019</v>
      </c>
      <c r="I51" s="33" t="s">
        <v>126</v>
      </c>
      <c r="J51" s="79">
        <v>45</v>
      </c>
      <c r="K51" s="53" t="s">
        <v>179</v>
      </c>
      <c r="L51" s="33">
        <v>0.05</v>
      </c>
      <c r="M51" s="80">
        <f>N51+O51+P51</f>
        <v>2.25</v>
      </c>
      <c r="N51" s="80"/>
      <c r="O51" s="80">
        <v>2.25</v>
      </c>
      <c r="P51" s="80"/>
      <c r="Q51" s="33" t="s">
        <v>135</v>
      </c>
      <c r="R51" s="33" t="s">
        <v>39</v>
      </c>
      <c r="S51" s="82">
        <v>9</v>
      </c>
      <c r="T51" s="82">
        <v>46</v>
      </c>
      <c r="U51" s="60"/>
      <c r="V51" s="60"/>
      <c r="W51" s="26" t="s">
        <v>17</v>
      </c>
      <c r="X51" s="26"/>
      <c r="Y51" s="61" t="s">
        <v>295</v>
      </c>
    </row>
    <row r="52" ht="24.95" customHeight="1" spans="1:25">
      <c r="A52" s="24"/>
      <c r="B52" s="78"/>
      <c r="C52" s="30" t="s">
        <v>45</v>
      </c>
      <c r="D52" s="30" t="s">
        <v>56</v>
      </c>
      <c r="E52" s="30" t="s">
        <v>63</v>
      </c>
      <c r="F52" s="30" t="s">
        <v>3116</v>
      </c>
      <c r="G52" s="33" t="s">
        <v>37</v>
      </c>
      <c r="H52" s="33">
        <v>2019</v>
      </c>
      <c r="I52" s="33" t="s">
        <v>126</v>
      </c>
      <c r="J52" s="30">
        <v>5</v>
      </c>
      <c r="K52" s="53" t="s">
        <v>179</v>
      </c>
      <c r="L52" s="33">
        <v>0.05</v>
      </c>
      <c r="M52" s="80">
        <f>L52*J52</f>
        <v>0.25</v>
      </c>
      <c r="N52" s="80"/>
      <c r="O52" s="80">
        <f>L52*J52</f>
        <v>0.25</v>
      </c>
      <c r="P52" s="80"/>
      <c r="Q52" s="33" t="s">
        <v>135</v>
      </c>
      <c r="R52" s="33" t="s">
        <v>39</v>
      </c>
      <c r="S52" s="82">
        <v>1</v>
      </c>
      <c r="T52" s="30">
        <v>4</v>
      </c>
      <c r="U52" s="60"/>
      <c r="V52" s="60"/>
      <c r="W52" s="26" t="s">
        <v>17</v>
      </c>
      <c r="X52" s="26"/>
      <c r="Y52" s="61"/>
    </row>
    <row r="53" ht="24.95" customHeight="1" spans="1:25">
      <c r="A53" s="24"/>
      <c r="B53" s="78"/>
      <c r="C53" s="30" t="s">
        <v>45</v>
      </c>
      <c r="D53" s="30" t="s">
        <v>56</v>
      </c>
      <c r="E53" s="30" t="s">
        <v>63</v>
      </c>
      <c r="F53" s="30" t="s">
        <v>3117</v>
      </c>
      <c r="G53" s="33" t="s">
        <v>37</v>
      </c>
      <c r="H53" s="33">
        <v>2019</v>
      </c>
      <c r="I53" s="33" t="s">
        <v>126</v>
      </c>
      <c r="J53" s="30">
        <v>20</v>
      </c>
      <c r="K53" s="53" t="s">
        <v>179</v>
      </c>
      <c r="L53" s="33">
        <v>0.05</v>
      </c>
      <c r="M53" s="80">
        <f t="shared" ref="M53:M60" si="13">L53*J53</f>
        <v>1</v>
      </c>
      <c r="N53" s="80"/>
      <c r="O53" s="80">
        <f t="shared" ref="O53:O60" si="14">L53*J53</f>
        <v>1</v>
      </c>
      <c r="P53" s="80"/>
      <c r="Q53" s="33" t="s">
        <v>135</v>
      </c>
      <c r="R53" s="33" t="s">
        <v>39</v>
      </c>
      <c r="S53" s="82">
        <v>1</v>
      </c>
      <c r="T53" s="30">
        <v>7</v>
      </c>
      <c r="U53" s="60"/>
      <c r="V53" s="60"/>
      <c r="W53" s="26" t="s">
        <v>17</v>
      </c>
      <c r="X53" s="26"/>
      <c r="Y53" s="61"/>
    </row>
    <row r="54" ht="24.95" customHeight="1" spans="1:25">
      <c r="A54" s="24"/>
      <c r="B54" s="78"/>
      <c r="C54" s="30" t="s">
        <v>45</v>
      </c>
      <c r="D54" s="30" t="s">
        <v>56</v>
      </c>
      <c r="E54" s="30" t="s">
        <v>63</v>
      </c>
      <c r="F54" s="30" t="s">
        <v>3118</v>
      </c>
      <c r="G54" s="33" t="s">
        <v>37</v>
      </c>
      <c r="H54" s="33">
        <v>2019</v>
      </c>
      <c r="I54" s="33" t="s">
        <v>126</v>
      </c>
      <c r="J54" s="30">
        <v>2</v>
      </c>
      <c r="K54" s="53" t="s">
        <v>179</v>
      </c>
      <c r="L54" s="33">
        <v>0.05</v>
      </c>
      <c r="M54" s="80">
        <f t="shared" si="13"/>
        <v>0.1</v>
      </c>
      <c r="N54" s="80"/>
      <c r="O54" s="80">
        <f t="shared" si="14"/>
        <v>0.1</v>
      </c>
      <c r="P54" s="80"/>
      <c r="Q54" s="33" t="s">
        <v>135</v>
      </c>
      <c r="R54" s="33" t="s">
        <v>39</v>
      </c>
      <c r="S54" s="82">
        <v>1</v>
      </c>
      <c r="T54" s="30">
        <v>7</v>
      </c>
      <c r="U54" s="60"/>
      <c r="V54" s="60"/>
      <c r="W54" s="26" t="s">
        <v>17</v>
      </c>
      <c r="X54" s="26"/>
      <c r="Y54" s="61"/>
    </row>
    <row r="55" ht="24.95" customHeight="1" spans="1:25">
      <c r="A55" s="24"/>
      <c r="B55" s="78"/>
      <c r="C55" s="30" t="s">
        <v>45</v>
      </c>
      <c r="D55" s="30" t="s">
        <v>56</v>
      </c>
      <c r="E55" s="30" t="s">
        <v>63</v>
      </c>
      <c r="F55" s="30" t="s">
        <v>3119</v>
      </c>
      <c r="G55" s="33" t="s">
        <v>37</v>
      </c>
      <c r="H55" s="33">
        <v>2019</v>
      </c>
      <c r="I55" s="33" t="s">
        <v>126</v>
      </c>
      <c r="J55" s="30">
        <v>2</v>
      </c>
      <c r="K55" s="53" t="s">
        <v>179</v>
      </c>
      <c r="L55" s="33">
        <v>0.05</v>
      </c>
      <c r="M55" s="80">
        <f t="shared" si="13"/>
        <v>0.1</v>
      </c>
      <c r="N55" s="80"/>
      <c r="O55" s="80">
        <f t="shared" si="14"/>
        <v>0.1</v>
      </c>
      <c r="P55" s="80"/>
      <c r="Q55" s="33" t="s">
        <v>135</v>
      </c>
      <c r="R55" s="33" t="s">
        <v>39</v>
      </c>
      <c r="S55" s="82">
        <v>1</v>
      </c>
      <c r="T55" s="30">
        <v>5</v>
      </c>
      <c r="U55" s="60"/>
      <c r="V55" s="60"/>
      <c r="W55" s="26" t="s">
        <v>17</v>
      </c>
      <c r="X55" s="26"/>
      <c r="Y55" s="61"/>
    </row>
    <row r="56" ht="24.95" customHeight="1" spans="1:25">
      <c r="A56" s="24"/>
      <c r="B56" s="78"/>
      <c r="C56" s="30" t="s">
        <v>45</v>
      </c>
      <c r="D56" s="30" t="s">
        <v>56</v>
      </c>
      <c r="E56" s="30" t="s">
        <v>63</v>
      </c>
      <c r="F56" s="30" t="s">
        <v>3120</v>
      </c>
      <c r="G56" s="33" t="s">
        <v>37</v>
      </c>
      <c r="H56" s="33">
        <v>2019</v>
      </c>
      <c r="I56" s="33" t="s">
        <v>126</v>
      </c>
      <c r="J56" s="30">
        <v>7</v>
      </c>
      <c r="K56" s="53" t="s">
        <v>179</v>
      </c>
      <c r="L56" s="33">
        <v>0.05</v>
      </c>
      <c r="M56" s="80">
        <f t="shared" si="13"/>
        <v>0.35</v>
      </c>
      <c r="N56" s="80"/>
      <c r="O56" s="80">
        <f t="shared" si="14"/>
        <v>0.35</v>
      </c>
      <c r="P56" s="80"/>
      <c r="Q56" s="33" t="s">
        <v>135</v>
      </c>
      <c r="R56" s="33" t="s">
        <v>39</v>
      </c>
      <c r="S56" s="82">
        <v>1</v>
      </c>
      <c r="T56" s="30">
        <v>6</v>
      </c>
      <c r="U56" s="60"/>
      <c r="V56" s="60"/>
      <c r="W56" s="26" t="s">
        <v>17</v>
      </c>
      <c r="X56" s="26"/>
      <c r="Y56" s="61"/>
    </row>
    <row r="57" ht="24.95" customHeight="1" spans="1:25">
      <c r="A57" s="24"/>
      <c r="B57" s="78"/>
      <c r="C57" s="30" t="s">
        <v>45</v>
      </c>
      <c r="D57" s="30" t="s">
        <v>56</v>
      </c>
      <c r="E57" s="30" t="s">
        <v>63</v>
      </c>
      <c r="F57" s="30" t="s">
        <v>3121</v>
      </c>
      <c r="G57" s="33" t="s">
        <v>37</v>
      </c>
      <c r="H57" s="33">
        <v>2019</v>
      </c>
      <c r="I57" s="33" t="s">
        <v>126</v>
      </c>
      <c r="J57" s="30">
        <v>2</v>
      </c>
      <c r="K57" s="53" t="s">
        <v>179</v>
      </c>
      <c r="L57" s="33">
        <v>0.05</v>
      </c>
      <c r="M57" s="80">
        <f t="shared" si="13"/>
        <v>0.1</v>
      </c>
      <c r="N57" s="80"/>
      <c r="O57" s="80">
        <f t="shared" si="14"/>
        <v>0.1</v>
      </c>
      <c r="P57" s="80"/>
      <c r="Q57" s="33" t="s">
        <v>135</v>
      </c>
      <c r="R57" s="33" t="s">
        <v>39</v>
      </c>
      <c r="S57" s="82">
        <v>1</v>
      </c>
      <c r="T57" s="30">
        <v>5</v>
      </c>
      <c r="U57" s="60"/>
      <c r="V57" s="60"/>
      <c r="W57" s="26" t="s">
        <v>17</v>
      </c>
      <c r="X57" s="26"/>
      <c r="Y57" s="61"/>
    </row>
    <row r="58" ht="24.95" customHeight="1" spans="1:25">
      <c r="A58" s="24"/>
      <c r="B58" s="78"/>
      <c r="C58" s="30" t="s">
        <v>45</v>
      </c>
      <c r="D58" s="30" t="s">
        <v>56</v>
      </c>
      <c r="E58" s="30" t="s">
        <v>63</v>
      </c>
      <c r="F58" s="30" t="s">
        <v>3122</v>
      </c>
      <c r="G58" s="33" t="s">
        <v>37</v>
      </c>
      <c r="H58" s="33">
        <v>2019</v>
      </c>
      <c r="I58" s="33" t="s">
        <v>126</v>
      </c>
      <c r="J58" s="30">
        <v>2</v>
      </c>
      <c r="K58" s="53" t="s">
        <v>179</v>
      </c>
      <c r="L58" s="33">
        <v>0.05</v>
      </c>
      <c r="M58" s="80">
        <f t="shared" si="13"/>
        <v>0.1</v>
      </c>
      <c r="N58" s="80"/>
      <c r="O58" s="80">
        <f t="shared" si="14"/>
        <v>0.1</v>
      </c>
      <c r="P58" s="80"/>
      <c r="Q58" s="33" t="s">
        <v>135</v>
      </c>
      <c r="R58" s="33" t="s">
        <v>39</v>
      </c>
      <c r="S58" s="82">
        <v>1</v>
      </c>
      <c r="T58" s="30">
        <v>4</v>
      </c>
      <c r="U58" s="60"/>
      <c r="V58" s="60"/>
      <c r="W58" s="26" t="s">
        <v>17</v>
      </c>
      <c r="X58" s="26"/>
      <c r="Y58" s="61"/>
    </row>
    <row r="59" ht="24.95" customHeight="1" spans="1:25">
      <c r="A59" s="24"/>
      <c r="B59" s="78"/>
      <c r="C59" s="30" t="s">
        <v>45</v>
      </c>
      <c r="D59" s="30" t="s">
        <v>56</v>
      </c>
      <c r="E59" s="30" t="s">
        <v>63</v>
      </c>
      <c r="F59" s="30" t="s">
        <v>3123</v>
      </c>
      <c r="G59" s="33" t="s">
        <v>37</v>
      </c>
      <c r="H59" s="33">
        <v>2019</v>
      </c>
      <c r="I59" s="33" t="s">
        <v>126</v>
      </c>
      <c r="J59" s="30">
        <v>4</v>
      </c>
      <c r="K59" s="53" t="s">
        <v>179</v>
      </c>
      <c r="L59" s="33">
        <v>0.05</v>
      </c>
      <c r="M59" s="80">
        <f t="shared" si="13"/>
        <v>0.2</v>
      </c>
      <c r="N59" s="80"/>
      <c r="O59" s="80">
        <f t="shared" si="14"/>
        <v>0.2</v>
      </c>
      <c r="P59" s="80"/>
      <c r="Q59" s="33" t="s">
        <v>135</v>
      </c>
      <c r="R59" s="33" t="s">
        <v>39</v>
      </c>
      <c r="S59" s="82">
        <v>1</v>
      </c>
      <c r="T59" s="30">
        <v>5</v>
      </c>
      <c r="U59" s="82"/>
      <c r="V59" s="60"/>
      <c r="W59" s="26" t="s">
        <v>17</v>
      </c>
      <c r="X59" s="26"/>
      <c r="Y59" s="61"/>
    </row>
    <row r="60" ht="24.95" customHeight="1" spans="1:25">
      <c r="A60" s="24"/>
      <c r="B60" s="78"/>
      <c r="C60" s="112" t="s">
        <v>45</v>
      </c>
      <c r="D60" s="112" t="s">
        <v>56</v>
      </c>
      <c r="E60" s="112" t="s">
        <v>63</v>
      </c>
      <c r="F60" s="112" t="s">
        <v>3124</v>
      </c>
      <c r="G60" s="33" t="s">
        <v>37</v>
      </c>
      <c r="H60" s="33">
        <v>2019</v>
      </c>
      <c r="I60" s="33" t="s">
        <v>126</v>
      </c>
      <c r="J60" s="113">
        <v>1</v>
      </c>
      <c r="K60" s="53" t="s">
        <v>179</v>
      </c>
      <c r="L60" s="33">
        <v>0.05</v>
      </c>
      <c r="M60" s="80">
        <f t="shared" si="13"/>
        <v>0.05</v>
      </c>
      <c r="N60" s="80"/>
      <c r="O60" s="80">
        <f t="shared" si="14"/>
        <v>0.05</v>
      </c>
      <c r="P60" s="80"/>
      <c r="Q60" s="33" t="s">
        <v>135</v>
      </c>
      <c r="R60" s="33" t="s">
        <v>39</v>
      </c>
      <c r="S60" s="82">
        <v>1</v>
      </c>
      <c r="T60" s="112">
        <v>3</v>
      </c>
      <c r="U60" s="82"/>
      <c r="V60" s="60"/>
      <c r="W60" s="26" t="s">
        <v>17</v>
      </c>
      <c r="X60" s="26"/>
      <c r="Y60" s="61"/>
    </row>
    <row r="61" ht="24.95" customHeight="1" spans="1:25">
      <c r="A61" s="24">
        <v>33</v>
      </c>
      <c r="B61" s="78" t="s">
        <v>296</v>
      </c>
      <c r="C61" s="33" t="s">
        <v>45</v>
      </c>
      <c r="D61" s="33" t="s">
        <v>56</v>
      </c>
      <c r="E61" s="33" t="s">
        <v>60</v>
      </c>
      <c r="F61" s="33"/>
      <c r="G61" s="33" t="s">
        <v>37</v>
      </c>
      <c r="H61" s="33">
        <v>2019</v>
      </c>
      <c r="I61" s="33" t="s">
        <v>126</v>
      </c>
      <c r="J61" s="79">
        <v>25</v>
      </c>
      <c r="K61" s="53" t="s">
        <v>179</v>
      </c>
      <c r="L61" s="33">
        <v>0.05</v>
      </c>
      <c r="M61" s="80">
        <f>N61+O61+P61</f>
        <v>1.25</v>
      </c>
      <c r="N61" s="80"/>
      <c r="O61" s="80">
        <v>1.25</v>
      </c>
      <c r="P61" s="80"/>
      <c r="Q61" s="33" t="s">
        <v>135</v>
      </c>
      <c r="R61" s="33" t="s">
        <v>39</v>
      </c>
      <c r="S61" s="82">
        <v>5</v>
      </c>
      <c r="T61" s="82">
        <v>25</v>
      </c>
      <c r="U61" s="82"/>
      <c r="V61" s="60"/>
      <c r="W61" s="26" t="s">
        <v>17</v>
      </c>
      <c r="X61" s="26"/>
      <c r="Y61" s="61" t="s">
        <v>297</v>
      </c>
    </row>
    <row r="62" ht="24.95" customHeight="1" spans="1:25">
      <c r="A62" s="24"/>
      <c r="B62" s="78"/>
      <c r="C62" s="30" t="s">
        <v>45</v>
      </c>
      <c r="D62" s="30" t="s">
        <v>56</v>
      </c>
      <c r="E62" s="30" t="s">
        <v>60</v>
      </c>
      <c r="F62" s="30" t="s">
        <v>3125</v>
      </c>
      <c r="G62" s="33" t="s">
        <v>37</v>
      </c>
      <c r="H62" s="33">
        <v>2019</v>
      </c>
      <c r="I62" s="33" t="s">
        <v>126</v>
      </c>
      <c r="J62" s="30">
        <v>4</v>
      </c>
      <c r="K62" s="53" t="s">
        <v>179</v>
      </c>
      <c r="L62" s="33">
        <v>0.05</v>
      </c>
      <c r="M62" s="80">
        <f>L62*J62</f>
        <v>0.2</v>
      </c>
      <c r="N62" s="80"/>
      <c r="O62" s="80">
        <v>0.2</v>
      </c>
      <c r="P62" s="80"/>
      <c r="Q62" s="33" t="s">
        <v>135</v>
      </c>
      <c r="R62" s="33" t="s">
        <v>39</v>
      </c>
      <c r="S62" s="82">
        <v>1</v>
      </c>
      <c r="T62" s="30">
        <v>6</v>
      </c>
      <c r="U62" s="82"/>
      <c r="V62" s="60"/>
      <c r="W62" s="26" t="s">
        <v>17</v>
      </c>
      <c r="X62" s="26"/>
      <c r="Y62" s="61"/>
    </row>
    <row r="63" ht="24.95" customHeight="1" spans="1:25">
      <c r="A63" s="24"/>
      <c r="B63" s="78"/>
      <c r="C63" s="30" t="s">
        <v>45</v>
      </c>
      <c r="D63" s="30" t="s">
        <v>56</v>
      </c>
      <c r="E63" s="30" t="s">
        <v>60</v>
      </c>
      <c r="F63" s="30" t="s">
        <v>3126</v>
      </c>
      <c r="G63" s="33" t="s">
        <v>37</v>
      </c>
      <c r="H63" s="33">
        <v>2019</v>
      </c>
      <c r="I63" s="33" t="s">
        <v>126</v>
      </c>
      <c r="J63" s="31">
        <v>8</v>
      </c>
      <c r="K63" s="53" t="s">
        <v>179</v>
      </c>
      <c r="L63" s="33">
        <v>0.05</v>
      </c>
      <c r="M63" s="80">
        <f>L63*J63</f>
        <v>0.4</v>
      </c>
      <c r="N63" s="80"/>
      <c r="O63" s="80">
        <v>0.4</v>
      </c>
      <c r="P63" s="80"/>
      <c r="Q63" s="33" t="s">
        <v>135</v>
      </c>
      <c r="R63" s="33" t="s">
        <v>39</v>
      </c>
      <c r="S63" s="82">
        <v>1</v>
      </c>
      <c r="T63" s="30">
        <v>6</v>
      </c>
      <c r="U63" s="82"/>
      <c r="V63" s="60"/>
      <c r="W63" s="26" t="s">
        <v>17</v>
      </c>
      <c r="X63" s="26"/>
      <c r="Y63" s="61"/>
    </row>
    <row r="64" ht="24.95" customHeight="1" spans="1:25">
      <c r="A64" s="24"/>
      <c r="B64" s="78"/>
      <c r="C64" s="30" t="s">
        <v>45</v>
      </c>
      <c r="D64" s="30" t="s">
        <v>56</v>
      </c>
      <c r="E64" s="30" t="s">
        <v>60</v>
      </c>
      <c r="F64" s="30" t="s">
        <v>3127</v>
      </c>
      <c r="G64" s="33" t="s">
        <v>37</v>
      </c>
      <c r="H64" s="33">
        <v>2019</v>
      </c>
      <c r="I64" s="33" t="s">
        <v>126</v>
      </c>
      <c r="J64" s="31">
        <v>8</v>
      </c>
      <c r="K64" s="53" t="s">
        <v>179</v>
      </c>
      <c r="L64" s="33">
        <v>0.05</v>
      </c>
      <c r="M64" s="80">
        <f>L64*J64</f>
        <v>0.4</v>
      </c>
      <c r="N64" s="80"/>
      <c r="O64" s="80">
        <v>0.4</v>
      </c>
      <c r="P64" s="80"/>
      <c r="Q64" s="33" t="s">
        <v>135</v>
      </c>
      <c r="R64" s="33" t="s">
        <v>39</v>
      </c>
      <c r="S64" s="82">
        <v>1</v>
      </c>
      <c r="T64" s="30">
        <v>4</v>
      </c>
      <c r="U64" s="82"/>
      <c r="V64" s="60"/>
      <c r="W64" s="26" t="s">
        <v>17</v>
      </c>
      <c r="X64" s="26"/>
      <c r="Y64" s="61"/>
    </row>
    <row r="65" ht="24.95" customHeight="1" spans="1:25">
      <c r="A65" s="24"/>
      <c r="B65" s="78"/>
      <c r="C65" s="30" t="s">
        <v>45</v>
      </c>
      <c r="D65" s="30" t="s">
        <v>56</v>
      </c>
      <c r="E65" s="30" t="s">
        <v>60</v>
      </c>
      <c r="F65" s="30" t="s">
        <v>3128</v>
      </c>
      <c r="G65" s="33" t="s">
        <v>37</v>
      </c>
      <c r="H65" s="33">
        <v>2019</v>
      </c>
      <c r="I65" s="33" t="s">
        <v>126</v>
      </c>
      <c r="J65" s="31">
        <v>3</v>
      </c>
      <c r="K65" s="53" t="s">
        <v>179</v>
      </c>
      <c r="L65" s="33">
        <v>0.05</v>
      </c>
      <c r="M65" s="80">
        <f>L65*J65</f>
        <v>0.15</v>
      </c>
      <c r="N65" s="80"/>
      <c r="O65" s="80">
        <v>0.15</v>
      </c>
      <c r="P65" s="80"/>
      <c r="Q65" s="33" t="s">
        <v>135</v>
      </c>
      <c r="R65" s="33" t="s">
        <v>39</v>
      </c>
      <c r="S65" s="82">
        <v>1</v>
      </c>
      <c r="T65" s="30">
        <v>5</v>
      </c>
      <c r="U65" s="82"/>
      <c r="V65" s="60"/>
      <c r="W65" s="26" t="s">
        <v>17</v>
      </c>
      <c r="X65" s="26"/>
      <c r="Y65" s="61"/>
    </row>
    <row r="66" ht="24.95" customHeight="1" spans="1:25">
      <c r="A66" s="24"/>
      <c r="B66" s="78"/>
      <c r="C66" s="31" t="s">
        <v>45</v>
      </c>
      <c r="D66" s="31" t="s">
        <v>56</v>
      </c>
      <c r="E66" s="31" t="s">
        <v>60</v>
      </c>
      <c r="F66" s="31" t="s">
        <v>3129</v>
      </c>
      <c r="G66" s="33" t="s">
        <v>37</v>
      </c>
      <c r="H66" s="33">
        <v>2019</v>
      </c>
      <c r="I66" s="33" t="s">
        <v>126</v>
      </c>
      <c r="J66" s="30">
        <v>2</v>
      </c>
      <c r="K66" s="53" t="s">
        <v>179</v>
      </c>
      <c r="L66" s="33">
        <v>0.05</v>
      </c>
      <c r="M66" s="80">
        <f>L66*J66</f>
        <v>0.1</v>
      </c>
      <c r="N66" s="80"/>
      <c r="O66" s="80">
        <v>0.1</v>
      </c>
      <c r="P66" s="80"/>
      <c r="Q66" s="33" t="s">
        <v>135</v>
      </c>
      <c r="R66" s="33" t="s">
        <v>39</v>
      </c>
      <c r="S66" s="82">
        <v>1</v>
      </c>
      <c r="T66" s="31">
        <v>4</v>
      </c>
      <c r="U66" s="82"/>
      <c r="V66" s="60"/>
      <c r="W66" s="26" t="s">
        <v>17</v>
      </c>
      <c r="X66" s="26"/>
      <c r="Y66" s="61"/>
    </row>
    <row r="67" ht="24.95" customHeight="1" spans="1:25">
      <c r="A67" s="24">
        <v>34</v>
      </c>
      <c r="B67" s="78" t="s">
        <v>298</v>
      </c>
      <c r="C67" s="33" t="s">
        <v>45</v>
      </c>
      <c r="D67" s="33" t="s">
        <v>56</v>
      </c>
      <c r="E67" s="33" t="s">
        <v>61</v>
      </c>
      <c r="F67" s="33"/>
      <c r="G67" s="33" t="s">
        <v>37</v>
      </c>
      <c r="H67" s="33">
        <v>2019</v>
      </c>
      <c r="I67" s="33" t="s">
        <v>126</v>
      </c>
      <c r="J67" s="79">
        <v>21.5</v>
      </c>
      <c r="K67" s="53" t="s">
        <v>179</v>
      </c>
      <c r="L67" s="33">
        <v>0.05</v>
      </c>
      <c r="M67" s="80">
        <f>N67+O67+P67</f>
        <v>1.075</v>
      </c>
      <c r="N67" s="80"/>
      <c r="O67" s="80">
        <v>1.075</v>
      </c>
      <c r="P67" s="80"/>
      <c r="Q67" s="33" t="s">
        <v>135</v>
      </c>
      <c r="R67" s="33" t="s">
        <v>39</v>
      </c>
      <c r="S67" s="82">
        <v>3</v>
      </c>
      <c r="T67" s="82">
        <v>14</v>
      </c>
      <c r="U67" s="82"/>
      <c r="V67" s="60"/>
      <c r="W67" s="26" t="s">
        <v>17</v>
      </c>
      <c r="X67" s="26"/>
      <c r="Y67" s="61" t="s">
        <v>299</v>
      </c>
    </row>
    <row r="68" ht="24.95" customHeight="1" spans="1:25">
      <c r="A68" s="24"/>
      <c r="B68" s="78"/>
      <c r="C68" s="30" t="s">
        <v>45</v>
      </c>
      <c r="D68" s="30" t="s">
        <v>56</v>
      </c>
      <c r="E68" s="30" t="s">
        <v>61</v>
      </c>
      <c r="F68" s="30" t="s">
        <v>3130</v>
      </c>
      <c r="G68" s="33" t="s">
        <v>37</v>
      </c>
      <c r="H68" s="33">
        <v>2019</v>
      </c>
      <c r="I68" s="33" t="s">
        <v>126</v>
      </c>
      <c r="J68" s="115">
        <v>10</v>
      </c>
      <c r="K68" s="53" t="s">
        <v>179</v>
      </c>
      <c r="L68" s="33">
        <v>0.05</v>
      </c>
      <c r="M68" s="80">
        <f>L68*J68</f>
        <v>0.5</v>
      </c>
      <c r="N68" s="80"/>
      <c r="O68" s="80">
        <v>0.5</v>
      </c>
      <c r="P68" s="80"/>
      <c r="Q68" s="33" t="s">
        <v>135</v>
      </c>
      <c r="R68" s="33" t="s">
        <v>39</v>
      </c>
      <c r="S68" s="82">
        <v>1</v>
      </c>
      <c r="T68" s="30">
        <v>5</v>
      </c>
      <c r="U68" s="82"/>
      <c r="V68" s="60"/>
      <c r="W68" s="26" t="s">
        <v>17</v>
      </c>
      <c r="X68" s="26"/>
      <c r="Y68" s="61"/>
    </row>
    <row r="69" ht="24.95" customHeight="1" spans="1:25">
      <c r="A69" s="24"/>
      <c r="B69" s="78"/>
      <c r="C69" s="30" t="s">
        <v>45</v>
      </c>
      <c r="D69" s="30" t="s">
        <v>56</v>
      </c>
      <c r="E69" s="30" t="s">
        <v>61</v>
      </c>
      <c r="F69" s="30" t="s">
        <v>3131</v>
      </c>
      <c r="G69" s="33" t="s">
        <v>37</v>
      </c>
      <c r="H69" s="33">
        <v>2019</v>
      </c>
      <c r="I69" s="33" t="s">
        <v>126</v>
      </c>
      <c r="J69" s="30">
        <v>7.5</v>
      </c>
      <c r="K69" s="53" t="s">
        <v>179</v>
      </c>
      <c r="L69" s="33">
        <v>0.05</v>
      </c>
      <c r="M69" s="80">
        <f>L69*J69</f>
        <v>0.375</v>
      </c>
      <c r="N69" s="80"/>
      <c r="O69" s="80">
        <v>0.38</v>
      </c>
      <c r="P69" s="80"/>
      <c r="Q69" s="33" t="s">
        <v>135</v>
      </c>
      <c r="R69" s="33" t="s">
        <v>39</v>
      </c>
      <c r="S69" s="82">
        <v>1</v>
      </c>
      <c r="T69" s="30">
        <v>3</v>
      </c>
      <c r="U69" s="82"/>
      <c r="V69" s="60"/>
      <c r="W69" s="26" t="s">
        <v>17</v>
      </c>
      <c r="X69" s="26"/>
      <c r="Y69" s="61"/>
    </row>
    <row r="70" ht="24.95" customHeight="1" spans="1:25">
      <c r="A70" s="24"/>
      <c r="B70" s="78"/>
      <c r="C70" s="31" t="s">
        <v>45</v>
      </c>
      <c r="D70" s="31" t="s">
        <v>56</v>
      </c>
      <c r="E70" s="31" t="s">
        <v>61</v>
      </c>
      <c r="F70" s="31" t="s">
        <v>3132</v>
      </c>
      <c r="G70" s="33" t="s">
        <v>37</v>
      </c>
      <c r="H70" s="33">
        <v>2019</v>
      </c>
      <c r="I70" s="33" t="s">
        <v>126</v>
      </c>
      <c r="J70" s="30">
        <v>4</v>
      </c>
      <c r="K70" s="53" t="s">
        <v>179</v>
      </c>
      <c r="L70" s="33">
        <v>0.05</v>
      </c>
      <c r="M70" s="80">
        <f>L70*J70</f>
        <v>0.2</v>
      </c>
      <c r="N70" s="80"/>
      <c r="O70" s="80">
        <v>0.2</v>
      </c>
      <c r="P70" s="80"/>
      <c r="Q70" s="33" t="s">
        <v>135</v>
      </c>
      <c r="R70" s="33" t="s">
        <v>39</v>
      </c>
      <c r="S70" s="82">
        <v>1</v>
      </c>
      <c r="T70" s="31">
        <v>6</v>
      </c>
      <c r="U70" s="82"/>
      <c r="V70" s="60"/>
      <c r="W70" s="26" t="s">
        <v>17</v>
      </c>
      <c r="X70" s="26"/>
      <c r="Y70" s="61"/>
    </row>
    <row r="71" ht="24.95" customHeight="1" spans="1:25">
      <c r="A71" s="24">
        <v>35</v>
      </c>
      <c r="B71" s="78" t="s">
        <v>300</v>
      </c>
      <c r="C71" s="33" t="s">
        <v>45</v>
      </c>
      <c r="D71" s="33" t="s">
        <v>56</v>
      </c>
      <c r="E71" s="33" t="s">
        <v>57</v>
      </c>
      <c r="F71" s="33"/>
      <c r="G71" s="33" t="s">
        <v>37</v>
      </c>
      <c r="H71" s="33">
        <v>2019</v>
      </c>
      <c r="I71" s="33" t="s">
        <v>126</v>
      </c>
      <c r="J71" s="79">
        <v>14</v>
      </c>
      <c r="K71" s="53" t="s">
        <v>179</v>
      </c>
      <c r="L71" s="33">
        <v>0.05</v>
      </c>
      <c r="M71" s="80">
        <f t="shared" ref="M71:M76" si="15">N71+O71+P71</f>
        <v>0.7</v>
      </c>
      <c r="N71" s="80"/>
      <c r="O71" s="80">
        <v>0.7</v>
      </c>
      <c r="P71" s="80"/>
      <c r="Q71" s="33" t="s">
        <v>135</v>
      </c>
      <c r="R71" s="33" t="s">
        <v>39</v>
      </c>
      <c r="S71" s="82">
        <v>2</v>
      </c>
      <c r="T71" s="82">
        <v>7</v>
      </c>
      <c r="U71" s="82"/>
      <c r="V71" s="60"/>
      <c r="W71" s="26" t="s">
        <v>17</v>
      </c>
      <c r="X71" s="26"/>
      <c r="Y71" s="61" t="s">
        <v>301</v>
      </c>
    </row>
    <row r="72" ht="24.95" customHeight="1" spans="1:25">
      <c r="A72" s="24"/>
      <c r="B72" s="78"/>
      <c r="C72" s="30" t="s">
        <v>45</v>
      </c>
      <c r="D72" s="30" t="s">
        <v>56</v>
      </c>
      <c r="E72" s="30" t="s">
        <v>57</v>
      </c>
      <c r="F72" s="30" t="s">
        <v>3133</v>
      </c>
      <c r="G72" s="33" t="s">
        <v>37</v>
      </c>
      <c r="H72" s="33">
        <v>2019</v>
      </c>
      <c r="I72" s="33" t="s">
        <v>126</v>
      </c>
      <c r="J72" s="30">
        <v>8</v>
      </c>
      <c r="K72" s="53" t="s">
        <v>179</v>
      </c>
      <c r="L72" s="33">
        <v>0.05</v>
      </c>
      <c r="M72" s="80">
        <v>0.4</v>
      </c>
      <c r="N72" s="80"/>
      <c r="O72" s="80">
        <v>0.4</v>
      </c>
      <c r="P72" s="80"/>
      <c r="Q72" s="33" t="s">
        <v>135</v>
      </c>
      <c r="R72" s="33" t="s">
        <v>39</v>
      </c>
      <c r="S72" s="82">
        <v>1</v>
      </c>
      <c r="T72" s="30">
        <v>3</v>
      </c>
      <c r="U72" s="82"/>
      <c r="V72" s="60"/>
      <c r="W72" s="26" t="s">
        <v>17</v>
      </c>
      <c r="X72" s="26"/>
      <c r="Y72" s="61"/>
    </row>
    <row r="73" ht="24.95" customHeight="1" spans="1:25">
      <c r="A73" s="24"/>
      <c r="B73" s="78"/>
      <c r="C73" s="30" t="s">
        <v>45</v>
      </c>
      <c r="D73" s="30" t="s">
        <v>56</v>
      </c>
      <c r="E73" s="30" t="s">
        <v>57</v>
      </c>
      <c r="F73" s="30" t="s">
        <v>3134</v>
      </c>
      <c r="G73" s="33" t="s">
        <v>37</v>
      </c>
      <c r="H73" s="33">
        <v>2019</v>
      </c>
      <c r="I73" s="33" t="s">
        <v>126</v>
      </c>
      <c r="J73" s="30">
        <v>6</v>
      </c>
      <c r="K73" s="53" t="s">
        <v>179</v>
      </c>
      <c r="L73" s="33">
        <v>0.05</v>
      </c>
      <c r="M73" s="80">
        <v>0.25</v>
      </c>
      <c r="N73" s="80"/>
      <c r="O73" s="80">
        <v>0.25</v>
      </c>
      <c r="P73" s="80"/>
      <c r="Q73" s="33" t="s">
        <v>135</v>
      </c>
      <c r="R73" s="33" t="s">
        <v>39</v>
      </c>
      <c r="S73" s="82">
        <v>1</v>
      </c>
      <c r="T73" s="30">
        <v>4</v>
      </c>
      <c r="U73" s="82"/>
      <c r="V73" s="60"/>
      <c r="W73" s="26" t="s">
        <v>17</v>
      </c>
      <c r="X73" s="26"/>
      <c r="Y73" s="61"/>
    </row>
    <row r="74" ht="24.95" customHeight="1" spans="1:25">
      <c r="A74" s="24">
        <v>36</v>
      </c>
      <c r="B74" s="78" t="s">
        <v>302</v>
      </c>
      <c r="C74" s="33" t="s">
        <v>45</v>
      </c>
      <c r="D74" s="33" t="s">
        <v>56</v>
      </c>
      <c r="E74" s="33" t="s">
        <v>303</v>
      </c>
      <c r="F74" s="33"/>
      <c r="G74" s="33" t="s">
        <v>37</v>
      </c>
      <c r="H74" s="33">
        <v>2019</v>
      </c>
      <c r="I74" s="33" t="s">
        <v>126</v>
      </c>
      <c r="J74" s="79">
        <v>5</v>
      </c>
      <c r="K74" s="53" t="s">
        <v>179</v>
      </c>
      <c r="L74" s="33">
        <v>0.05</v>
      </c>
      <c r="M74" s="80">
        <f t="shared" si="15"/>
        <v>0.25</v>
      </c>
      <c r="N74" s="80"/>
      <c r="O74" s="80">
        <v>0.25</v>
      </c>
      <c r="P74" s="80"/>
      <c r="Q74" s="33" t="s">
        <v>135</v>
      </c>
      <c r="R74" s="33" t="s">
        <v>39</v>
      </c>
      <c r="S74" s="82">
        <v>1</v>
      </c>
      <c r="T74" s="82">
        <v>5</v>
      </c>
      <c r="U74" s="82"/>
      <c r="V74" s="60"/>
      <c r="W74" s="26" t="s">
        <v>17</v>
      </c>
      <c r="X74" s="26"/>
      <c r="Y74" s="61" t="s">
        <v>304</v>
      </c>
    </row>
    <row r="75" ht="24.95" customHeight="1" spans="1:25">
      <c r="A75" s="24"/>
      <c r="B75" s="78"/>
      <c r="C75" s="30" t="s">
        <v>45</v>
      </c>
      <c r="D75" s="30" t="s">
        <v>56</v>
      </c>
      <c r="E75" s="30" t="s">
        <v>303</v>
      </c>
      <c r="F75" s="30" t="s">
        <v>3033</v>
      </c>
      <c r="G75" s="33" t="s">
        <v>37</v>
      </c>
      <c r="H75" s="33">
        <v>2019</v>
      </c>
      <c r="I75" s="33" t="s">
        <v>126</v>
      </c>
      <c r="J75" s="79">
        <v>5</v>
      </c>
      <c r="K75" s="53" t="s">
        <v>179</v>
      </c>
      <c r="L75" s="33">
        <v>0.05</v>
      </c>
      <c r="M75" s="80">
        <f t="shared" si="15"/>
        <v>0.25</v>
      </c>
      <c r="N75" s="80"/>
      <c r="O75" s="80">
        <v>0.25</v>
      </c>
      <c r="P75" s="80"/>
      <c r="Q75" s="33" t="s">
        <v>135</v>
      </c>
      <c r="R75" s="33" t="s">
        <v>39</v>
      </c>
      <c r="S75" s="82">
        <v>1</v>
      </c>
      <c r="T75" s="82">
        <v>5</v>
      </c>
      <c r="U75" s="82"/>
      <c r="V75" s="60"/>
      <c r="W75" s="26" t="s">
        <v>17</v>
      </c>
      <c r="X75" s="26"/>
      <c r="Y75" s="61"/>
    </row>
    <row r="76" ht="24.95" customHeight="1" spans="1:25">
      <c r="A76" s="24">
        <v>37</v>
      </c>
      <c r="B76" s="78" t="s">
        <v>305</v>
      </c>
      <c r="C76" s="33" t="s">
        <v>45</v>
      </c>
      <c r="D76" s="33" t="s">
        <v>56</v>
      </c>
      <c r="E76" s="33" t="s">
        <v>69</v>
      </c>
      <c r="F76" s="33"/>
      <c r="G76" s="33" t="s">
        <v>37</v>
      </c>
      <c r="H76" s="33">
        <v>2019</v>
      </c>
      <c r="I76" s="33" t="s">
        <v>126</v>
      </c>
      <c r="J76" s="79">
        <v>25</v>
      </c>
      <c r="K76" s="53" t="s">
        <v>179</v>
      </c>
      <c r="L76" s="33">
        <v>0.05</v>
      </c>
      <c r="M76" s="80">
        <f t="shared" si="15"/>
        <v>1.25</v>
      </c>
      <c r="N76" s="80"/>
      <c r="O76" s="80">
        <v>1.25</v>
      </c>
      <c r="P76" s="80"/>
      <c r="Q76" s="33" t="s">
        <v>135</v>
      </c>
      <c r="R76" s="33" t="s">
        <v>39</v>
      </c>
      <c r="S76" s="82">
        <v>3</v>
      </c>
      <c r="T76" s="82">
        <v>13</v>
      </c>
      <c r="U76" s="82"/>
      <c r="V76" s="60"/>
      <c r="W76" s="26" t="s">
        <v>17</v>
      </c>
      <c r="X76" s="26"/>
      <c r="Y76" s="61" t="s">
        <v>306</v>
      </c>
    </row>
    <row r="77" ht="24.95" customHeight="1" spans="1:25">
      <c r="A77" s="24"/>
      <c r="B77" s="78"/>
      <c r="C77" s="30" t="s">
        <v>45</v>
      </c>
      <c r="D77" s="30" t="s">
        <v>56</v>
      </c>
      <c r="E77" s="30" t="s">
        <v>69</v>
      </c>
      <c r="F77" s="30" t="s">
        <v>3135</v>
      </c>
      <c r="G77" s="33" t="s">
        <v>37</v>
      </c>
      <c r="H77" s="33">
        <v>2019</v>
      </c>
      <c r="I77" s="33" t="s">
        <v>126</v>
      </c>
      <c r="J77" s="30">
        <v>10</v>
      </c>
      <c r="K77" s="53" t="s">
        <v>179</v>
      </c>
      <c r="L77" s="33">
        <v>0.05</v>
      </c>
      <c r="M77" s="80">
        <f>L77*J77</f>
        <v>0.5</v>
      </c>
      <c r="N77" s="80"/>
      <c r="O77" s="80">
        <v>0.5</v>
      </c>
      <c r="P77" s="80"/>
      <c r="Q77" s="33" t="s">
        <v>135</v>
      </c>
      <c r="R77" s="33" t="s">
        <v>39</v>
      </c>
      <c r="S77" s="82">
        <v>1</v>
      </c>
      <c r="T77" s="30">
        <v>4</v>
      </c>
      <c r="U77" s="82"/>
      <c r="V77" s="60"/>
      <c r="W77" s="26" t="s">
        <v>17</v>
      </c>
      <c r="X77" s="26"/>
      <c r="Y77" s="61"/>
    </row>
    <row r="78" ht="24.95" customHeight="1" spans="1:25">
      <c r="A78" s="24"/>
      <c r="B78" s="78"/>
      <c r="C78" s="30" t="s">
        <v>45</v>
      </c>
      <c r="D78" s="30" t="s">
        <v>56</v>
      </c>
      <c r="E78" s="30" t="s">
        <v>69</v>
      </c>
      <c r="F78" s="30" t="s">
        <v>3136</v>
      </c>
      <c r="G78" s="33" t="s">
        <v>37</v>
      </c>
      <c r="H78" s="33">
        <v>2019</v>
      </c>
      <c r="I78" s="33" t="s">
        <v>126</v>
      </c>
      <c r="J78" s="30">
        <v>14</v>
      </c>
      <c r="K78" s="53" t="s">
        <v>179</v>
      </c>
      <c r="L78" s="33">
        <v>0.05</v>
      </c>
      <c r="M78" s="80">
        <f>L78*J78</f>
        <v>0.7</v>
      </c>
      <c r="N78" s="80"/>
      <c r="O78" s="80">
        <v>0.7</v>
      </c>
      <c r="P78" s="80"/>
      <c r="Q78" s="33" t="s">
        <v>135</v>
      </c>
      <c r="R78" s="33" t="s">
        <v>39</v>
      </c>
      <c r="S78" s="82">
        <v>1</v>
      </c>
      <c r="T78" s="30">
        <v>6</v>
      </c>
      <c r="U78" s="82"/>
      <c r="V78" s="60"/>
      <c r="W78" s="26" t="s">
        <v>17</v>
      </c>
      <c r="X78" s="26"/>
      <c r="Y78" s="61"/>
    </row>
    <row r="79" ht="24.95" customHeight="1" spans="1:25">
      <c r="A79" s="24"/>
      <c r="B79" s="78"/>
      <c r="C79" s="30" t="s">
        <v>45</v>
      </c>
      <c r="D79" s="30" t="s">
        <v>56</v>
      </c>
      <c r="E79" s="30" t="s">
        <v>69</v>
      </c>
      <c r="F79" s="30" t="s">
        <v>3137</v>
      </c>
      <c r="G79" s="33" t="s">
        <v>37</v>
      </c>
      <c r="H79" s="33">
        <v>2019</v>
      </c>
      <c r="I79" s="33" t="s">
        <v>126</v>
      </c>
      <c r="J79" s="30">
        <v>1</v>
      </c>
      <c r="K79" s="53" t="s">
        <v>179</v>
      </c>
      <c r="L79" s="33">
        <v>0.05</v>
      </c>
      <c r="M79" s="80">
        <f>L79*J79</f>
        <v>0.05</v>
      </c>
      <c r="N79" s="80"/>
      <c r="O79" s="80">
        <v>0.05</v>
      </c>
      <c r="P79" s="80"/>
      <c r="Q79" s="33" t="s">
        <v>135</v>
      </c>
      <c r="R79" s="33" t="s">
        <v>39</v>
      </c>
      <c r="S79" s="82">
        <v>1</v>
      </c>
      <c r="T79" s="30">
        <v>3</v>
      </c>
      <c r="U79" s="82"/>
      <c r="V79" s="60"/>
      <c r="W79" s="26" t="s">
        <v>17</v>
      </c>
      <c r="X79" s="26"/>
      <c r="Y79" s="61"/>
    </row>
    <row r="80" ht="24.95" customHeight="1" spans="1:25">
      <c r="A80" s="24">
        <v>38</v>
      </c>
      <c r="B80" s="78" t="s">
        <v>307</v>
      </c>
      <c r="C80" s="33" t="s">
        <v>45</v>
      </c>
      <c r="D80" s="33" t="s">
        <v>56</v>
      </c>
      <c r="E80" s="33" t="s">
        <v>59</v>
      </c>
      <c r="F80" s="33"/>
      <c r="G80" s="33" t="s">
        <v>37</v>
      </c>
      <c r="H80" s="33">
        <v>2019</v>
      </c>
      <c r="I80" s="33" t="s">
        <v>126</v>
      </c>
      <c r="J80" s="79">
        <v>16.5</v>
      </c>
      <c r="K80" s="53" t="s">
        <v>179</v>
      </c>
      <c r="L80" s="33">
        <v>0.05</v>
      </c>
      <c r="M80" s="80">
        <f>N80+O80+P80</f>
        <v>0.825</v>
      </c>
      <c r="N80" s="80"/>
      <c r="O80" s="80">
        <v>0.825</v>
      </c>
      <c r="P80" s="80"/>
      <c r="Q80" s="33" t="s">
        <v>135</v>
      </c>
      <c r="R80" s="33" t="s">
        <v>39</v>
      </c>
      <c r="S80" s="82">
        <v>5</v>
      </c>
      <c r="T80" s="82">
        <v>20</v>
      </c>
      <c r="U80" s="82"/>
      <c r="V80" s="60"/>
      <c r="W80" s="26" t="s">
        <v>17</v>
      </c>
      <c r="X80" s="26"/>
      <c r="Y80" s="61" t="s">
        <v>308</v>
      </c>
    </row>
    <row r="81" ht="24.95" customHeight="1" spans="1:25">
      <c r="A81" s="24"/>
      <c r="B81" s="78"/>
      <c r="C81" s="30" t="s">
        <v>45</v>
      </c>
      <c r="D81" s="30" t="s">
        <v>56</v>
      </c>
      <c r="E81" s="30" t="s">
        <v>59</v>
      </c>
      <c r="F81" s="30" t="s">
        <v>3138</v>
      </c>
      <c r="G81" s="33" t="s">
        <v>37</v>
      </c>
      <c r="H81" s="33">
        <v>2019</v>
      </c>
      <c r="I81" s="33" t="s">
        <v>126</v>
      </c>
      <c r="J81" s="30">
        <v>5</v>
      </c>
      <c r="K81" s="53" t="s">
        <v>179</v>
      </c>
      <c r="L81" s="33">
        <v>0.05</v>
      </c>
      <c r="M81" s="80">
        <f>L81*J81</f>
        <v>0.25</v>
      </c>
      <c r="N81" s="80"/>
      <c r="O81" s="80">
        <f>L81*J81</f>
        <v>0.25</v>
      </c>
      <c r="P81" s="80"/>
      <c r="Q81" s="33" t="s">
        <v>135</v>
      </c>
      <c r="R81" s="33" t="s">
        <v>39</v>
      </c>
      <c r="S81" s="82">
        <v>1</v>
      </c>
      <c r="T81" s="30">
        <v>3</v>
      </c>
      <c r="U81" s="82"/>
      <c r="V81" s="60"/>
      <c r="W81" s="26" t="s">
        <v>17</v>
      </c>
      <c r="X81" s="26"/>
      <c r="Y81" s="61"/>
    </row>
    <row r="82" ht="24.95" customHeight="1" spans="1:25">
      <c r="A82" s="24"/>
      <c r="B82" s="78"/>
      <c r="C82" s="30" t="s">
        <v>45</v>
      </c>
      <c r="D82" s="30" t="s">
        <v>56</v>
      </c>
      <c r="E82" s="30" t="s">
        <v>59</v>
      </c>
      <c r="F82" s="30" t="s">
        <v>2707</v>
      </c>
      <c r="G82" s="33" t="s">
        <v>37</v>
      </c>
      <c r="H82" s="33">
        <v>2019</v>
      </c>
      <c r="I82" s="33" t="s">
        <v>126</v>
      </c>
      <c r="J82" s="30">
        <v>1</v>
      </c>
      <c r="K82" s="53" t="s">
        <v>179</v>
      </c>
      <c r="L82" s="33">
        <v>0.05</v>
      </c>
      <c r="M82" s="80">
        <f>L82*J82</f>
        <v>0.05</v>
      </c>
      <c r="N82" s="80"/>
      <c r="O82" s="80">
        <f>L82*J82</f>
        <v>0.05</v>
      </c>
      <c r="P82" s="80"/>
      <c r="Q82" s="33" t="s">
        <v>135</v>
      </c>
      <c r="R82" s="33" t="s">
        <v>39</v>
      </c>
      <c r="S82" s="82">
        <v>1</v>
      </c>
      <c r="T82" s="30">
        <v>5</v>
      </c>
      <c r="U82" s="82"/>
      <c r="V82" s="60"/>
      <c r="W82" s="26" t="s">
        <v>17</v>
      </c>
      <c r="X82" s="26"/>
      <c r="Y82" s="61"/>
    </row>
    <row r="83" ht="24.95" customHeight="1" spans="1:25">
      <c r="A83" s="24"/>
      <c r="B83" s="78"/>
      <c r="C83" s="30" t="s">
        <v>45</v>
      </c>
      <c r="D83" s="30" t="s">
        <v>56</v>
      </c>
      <c r="E83" s="30" t="s">
        <v>59</v>
      </c>
      <c r="F83" s="30" t="s">
        <v>2875</v>
      </c>
      <c r="G83" s="33" t="s">
        <v>37</v>
      </c>
      <c r="H83" s="33">
        <v>2019</v>
      </c>
      <c r="I83" s="33" t="s">
        <v>126</v>
      </c>
      <c r="J83" s="30">
        <v>2</v>
      </c>
      <c r="K83" s="53" t="s">
        <v>179</v>
      </c>
      <c r="L83" s="33">
        <v>0.05</v>
      </c>
      <c r="M83" s="80">
        <f>L83*J83</f>
        <v>0.1</v>
      </c>
      <c r="N83" s="80"/>
      <c r="O83" s="80">
        <f>L83*J83</f>
        <v>0.1</v>
      </c>
      <c r="P83" s="80"/>
      <c r="Q83" s="33" t="s">
        <v>135</v>
      </c>
      <c r="R83" s="33" t="s">
        <v>39</v>
      </c>
      <c r="S83" s="82">
        <v>1</v>
      </c>
      <c r="T83" s="30">
        <v>4</v>
      </c>
      <c r="U83" s="82"/>
      <c r="V83" s="60"/>
      <c r="W83" s="26" t="s">
        <v>17</v>
      </c>
      <c r="X83" s="26"/>
      <c r="Y83" s="61"/>
    </row>
    <row r="84" ht="24.95" customHeight="1" spans="1:25">
      <c r="A84" s="24"/>
      <c r="B84" s="78"/>
      <c r="C84" s="30" t="s">
        <v>45</v>
      </c>
      <c r="D84" s="30" t="s">
        <v>56</v>
      </c>
      <c r="E84" s="30" t="s">
        <v>59</v>
      </c>
      <c r="F84" s="30" t="s">
        <v>3139</v>
      </c>
      <c r="G84" s="33" t="s">
        <v>37</v>
      </c>
      <c r="H84" s="33">
        <v>2019</v>
      </c>
      <c r="I84" s="33" t="s">
        <v>126</v>
      </c>
      <c r="J84" s="30">
        <v>7</v>
      </c>
      <c r="K84" s="53" t="s">
        <v>179</v>
      </c>
      <c r="L84" s="33">
        <v>0.05</v>
      </c>
      <c r="M84" s="80">
        <f>L84*J84</f>
        <v>0.35</v>
      </c>
      <c r="N84" s="80"/>
      <c r="O84" s="80">
        <f>L84*J84</f>
        <v>0.35</v>
      </c>
      <c r="P84" s="80"/>
      <c r="Q84" s="33" t="s">
        <v>135</v>
      </c>
      <c r="R84" s="33" t="s">
        <v>39</v>
      </c>
      <c r="S84" s="82">
        <v>1</v>
      </c>
      <c r="T84" s="30">
        <v>4</v>
      </c>
      <c r="U84" s="82"/>
      <c r="V84" s="60"/>
      <c r="W84" s="26" t="s">
        <v>17</v>
      </c>
      <c r="X84" s="26"/>
      <c r="Y84" s="61"/>
    </row>
    <row r="85" ht="24.95" customHeight="1" spans="1:25">
      <c r="A85" s="24"/>
      <c r="B85" s="78"/>
      <c r="C85" s="30" t="s">
        <v>45</v>
      </c>
      <c r="D85" s="30" t="s">
        <v>56</v>
      </c>
      <c r="E85" s="30" t="s">
        <v>59</v>
      </c>
      <c r="F85" s="30" t="s">
        <v>3140</v>
      </c>
      <c r="G85" s="33" t="s">
        <v>37</v>
      </c>
      <c r="H85" s="33">
        <v>2019</v>
      </c>
      <c r="I85" s="33" t="s">
        <v>126</v>
      </c>
      <c r="J85" s="30">
        <v>1.5</v>
      </c>
      <c r="K85" s="53" t="s">
        <v>179</v>
      </c>
      <c r="L85" s="33">
        <v>0.05</v>
      </c>
      <c r="M85" s="80">
        <f>L85*J85</f>
        <v>0.075</v>
      </c>
      <c r="N85" s="80"/>
      <c r="O85" s="80">
        <f>L85*J85</f>
        <v>0.075</v>
      </c>
      <c r="P85" s="80"/>
      <c r="Q85" s="33" t="s">
        <v>135</v>
      </c>
      <c r="R85" s="33" t="s">
        <v>39</v>
      </c>
      <c r="S85" s="82">
        <v>1</v>
      </c>
      <c r="T85" s="30">
        <v>4</v>
      </c>
      <c r="U85" s="82"/>
      <c r="V85" s="60"/>
      <c r="W85" s="26" t="s">
        <v>17</v>
      </c>
      <c r="X85" s="26"/>
      <c r="Y85" s="61"/>
    </row>
    <row r="86" ht="24.95" customHeight="1" spans="1:25">
      <c r="A86" s="24">
        <v>39</v>
      </c>
      <c r="B86" s="78" t="s">
        <v>446</v>
      </c>
      <c r="C86" s="33" t="s">
        <v>45</v>
      </c>
      <c r="D86" s="33" t="s">
        <v>56</v>
      </c>
      <c r="E86" s="33" t="s">
        <v>62</v>
      </c>
      <c r="F86" s="33"/>
      <c r="G86" s="33" t="s">
        <v>363</v>
      </c>
      <c r="H86" s="33">
        <v>2019</v>
      </c>
      <c r="I86" s="33" t="s">
        <v>126</v>
      </c>
      <c r="J86" s="79">
        <v>57</v>
      </c>
      <c r="K86" s="53" t="s">
        <v>364</v>
      </c>
      <c r="L86" s="33">
        <v>0.02</v>
      </c>
      <c r="M86" s="80">
        <f>N86+O86+P86</f>
        <v>1.14</v>
      </c>
      <c r="N86" s="80"/>
      <c r="O86" s="80">
        <v>1.14</v>
      </c>
      <c r="P86" s="80"/>
      <c r="Q86" s="33" t="s">
        <v>135</v>
      </c>
      <c r="R86" s="33" t="s">
        <v>39</v>
      </c>
      <c r="S86" s="82">
        <v>10</v>
      </c>
      <c r="T86" s="82">
        <v>44</v>
      </c>
      <c r="U86" s="82"/>
      <c r="V86" s="60"/>
      <c r="W86" s="26" t="s">
        <v>17</v>
      </c>
      <c r="X86" s="26"/>
      <c r="Y86" s="61" t="s">
        <v>447</v>
      </c>
    </row>
    <row r="87" ht="24.95" customHeight="1" spans="1:25">
      <c r="A87" s="24"/>
      <c r="B87" s="78"/>
      <c r="C87" s="30" t="s">
        <v>45</v>
      </c>
      <c r="D87" s="30" t="s">
        <v>56</v>
      </c>
      <c r="E87" s="30" t="s">
        <v>62</v>
      </c>
      <c r="F87" s="30" t="s">
        <v>3141</v>
      </c>
      <c r="G87" s="33" t="s">
        <v>363</v>
      </c>
      <c r="H87" s="33">
        <v>2019</v>
      </c>
      <c r="I87" s="33" t="s">
        <v>126</v>
      </c>
      <c r="J87" s="30">
        <v>3</v>
      </c>
      <c r="K87" s="53" t="s">
        <v>364</v>
      </c>
      <c r="L87" s="33">
        <v>0.02</v>
      </c>
      <c r="M87" s="80">
        <f>L87*J87</f>
        <v>0.06</v>
      </c>
      <c r="N87" s="80"/>
      <c r="O87" s="80">
        <f>L87*J87</f>
        <v>0.06</v>
      </c>
      <c r="P87" s="80"/>
      <c r="Q87" s="33" t="s">
        <v>135</v>
      </c>
      <c r="R87" s="33" t="s">
        <v>39</v>
      </c>
      <c r="S87" s="82">
        <v>1</v>
      </c>
      <c r="T87" s="30">
        <v>4</v>
      </c>
      <c r="U87" s="82"/>
      <c r="V87" s="60"/>
      <c r="W87" s="26" t="s">
        <v>17</v>
      </c>
      <c r="X87" s="26"/>
      <c r="Y87" s="61"/>
    </row>
    <row r="88" ht="24.95" customHeight="1" spans="1:25">
      <c r="A88" s="24"/>
      <c r="B88" s="78"/>
      <c r="C88" s="30" t="s">
        <v>45</v>
      </c>
      <c r="D88" s="30" t="s">
        <v>56</v>
      </c>
      <c r="E88" s="30" t="s">
        <v>62</v>
      </c>
      <c r="F88" s="30" t="s">
        <v>3142</v>
      </c>
      <c r="G88" s="33" t="s">
        <v>363</v>
      </c>
      <c r="H88" s="33">
        <v>2019</v>
      </c>
      <c r="I88" s="33" t="s">
        <v>126</v>
      </c>
      <c r="J88" s="30">
        <v>4</v>
      </c>
      <c r="K88" s="53" t="s">
        <v>364</v>
      </c>
      <c r="L88" s="33">
        <v>0.02</v>
      </c>
      <c r="M88" s="80">
        <f t="shared" ref="M88:M96" si="16">L88*J88</f>
        <v>0.08</v>
      </c>
      <c r="N88" s="80"/>
      <c r="O88" s="80">
        <f t="shared" ref="O88:O96" si="17">L88*J88</f>
        <v>0.08</v>
      </c>
      <c r="P88" s="80"/>
      <c r="Q88" s="33" t="s">
        <v>135</v>
      </c>
      <c r="R88" s="33" t="s">
        <v>39</v>
      </c>
      <c r="S88" s="82">
        <v>1</v>
      </c>
      <c r="T88" s="30">
        <v>5</v>
      </c>
      <c r="U88" s="82"/>
      <c r="V88" s="60"/>
      <c r="W88" s="26" t="s">
        <v>17</v>
      </c>
      <c r="X88" s="26"/>
      <c r="Y88" s="61"/>
    </row>
    <row r="89" ht="24.95" customHeight="1" spans="1:25">
      <c r="A89" s="24"/>
      <c r="B89" s="78"/>
      <c r="C89" s="30" t="s">
        <v>45</v>
      </c>
      <c r="D89" s="30" t="s">
        <v>56</v>
      </c>
      <c r="E89" s="30" t="s">
        <v>62</v>
      </c>
      <c r="F89" s="30" t="s">
        <v>3103</v>
      </c>
      <c r="G89" s="33" t="s">
        <v>363</v>
      </c>
      <c r="H89" s="33">
        <v>2019</v>
      </c>
      <c r="I89" s="33" t="s">
        <v>126</v>
      </c>
      <c r="J89" s="30">
        <v>8</v>
      </c>
      <c r="K89" s="53" t="s">
        <v>364</v>
      </c>
      <c r="L89" s="33">
        <v>0.02</v>
      </c>
      <c r="M89" s="80">
        <f t="shared" si="16"/>
        <v>0.16</v>
      </c>
      <c r="N89" s="80"/>
      <c r="O89" s="80">
        <f t="shared" si="17"/>
        <v>0.16</v>
      </c>
      <c r="P89" s="80"/>
      <c r="Q89" s="33" t="s">
        <v>135</v>
      </c>
      <c r="R89" s="33" t="s">
        <v>39</v>
      </c>
      <c r="S89" s="82">
        <v>1</v>
      </c>
      <c r="T89" s="30">
        <v>7</v>
      </c>
      <c r="U89" s="82"/>
      <c r="V89" s="60"/>
      <c r="W89" s="26" t="s">
        <v>17</v>
      </c>
      <c r="X89" s="26"/>
      <c r="Y89" s="61"/>
    </row>
    <row r="90" ht="24.95" customHeight="1" spans="1:25">
      <c r="A90" s="24"/>
      <c r="B90" s="78"/>
      <c r="C90" s="30" t="s">
        <v>45</v>
      </c>
      <c r="D90" s="30" t="s">
        <v>56</v>
      </c>
      <c r="E90" s="30" t="s">
        <v>62</v>
      </c>
      <c r="F90" s="30" t="s">
        <v>3104</v>
      </c>
      <c r="G90" s="33" t="s">
        <v>363</v>
      </c>
      <c r="H90" s="33">
        <v>2019</v>
      </c>
      <c r="I90" s="33" t="s">
        <v>126</v>
      </c>
      <c r="J90" s="30">
        <v>5</v>
      </c>
      <c r="K90" s="53" t="s">
        <v>364</v>
      </c>
      <c r="L90" s="33">
        <v>0.02</v>
      </c>
      <c r="M90" s="80">
        <f t="shared" si="16"/>
        <v>0.1</v>
      </c>
      <c r="N90" s="80"/>
      <c r="O90" s="80">
        <f t="shared" si="17"/>
        <v>0.1</v>
      </c>
      <c r="P90" s="80"/>
      <c r="Q90" s="33" t="s">
        <v>135</v>
      </c>
      <c r="R90" s="33" t="s">
        <v>39</v>
      </c>
      <c r="S90" s="82">
        <v>1</v>
      </c>
      <c r="T90" s="30">
        <v>4</v>
      </c>
      <c r="U90" s="82"/>
      <c r="V90" s="60"/>
      <c r="W90" s="26" t="s">
        <v>17</v>
      </c>
      <c r="X90" s="26"/>
      <c r="Y90" s="61"/>
    </row>
    <row r="91" ht="24.95" customHeight="1" spans="1:25">
      <c r="A91" s="24"/>
      <c r="B91" s="78"/>
      <c r="C91" s="30" t="s">
        <v>45</v>
      </c>
      <c r="D91" s="30" t="s">
        <v>56</v>
      </c>
      <c r="E91" s="30" t="s">
        <v>62</v>
      </c>
      <c r="F91" s="30" t="s">
        <v>3143</v>
      </c>
      <c r="G91" s="33" t="s">
        <v>363</v>
      </c>
      <c r="H91" s="33">
        <v>2019</v>
      </c>
      <c r="I91" s="33" t="s">
        <v>126</v>
      </c>
      <c r="J91" s="31">
        <v>5</v>
      </c>
      <c r="K91" s="53" t="s">
        <v>364</v>
      </c>
      <c r="L91" s="33">
        <v>0.02</v>
      </c>
      <c r="M91" s="80">
        <f t="shared" si="16"/>
        <v>0.1</v>
      </c>
      <c r="N91" s="80"/>
      <c r="O91" s="80">
        <f t="shared" si="17"/>
        <v>0.1</v>
      </c>
      <c r="P91" s="80"/>
      <c r="Q91" s="33" t="s">
        <v>135</v>
      </c>
      <c r="R91" s="33" t="s">
        <v>39</v>
      </c>
      <c r="S91" s="82">
        <v>1</v>
      </c>
      <c r="T91" s="30">
        <v>3</v>
      </c>
      <c r="U91" s="82"/>
      <c r="V91" s="60"/>
      <c r="W91" s="26" t="s">
        <v>17</v>
      </c>
      <c r="X91" s="26"/>
      <c r="Y91" s="61"/>
    </row>
    <row r="92" ht="24.95" customHeight="1" spans="1:25">
      <c r="A92" s="24"/>
      <c r="B92" s="78"/>
      <c r="C92" s="30" t="s">
        <v>45</v>
      </c>
      <c r="D92" s="30" t="s">
        <v>56</v>
      </c>
      <c r="E92" s="30" t="s">
        <v>62</v>
      </c>
      <c r="F92" s="30" t="s">
        <v>3105</v>
      </c>
      <c r="G92" s="33" t="s">
        <v>363</v>
      </c>
      <c r="H92" s="33">
        <v>2019</v>
      </c>
      <c r="I92" s="33" t="s">
        <v>126</v>
      </c>
      <c r="J92" s="30">
        <v>10</v>
      </c>
      <c r="K92" s="53" t="s">
        <v>364</v>
      </c>
      <c r="L92" s="33">
        <v>0.02</v>
      </c>
      <c r="M92" s="80">
        <f t="shared" si="16"/>
        <v>0.2</v>
      </c>
      <c r="N92" s="80"/>
      <c r="O92" s="80">
        <f t="shared" si="17"/>
        <v>0.2</v>
      </c>
      <c r="P92" s="80"/>
      <c r="Q92" s="33" t="s">
        <v>135</v>
      </c>
      <c r="R92" s="33" t="s">
        <v>39</v>
      </c>
      <c r="S92" s="82">
        <v>1</v>
      </c>
      <c r="T92" s="30">
        <v>4</v>
      </c>
      <c r="U92" s="82"/>
      <c r="V92" s="60"/>
      <c r="W92" s="26" t="s">
        <v>17</v>
      </c>
      <c r="X92" s="26"/>
      <c r="Y92" s="61"/>
    </row>
    <row r="93" ht="24.95" customHeight="1" spans="1:25">
      <c r="A93" s="24"/>
      <c r="B93" s="78"/>
      <c r="C93" s="30" t="s">
        <v>45</v>
      </c>
      <c r="D93" s="30" t="s">
        <v>56</v>
      </c>
      <c r="E93" s="30" t="s">
        <v>62</v>
      </c>
      <c r="F93" s="30" t="s">
        <v>3144</v>
      </c>
      <c r="G93" s="33" t="s">
        <v>363</v>
      </c>
      <c r="H93" s="33">
        <v>2019</v>
      </c>
      <c r="I93" s="33" t="s">
        <v>126</v>
      </c>
      <c r="J93" s="31">
        <v>6</v>
      </c>
      <c r="K93" s="53" t="s">
        <v>364</v>
      </c>
      <c r="L93" s="33">
        <v>0.02</v>
      </c>
      <c r="M93" s="80">
        <f t="shared" si="16"/>
        <v>0.12</v>
      </c>
      <c r="N93" s="80"/>
      <c r="O93" s="80">
        <f t="shared" si="17"/>
        <v>0.12</v>
      </c>
      <c r="P93" s="80"/>
      <c r="Q93" s="33" t="s">
        <v>135</v>
      </c>
      <c r="R93" s="33" t="s">
        <v>39</v>
      </c>
      <c r="S93" s="82">
        <v>1</v>
      </c>
      <c r="T93" s="30">
        <v>5</v>
      </c>
      <c r="U93" s="82"/>
      <c r="V93" s="60"/>
      <c r="W93" s="26" t="s">
        <v>17</v>
      </c>
      <c r="X93" s="26"/>
      <c r="Y93" s="61"/>
    </row>
    <row r="94" ht="24.95" customHeight="1" spans="1:25">
      <c r="A94" s="24"/>
      <c r="B94" s="78"/>
      <c r="C94" s="30" t="s">
        <v>45</v>
      </c>
      <c r="D94" s="30" t="s">
        <v>56</v>
      </c>
      <c r="E94" s="30" t="s">
        <v>62</v>
      </c>
      <c r="F94" s="30" t="s">
        <v>3106</v>
      </c>
      <c r="G94" s="33" t="s">
        <v>363</v>
      </c>
      <c r="H94" s="33">
        <v>2019</v>
      </c>
      <c r="I94" s="33" t="s">
        <v>126</v>
      </c>
      <c r="J94" s="30">
        <v>4</v>
      </c>
      <c r="K94" s="53" t="s">
        <v>364</v>
      </c>
      <c r="L94" s="33">
        <v>0.02</v>
      </c>
      <c r="M94" s="80">
        <f t="shared" si="16"/>
        <v>0.08</v>
      </c>
      <c r="N94" s="80"/>
      <c r="O94" s="80">
        <f t="shared" si="17"/>
        <v>0.08</v>
      </c>
      <c r="P94" s="80"/>
      <c r="Q94" s="33" t="s">
        <v>135</v>
      </c>
      <c r="R94" s="33" t="s">
        <v>39</v>
      </c>
      <c r="S94" s="82">
        <v>1</v>
      </c>
      <c r="T94" s="30">
        <v>4</v>
      </c>
      <c r="U94" s="82"/>
      <c r="V94" s="60"/>
      <c r="W94" s="26" t="s">
        <v>17</v>
      </c>
      <c r="X94" s="26"/>
      <c r="Y94" s="61"/>
    </row>
    <row r="95" ht="24.95" customHeight="1" spans="1:25">
      <c r="A95" s="24"/>
      <c r="B95" s="78"/>
      <c r="C95" s="30" t="s">
        <v>45</v>
      </c>
      <c r="D95" s="30" t="s">
        <v>56</v>
      </c>
      <c r="E95" s="30" t="s">
        <v>62</v>
      </c>
      <c r="F95" s="30" t="s">
        <v>3107</v>
      </c>
      <c r="G95" s="33" t="s">
        <v>363</v>
      </c>
      <c r="H95" s="33">
        <v>2019</v>
      </c>
      <c r="I95" s="33" t="s">
        <v>126</v>
      </c>
      <c r="J95" s="30">
        <v>7</v>
      </c>
      <c r="K95" s="53" t="s">
        <v>364</v>
      </c>
      <c r="L95" s="33">
        <v>0.02</v>
      </c>
      <c r="M95" s="80">
        <f t="shared" si="16"/>
        <v>0.14</v>
      </c>
      <c r="N95" s="80"/>
      <c r="O95" s="80">
        <f t="shared" si="17"/>
        <v>0.14</v>
      </c>
      <c r="P95" s="80"/>
      <c r="Q95" s="33" t="s">
        <v>135</v>
      </c>
      <c r="R95" s="33" t="s">
        <v>39</v>
      </c>
      <c r="S95" s="82">
        <v>1</v>
      </c>
      <c r="T95" s="30">
        <v>4</v>
      </c>
      <c r="U95" s="82"/>
      <c r="V95" s="60"/>
      <c r="W95" s="26" t="s">
        <v>17</v>
      </c>
      <c r="X95" s="26"/>
      <c r="Y95" s="61"/>
    </row>
    <row r="96" ht="24.95" customHeight="1" spans="1:25">
      <c r="A96" s="24"/>
      <c r="B96" s="78"/>
      <c r="C96" s="30" t="s">
        <v>45</v>
      </c>
      <c r="D96" s="30" t="s">
        <v>56</v>
      </c>
      <c r="E96" s="30" t="s">
        <v>62</v>
      </c>
      <c r="F96" s="30" t="s">
        <v>3108</v>
      </c>
      <c r="G96" s="33" t="s">
        <v>363</v>
      </c>
      <c r="H96" s="33">
        <v>2019</v>
      </c>
      <c r="I96" s="33" t="s">
        <v>126</v>
      </c>
      <c r="J96" s="30">
        <v>5</v>
      </c>
      <c r="K96" s="53" t="s">
        <v>364</v>
      </c>
      <c r="L96" s="33">
        <v>0.02</v>
      </c>
      <c r="M96" s="80">
        <f t="shared" si="16"/>
        <v>0.1</v>
      </c>
      <c r="N96" s="80"/>
      <c r="O96" s="80">
        <f t="shared" si="17"/>
        <v>0.1</v>
      </c>
      <c r="P96" s="80"/>
      <c r="Q96" s="33" t="s">
        <v>135</v>
      </c>
      <c r="R96" s="33" t="s">
        <v>39</v>
      </c>
      <c r="S96" s="82">
        <v>1</v>
      </c>
      <c r="T96" s="30">
        <v>4</v>
      </c>
      <c r="U96" s="82"/>
      <c r="V96" s="60"/>
      <c r="W96" s="26" t="s">
        <v>17</v>
      </c>
      <c r="X96" s="26"/>
      <c r="Y96" s="61"/>
    </row>
    <row r="97" ht="24.95" customHeight="1" spans="1:25">
      <c r="A97" s="24">
        <v>40</v>
      </c>
      <c r="B97" s="78" t="s">
        <v>448</v>
      </c>
      <c r="C97" s="33" t="s">
        <v>45</v>
      </c>
      <c r="D97" s="33" t="s">
        <v>56</v>
      </c>
      <c r="E97" s="33" t="s">
        <v>66</v>
      </c>
      <c r="F97" s="33"/>
      <c r="G97" s="33" t="s">
        <v>363</v>
      </c>
      <c r="H97" s="33">
        <v>2019</v>
      </c>
      <c r="I97" s="33" t="s">
        <v>126</v>
      </c>
      <c r="J97" s="79">
        <v>45</v>
      </c>
      <c r="K97" s="53" t="s">
        <v>364</v>
      </c>
      <c r="L97" s="33">
        <v>0.02</v>
      </c>
      <c r="M97" s="80">
        <f>N97+O97+P97</f>
        <v>0.9</v>
      </c>
      <c r="N97" s="80"/>
      <c r="O97" s="80">
        <v>0.9</v>
      </c>
      <c r="P97" s="80"/>
      <c r="Q97" s="33" t="s">
        <v>135</v>
      </c>
      <c r="R97" s="33" t="s">
        <v>39</v>
      </c>
      <c r="S97" s="82">
        <v>8</v>
      </c>
      <c r="T97" s="82">
        <v>29</v>
      </c>
      <c r="U97" s="82"/>
      <c r="V97" s="60"/>
      <c r="W97" s="26" t="s">
        <v>17</v>
      </c>
      <c r="X97" s="26"/>
      <c r="Y97" s="61" t="s">
        <v>449</v>
      </c>
    </row>
    <row r="98" ht="24.95" customHeight="1" spans="1:25">
      <c r="A98" s="24"/>
      <c r="B98" s="78"/>
      <c r="C98" s="30" t="s">
        <v>45</v>
      </c>
      <c r="D98" s="30" t="s">
        <v>56</v>
      </c>
      <c r="E98" s="30" t="s">
        <v>66</v>
      </c>
      <c r="F98" s="30" t="s">
        <v>3145</v>
      </c>
      <c r="G98" s="33" t="s">
        <v>363</v>
      </c>
      <c r="H98" s="33">
        <v>2019</v>
      </c>
      <c r="I98" s="33" t="s">
        <v>126</v>
      </c>
      <c r="J98" s="31">
        <v>5</v>
      </c>
      <c r="K98" s="53" t="s">
        <v>364</v>
      </c>
      <c r="L98" s="33">
        <v>0.02</v>
      </c>
      <c r="M98" s="80">
        <f>L98*J98</f>
        <v>0.1</v>
      </c>
      <c r="N98" s="80"/>
      <c r="O98" s="80">
        <f>L98*J98</f>
        <v>0.1</v>
      </c>
      <c r="P98" s="80"/>
      <c r="Q98" s="33" t="s">
        <v>135</v>
      </c>
      <c r="R98" s="33" t="s">
        <v>39</v>
      </c>
      <c r="S98" s="82">
        <v>1</v>
      </c>
      <c r="T98" s="30">
        <v>3</v>
      </c>
      <c r="U98" s="82"/>
      <c r="V98" s="60"/>
      <c r="W98" s="26" t="s">
        <v>17</v>
      </c>
      <c r="X98" s="26"/>
      <c r="Y98" s="61"/>
    </row>
    <row r="99" ht="24.95" customHeight="1" spans="1:25">
      <c r="A99" s="24"/>
      <c r="B99" s="78"/>
      <c r="C99" s="30" t="s">
        <v>45</v>
      </c>
      <c r="D99" s="30" t="s">
        <v>56</v>
      </c>
      <c r="E99" s="30" t="s">
        <v>66</v>
      </c>
      <c r="F99" s="30" t="s">
        <v>3146</v>
      </c>
      <c r="G99" s="33" t="s">
        <v>363</v>
      </c>
      <c r="H99" s="33">
        <v>2019</v>
      </c>
      <c r="I99" s="33" t="s">
        <v>126</v>
      </c>
      <c r="J99" s="30">
        <v>8</v>
      </c>
      <c r="K99" s="53" t="s">
        <v>364</v>
      </c>
      <c r="L99" s="33">
        <v>0.02</v>
      </c>
      <c r="M99" s="80">
        <f t="shared" ref="M99:M105" si="18">L99*J99</f>
        <v>0.16</v>
      </c>
      <c r="N99" s="80"/>
      <c r="O99" s="80">
        <f t="shared" ref="O99:O105" si="19">L99*J99</f>
        <v>0.16</v>
      </c>
      <c r="P99" s="80"/>
      <c r="Q99" s="33" t="s">
        <v>135</v>
      </c>
      <c r="R99" s="33" t="s">
        <v>39</v>
      </c>
      <c r="S99" s="82">
        <v>1</v>
      </c>
      <c r="T99" s="30">
        <v>3</v>
      </c>
      <c r="U99" s="82"/>
      <c r="V99" s="60"/>
      <c r="W99" s="26" t="s">
        <v>17</v>
      </c>
      <c r="X99" s="26"/>
      <c r="Y99" s="61"/>
    </row>
    <row r="100" ht="24.95" customHeight="1" spans="1:25">
      <c r="A100" s="24"/>
      <c r="B100" s="78"/>
      <c r="C100" s="30" t="s">
        <v>45</v>
      </c>
      <c r="D100" s="30" t="s">
        <v>56</v>
      </c>
      <c r="E100" s="30" t="s">
        <v>66</v>
      </c>
      <c r="F100" s="30" t="s">
        <v>3109</v>
      </c>
      <c r="G100" s="33" t="s">
        <v>363</v>
      </c>
      <c r="H100" s="33">
        <v>2019</v>
      </c>
      <c r="I100" s="33" t="s">
        <v>126</v>
      </c>
      <c r="J100" s="30">
        <v>6</v>
      </c>
      <c r="K100" s="53" t="s">
        <v>364</v>
      </c>
      <c r="L100" s="33">
        <v>0.02</v>
      </c>
      <c r="M100" s="80">
        <f t="shared" si="18"/>
        <v>0.12</v>
      </c>
      <c r="N100" s="80"/>
      <c r="O100" s="80">
        <f t="shared" si="19"/>
        <v>0.12</v>
      </c>
      <c r="P100" s="80"/>
      <c r="Q100" s="33" t="s">
        <v>135</v>
      </c>
      <c r="R100" s="33" t="s">
        <v>39</v>
      </c>
      <c r="S100" s="82">
        <v>1</v>
      </c>
      <c r="T100" s="30">
        <v>7</v>
      </c>
      <c r="U100" s="82"/>
      <c r="V100" s="60"/>
      <c r="W100" s="26" t="s">
        <v>17</v>
      </c>
      <c r="X100" s="26"/>
      <c r="Y100" s="61"/>
    </row>
    <row r="101" ht="24.95" customHeight="1" spans="1:25">
      <c r="A101" s="24"/>
      <c r="B101" s="78"/>
      <c r="C101" s="30" t="s">
        <v>45</v>
      </c>
      <c r="D101" s="30" t="s">
        <v>56</v>
      </c>
      <c r="E101" s="30" t="s">
        <v>66</v>
      </c>
      <c r="F101" s="30" t="s">
        <v>3110</v>
      </c>
      <c r="G101" s="33" t="s">
        <v>363</v>
      </c>
      <c r="H101" s="33">
        <v>2019</v>
      </c>
      <c r="I101" s="33" t="s">
        <v>126</v>
      </c>
      <c r="J101" s="30">
        <v>10</v>
      </c>
      <c r="K101" s="53" t="s">
        <v>364</v>
      </c>
      <c r="L101" s="33">
        <v>0.02</v>
      </c>
      <c r="M101" s="80">
        <f t="shared" si="18"/>
        <v>0.2</v>
      </c>
      <c r="N101" s="80"/>
      <c r="O101" s="80">
        <f t="shared" si="19"/>
        <v>0.2</v>
      </c>
      <c r="P101" s="80"/>
      <c r="Q101" s="33" t="s">
        <v>135</v>
      </c>
      <c r="R101" s="33" t="s">
        <v>39</v>
      </c>
      <c r="S101" s="82">
        <v>1</v>
      </c>
      <c r="T101" s="30">
        <v>3</v>
      </c>
      <c r="U101" s="82"/>
      <c r="V101" s="60"/>
      <c r="W101" s="26" t="s">
        <v>17</v>
      </c>
      <c r="X101" s="26"/>
      <c r="Y101" s="61"/>
    </row>
    <row r="102" ht="24.95" customHeight="1" spans="1:25">
      <c r="A102" s="24"/>
      <c r="B102" s="78"/>
      <c r="C102" s="30" t="s">
        <v>45</v>
      </c>
      <c r="D102" s="30" t="s">
        <v>56</v>
      </c>
      <c r="E102" s="30" t="s">
        <v>66</v>
      </c>
      <c r="F102" s="30" t="s">
        <v>3111</v>
      </c>
      <c r="G102" s="33" t="s">
        <v>363</v>
      </c>
      <c r="H102" s="33">
        <v>2019</v>
      </c>
      <c r="I102" s="33" t="s">
        <v>126</v>
      </c>
      <c r="J102" s="31">
        <v>5</v>
      </c>
      <c r="K102" s="53" t="s">
        <v>364</v>
      </c>
      <c r="L102" s="33">
        <v>0.02</v>
      </c>
      <c r="M102" s="80">
        <f t="shared" si="18"/>
        <v>0.1</v>
      </c>
      <c r="N102" s="80"/>
      <c r="O102" s="80">
        <f t="shared" si="19"/>
        <v>0.1</v>
      </c>
      <c r="P102" s="80"/>
      <c r="Q102" s="33" t="s">
        <v>135</v>
      </c>
      <c r="R102" s="33" t="s">
        <v>39</v>
      </c>
      <c r="S102" s="82">
        <v>1</v>
      </c>
      <c r="T102" s="30">
        <v>5</v>
      </c>
      <c r="U102" s="82"/>
      <c r="V102" s="60"/>
      <c r="W102" s="26" t="s">
        <v>17</v>
      </c>
      <c r="X102" s="26"/>
      <c r="Y102" s="61"/>
    </row>
    <row r="103" ht="24.95" customHeight="1" spans="1:25">
      <c r="A103" s="24"/>
      <c r="B103" s="78"/>
      <c r="C103" s="30" t="s">
        <v>45</v>
      </c>
      <c r="D103" s="30" t="s">
        <v>56</v>
      </c>
      <c r="E103" s="30" t="s">
        <v>66</v>
      </c>
      <c r="F103" s="30" t="s">
        <v>3112</v>
      </c>
      <c r="G103" s="33" t="s">
        <v>363</v>
      </c>
      <c r="H103" s="33">
        <v>2019</v>
      </c>
      <c r="I103" s="33" t="s">
        <v>126</v>
      </c>
      <c r="J103" s="31">
        <v>3</v>
      </c>
      <c r="K103" s="53" t="s">
        <v>364</v>
      </c>
      <c r="L103" s="33">
        <v>0.02</v>
      </c>
      <c r="M103" s="80">
        <f t="shared" si="18"/>
        <v>0.06</v>
      </c>
      <c r="N103" s="80"/>
      <c r="O103" s="80">
        <f t="shared" si="19"/>
        <v>0.06</v>
      </c>
      <c r="P103" s="80"/>
      <c r="Q103" s="33" t="s">
        <v>135</v>
      </c>
      <c r="R103" s="33" t="s">
        <v>39</v>
      </c>
      <c r="S103" s="82">
        <v>1</v>
      </c>
      <c r="T103" s="30">
        <v>2</v>
      </c>
      <c r="U103" s="82"/>
      <c r="V103" s="60"/>
      <c r="W103" s="26" t="s">
        <v>17</v>
      </c>
      <c r="X103" s="26"/>
      <c r="Y103" s="61"/>
    </row>
    <row r="104" ht="24.95" customHeight="1" spans="1:25">
      <c r="A104" s="24"/>
      <c r="B104" s="78"/>
      <c r="C104" s="30" t="s">
        <v>45</v>
      </c>
      <c r="D104" s="30" t="s">
        <v>56</v>
      </c>
      <c r="E104" s="30" t="s">
        <v>66</v>
      </c>
      <c r="F104" s="30" t="s">
        <v>3113</v>
      </c>
      <c r="G104" s="33" t="s">
        <v>363</v>
      </c>
      <c r="H104" s="33">
        <v>2019</v>
      </c>
      <c r="I104" s="33" t="s">
        <v>126</v>
      </c>
      <c r="J104" s="30">
        <v>5</v>
      </c>
      <c r="K104" s="53" t="s">
        <v>364</v>
      </c>
      <c r="L104" s="33">
        <v>0.02</v>
      </c>
      <c r="M104" s="80">
        <f t="shared" si="18"/>
        <v>0.1</v>
      </c>
      <c r="N104" s="80"/>
      <c r="O104" s="80">
        <f t="shared" si="19"/>
        <v>0.1</v>
      </c>
      <c r="P104" s="80"/>
      <c r="Q104" s="33" t="s">
        <v>135</v>
      </c>
      <c r="R104" s="33" t="s">
        <v>39</v>
      </c>
      <c r="S104" s="82">
        <v>1</v>
      </c>
      <c r="T104" s="30">
        <v>3</v>
      </c>
      <c r="U104" s="82"/>
      <c r="V104" s="60"/>
      <c r="W104" s="26" t="s">
        <v>17</v>
      </c>
      <c r="X104" s="26"/>
      <c r="Y104" s="61"/>
    </row>
    <row r="105" ht="24.95" customHeight="1" spans="1:25">
      <c r="A105" s="24"/>
      <c r="B105" s="78"/>
      <c r="C105" s="30" t="s">
        <v>45</v>
      </c>
      <c r="D105" s="30" t="s">
        <v>56</v>
      </c>
      <c r="E105" s="30" t="s">
        <v>66</v>
      </c>
      <c r="F105" s="30" t="s">
        <v>3115</v>
      </c>
      <c r="G105" s="33" t="s">
        <v>363</v>
      </c>
      <c r="H105" s="33">
        <v>2019</v>
      </c>
      <c r="I105" s="33" t="s">
        <v>126</v>
      </c>
      <c r="J105" s="30">
        <v>3</v>
      </c>
      <c r="K105" s="53" t="s">
        <v>364</v>
      </c>
      <c r="L105" s="33">
        <v>0.02</v>
      </c>
      <c r="M105" s="80">
        <f t="shared" si="18"/>
        <v>0.06</v>
      </c>
      <c r="N105" s="80"/>
      <c r="O105" s="80">
        <f t="shared" si="19"/>
        <v>0.06</v>
      </c>
      <c r="P105" s="80"/>
      <c r="Q105" s="33" t="s">
        <v>135</v>
      </c>
      <c r="R105" s="33" t="s">
        <v>39</v>
      </c>
      <c r="S105" s="82">
        <v>1</v>
      </c>
      <c r="T105" s="30">
        <v>3</v>
      </c>
      <c r="U105" s="82"/>
      <c r="V105" s="60"/>
      <c r="W105" s="26" t="s">
        <v>17</v>
      </c>
      <c r="X105" s="26"/>
      <c r="Y105" s="61"/>
    </row>
    <row r="106" ht="24.95" customHeight="1" spans="1:25">
      <c r="A106" s="24">
        <v>42</v>
      </c>
      <c r="B106" s="78" t="s">
        <v>450</v>
      </c>
      <c r="C106" s="33" t="s">
        <v>45</v>
      </c>
      <c r="D106" s="33" t="s">
        <v>56</v>
      </c>
      <c r="E106" s="33" t="s">
        <v>63</v>
      </c>
      <c r="F106" s="33"/>
      <c r="G106" s="33" t="s">
        <v>363</v>
      </c>
      <c r="H106" s="33">
        <v>2019</v>
      </c>
      <c r="I106" s="33" t="s">
        <v>126</v>
      </c>
      <c r="J106" s="79">
        <v>89</v>
      </c>
      <c r="K106" s="53" t="s">
        <v>364</v>
      </c>
      <c r="L106" s="33">
        <v>0.02</v>
      </c>
      <c r="M106" s="80">
        <f>N106+O106+P106</f>
        <v>1.78</v>
      </c>
      <c r="N106" s="80"/>
      <c r="O106" s="80">
        <v>1.78</v>
      </c>
      <c r="P106" s="80"/>
      <c r="Q106" s="33" t="s">
        <v>135</v>
      </c>
      <c r="R106" s="33" t="s">
        <v>39</v>
      </c>
      <c r="S106" s="82">
        <v>8</v>
      </c>
      <c r="T106" s="82">
        <v>37</v>
      </c>
      <c r="U106" s="82"/>
      <c r="V106" s="60"/>
      <c r="W106" s="26" t="s">
        <v>17</v>
      </c>
      <c r="X106" s="26"/>
      <c r="Y106" s="61" t="s">
        <v>452</v>
      </c>
    </row>
    <row r="107" ht="24.95" customHeight="1" spans="1:25">
      <c r="A107" s="24"/>
      <c r="B107" s="78"/>
      <c r="C107" s="30" t="s">
        <v>45</v>
      </c>
      <c r="D107" s="30" t="s">
        <v>56</v>
      </c>
      <c r="E107" s="30" t="s">
        <v>63</v>
      </c>
      <c r="F107" s="30" t="s">
        <v>3116</v>
      </c>
      <c r="G107" s="33" t="s">
        <v>363</v>
      </c>
      <c r="H107" s="33">
        <v>2019</v>
      </c>
      <c r="I107" s="33" t="s">
        <v>126</v>
      </c>
      <c r="J107" s="30">
        <v>10</v>
      </c>
      <c r="K107" s="53" t="s">
        <v>364</v>
      </c>
      <c r="L107" s="33">
        <v>0.02</v>
      </c>
      <c r="M107" s="80">
        <f>L107*J107</f>
        <v>0.2</v>
      </c>
      <c r="N107" s="80"/>
      <c r="O107" s="80">
        <f>L107*J107</f>
        <v>0.2</v>
      </c>
      <c r="P107" s="80"/>
      <c r="Q107" s="33" t="s">
        <v>135</v>
      </c>
      <c r="R107" s="33" t="s">
        <v>39</v>
      </c>
      <c r="S107" s="82">
        <v>1</v>
      </c>
      <c r="T107" s="30">
        <v>4</v>
      </c>
      <c r="U107" s="82"/>
      <c r="V107" s="60"/>
      <c r="W107" s="26" t="s">
        <v>17</v>
      </c>
      <c r="X107" s="26"/>
      <c r="Y107" s="61"/>
    </row>
    <row r="108" ht="24.95" customHeight="1" spans="1:25">
      <c r="A108" s="24"/>
      <c r="B108" s="78"/>
      <c r="C108" s="30" t="s">
        <v>45</v>
      </c>
      <c r="D108" s="30" t="s">
        <v>56</v>
      </c>
      <c r="E108" s="30" t="s">
        <v>63</v>
      </c>
      <c r="F108" s="30" t="s">
        <v>3147</v>
      </c>
      <c r="G108" s="33" t="s">
        <v>363</v>
      </c>
      <c r="H108" s="33">
        <v>2019</v>
      </c>
      <c r="I108" s="33" t="s">
        <v>126</v>
      </c>
      <c r="J108" s="31">
        <v>8</v>
      </c>
      <c r="K108" s="53" t="s">
        <v>364</v>
      </c>
      <c r="L108" s="33">
        <v>0.02</v>
      </c>
      <c r="M108" s="80">
        <f t="shared" ref="M108:M114" si="20">L108*J108</f>
        <v>0.16</v>
      </c>
      <c r="N108" s="80"/>
      <c r="O108" s="80">
        <f t="shared" ref="O108:O114" si="21">L108*J108</f>
        <v>0.16</v>
      </c>
      <c r="P108" s="80"/>
      <c r="Q108" s="33" t="s">
        <v>135</v>
      </c>
      <c r="R108" s="33" t="s">
        <v>39</v>
      </c>
      <c r="S108" s="82">
        <v>1</v>
      </c>
      <c r="T108" s="30">
        <v>3</v>
      </c>
      <c r="U108" s="82"/>
      <c r="V108" s="60"/>
      <c r="W108" s="26" t="s">
        <v>17</v>
      </c>
      <c r="X108" s="26"/>
      <c r="Y108" s="61"/>
    </row>
    <row r="109" ht="24.95" customHeight="1" spans="1:25">
      <c r="A109" s="24"/>
      <c r="B109" s="78"/>
      <c r="C109" s="30" t="s">
        <v>45</v>
      </c>
      <c r="D109" s="30" t="s">
        <v>56</v>
      </c>
      <c r="E109" s="30" t="s">
        <v>63</v>
      </c>
      <c r="F109" s="30" t="s">
        <v>3120</v>
      </c>
      <c r="G109" s="33" t="s">
        <v>363</v>
      </c>
      <c r="H109" s="33">
        <v>2019</v>
      </c>
      <c r="I109" s="33" t="s">
        <v>126</v>
      </c>
      <c r="J109" s="30">
        <v>22</v>
      </c>
      <c r="K109" s="53" t="s">
        <v>364</v>
      </c>
      <c r="L109" s="33">
        <v>0.02</v>
      </c>
      <c r="M109" s="80">
        <f t="shared" si="20"/>
        <v>0.44</v>
      </c>
      <c r="N109" s="80"/>
      <c r="O109" s="80">
        <f t="shared" si="21"/>
        <v>0.44</v>
      </c>
      <c r="P109" s="80"/>
      <c r="Q109" s="33" t="s">
        <v>135</v>
      </c>
      <c r="R109" s="33" t="s">
        <v>39</v>
      </c>
      <c r="S109" s="82">
        <v>1</v>
      </c>
      <c r="T109" s="30">
        <v>6</v>
      </c>
      <c r="U109" s="82"/>
      <c r="V109" s="60"/>
      <c r="W109" s="26" t="s">
        <v>17</v>
      </c>
      <c r="X109" s="26"/>
      <c r="Y109" s="61"/>
    </row>
    <row r="110" ht="24.95" customHeight="1" spans="1:25">
      <c r="A110" s="24"/>
      <c r="B110" s="78"/>
      <c r="C110" s="30" t="s">
        <v>45</v>
      </c>
      <c r="D110" s="30" t="s">
        <v>56</v>
      </c>
      <c r="E110" s="30" t="s">
        <v>63</v>
      </c>
      <c r="F110" s="30" t="s">
        <v>3121</v>
      </c>
      <c r="G110" s="33" t="s">
        <v>363</v>
      </c>
      <c r="H110" s="33">
        <v>2019</v>
      </c>
      <c r="I110" s="33" t="s">
        <v>126</v>
      </c>
      <c r="J110" s="30">
        <v>10</v>
      </c>
      <c r="K110" s="53" t="s">
        <v>364</v>
      </c>
      <c r="L110" s="33">
        <v>0.02</v>
      </c>
      <c r="M110" s="80">
        <f t="shared" si="20"/>
        <v>0.2</v>
      </c>
      <c r="N110" s="80"/>
      <c r="O110" s="80">
        <f t="shared" si="21"/>
        <v>0.2</v>
      </c>
      <c r="P110" s="80"/>
      <c r="Q110" s="33" t="s">
        <v>135</v>
      </c>
      <c r="R110" s="33" t="s">
        <v>39</v>
      </c>
      <c r="S110" s="82">
        <v>1</v>
      </c>
      <c r="T110" s="30">
        <v>5</v>
      </c>
      <c r="U110" s="82"/>
      <c r="V110" s="60"/>
      <c r="W110" s="26" t="s">
        <v>17</v>
      </c>
      <c r="X110" s="26"/>
      <c r="Y110" s="61"/>
    </row>
    <row r="111" ht="24.95" customHeight="1" spans="1:25">
      <c r="A111" s="24"/>
      <c r="B111" s="78"/>
      <c r="C111" s="30" t="s">
        <v>45</v>
      </c>
      <c r="D111" s="30" t="s">
        <v>56</v>
      </c>
      <c r="E111" s="30" t="s">
        <v>63</v>
      </c>
      <c r="F111" s="30" t="s">
        <v>3122</v>
      </c>
      <c r="G111" s="33" t="s">
        <v>363</v>
      </c>
      <c r="H111" s="33">
        <v>2019</v>
      </c>
      <c r="I111" s="33" t="s">
        <v>126</v>
      </c>
      <c r="J111" s="30">
        <v>9</v>
      </c>
      <c r="K111" s="53" t="s">
        <v>364</v>
      </c>
      <c r="L111" s="33">
        <v>0.02</v>
      </c>
      <c r="M111" s="80">
        <f t="shared" si="20"/>
        <v>0.18</v>
      </c>
      <c r="N111" s="80"/>
      <c r="O111" s="80">
        <f t="shared" si="21"/>
        <v>0.18</v>
      </c>
      <c r="P111" s="80"/>
      <c r="Q111" s="33" t="s">
        <v>135</v>
      </c>
      <c r="R111" s="33" t="s">
        <v>39</v>
      </c>
      <c r="S111" s="82">
        <v>1</v>
      </c>
      <c r="T111" s="30">
        <v>4</v>
      </c>
      <c r="U111" s="82"/>
      <c r="V111" s="60"/>
      <c r="W111" s="26" t="s">
        <v>17</v>
      </c>
      <c r="X111" s="26"/>
      <c r="Y111" s="61"/>
    </row>
    <row r="112" ht="24.95" customHeight="1" spans="1:25">
      <c r="A112" s="24"/>
      <c r="B112" s="78"/>
      <c r="C112" s="30" t="s">
        <v>45</v>
      </c>
      <c r="D112" s="30" t="s">
        <v>56</v>
      </c>
      <c r="E112" s="30" t="s">
        <v>63</v>
      </c>
      <c r="F112" s="30" t="s">
        <v>3123</v>
      </c>
      <c r="G112" s="33" t="s">
        <v>363</v>
      </c>
      <c r="H112" s="33">
        <v>2019</v>
      </c>
      <c r="I112" s="33" t="s">
        <v>126</v>
      </c>
      <c r="J112" s="30">
        <v>12</v>
      </c>
      <c r="K112" s="53" t="s">
        <v>364</v>
      </c>
      <c r="L112" s="33">
        <v>0.02</v>
      </c>
      <c r="M112" s="80">
        <f t="shared" si="20"/>
        <v>0.24</v>
      </c>
      <c r="N112" s="80"/>
      <c r="O112" s="80">
        <f t="shared" si="21"/>
        <v>0.24</v>
      </c>
      <c r="P112" s="80"/>
      <c r="Q112" s="33" t="s">
        <v>135</v>
      </c>
      <c r="R112" s="33" t="s">
        <v>39</v>
      </c>
      <c r="S112" s="82">
        <v>1</v>
      </c>
      <c r="T112" s="30">
        <v>5</v>
      </c>
      <c r="U112" s="82"/>
      <c r="V112" s="60"/>
      <c r="W112" s="26" t="s">
        <v>17</v>
      </c>
      <c r="X112" s="26"/>
      <c r="Y112" s="61"/>
    </row>
    <row r="113" ht="24.95" customHeight="1" spans="1:25">
      <c r="A113" s="24"/>
      <c r="B113" s="78"/>
      <c r="C113" s="30" t="s">
        <v>45</v>
      </c>
      <c r="D113" s="30" t="s">
        <v>56</v>
      </c>
      <c r="E113" s="30" t="s">
        <v>63</v>
      </c>
      <c r="F113" s="30" t="s">
        <v>3148</v>
      </c>
      <c r="G113" s="33" t="s">
        <v>363</v>
      </c>
      <c r="H113" s="33">
        <v>2019</v>
      </c>
      <c r="I113" s="33" t="s">
        <v>126</v>
      </c>
      <c r="J113" s="31">
        <v>10</v>
      </c>
      <c r="K113" s="53" t="s">
        <v>364</v>
      </c>
      <c r="L113" s="33">
        <v>0.02</v>
      </c>
      <c r="M113" s="80">
        <f t="shared" si="20"/>
        <v>0.2</v>
      </c>
      <c r="N113" s="80"/>
      <c r="O113" s="80">
        <f t="shared" si="21"/>
        <v>0.2</v>
      </c>
      <c r="P113" s="80"/>
      <c r="Q113" s="33" t="s">
        <v>135</v>
      </c>
      <c r="R113" s="33" t="s">
        <v>39</v>
      </c>
      <c r="S113" s="82">
        <v>1</v>
      </c>
      <c r="T113" s="30">
        <v>7</v>
      </c>
      <c r="U113" s="82"/>
      <c r="V113" s="60"/>
      <c r="W113" s="26" t="s">
        <v>17</v>
      </c>
      <c r="X113" s="26"/>
      <c r="Y113" s="61"/>
    </row>
    <row r="114" ht="24.95" customHeight="1" spans="1:25">
      <c r="A114" s="24"/>
      <c r="B114" s="78"/>
      <c r="C114" s="112" t="s">
        <v>45</v>
      </c>
      <c r="D114" s="112" t="s">
        <v>56</v>
      </c>
      <c r="E114" s="112" t="s">
        <v>63</v>
      </c>
      <c r="F114" s="112" t="s">
        <v>3124</v>
      </c>
      <c r="G114" s="33" t="s">
        <v>363</v>
      </c>
      <c r="H114" s="33">
        <v>2019</v>
      </c>
      <c r="I114" s="33" t="s">
        <v>126</v>
      </c>
      <c r="J114" s="113">
        <v>8</v>
      </c>
      <c r="K114" s="53" t="s">
        <v>364</v>
      </c>
      <c r="L114" s="33">
        <v>0.02</v>
      </c>
      <c r="M114" s="80">
        <f t="shared" si="20"/>
        <v>0.16</v>
      </c>
      <c r="N114" s="80"/>
      <c r="O114" s="80">
        <f t="shared" si="21"/>
        <v>0.16</v>
      </c>
      <c r="P114" s="80"/>
      <c r="Q114" s="33" t="s">
        <v>135</v>
      </c>
      <c r="R114" s="33" t="s">
        <v>39</v>
      </c>
      <c r="S114" s="82">
        <v>1</v>
      </c>
      <c r="T114" s="112">
        <v>3</v>
      </c>
      <c r="U114" s="82"/>
      <c r="V114" s="60"/>
      <c r="W114" s="26" t="s">
        <v>17</v>
      </c>
      <c r="X114" s="26"/>
      <c r="Y114" s="61"/>
    </row>
    <row r="115" ht="24.95" customHeight="1" spans="1:25">
      <c r="A115" s="24">
        <v>43</v>
      </c>
      <c r="B115" s="78" t="s">
        <v>453</v>
      </c>
      <c r="C115" s="33" t="s">
        <v>45</v>
      </c>
      <c r="D115" s="33" t="s">
        <v>56</v>
      </c>
      <c r="E115" s="33" t="s">
        <v>58</v>
      </c>
      <c r="F115" s="33"/>
      <c r="G115" s="33" t="s">
        <v>363</v>
      </c>
      <c r="H115" s="33">
        <v>2019</v>
      </c>
      <c r="I115" s="33" t="s">
        <v>126</v>
      </c>
      <c r="J115" s="79">
        <v>7.5</v>
      </c>
      <c r="K115" s="53" t="s">
        <v>364</v>
      </c>
      <c r="L115" s="33">
        <v>0.02</v>
      </c>
      <c r="M115" s="80">
        <f>N115+O115+P115</f>
        <v>0.15</v>
      </c>
      <c r="N115" s="80"/>
      <c r="O115" s="80">
        <v>0.15</v>
      </c>
      <c r="P115" s="80"/>
      <c r="Q115" s="33" t="s">
        <v>135</v>
      </c>
      <c r="R115" s="33" t="s">
        <v>39</v>
      </c>
      <c r="S115" s="82">
        <v>2</v>
      </c>
      <c r="T115" s="82">
        <v>5</v>
      </c>
      <c r="U115" s="82"/>
      <c r="V115" s="60"/>
      <c r="W115" s="26" t="s">
        <v>17</v>
      </c>
      <c r="X115" s="26"/>
      <c r="Y115" s="61" t="s">
        <v>454</v>
      </c>
    </row>
    <row r="116" ht="24.95" customHeight="1" spans="1:25">
      <c r="A116" s="24"/>
      <c r="B116" s="78"/>
      <c r="C116" s="30" t="s">
        <v>45</v>
      </c>
      <c r="D116" s="30" t="s">
        <v>56</v>
      </c>
      <c r="E116" s="30" t="s">
        <v>58</v>
      </c>
      <c r="F116" s="30" t="s">
        <v>3149</v>
      </c>
      <c r="G116" s="33" t="s">
        <v>363</v>
      </c>
      <c r="H116" s="33">
        <v>2019</v>
      </c>
      <c r="I116" s="33" t="s">
        <v>126</v>
      </c>
      <c r="J116" s="31">
        <v>5</v>
      </c>
      <c r="K116" s="53" t="s">
        <v>364</v>
      </c>
      <c r="L116" s="33">
        <v>0.02</v>
      </c>
      <c r="M116" s="80">
        <f>L116*J116</f>
        <v>0.1</v>
      </c>
      <c r="N116" s="80"/>
      <c r="O116" s="80">
        <v>0.1</v>
      </c>
      <c r="P116" s="80"/>
      <c r="Q116" s="33" t="s">
        <v>135</v>
      </c>
      <c r="R116" s="33" t="s">
        <v>39</v>
      </c>
      <c r="S116" s="82">
        <v>1</v>
      </c>
      <c r="T116" s="30">
        <v>3</v>
      </c>
      <c r="U116" s="82"/>
      <c r="V116" s="60"/>
      <c r="W116" s="26" t="s">
        <v>17</v>
      </c>
      <c r="X116" s="26"/>
      <c r="Y116" s="61"/>
    </row>
    <row r="117" ht="24.95" customHeight="1" spans="1:25">
      <c r="A117" s="24"/>
      <c r="B117" s="78"/>
      <c r="C117" s="30" t="s">
        <v>45</v>
      </c>
      <c r="D117" s="30" t="s">
        <v>56</v>
      </c>
      <c r="E117" s="30" t="s">
        <v>58</v>
      </c>
      <c r="F117" s="30" t="s">
        <v>3150</v>
      </c>
      <c r="G117" s="33" t="s">
        <v>363</v>
      </c>
      <c r="H117" s="33">
        <v>2019</v>
      </c>
      <c r="I117" s="33" t="s">
        <v>126</v>
      </c>
      <c r="J117" s="30">
        <v>2.5</v>
      </c>
      <c r="K117" s="53" t="s">
        <v>364</v>
      </c>
      <c r="L117" s="33">
        <v>0.02</v>
      </c>
      <c r="M117" s="80">
        <f>L117*J117</f>
        <v>0.05</v>
      </c>
      <c r="N117" s="80"/>
      <c r="O117" s="80">
        <v>0.05</v>
      </c>
      <c r="P117" s="80"/>
      <c r="Q117" s="33" t="s">
        <v>135</v>
      </c>
      <c r="R117" s="33" t="s">
        <v>39</v>
      </c>
      <c r="S117" s="82">
        <v>1</v>
      </c>
      <c r="T117" s="30">
        <v>2</v>
      </c>
      <c r="U117" s="82"/>
      <c r="V117" s="60"/>
      <c r="W117" s="26" t="s">
        <v>17</v>
      </c>
      <c r="X117" s="26"/>
      <c r="Y117" s="61"/>
    </row>
    <row r="118" ht="24.95" customHeight="1" spans="1:25">
      <c r="A118" s="24">
        <v>44</v>
      </c>
      <c r="B118" s="78" t="s">
        <v>455</v>
      </c>
      <c r="C118" s="33" t="s">
        <v>45</v>
      </c>
      <c r="D118" s="33" t="s">
        <v>56</v>
      </c>
      <c r="E118" s="33" t="s">
        <v>60</v>
      </c>
      <c r="F118" s="33" t="s">
        <v>363</v>
      </c>
      <c r="G118" s="33" t="s">
        <v>363</v>
      </c>
      <c r="H118" s="33">
        <v>2019</v>
      </c>
      <c r="I118" s="33" t="s">
        <v>126</v>
      </c>
      <c r="J118" s="79">
        <v>62</v>
      </c>
      <c r="K118" s="53" t="s">
        <v>364</v>
      </c>
      <c r="L118" s="33">
        <v>0.02</v>
      </c>
      <c r="M118" s="80">
        <f>N118+O118+P118</f>
        <v>1.24</v>
      </c>
      <c r="N118" s="80"/>
      <c r="O118" s="80">
        <v>1.24</v>
      </c>
      <c r="P118" s="80"/>
      <c r="Q118" s="33" t="s">
        <v>135</v>
      </c>
      <c r="R118" s="33" t="s">
        <v>39</v>
      </c>
      <c r="S118" s="82">
        <v>6</v>
      </c>
      <c r="T118" s="82">
        <v>29</v>
      </c>
      <c r="U118" s="82"/>
      <c r="V118" s="60"/>
      <c r="W118" s="26" t="s">
        <v>17</v>
      </c>
      <c r="X118" s="26"/>
      <c r="Y118" s="61" t="s">
        <v>456</v>
      </c>
    </row>
    <row r="119" ht="24.95" customHeight="1" spans="1:25">
      <c r="A119" s="24"/>
      <c r="B119" s="78"/>
      <c r="C119" s="30" t="s">
        <v>45</v>
      </c>
      <c r="D119" s="30" t="s">
        <v>56</v>
      </c>
      <c r="E119" s="30" t="s">
        <v>60</v>
      </c>
      <c r="F119" s="30" t="s">
        <v>3151</v>
      </c>
      <c r="G119" s="33" t="s">
        <v>363</v>
      </c>
      <c r="H119" s="33">
        <v>2019</v>
      </c>
      <c r="I119" s="33" t="s">
        <v>126</v>
      </c>
      <c r="J119" s="30">
        <v>10</v>
      </c>
      <c r="K119" s="53" t="s">
        <v>364</v>
      </c>
      <c r="L119" s="33">
        <v>0.02</v>
      </c>
      <c r="M119" s="80">
        <f t="shared" ref="M119:M124" si="22">L119*J119</f>
        <v>0.2</v>
      </c>
      <c r="N119" s="80"/>
      <c r="O119" s="80">
        <v>0.2</v>
      </c>
      <c r="P119" s="80"/>
      <c r="Q119" s="33" t="s">
        <v>135</v>
      </c>
      <c r="R119" s="33" t="s">
        <v>39</v>
      </c>
      <c r="S119" s="82">
        <v>1</v>
      </c>
      <c r="T119" s="30">
        <v>4</v>
      </c>
      <c r="U119" s="82"/>
      <c r="V119" s="60"/>
      <c r="W119" s="26" t="s">
        <v>17</v>
      </c>
      <c r="X119" s="26"/>
      <c r="Y119" s="61"/>
    </row>
    <row r="120" ht="24.95" customHeight="1" spans="1:25">
      <c r="A120" s="24"/>
      <c r="B120" s="78"/>
      <c r="C120" s="30" t="s">
        <v>45</v>
      </c>
      <c r="D120" s="30" t="s">
        <v>56</v>
      </c>
      <c r="E120" s="30" t="s">
        <v>60</v>
      </c>
      <c r="F120" s="30" t="s">
        <v>3126</v>
      </c>
      <c r="G120" s="33" t="s">
        <v>363</v>
      </c>
      <c r="H120" s="33">
        <v>2019</v>
      </c>
      <c r="I120" s="33" t="s">
        <v>126</v>
      </c>
      <c r="J120" s="31">
        <v>8</v>
      </c>
      <c r="K120" s="53" t="s">
        <v>364</v>
      </c>
      <c r="L120" s="33">
        <v>0.02</v>
      </c>
      <c r="M120" s="80">
        <f t="shared" si="22"/>
        <v>0.16</v>
      </c>
      <c r="N120" s="80"/>
      <c r="O120" s="80">
        <v>0.16</v>
      </c>
      <c r="P120" s="80"/>
      <c r="Q120" s="33" t="s">
        <v>135</v>
      </c>
      <c r="R120" s="33" t="s">
        <v>39</v>
      </c>
      <c r="S120" s="82">
        <v>1</v>
      </c>
      <c r="T120" s="30">
        <v>6</v>
      </c>
      <c r="U120" s="82"/>
      <c r="V120" s="60"/>
      <c r="W120" s="26" t="s">
        <v>17</v>
      </c>
      <c r="X120" s="26"/>
      <c r="Y120" s="61"/>
    </row>
    <row r="121" ht="24.95" customHeight="1" spans="1:25">
      <c r="A121" s="24"/>
      <c r="B121" s="78"/>
      <c r="C121" s="30" t="s">
        <v>45</v>
      </c>
      <c r="D121" s="30" t="s">
        <v>56</v>
      </c>
      <c r="E121" s="30" t="s">
        <v>60</v>
      </c>
      <c r="F121" s="30" t="s">
        <v>3152</v>
      </c>
      <c r="G121" s="33" t="s">
        <v>363</v>
      </c>
      <c r="H121" s="33">
        <v>2019</v>
      </c>
      <c r="I121" s="33" t="s">
        <v>126</v>
      </c>
      <c r="J121" s="31">
        <v>5</v>
      </c>
      <c r="K121" s="53" t="s">
        <v>364</v>
      </c>
      <c r="L121" s="33">
        <v>0.02</v>
      </c>
      <c r="M121" s="80">
        <f t="shared" si="22"/>
        <v>0.1</v>
      </c>
      <c r="N121" s="80"/>
      <c r="O121" s="80">
        <v>0.1</v>
      </c>
      <c r="P121" s="80"/>
      <c r="Q121" s="33" t="s">
        <v>135</v>
      </c>
      <c r="R121" s="33" t="s">
        <v>39</v>
      </c>
      <c r="S121" s="82">
        <v>1</v>
      </c>
      <c r="T121" s="30">
        <v>6</v>
      </c>
      <c r="U121" s="82"/>
      <c r="V121" s="60"/>
      <c r="W121" s="26" t="s">
        <v>17</v>
      </c>
      <c r="X121" s="26"/>
      <c r="Y121" s="61"/>
    </row>
    <row r="122" ht="24.95" customHeight="1" spans="1:25">
      <c r="A122" s="24"/>
      <c r="B122" s="78"/>
      <c r="C122" s="30" t="s">
        <v>45</v>
      </c>
      <c r="D122" s="30" t="s">
        <v>56</v>
      </c>
      <c r="E122" s="30" t="s">
        <v>60</v>
      </c>
      <c r="F122" s="30" t="s">
        <v>3127</v>
      </c>
      <c r="G122" s="33" t="s">
        <v>363</v>
      </c>
      <c r="H122" s="33">
        <v>2019</v>
      </c>
      <c r="I122" s="33" t="s">
        <v>126</v>
      </c>
      <c r="J122" s="30">
        <v>17</v>
      </c>
      <c r="K122" s="53" t="s">
        <v>364</v>
      </c>
      <c r="L122" s="33">
        <v>0.02</v>
      </c>
      <c r="M122" s="80">
        <f t="shared" si="22"/>
        <v>0.34</v>
      </c>
      <c r="N122" s="80"/>
      <c r="O122" s="80">
        <v>0.34</v>
      </c>
      <c r="P122" s="80"/>
      <c r="Q122" s="33" t="s">
        <v>135</v>
      </c>
      <c r="R122" s="33" t="s">
        <v>39</v>
      </c>
      <c r="S122" s="82">
        <v>1</v>
      </c>
      <c r="T122" s="30">
        <v>4</v>
      </c>
      <c r="U122" s="82"/>
      <c r="V122" s="60"/>
      <c r="W122" s="26" t="s">
        <v>17</v>
      </c>
      <c r="X122" s="26"/>
      <c r="Y122" s="61"/>
    </row>
    <row r="123" ht="24.95" customHeight="1" spans="1:25">
      <c r="A123" s="24"/>
      <c r="B123" s="78"/>
      <c r="C123" s="30" t="s">
        <v>45</v>
      </c>
      <c r="D123" s="30" t="s">
        <v>56</v>
      </c>
      <c r="E123" s="30" t="s">
        <v>60</v>
      </c>
      <c r="F123" s="30" t="s">
        <v>3128</v>
      </c>
      <c r="G123" s="33" t="s">
        <v>363</v>
      </c>
      <c r="H123" s="33">
        <v>2019</v>
      </c>
      <c r="I123" s="33" t="s">
        <v>126</v>
      </c>
      <c r="J123" s="30">
        <v>8</v>
      </c>
      <c r="K123" s="53" t="s">
        <v>364</v>
      </c>
      <c r="L123" s="33">
        <v>0.02</v>
      </c>
      <c r="M123" s="80">
        <f t="shared" si="22"/>
        <v>0.16</v>
      </c>
      <c r="N123" s="80"/>
      <c r="O123" s="80">
        <v>0.16</v>
      </c>
      <c r="P123" s="80"/>
      <c r="Q123" s="33" t="s">
        <v>135</v>
      </c>
      <c r="R123" s="33" t="s">
        <v>39</v>
      </c>
      <c r="S123" s="82">
        <v>1</v>
      </c>
      <c r="T123" s="30">
        <v>5</v>
      </c>
      <c r="U123" s="82"/>
      <c r="V123" s="60"/>
      <c r="W123" s="26" t="s">
        <v>17</v>
      </c>
      <c r="X123" s="26"/>
      <c r="Y123" s="61"/>
    </row>
    <row r="124" ht="24.95" customHeight="1" spans="1:25">
      <c r="A124" s="24"/>
      <c r="B124" s="78"/>
      <c r="C124" s="31" t="s">
        <v>45</v>
      </c>
      <c r="D124" s="31" t="s">
        <v>56</v>
      </c>
      <c r="E124" s="31" t="s">
        <v>60</v>
      </c>
      <c r="F124" s="31" t="s">
        <v>3129</v>
      </c>
      <c r="G124" s="33" t="s">
        <v>363</v>
      </c>
      <c r="H124" s="33">
        <v>2019</v>
      </c>
      <c r="I124" s="33" t="s">
        <v>126</v>
      </c>
      <c r="J124" s="30">
        <v>14</v>
      </c>
      <c r="K124" s="53" t="s">
        <v>364</v>
      </c>
      <c r="L124" s="33">
        <v>0.02</v>
      </c>
      <c r="M124" s="80">
        <f t="shared" si="22"/>
        <v>0.28</v>
      </c>
      <c r="N124" s="80"/>
      <c r="O124" s="80">
        <v>0.28</v>
      </c>
      <c r="P124" s="80"/>
      <c r="Q124" s="33" t="s">
        <v>135</v>
      </c>
      <c r="R124" s="33" t="s">
        <v>39</v>
      </c>
      <c r="S124" s="82">
        <v>1</v>
      </c>
      <c r="T124" s="31">
        <v>4</v>
      </c>
      <c r="U124" s="82"/>
      <c r="V124" s="60"/>
      <c r="W124" s="26" t="s">
        <v>17</v>
      </c>
      <c r="X124" s="26"/>
      <c r="Y124" s="61"/>
    </row>
    <row r="125" ht="24.95" customHeight="1" spans="1:25">
      <c r="A125" s="24">
        <v>45</v>
      </c>
      <c r="B125" s="78" t="s">
        <v>457</v>
      </c>
      <c r="C125" s="33" t="s">
        <v>45</v>
      </c>
      <c r="D125" s="33" t="s">
        <v>56</v>
      </c>
      <c r="E125" s="33" t="s">
        <v>61</v>
      </c>
      <c r="F125" s="33"/>
      <c r="G125" s="33" t="s">
        <v>363</v>
      </c>
      <c r="H125" s="114"/>
      <c r="I125" s="114"/>
      <c r="J125" s="79">
        <v>26</v>
      </c>
      <c r="K125" s="53" t="s">
        <v>364</v>
      </c>
      <c r="L125" s="33">
        <v>0.02</v>
      </c>
      <c r="M125" s="80">
        <f>N125+O125+P125</f>
        <v>0.52</v>
      </c>
      <c r="N125" s="80"/>
      <c r="O125" s="80">
        <v>0.52</v>
      </c>
      <c r="P125" s="80"/>
      <c r="Q125" s="33" t="s">
        <v>135</v>
      </c>
      <c r="R125" s="33" t="s">
        <v>39</v>
      </c>
      <c r="S125" s="82">
        <v>3</v>
      </c>
      <c r="T125" s="82">
        <v>14</v>
      </c>
      <c r="U125" s="60"/>
      <c r="V125" s="60"/>
      <c r="W125" s="26" t="s">
        <v>17</v>
      </c>
      <c r="X125" s="26"/>
      <c r="Y125" s="61" t="s">
        <v>458</v>
      </c>
    </row>
    <row r="126" ht="24.95" customHeight="1" spans="1:25">
      <c r="A126" s="24"/>
      <c r="B126" s="78"/>
      <c r="C126" s="30" t="s">
        <v>45</v>
      </c>
      <c r="D126" s="30" t="s">
        <v>56</v>
      </c>
      <c r="E126" s="30" t="s">
        <v>61</v>
      </c>
      <c r="F126" s="30" t="s">
        <v>3130</v>
      </c>
      <c r="G126" s="33" t="s">
        <v>363</v>
      </c>
      <c r="H126" s="33">
        <v>2019</v>
      </c>
      <c r="I126" s="33" t="s">
        <v>126</v>
      </c>
      <c r="J126" s="115">
        <v>1</v>
      </c>
      <c r="K126" s="53" t="s">
        <v>364</v>
      </c>
      <c r="L126" s="33">
        <v>0.02</v>
      </c>
      <c r="M126" s="80">
        <f>L126*J126</f>
        <v>0.02</v>
      </c>
      <c r="N126" s="80"/>
      <c r="O126" s="80">
        <v>0.02</v>
      </c>
      <c r="P126" s="80"/>
      <c r="Q126" s="33" t="s">
        <v>135</v>
      </c>
      <c r="R126" s="33" t="s">
        <v>39</v>
      </c>
      <c r="S126" s="82">
        <v>1</v>
      </c>
      <c r="T126" s="30">
        <v>5</v>
      </c>
      <c r="U126" s="60"/>
      <c r="V126" s="60"/>
      <c r="W126" s="26" t="s">
        <v>17</v>
      </c>
      <c r="X126" s="26"/>
      <c r="Y126" s="61"/>
    </row>
    <row r="127" ht="24.95" customHeight="1" spans="1:25">
      <c r="A127" s="24"/>
      <c r="B127" s="78"/>
      <c r="C127" s="30" t="s">
        <v>45</v>
      </c>
      <c r="D127" s="30" t="s">
        <v>56</v>
      </c>
      <c r="E127" s="30" t="s">
        <v>61</v>
      </c>
      <c r="F127" s="30" t="s">
        <v>3131</v>
      </c>
      <c r="G127" s="33" t="s">
        <v>363</v>
      </c>
      <c r="H127" s="33">
        <v>2019</v>
      </c>
      <c r="I127" s="33" t="s">
        <v>126</v>
      </c>
      <c r="J127" s="31">
        <v>15</v>
      </c>
      <c r="K127" s="53" t="s">
        <v>364</v>
      </c>
      <c r="L127" s="33">
        <v>0.02</v>
      </c>
      <c r="M127" s="80">
        <f>L127*J127</f>
        <v>0.3</v>
      </c>
      <c r="N127" s="80"/>
      <c r="O127" s="80">
        <v>0.3</v>
      </c>
      <c r="P127" s="80"/>
      <c r="Q127" s="33" t="s">
        <v>135</v>
      </c>
      <c r="R127" s="33" t="s">
        <v>39</v>
      </c>
      <c r="S127" s="82">
        <v>1</v>
      </c>
      <c r="T127" s="30">
        <v>3</v>
      </c>
      <c r="U127" s="60"/>
      <c r="V127" s="60"/>
      <c r="W127" s="26" t="s">
        <v>17</v>
      </c>
      <c r="X127" s="26"/>
      <c r="Y127" s="61"/>
    </row>
    <row r="128" ht="24.95" customHeight="1" spans="1:25">
      <c r="A128" s="24"/>
      <c r="B128" s="78"/>
      <c r="C128" s="31" t="s">
        <v>45</v>
      </c>
      <c r="D128" s="31" t="s">
        <v>56</v>
      </c>
      <c r="E128" s="31" t="s">
        <v>61</v>
      </c>
      <c r="F128" s="31" t="s">
        <v>3132</v>
      </c>
      <c r="G128" s="33" t="s">
        <v>363</v>
      </c>
      <c r="H128" s="33">
        <v>2019</v>
      </c>
      <c r="I128" s="33" t="s">
        <v>126</v>
      </c>
      <c r="J128" s="30">
        <v>10</v>
      </c>
      <c r="K128" s="53" t="s">
        <v>364</v>
      </c>
      <c r="L128" s="33">
        <v>0.02</v>
      </c>
      <c r="M128" s="80">
        <f>L128*J128</f>
        <v>0.2</v>
      </c>
      <c r="N128" s="80"/>
      <c r="O128" s="80">
        <v>0.2</v>
      </c>
      <c r="P128" s="80"/>
      <c r="Q128" s="33" t="s">
        <v>135</v>
      </c>
      <c r="R128" s="33" t="s">
        <v>39</v>
      </c>
      <c r="S128" s="82">
        <v>1</v>
      </c>
      <c r="T128" s="31">
        <v>6</v>
      </c>
      <c r="U128" s="60"/>
      <c r="V128" s="60"/>
      <c r="W128" s="26" t="s">
        <v>17</v>
      </c>
      <c r="X128" s="26"/>
      <c r="Y128" s="61"/>
    </row>
    <row r="129" ht="24.95" customHeight="1" spans="1:25">
      <c r="A129" s="24">
        <v>46</v>
      </c>
      <c r="B129" s="78" t="s">
        <v>459</v>
      </c>
      <c r="C129" s="33" t="s">
        <v>45</v>
      </c>
      <c r="D129" s="33" t="s">
        <v>56</v>
      </c>
      <c r="E129" s="33" t="s">
        <v>57</v>
      </c>
      <c r="F129" s="33"/>
      <c r="G129" s="33" t="s">
        <v>363</v>
      </c>
      <c r="H129" s="33">
        <v>2019</v>
      </c>
      <c r="I129" s="33" t="s">
        <v>126</v>
      </c>
      <c r="J129" s="79">
        <v>23</v>
      </c>
      <c r="K129" s="53" t="s">
        <v>364</v>
      </c>
      <c r="L129" s="33">
        <v>0.02</v>
      </c>
      <c r="M129" s="80">
        <f t="shared" ref="M129:M135" si="23">N129+O129+P129</f>
        <v>0.46</v>
      </c>
      <c r="N129" s="80"/>
      <c r="O129" s="80">
        <v>0.46</v>
      </c>
      <c r="P129" s="80"/>
      <c r="Q129" s="33" t="s">
        <v>135</v>
      </c>
      <c r="R129" s="33" t="s">
        <v>39</v>
      </c>
      <c r="S129" s="82">
        <v>3</v>
      </c>
      <c r="T129" s="82">
        <v>14</v>
      </c>
      <c r="U129" s="60"/>
      <c r="V129" s="60"/>
      <c r="W129" s="26" t="s">
        <v>17</v>
      </c>
      <c r="X129" s="26"/>
      <c r="Y129" s="61" t="s">
        <v>460</v>
      </c>
    </row>
    <row r="130" ht="24.95" customHeight="1" spans="1:25">
      <c r="A130" s="24"/>
      <c r="B130" s="78"/>
      <c r="C130" s="30" t="s">
        <v>45</v>
      </c>
      <c r="D130" s="30" t="s">
        <v>56</v>
      </c>
      <c r="E130" s="30" t="s">
        <v>57</v>
      </c>
      <c r="F130" s="30" t="s">
        <v>3153</v>
      </c>
      <c r="G130" s="33" t="s">
        <v>363</v>
      </c>
      <c r="H130" s="33">
        <v>2019</v>
      </c>
      <c r="I130" s="33" t="s">
        <v>126</v>
      </c>
      <c r="J130" s="30">
        <v>2</v>
      </c>
      <c r="K130" s="53" t="s">
        <v>364</v>
      </c>
      <c r="L130" s="33">
        <v>0.02</v>
      </c>
      <c r="M130" s="80">
        <f>L130*J130</f>
        <v>0.04</v>
      </c>
      <c r="N130" s="80"/>
      <c r="O130" s="80">
        <v>0.04</v>
      </c>
      <c r="P130" s="80"/>
      <c r="Q130" s="33" t="s">
        <v>135</v>
      </c>
      <c r="R130" s="33" t="s">
        <v>39</v>
      </c>
      <c r="S130" s="82">
        <v>1</v>
      </c>
      <c r="T130" s="30">
        <v>7</v>
      </c>
      <c r="U130" s="60"/>
      <c r="V130" s="60"/>
      <c r="W130" s="26" t="s">
        <v>17</v>
      </c>
      <c r="X130" s="26"/>
      <c r="Y130" s="61"/>
    </row>
    <row r="131" ht="24.95" customHeight="1" spans="1:25">
      <c r="A131" s="24"/>
      <c r="B131" s="78"/>
      <c r="C131" s="30" t="s">
        <v>45</v>
      </c>
      <c r="D131" s="30" t="s">
        <v>56</v>
      </c>
      <c r="E131" s="30" t="s">
        <v>57</v>
      </c>
      <c r="F131" s="30" t="s">
        <v>3133</v>
      </c>
      <c r="G131" s="33" t="s">
        <v>363</v>
      </c>
      <c r="H131" s="33">
        <v>2019</v>
      </c>
      <c r="I131" s="33" t="s">
        <v>126</v>
      </c>
      <c r="J131" s="30">
        <v>12</v>
      </c>
      <c r="K131" s="53" t="s">
        <v>364</v>
      </c>
      <c r="L131" s="33">
        <v>0.02</v>
      </c>
      <c r="M131" s="80">
        <f>L131*J131</f>
        <v>0.24</v>
      </c>
      <c r="N131" s="80"/>
      <c r="O131" s="80">
        <v>0.24</v>
      </c>
      <c r="P131" s="80"/>
      <c r="Q131" s="33" t="s">
        <v>135</v>
      </c>
      <c r="R131" s="33" t="s">
        <v>39</v>
      </c>
      <c r="S131" s="82">
        <v>1</v>
      </c>
      <c r="T131" s="30">
        <v>3</v>
      </c>
      <c r="U131" s="60"/>
      <c r="V131" s="60"/>
      <c r="W131" s="26" t="s">
        <v>17</v>
      </c>
      <c r="X131" s="26"/>
      <c r="Y131" s="61"/>
    </row>
    <row r="132" ht="24.95" customHeight="1" spans="1:25">
      <c r="A132" s="24"/>
      <c r="B132" s="78"/>
      <c r="C132" s="30" t="s">
        <v>45</v>
      </c>
      <c r="D132" s="30" t="s">
        <v>56</v>
      </c>
      <c r="E132" s="30" t="s">
        <v>57</v>
      </c>
      <c r="F132" s="30" t="s">
        <v>3134</v>
      </c>
      <c r="G132" s="33" t="s">
        <v>363</v>
      </c>
      <c r="H132" s="33">
        <v>2019</v>
      </c>
      <c r="I132" s="33" t="s">
        <v>126</v>
      </c>
      <c r="J132" s="30">
        <v>9</v>
      </c>
      <c r="K132" s="53" t="s">
        <v>364</v>
      </c>
      <c r="L132" s="33">
        <v>0.02</v>
      </c>
      <c r="M132" s="80">
        <f>L132*J132</f>
        <v>0.18</v>
      </c>
      <c r="N132" s="80"/>
      <c r="O132" s="80">
        <v>0.18</v>
      </c>
      <c r="P132" s="80"/>
      <c r="Q132" s="33" t="s">
        <v>135</v>
      </c>
      <c r="R132" s="33" t="s">
        <v>39</v>
      </c>
      <c r="S132" s="82">
        <v>1</v>
      </c>
      <c r="T132" s="30">
        <v>4</v>
      </c>
      <c r="U132" s="60"/>
      <c r="V132" s="60"/>
      <c r="W132" s="26" t="s">
        <v>17</v>
      </c>
      <c r="X132" s="26"/>
      <c r="Y132" s="61"/>
    </row>
    <row r="133" ht="24.95" customHeight="1" spans="1:25">
      <c r="A133" s="24">
        <v>47</v>
      </c>
      <c r="B133" s="78" t="s">
        <v>461</v>
      </c>
      <c r="C133" s="33" t="s">
        <v>45</v>
      </c>
      <c r="D133" s="33" t="s">
        <v>56</v>
      </c>
      <c r="E133" s="33" t="s">
        <v>303</v>
      </c>
      <c r="F133" s="33"/>
      <c r="G133" s="33" t="s">
        <v>363</v>
      </c>
      <c r="H133" s="33">
        <v>2019</v>
      </c>
      <c r="I133" s="33" t="s">
        <v>126</v>
      </c>
      <c r="J133" s="79">
        <v>30</v>
      </c>
      <c r="K133" s="53" t="s">
        <v>364</v>
      </c>
      <c r="L133" s="33">
        <v>0.02</v>
      </c>
      <c r="M133" s="80">
        <f t="shared" si="23"/>
        <v>0.6</v>
      </c>
      <c r="N133" s="80"/>
      <c r="O133" s="80">
        <v>0.6</v>
      </c>
      <c r="P133" s="80"/>
      <c r="Q133" s="33" t="s">
        <v>135</v>
      </c>
      <c r="R133" s="33" t="s">
        <v>39</v>
      </c>
      <c r="S133" s="82">
        <v>1</v>
      </c>
      <c r="T133" s="82">
        <v>5</v>
      </c>
      <c r="U133" s="60"/>
      <c r="V133" s="60"/>
      <c r="W133" s="26" t="s">
        <v>17</v>
      </c>
      <c r="X133" s="26"/>
      <c r="Y133" s="61" t="s">
        <v>462</v>
      </c>
    </row>
    <row r="134" ht="24.95" customHeight="1" spans="1:25">
      <c r="A134" s="24"/>
      <c r="B134" s="78"/>
      <c r="C134" s="30" t="s">
        <v>45</v>
      </c>
      <c r="D134" s="30" t="s">
        <v>56</v>
      </c>
      <c r="E134" s="30" t="s">
        <v>303</v>
      </c>
      <c r="F134" s="30" t="s">
        <v>3033</v>
      </c>
      <c r="G134" s="33" t="s">
        <v>363</v>
      </c>
      <c r="H134" s="33">
        <v>2019</v>
      </c>
      <c r="I134" s="33" t="s">
        <v>126</v>
      </c>
      <c r="J134" s="79">
        <v>30</v>
      </c>
      <c r="K134" s="53" t="s">
        <v>364</v>
      </c>
      <c r="L134" s="33">
        <v>0.02</v>
      </c>
      <c r="M134" s="80">
        <f t="shared" si="23"/>
        <v>0.6</v>
      </c>
      <c r="N134" s="80"/>
      <c r="O134" s="80">
        <v>0.6</v>
      </c>
      <c r="P134" s="80"/>
      <c r="Q134" s="33" t="s">
        <v>135</v>
      </c>
      <c r="R134" s="33" t="s">
        <v>39</v>
      </c>
      <c r="S134" s="82">
        <v>1</v>
      </c>
      <c r="T134" s="82">
        <v>5</v>
      </c>
      <c r="U134" s="60"/>
      <c r="V134" s="60"/>
      <c r="W134" s="26" t="s">
        <v>17</v>
      </c>
      <c r="X134" s="26"/>
      <c r="Y134" s="61"/>
    </row>
    <row r="135" ht="24.95" customHeight="1" spans="1:25">
      <c r="A135" s="24">
        <v>48</v>
      </c>
      <c r="B135" s="78" t="s">
        <v>463</v>
      </c>
      <c r="C135" s="33" t="s">
        <v>45</v>
      </c>
      <c r="D135" s="33" t="s">
        <v>56</v>
      </c>
      <c r="E135" s="33" t="s">
        <v>69</v>
      </c>
      <c r="F135" s="33"/>
      <c r="G135" s="33" t="s">
        <v>363</v>
      </c>
      <c r="H135" s="33">
        <v>2019</v>
      </c>
      <c r="I135" s="33" t="s">
        <v>126</v>
      </c>
      <c r="J135" s="79">
        <v>51</v>
      </c>
      <c r="K135" s="53" t="s">
        <v>364</v>
      </c>
      <c r="L135" s="33">
        <v>0.02</v>
      </c>
      <c r="M135" s="80">
        <f t="shared" si="23"/>
        <v>1.02</v>
      </c>
      <c r="N135" s="80"/>
      <c r="O135" s="80">
        <v>1.02</v>
      </c>
      <c r="P135" s="80"/>
      <c r="Q135" s="33" t="s">
        <v>135</v>
      </c>
      <c r="R135" s="33" t="s">
        <v>39</v>
      </c>
      <c r="S135" s="82">
        <v>5</v>
      </c>
      <c r="T135" s="82">
        <v>23</v>
      </c>
      <c r="U135" s="60"/>
      <c r="V135" s="60"/>
      <c r="W135" s="26" t="s">
        <v>17</v>
      </c>
      <c r="X135" s="26"/>
      <c r="Y135" s="61" t="s">
        <v>464</v>
      </c>
    </row>
    <row r="136" ht="24.95" customHeight="1" spans="1:25">
      <c r="A136" s="24"/>
      <c r="B136" s="78"/>
      <c r="C136" s="30" t="s">
        <v>45</v>
      </c>
      <c r="D136" s="30" t="s">
        <v>56</v>
      </c>
      <c r="E136" s="30" t="s">
        <v>69</v>
      </c>
      <c r="F136" s="30" t="s">
        <v>3135</v>
      </c>
      <c r="G136" s="33" t="s">
        <v>363</v>
      </c>
      <c r="H136" s="33">
        <v>2019</v>
      </c>
      <c r="I136" s="33" t="s">
        <v>126</v>
      </c>
      <c r="J136" s="30">
        <v>25</v>
      </c>
      <c r="K136" s="53" t="s">
        <v>364</v>
      </c>
      <c r="L136" s="33">
        <v>0.02</v>
      </c>
      <c r="M136" s="80">
        <f>L136*J136</f>
        <v>0.5</v>
      </c>
      <c r="N136" s="80"/>
      <c r="O136" s="80">
        <v>0.5</v>
      </c>
      <c r="P136" s="80"/>
      <c r="Q136" s="33" t="s">
        <v>135</v>
      </c>
      <c r="R136" s="33" t="s">
        <v>39</v>
      </c>
      <c r="S136" s="82">
        <v>1</v>
      </c>
      <c r="T136" s="30">
        <v>4</v>
      </c>
      <c r="U136" s="60"/>
      <c r="V136" s="60"/>
      <c r="W136" s="26" t="s">
        <v>17</v>
      </c>
      <c r="X136" s="26"/>
      <c r="Y136" s="61"/>
    </row>
    <row r="137" ht="24.95" customHeight="1" spans="1:25">
      <c r="A137" s="24"/>
      <c r="B137" s="78"/>
      <c r="C137" s="30" t="s">
        <v>45</v>
      </c>
      <c r="D137" s="30" t="s">
        <v>56</v>
      </c>
      <c r="E137" s="30" t="s">
        <v>69</v>
      </c>
      <c r="F137" s="30" t="s">
        <v>3136</v>
      </c>
      <c r="G137" s="33" t="s">
        <v>363</v>
      </c>
      <c r="H137" s="33">
        <v>2019</v>
      </c>
      <c r="I137" s="33" t="s">
        <v>126</v>
      </c>
      <c r="J137" s="30">
        <v>15</v>
      </c>
      <c r="K137" s="53" t="s">
        <v>364</v>
      </c>
      <c r="L137" s="33">
        <v>0.02</v>
      </c>
      <c r="M137" s="80">
        <f>L137*J137</f>
        <v>0.3</v>
      </c>
      <c r="N137" s="80"/>
      <c r="O137" s="80">
        <v>0.3</v>
      </c>
      <c r="P137" s="80"/>
      <c r="Q137" s="33" t="s">
        <v>135</v>
      </c>
      <c r="R137" s="33" t="s">
        <v>39</v>
      </c>
      <c r="S137" s="82">
        <v>1</v>
      </c>
      <c r="T137" s="30">
        <v>6</v>
      </c>
      <c r="U137" s="60"/>
      <c r="V137" s="60"/>
      <c r="W137" s="26" t="s">
        <v>17</v>
      </c>
      <c r="X137" s="26"/>
      <c r="Y137" s="61"/>
    </row>
    <row r="138" ht="24.95" customHeight="1" spans="1:25">
      <c r="A138" s="24"/>
      <c r="B138" s="78"/>
      <c r="C138" s="30" t="s">
        <v>45</v>
      </c>
      <c r="D138" s="30" t="s">
        <v>56</v>
      </c>
      <c r="E138" s="30" t="s">
        <v>69</v>
      </c>
      <c r="F138" s="30" t="s">
        <v>3154</v>
      </c>
      <c r="G138" s="33" t="s">
        <v>363</v>
      </c>
      <c r="H138" s="33">
        <v>2019</v>
      </c>
      <c r="I138" s="33" t="s">
        <v>126</v>
      </c>
      <c r="J138" s="31">
        <v>5</v>
      </c>
      <c r="K138" s="53" t="s">
        <v>364</v>
      </c>
      <c r="L138" s="33">
        <v>0.02</v>
      </c>
      <c r="M138" s="80">
        <f>L138*J138</f>
        <v>0.1</v>
      </c>
      <c r="N138" s="80"/>
      <c r="O138" s="80">
        <v>0.1</v>
      </c>
      <c r="P138" s="80"/>
      <c r="Q138" s="33" t="s">
        <v>135</v>
      </c>
      <c r="R138" s="33" t="s">
        <v>39</v>
      </c>
      <c r="S138" s="82">
        <v>1</v>
      </c>
      <c r="T138" s="30">
        <v>3</v>
      </c>
      <c r="U138" s="60"/>
      <c r="V138" s="60"/>
      <c r="W138" s="26" t="s">
        <v>17</v>
      </c>
      <c r="X138" s="26"/>
      <c r="Y138" s="61"/>
    </row>
    <row r="139" ht="24.95" customHeight="1" spans="1:25">
      <c r="A139" s="24"/>
      <c r="B139" s="78"/>
      <c r="C139" s="30" t="s">
        <v>45</v>
      </c>
      <c r="D139" s="30" t="s">
        <v>56</v>
      </c>
      <c r="E139" s="30" t="s">
        <v>69</v>
      </c>
      <c r="F139" s="30" t="s">
        <v>3155</v>
      </c>
      <c r="G139" s="33" t="s">
        <v>363</v>
      </c>
      <c r="H139" s="33">
        <v>2019</v>
      </c>
      <c r="I139" s="33" t="s">
        <v>126</v>
      </c>
      <c r="J139" s="31">
        <v>1</v>
      </c>
      <c r="K139" s="53" t="s">
        <v>364</v>
      </c>
      <c r="L139" s="33">
        <v>0.02</v>
      </c>
      <c r="M139" s="80">
        <f>L139*J139</f>
        <v>0.02</v>
      </c>
      <c r="N139" s="80"/>
      <c r="O139" s="80">
        <v>0.02</v>
      </c>
      <c r="P139" s="80"/>
      <c r="Q139" s="33" t="s">
        <v>135</v>
      </c>
      <c r="R139" s="33" t="s">
        <v>39</v>
      </c>
      <c r="S139" s="82">
        <v>1</v>
      </c>
      <c r="T139" s="30">
        <v>7</v>
      </c>
      <c r="U139" s="60"/>
      <c r="V139" s="60"/>
      <c r="W139" s="26" t="s">
        <v>17</v>
      </c>
      <c r="X139" s="26"/>
      <c r="Y139" s="61"/>
    </row>
    <row r="140" ht="24.95" customHeight="1" spans="1:25">
      <c r="A140" s="24"/>
      <c r="B140" s="78"/>
      <c r="C140" s="30" t="s">
        <v>45</v>
      </c>
      <c r="D140" s="30" t="s">
        <v>56</v>
      </c>
      <c r="E140" s="30" t="s">
        <v>69</v>
      </c>
      <c r="F140" s="30" t="s">
        <v>3137</v>
      </c>
      <c r="G140" s="33" t="s">
        <v>363</v>
      </c>
      <c r="H140" s="33">
        <v>2019</v>
      </c>
      <c r="I140" s="33" t="s">
        <v>126</v>
      </c>
      <c r="J140" s="30">
        <v>5</v>
      </c>
      <c r="K140" s="53" t="s">
        <v>364</v>
      </c>
      <c r="L140" s="33">
        <v>0.02</v>
      </c>
      <c r="M140" s="80">
        <f>L140*J140</f>
        <v>0.1</v>
      </c>
      <c r="N140" s="80"/>
      <c r="O140" s="80">
        <v>0.1</v>
      </c>
      <c r="P140" s="80"/>
      <c r="Q140" s="33" t="s">
        <v>135</v>
      </c>
      <c r="R140" s="33" t="s">
        <v>39</v>
      </c>
      <c r="S140" s="82">
        <v>1</v>
      </c>
      <c r="T140" s="30">
        <v>3</v>
      </c>
      <c r="U140" s="60"/>
      <c r="V140" s="60"/>
      <c r="W140" s="26" t="s">
        <v>17</v>
      </c>
      <c r="X140" s="26"/>
      <c r="Y140" s="61"/>
    </row>
    <row r="141" ht="24.95" customHeight="1" spans="1:25">
      <c r="A141" s="24">
        <v>49</v>
      </c>
      <c r="B141" s="78" t="s">
        <v>465</v>
      </c>
      <c r="C141" s="33" t="s">
        <v>45</v>
      </c>
      <c r="D141" s="33" t="s">
        <v>56</v>
      </c>
      <c r="E141" s="33" t="s">
        <v>59</v>
      </c>
      <c r="F141" s="33"/>
      <c r="G141" s="33" t="s">
        <v>363</v>
      </c>
      <c r="H141" s="33">
        <v>2019</v>
      </c>
      <c r="I141" s="33" t="s">
        <v>126</v>
      </c>
      <c r="J141" s="79">
        <v>75.5</v>
      </c>
      <c r="K141" s="53" t="s">
        <v>364</v>
      </c>
      <c r="L141" s="33">
        <v>0.02</v>
      </c>
      <c r="M141" s="80">
        <f>N141+O141+P141</f>
        <v>1.51</v>
      </c>
      <c r="N141" s="80"/>
      <c r="O141" s="80">
        <v>1.51</v>
      </c>
      <c r="P141" s="80"/>
      <c r="Q141" s="33" t="s">
        <v>135</v>
      </c>
      <c r="R141" s="33" t="s">
        <v>39</v>
      </c>
      <c r="S141" s="82">
        <v>6</v>
      </c>
      <c r="T141" s="82">
        <v>25</v>
      </c>
      <c r="U141" s="60"/>
      <c r="V141" s="60"/>
      <c r="W141" s="26" t="s">
        <v>17</v>
      </c>
      <c r="X141" s="26"/>
      <c r="Y141" s="61" t="s">
        <v>466</v>
      </c>
    </row>
    <row r="142" ht="24.95" customHeight="1" spans="1:25">
      <c r="A142" s="24"/>
      <c r="B142" s="78"/>
      <c r="C142" s="30" t="s">
        <v>45</v>
      </c>
      <c r="D142" s="30" t="s">
        <v>56</v>
      </c>
      <c r="E142" s="30" t="s">
        <v>59</v>
      </c>
      <c r="F142" s="30" t="s">
        <v>3156</v>
      </c>
      <c r="G142" s="33" t="s">
        <v>363</v>
      </c>
      <c r="H142" s="33">
        <v>2019</v>
      </c>
      <c r="I142" s="33" t="s">
        <v>126</v>
      </c>
      <c r="J142" s="30">
        <v>25</v>
      </c>
      <c r="K142" s="53" t="s">
        <v>364</v>
      </c>
      <c r="L142" s="33">
        <v>0.02</v>
      </c>
      <c r="M142" s="80">
        <f t="shared" ref="M142:M147" si="24">L142*J142</f>
        <v>0.5</v>
      </c>
      <c r="N142" s="80"/>
      <c r="O142" s="80">
        <v>0.05</v>
      </c>
      <c r="P142" s="80"/>
      <c r="Q142" s="33" t="s">
        <v>135</v>
      </c>
      <c r="R142" s="33" t="s">
        <v>39</v>
      </c>
      <c r="S142" s="82">
        <v>1</v>
      </c>
      <c r="T142" s="30">
        <v>3</v>
      </c>
      <c r="U142" s="60"/>
      <c r="V142" s="60"/>
      <c r="W142" s="26" t="s">
        <v>17</v>
      </c>
      <c r="X142" s="26"/>
      <c r="Y142" s="61"/>
    </row>
    <row r="143" ht="24.95" customHeight="1" spans="1:25">
      <c r="A143" s="24"/>
      <c r="B143" s="78"/>
      <c r="C143" s="30" t="s">
        <v>45</v>
      </c>
      <c r="D143" s="30" t="s">
        <v>56</v>
      </c>
      <c r="E143" s="30" t="s">
        <v>59</v>
      </c>
      <c r="F143" s="30" t="s">
        <v>2707</v>
      </c>
      <c r="G143" s="33" t="s">
        <v>363</v>
      </c>
      <c r="H143" s="33">
        <v>2019</v>
      </c>
      <c r="I143" s="33" t="s">
        <v>126</v>
      </c>
      <c r="J143" s="30">
        <v>4.5</v>
      </c>
      <c r="K143" s="53" t="s">
        <v>364</v>
      </c>
      <c r="L143" s="33">
        <v>0.02</v>
      </c>
      <c r="M143" s="80">
        <f t="shared" si="24"/>
        <v>0.09</v>
      </c>
      <c r="N143" s="80"/>
      <c r="O143" s="80">
        <v>0.09</v>
      </c>
      <c r="P143" s="80"/>
      <c r="Q143" s="33" t="s">
        <v>135</v>
      </c>
      <c r="R143" s="33" t="s">
        <v>39</v>
      </c>
      <c r="S143" s="82">
        <v>1</v>
      </c>
      <c r="T143" s="30">
        <v>5</v>
      </c>
      <c r="U143" s="60"/>
      <c r="V143" s="60"/>
      <c r="W143" s="26" t="s">
        <v>17</v>
      </c>
      <c r="X143" s="26"/>
      <c r="Y143" s="61"/>
    </row>
    <row r="144" ht="24.95" customHeight="1" spans="1:25">
      <c r="A144" s="24"/>
      <c r="B144" s="78"/>
      <c r="C144" s="30" t="s">
        <v>45</v>
      </c>
      <c r="D144" s="30" t="s">
        <v>56</v>
      </c>
      <c r="E144" s="30" t="s">
        <v>59</v>
      </c>
      <c r="F144" s="30" t="s">
        <v>3157</v>
      </c>
      <c r="G144" s="33" t="s">
        <v>363</v>
      </c>
      <c r="H144" s="33">
        <v>2019</v>
      </c>
      <c r="I144" s="33" t="s">
        <v>126</v>
      </c>
      <c r="J144" s="30">
        <v>7</v>
      </c>
      <c r="K144" s="53" t="s">
        <v>364</v>
      </c>
      <c r="L144" s="33">
        <v>0.02</v>
      </c>
      <c r="M144" s="80">
        <f t="shared" si="24"/>
        <v>0.14</v>
      </c>
      <c r="N144" s="80"/>
      <c r="O144" s="80">
        <v>0.14</v>
      </c>
      <c r="P144" s="80"/>
      <c r="Q144" s="33" t="s">
        <v>135</v>
      </c>
      <c r="R144" s="33" t="s">
        <v>39</v>
      </c>
      <c r="S144" s="82">
        <v>1</v>
      </c>
      <c r="T144" s="30">
        <v>5</v>
      </c>
      <c r="U144" s="60"/>
      <c r="V144" s="60"/>
      <c r="W144" s="26" t="s">
        <v>17</v>
      </c>
      <c r="X144" s="26"/>
      <c r="Y144" s="61"/>
    </row>
    <row r="145" ht="24.95" customHeight="1" spans="1:25">
      <c r="A145" s="24"/>
      <c r="B145" s="78"/>
      <c r="C145" s="30" t="s">
        <v>45</v>
      </c>
      <c r="D145" s="30" t="s">
        <v>56</v>
      </c>
      <c r="E145" s="30" t="s">
        <v>59</v>
      </c>
      <c r="F145" s="30" t="s">
        <v>2875</v>
      </c>
      <c r="G145" s="33" t="s">
        <v>363</v>
      </c>
      <c r="H145" s="33">
        <v>2019</v>
      </c>
      <c r="I145" s="33" t="s">
        <v>126</v>
      </c>
      <c r="J145" s="30">
        <v>20</v>
      </c>
      <c r="K145" s="53" t="s">
        <v>364</v>
      </c>
      <c r="L145" s="33">
        <v>0.02</v>
      </c>
      <c r="M145" s="80">
        <f t="shared" si="24"/>
        <v>0.4</v>
      </c>
      <c r="N145" s="80"/>
      <c r="O145" s="80">
        <v>0.4</v>
      </c>
      <c r="P145" s="80"/>
      <c r="Q145" s="33" t="s">
        <v>135</v>
      </c>
      <c r="R145" s="33" t="s">
        <v>39</v>
      </c>
      <c r="S145" s="82">
        <v>1</v>
      </c>
      <c r="T145" s="30">
        <v>4</v>
      </c>
      <c r="U145" s="60"/>
      <c r="V145" s="60"/>
      <c r="W145" s="26" t="s">
        <v>17</v>
      </c>
      <c r="X145" s="26"/>
      <c r="Y145" s="61"/>
    </row>
    <row r="146" ht="24.95" customHeight="1" spans="1:25">
      <c r="A146" s="24"/>
      <c r="B146" s="78"/>
      <c r="C146" s="30" t="s">
        <v>45</v>
      </c>
      <c r="D146" s="30" t="s">
        <v>56</v>
      </c>
      <c r="E146" s="30" t="s">
        <v>59</v>
      </c>
      <c r="F146" s="30" t="s">
        <v>3139</v>
      </c>
      <c r="G146" s="33" t="s">
        <v>363</v>
      </c>
      <c r="H146" s="33">
        <v>2019</v>
      </c>
      <c r="I146" s="33" t="s">
        <v>126</v>
      </c>
      <c r="J146" s="30">
        <v>13</v>
      </c>
      <c r="K146" s="53" t="s">
        <v>364</v>
      </c>
      <c r="L146" s="33">
        <v>0.02</v>
      </c>
      <c r="M146" s="80">
        <f t="shared" si="24"/>
        <v>0.26</v>
      </c>
      <c r="N146" s="80"/>
      <c r="O146" s="80">
        <v>0.26</v>
      </c>
      <c r="P146" s="80"/>
      <c r="Q146" s="33" t="s">
        <v>135</v>
      </c>
      <c r="R146" s="33" t="s">
        <v>39</v>
      </c>
      <c r="S146" s="82">
        <v>1</v>
      </c>
      <c r="T146" s="30">
        <v>4</v>
      </c>
      <c r="U146" s="60"/>
      <c r="V146" s="60"/>
      <c r="W146" s="26" t="s">
        <v>17</v>
      </c>
      <c r="X146" s="26"/>
      <c r="Y146" s="61"/>
    </row>
    <row r="147" ht="24.95" customHeight="1" spans="1:25">
      <c r="A147" s="24"/>
      <c r="B147" s="78"/>
      <c r="C147" s="30" t="s">
        <v>45</v>
      </c>
      <c r="D147" s="30" t="s">
        <v>56</v>
      </c>
      <c r="E147" s="30" t="s">
        <v>59</v>
      </c>
      <c r="F147" s="30" t="s">
        <v>3140</v>
      </c>
      <c r="G147" s="33" t="s">
        <v>363</v>
      </c>
      <c r="H147" s="33">
        <v>2019</v>
      </c>
      <c r="I147" s="33" t="s">
        <v>126</v>
      </c>
      <c r="J147" s="30">
        <v>6</v>
      </c>
      <c r="K147" s="53" t="s">
        <v>364</v>
      </c>
      <c r="L147" s="33">
        <v>0.02</v>
      </c>
      <c r="M147" s="80">
        <f t="shared" si="24"/>
        <v>0.12</v>
      </c>
      <c r="N147" s="80"/>
      <c r="O147" s="80">
        <v>0.12</v>
      </c>
      <c r="P147" s="80"/>
      <c r="Q147" s="33" t="s">
        <v>135</v>
      </c>
      <c r="R147" s="33" t="s">
        <v>39</v>
      </c>
      <c r="S147" s="82">
        <v>1</v>
      </c>
      <c r="T147" s="30">
        <v>4</v>
      </c>
      <c r="U147" s="60"/>
      <c r="V147" s="60"/>
      <c r="W147" s="26" t="s">
        <v>17</v>
      </c>
      <c r="X147" s="26"/>
      <c r="Y147" s="61"/>
    </row>
    <row r="148" ht="24.95" customHeight="1" spans="1:25">
      <c r="A148" s="24">
        <v>50</v>
      </c>
      <c r="B148" s="78" t="s">
        <v>467</v>
      </c>
      <c r="C148" s="33" t="s">
        <v>45</v>
      </c>
      <c r="D148" s="33" t="s">
        <v>56</v>
      </c>
      <c r="E148" s="33" t="s">
        <v>468</v>
      </c>
      <c r="F148" s="33"/>
      <c r="G148" s="33" t="s">
        <v>363</v>
      </c>
      <c r="H148" s="33">
        <v>2019</v>
      </c>
      <c r="I148" s="33" t="s">
        <v>126</v>
      </c>
      <c r="J148" s="79">
        <v>5</v>
      </c>
      <c r="K148" s="53" t="s">
        <v>364</v>
      </c>
      <c r="L148" s="33">
        <v>0.02</v>
      </c>
      <c r="M148" s="80">
        <f t="shared" ref="M148:M152" si="25">N148+O148+P148</f>
        <v>0.1</v>
      </c>
      <c r="N148" s="80"/>
      <c r="O148" s="80">
        <v>0.1</v>
      </c>
      <c r="P148" s="80"/>
      <c r="Q148" s="33" t="s">
        <v>135</v>
      </c>
      <c r="R148" s="33" t="s">
        <v>39</v>
      </c>
      <c r="S148" s="82">
        <v>1</v>
      </c>
      <c r="T148" s="82">
        <v>4</v>
      </c>
      <c r="U148" s="60"/>
      <c r="V148" s="60"/>
      <c r="W148" s="26" t="s">
        <v>17</v>
      </c>
      <c r="X148" s="26"/>
      <c r="Y148" s="61" t="s">
        <v>469</v>
      </c>
    </row>
    <row r="149" ht="24.95" customHeight="1" spans="1:25">
      <c r="A149" s="24"/>
      <c r="B149" s="78"/>
      <c r="C149" s="30" t="s">
        <v>45</v>
      </c>
      <c r="D149" s="30" t="s">
        <v>56</v>
      </c>
      <c r="E149" s="30" t="s">
        <v>468</v>
      </c>
      <c r="F149" s="30" t="s">
        <v>3158</v>
      </c>
      <c r="G149" s="33" t="s">
        <v>363</v>
      </c>
      <c r="H149" s="33">
        <v>2019</v>
      </c>
      <c r="I149" s="33" t="s">
        <v>126</v>
      </c>
      <c r="J149" s="79">
        <v>5</v>
      </c>
      <c r="K149" s="53" t="s">
        <v>364</v>
      </c>
      <c r="L149" s="33">
        <v>0.02</v>
      </c>
      <c r="M149" s="80">
        <f t="shared" si="25"/>
        <v>0.1</v>
      </c>
      <c r="N149" s="80"/>
      <c r="O149" s="80">
        <v>0.1</v>
      </c>
      <c r="P149" s="80"/>
      <c r="Q149" s="33" t="s">
        <v>135</v>
      </c>
      <c r="R149" s="33" t="s">
        <v>39</v>
      </c>
      <c r="S149" s="82">
        <v>1</v>
      </c>
      <c r="T149" s="82">
        <v>4</v>
      </c>
      <c r="U149" s="60"/>
      <c r="V149" s="60"/>
      <c r="W149" s="26" t="s">
        <v>17</v>
      </c>
      <c r="X149" s="26"/>
      <c r="Y149" s="61"/>
    </row>
    <row r="150" ht="24.95" customHeight="1" spans="1:25">
      <c r="A150" s="24">
        <v>51</v>
      </c>
      <c r="B150" s="26" t="s">
        <v>526</v>
      </c>
      <c r="C150" s="24"/>
      <c r="D150" s="24"/>
      <c r="E150" s="24"/>
      <c r="F150" s="24"/>
      <c r="G150" s="24" t="s">
        <v>37</v>
      </c>
      <c r="H150" s="24" t="s">
        <v>34</v>
      </c>
      <c r="I150" s="24" t="s">
        <v>126</v>
      </c>
      <c r="J150" s="50">
        <f>SUM(J151:J153)</f>
        <v>13</v>
      </c>
      <c r="K150" s="51"/>
      <c r="L150" s="24"/>
      <c r="M150" s="52">
        <f>SUM(M151:M153)</f>
        <v>0.65</v>
      </c>
      <c r="N150" s="52">
        <f>SUM(N151:N153)</f>
        <v>0</v>
      </c>
      <c r="O150" s="52">
        <f>SUM(O151:O153)</f>
        <v>0.65</v>
      </c>
      <c r="P150" s="52">
        <f>SUM(P151:P153)</f>
        <v>0</v>
      </c>
      <c r="Q150" s="24"/>
      <c r="R150" s="24" t="s">
        <v>39</v>
      </c>
      <c r="S150" s="59">
        <f>SUM(S151:S153)</f>
        <v>3</v>
      </c>
      <c r="T150" s="59">
        <f>SUM(T151:T153)</f>
        <v>13</v>
      </c>
      <c r="U150" s="59"/>
      <c r="V150" s="59"/>
      <c r="W150" s="24" t="s">
        <v>34</v>
      </c>
      <c r="X150" s="24">
        <v>587</v>
      </c>
      <c r="Y150" s="24"/>
    </row>
    <row r="151" ht="24.95" customHeight="1" spans="1:25">
      <c r="A151" s="24">
        <v>52</v>
      </c>
      <c r="B151" s="78" t="s">
        <v>703</v>
      </c>
      <c r="C151" s="33" t="s">
        <v>45</v>
      </c>
      <c r="D151" s="33" t="s">
        <v>56</v>
      </c>
      <c r="E151" s="33" t="s">
        <v>63</v>
      </c>
      <c r="F151" s="33"/>
      <c r="G151" s="33" t="s">
        <v>37</v>
      </c>
      <c r="H151" s="33">
        <v>2019</v>
      </c>
      <c r="I151" s="26" t="s">
        <v>126</v>
      </c>
      <c r="J151" s="54">
        <v>5</v>
      </c>
      <c r="K151" s="46" t="s">
        <v>529</v>
      </c>
      <c r="L151" s="26">
        <v>0.05</v>
      </c>
      <c r="M151" s="47">
        <f t="shared" si="25"/>
        <v>0.25</v>
      </c>
      <c r="N151" s="47"/>
      <c r="O151" s="47">
        <v>0.25</v>
      </c>
      <c r="P151" s="47"/>
      <c r="Q151" s="26" t="s">
        <v>135</v>
      </c>
      <c r="R151" s="26" t="s">
        <v>39</v>
      </c>
      <c r="S151" s="60">
        <v>1</v>
      </c>
      <c r="T151" s="60">
        <v>5</v>
      </c>
      <c r="U151" s="60"/>
      <c r="V151" s="60"/>
      <c r="W151" s="26" t="s">
        <v>17</v>
      </c>
      <c r="X151" s="26"/>
      <c r="Y151" s="26" t="s">
        <v>704</v>
      </c>
    </row>
    <row r="152" ht="24.95" customHeight="1" spans="1:25">
      <c r="A152" s="24"/>
      <c r="B152" s="78"/>
      <c r="C152" s="30" t="s">
        <v>45</v>
      </c>
      <c r="D152" s="30" t="s">
        <v>56</v>
      </c>
      <c r="E152" s="30" t="s">
        <v>63</v>
      </c>
      <c r="F152" s="30" t="s">
        <v>3159</v>
      </c>
      <c r="G152" s="33" t="s">
        <v>37</v>
      </c>
      <c r="H152" s="33">
        <v>2019</v>
      </c>
      <c r="I152" s="26" t="s">
        <v>126</v>
      </c>
      <c r="J152" s="54">
        <v>5</v>
      </c>
      <c r="K152" s="46" t="s">
        <v>529</v>
      </c>
      <c r="L152" s="26">
        <v>0.05</v>
      </c>
      <c r="M152" s="47">
        <f t="shared" si="25"/>
        <v>0.25</v>
      </c>
      <c r="N152" s="47"/>
      <c r="O152" s="47">
        <v>0.25</v>
      </c>
      <c r="P152" s="47"/>
      <c r="Q152" s="26" t="s">
        <v>135</v>
      </c>
      <c r="R152" s="26" t="s">
        <v>39</v>
      </c>
      <c r="S152" s="60">
        <v>1</v>
      </c>
      <c r="T152" s="60">
        <v>5</v>
      </c>
      <c r="U152" s="60"/>
      <c r="V152" s="60"/>
      <c r="W152" s="26" t="s">
        <v>17</v>
      </c>
      <c r="X152" s="26"/>
      <c r="Y152" s="26"/>
    </row>
    <row r="153" ht="24.95" customHeight="1" spans="1:25">
      <c r="A153" s="24">
        <v>53</v>
      </c>
      <c r="B153" s="78" t="s">
        <v>705</v>
      </c>
      <c r="C153" s="33" t="s">
        <v>45</v>
      </c>
      <c r="D153" s="33" t="s">
        <v>56</v>
      </c>
      <c r="E153" s="33" t="s">
        <v>69</v>
      </c>
      <c r="F153" s="33"/>
      <c r="G153" s="33" t="s">
        <v>37</v>
      </c>
      <c r="H153" s="33">
        <v>2019</v>
      </c>
      <c r="I153" s="26" t="s">
        <v>126</v>
      </c>
      <c r="J153" s="54">
        <v>3</v>
      </c>
      <c r="K153" s="46" t="s">
        <v>529</v>
      </c>
      <c r="L153" s="26">
        <v>0.05</v>
      </c>
      <c r="M153" s="47">
        <f t="shared" ref="M153:M158" si="26">N153+O153+P153</f>
        <v>0.15</v>
      </c>
      <c r="N153" s="47"/>
      <c r="O153" s="47">
        <v>0.15</v>
      </c>
      <c r="P153" s="47"/>
      <c r="Q153" s="26" t="s">
        <v>135</v>
      </c>
      <c r="R153" s="26" t="s">
        <v>39</v>
      </c>
      <c r="S153" s="60">
        <v>1</v>
      </c>
      <c r="T153" s="60">
        <v>3</v>
      </c>
      <c r="U153" s="60"/>
      <c r="V153" s="60"/>
      <c r="W153" s="26" t="s">
        <v>17</v>
      </c>
      <c r="X153" s="26"/>
      <c r="Y153" s="26" t="s">
        <v>706</v>
      </c>
    </row>
    <row r="154" customFormat="1" ht="24.95" customHeight="1" spans="1:25">
      <c r="A154" s="24"/>
      <c r="B154" s="78"/>
      <c r="C154" s="30" t="s">
        <v>45</v>
      </c>
      <c r="D154" s="30" t="s">
        <v>56</v>
      </c>
      <c r="E154" s="30" t="s">
        <v>69</v>
      </c>
      <c r="F154" s="30" t="s">
        <v>3154</v>
      </c>
      <c r="G154" s="33" t="s">
        <v>37</v>
      </c>
      <c r="H154" s="33">
        <v>2019</v>
      </c>
      <c r="I154" s="26" t="s">
        <v>126</v>
      </c>
      <c r="J154" s="54">
        <v>3</v>
      </c>
      <c r="K154" s="46" t="s">
        <v>529</v>
      </c>
      <c r="L154" s="26">
        <v>0.05</v>
      </c>
      <c r="M154" s="47">
        <f t="shared" si="26"/>
        <v>0.15</v>
      </c>
      <c r="N154" s="47"/>
      <c r="O154" s="47">
        <v>0.15</v>
      </c>
      <c r="P154" s="47"/>
      <c r="Q154" s="26" t="s">
        <v>135</v>
      </c>
      <c r="R154" s="26" t="s">
        <v>39</v>
      </c>
      <c r="S154" s="60">
        <v>1</v>
      </c>
      <c r="T154" s="60">
        <v>3</v>
      </c>
      <c r="U154" s="60"/>
      <c r="V154" s="60"/>
      <c r="W154" s="26" t="s">
        <v>17</v>
      </c>
      <c r="X154" s="26"/>
      <c r="Y154" s="26"/>
    </row>
    <row r="155" s="6" customFormat="1" ht="24.95" customHeight="1" spans="1:25">
      <c r="A155" s="22">
        <v>54</v>
      </c>
      <c r="B155" s="23" t="s">
        <v>734</v>
      </c>
      <c r="C155" s="22"/>
      <c r="D155" s="22"/>
      <c r="E155" s="22"/>
      <c r="F155" s="22"/>
      <c r="G155" s="22" t="s">
        <v>125</v>
      </c>
      <c r="H155" s="22" t="s">
        <v>34</v>
      </c>
      <c r="I155" s="22" t="s">
        <v>126</v>
      </c>
      <c r="J155" s="44" t="s">
        <v>34</v>
      </c>
      <c r="K155" s="23" t="s">
        <v>735</v>
      </c>
      <c r="L155" s="22"/>
      <c r="M155" s="49">
        <f t="shared" ref="M155:P155" si="27">M156+M168+M169+M170+M173+M174</f>
        <v>2.78</v>
      </c>
      <c r="N155" s="49">
        <f t="shared" si="27"/>
        <v>0</v>
      </c>
      <c r="O155" s="49">
        <f t="shared" si="27"/>
        <v>2.785</v>
      </c>
      <c r="P155" s="49">
        <f t="shared" si="27"/>
        <v>0</v>
      </c>
      <c r="Q155" s="22"/>
      <c r="R155" s="22" t="s">
        <v>39</v>
      </c>
      <c r="S155" s="58">
        <f>S156+S168+S169+S170+S173+S174</f>
        <v>19</v>
      </c>
      <c r="T155" s="58">
        <f>T156+T168+T169+T170+T173+T174</f>
        <v>82</v>
      </c>
      <c r="U155" s="58"/>
      <c r="V155" s="58"/>
      <c r="W155" s="22" t="s">
        <v>34</v>
      </c>
      <c r="X155" s="22">
        <v>815</v>
      </c>
      <c r="Y155" s="22"/>
    </row>
    <row r="156" ht="24.95" customHeight="1" spans="1:25">
      <c r="A156" s="24">
        <v>55</v>
      </c>
      <c r="B156" s="26" t="s">
        <v>736</v>
      </c>
      <c r="C156" s="24"/>
      <c r="D156" s="24"/>
      <c r="E156" s="24"/>
      <c r="F156" s="24"/>
      <c r="G156" s="24" t="s">
        <v>125</v>
      </c>
      <c r="H156" s="24" t="s">
        <v>34</v>
      </c>
      <c r="I156" s="24" t="s">
        <v>126</v>
      </c>
      <c r="J156" s="50">
        <f>SUM(J157:J166)</f>
        <v>24</v>
      </c>
      <c r="K156" s="51"/>
      <c r="L156" s="24"/>
      <c r="M156" s="52">
        <f>SUM(M157:M166)</f>
        <v>1.2</v>
      </c>
      <c r="N156" s="52">
        <f>SUM(N157:N166)</f>
        <v>0</v>
      </c>
      <c r="O156" s="52">
        <f>SUM(O157:O166)</f>
        <v>1.205</v>
      </c>
      <c r="P156" s="52">
        <f>SUM(P157:P166)</f>
        <v>0</v>
      </c>
      <c r="Q156" s="24"/>
      <c r="R156" s="24" t="s">
        <v>39</v>
      </c>
      <c r="S156" s="59">
        <f>SUM(S157:S166)</f>
        <v>11</v>
      </c>
      <c r="T156" s="59">
        <f>SUM(T157:T166)</f>
        <v>44</v>
      </c>
      <c r="U156" s="59"/>
      <c r="V156" s="59"/>
      <c r="W156" s="24" t="s">
        <v>34</v>
      </c>
      <c r="X156" s="24">
        <v>816</v>
      </c>
      <c r="Y156" s="24"/>
    </row>
    <row r="157" ht="24.95" customHeight="1" spans="1:25">
      <c r="A157" s="24">
        <v>56</v>
      </c>
      <c r="B157" s="78" t="s">
        <v>766</v>
      </c>
      <c r="C157" s="33" t="s">
        <v>45</v>
      </c>
      <c r="D157" s="33" t="s">
        <v>56</v>
      </c>
      <c r="E157" s="33" t="s">
        <v>66</v>
      </c>
      <c r="F157" s="33"/>
      <c r="G157" s="33" t="s">
        <v>363</v>
      </c>
      <c r="H157" s="33">
        <v>2019</v>
      </c>
      <c r="I157" s="33" t="s">
        <v>126</v>
      </c>
      <c r="J157" s="79">
        <v>3</v>
      </c>
      <c r="K157" s="53" t="s">
        <v>738</v>
      </c>
      <c r="L157" s="33">
        <v>0.05</v>
      </c>
      <c r="M157" s="80">
        <f t="shared" si="26"/>
        <v>0.15</v>
      </c>
      <c r="N157" s="80"/>
      <c r="O157" s="80">
        <v>0.15</v>
      </c>
      <c r="P157" s="80"/>
      <c r="Q157" s="33" t="s">
        <v>135</v>
      </c>
      <c r="R157" s="33" t="s">
        <v>39</v>
      </c>
      <c r="S157" s="82">
        <v>1</v>
      </c>
      <c r="T157" s="82">
        <v>6</v>
      </c>
      <c r="U157" s="60"/>
      <c r="V157" s="60"/>
      <c r="W157" s="26" t="s">
        <v>17</v>
      </c>
      <c r="X157" s="26"/>
      <c r="Y157" s="26" t="s">
        <v>767</v>
      </c>
    </row>
    <row r="158" ht="24.95" customHeight="1" spans="1:25">
      <c r="A158" s="24"/>
      <c r="B158" s="78"/>
      <c r="C158" s="30" t="s">
        <v>45</v>
      </c>
      <c r="D158" s="30" t="s">
        <v>56</v>
      </c>
      <c r="E158" s="30" t="s">
        <v>66</v>
      </c>
      <c r="F158" s="30" t="s">
        <v>3160</v>
      </c>
      <c r="G158" s="33" t="s">
        <v>363</v>
      </c>
      <c r="H158" s="33">
        <v>2019</v>
      </c>
      <c r="I158" s="33" t="s">
        <v>126</v>
      </c>
      <c r="J158" s="79">
        <v>3</v>
      </c>
      <c r="K158" s="53" t="s">
        <v>738</v>
      </c>
      <c r="L158" s="33">
        <v>0.05</v>
      </c>
      <c r="M158" s="80">
        <f t="shared" si="26"/>
        <v>0.15</v>
      </c>
      <c r="N158" s="80"/>
      <c r="O158" s="80">
        <v>0.15</v>
      </c>
      <c r="P158" s="80"/>
      <c r="Q158" s="33" t="s">
        <v>135</v>
      </c>
      <c r="R158" s="33" t="s">
        <v>39</v>
      </c>
      <c r="S158" s="82">
        <v>1</v>
      </c>
      <c r="T158" s="82">
        <v>6</v>
      </c>
      <c r="U158" s="60"/>
      <c r="V158" s="60"/>
      <c r="W158" s="26" t="s">
        <v>17</v>
      </c>
      <c r="X158" s="26"/>
      <c r="Y158" s="26"/>
    </row>
    <row r="159" ht="24.95" customHeight="1" spans="1:25">
      <c r="A159" s="24">
        <v>57</v>
      </c>
      <c r="B159" s="78" t="s">
        <v>768</v>
      </c>
      <c r="C159" s="33" t="s">
        <v>45</v>
      </c>
      <c r="D159" s="33" t="s">
        <v>56</v>
      </c>
      <c r="E159" s="33" t="s">
        <v>58</v>
      </c>
      <c r="F159" s="33"/>
      <c r="G159" s="33" t="s">
        <v>363</v>
      </c>
      <c r="H159" s="33">
        <v>2019</v>
      </c>
      <c r="I159" s="33" t="s">
        <v>126</v>
      </c>
      <c r="J159" s="79">
        <v>4.5</v>
      </c>
      <c r="K159" s="53" t="s">
        <v>738</v>
      </c>
      <c r="L159" s="33">
        <v>0.05</v>
      </c>
      <c r="M159" s="80">
        <f t="shared" ref="M159:M163" si="28">N159+O159+P159</f>
        <v>0.225</v>
      </c>
      <c r="N159" s="80"/>
      <c r="O159" s="80">
        <v>0.225</v>
      </c>
      <c r="P159" s="80"/>
      <c r="Q159" s="33" t="s">
        <v>135</v>
      </c>
      <c r="R159" s="33" t="s">
        <v>39</v>
      </c>
      <c r="S159" s="82">
        <v>2</v>
      </c>
      <c r="T159" s="82">
        <v>6</v>
      </c>
      <c r="U159" s="60"/>
      <c r="V159" s="60"/>
      <c r="W159" s="26" t="s">
        <v>17</v>
      </c>
      <c r="X159" s="26"/>
      <c r="Y159" s="26" t="s">
        <v>769</v>
      </c>
    </row>
    <row r="160" ht="24.95" customHeight="1" spans="1:25">
      <c r="A160" s="24"/>
      <c r="B160" s="78"/>
      <c r="C160" s="30" t="s">
        <v>45</v>
      </c>
      <c r="D160" s="30" t="s">
        <v>56</v>
      </c>
      <c r="E160" s="30" t="s">
        <v>58</v>
      </c>
      <c r="F160" s="30" t="s">
        <v>3150</v>
      </c>
      <c r="G160" s="33" t="s">
        <v>363</v>
      </c>
      <c r="H160" s="33">
        <v>2019</v>
      </c>
      <c r="I160" s="33" t="s">
        <v>126</v>
      </c>
      <c r="J160" s="30">
        <v>2.5</v>
      </c>
      <c r="K160" s="53" t="s">
        <v>738</v>
      </c>
      <c r="L160" s="33">
        <v>0.05</v>
      </c>
      <c r="M160" s="80">
        <f>L160*J160</f>
        <v>0.125</v>
      </c>
      <c r="N160" s="80"/>
      <c r="O160" s="80">
        <v>0.13</v>
      </c>
      <c r="P160" s="80"/>
      <c r="Q160" s="33" t="s">
        <v>135</v>
      </c>
      <c r="R160" s="33" t="s">
        <v>39</v>
      </c>
      <c r="S160" s="82">
        <v>1</v>
      </c>
      <c r="T160" s="30">
        <v>2</v>
      </c>
      <c r="U160" s="60"/>
      <c r="V160" s="60"/>
      <c r="W160" s="26" t="s">
        <v>17</v>
      </c>
      <c r="X160" s="26"/>
      <c r="Y160" s="26"/>
    </row>
    <row r="161" ht="24.95" customHeight="1" spans="1:25">
      <c r="A161" s="24"/>
      <c r="B161" s="78"/>
      <c r="C161" s="30" t="s">
        <v>45</v>
      </c>
      <c r="D161" s="30" t="s">
        <v>56</v>
      </c>
      <c r="E161" s="30" t="s">
        <v>58</v>
      </c>
      <c r="F161" s="30" t="s">
        <v>3161</v>
      </c>
      <c r="G161" s="33" t="s">
        <v>363</v>
      </c>
      <c r="H161" s="33">
        <v>2019</v>
      </c>
      <c r="I161" s="33" t="s">
        <v>126</v>
      </c>
      <c r="J161" s="30">
        <v>2</v>
      </c>
      <c r="K161" s="53" t="s">
        <v>738</v>
      </c>
      <c r="L161" s="33">
        <v>0.05</v>
      </c>
      <c r="M161" s="80">
        <f>L161*J161</f>
        <v>0.1</v>
      </c>
      <c r="N161" s="80"/>
      <c r="O161" s="80">
        <v>0.1</v>
      </c>
      <c r="P161" s="80"/>
      <c r="Q161" s="33" t="s">
        <v>135</v>
      </c>
      <c r="R161" s="33" t="s">
        <v>39</v>
      </c>
      <c r="S161" s="82">
        <v>1</v>
      </c>
      <c r="T161" s="30">
        <v>4</v>
      </c>
      <c r="U161" s="60"/>
      <c r="V161" s="60"/>
      <c r="W161" s="26" t="s">
        <v>17</v>
      </c>
      <c r="X161" s="26"/>
      <c r="Y161" s="26"/>
    </row>
    <row r="162" ht="24.95" customHeight="1" spans="1:25">
      <c r="A162" s="24">
        <v>58</v>
      </c>
      <c r="B162" s="78" t="s">
        <v>770</v>
      </c>
      <c r="C162" s="33" t="s">
        <v>45</v>
      </c>
      <c r="D162" s="33" t="s">
        <v>56</v>
      </c>
      <c r="E162" s="33" t="s">
        <v>60</v>
      </c>
      <c r="F162" s="33"/>
      <c r="G162" s="33" t="s">
        <v>363</v>
      </c>
      <c r="H162" s="33">
        <v>2019</v>
      </c>
      <c r="I162" s="33" t="s">
        <v>126</v>
      </c>
      <c r="J162" s="79">
        <v>3</v>
      </c>
      <c r="K162" s="53" t="s">
        <v>738</v>
      </c>
      <c r="L162" s="33">
        <v>0.05</v>
      </c>
      <c r="M162" s="80">
        <f t="shared" si="28"/>
        <v>0.15</v>
      </c>
      <c r="N162" s="80"/>
      <c r="O162" s="80">
        <v>0.15</v>
      </c>
      <c r="P162" s="80"/>
      <c r="Q162" s="33" t="s">
        <v>135</v>
      </c>
      <c r="R162" s="33" t="s">
        <v>39</v>
      </c>
      <c r="S162" s="82">
        <v>1</v>
      </c>
      <c r="T162" s="82">
        <v>4</v>
      </c>
      <c r="U162" s="60"/>
      <c r="V162" s="60"/>
      <c r="W162" s="26" t="s">
        <v>17</v>
      </c>
      <c r="X162" s="26"/>
      <c r="Y162" s="26" t="s">
        <v>771</v>
      </c>
    </row>
    <row r="163" ht="24.95" customHeight="1" spans="1:25">
      <c r="A163" s="24"/>
      <c r="B163" s="78"/>
      <c r="C163" s="31" t="s">
        <v>45</v>
      </c>
      <c r="D163" s="31" t="s">
        <v>56</v>
      </c>
      <c r="E163" s="31" t="s">
        <v>60</v>
      </c>
      <c r="F163" s="31" t="s">
        <v>3129</v>
      </c>
      <c r="G163" s="33" t="s">
        <v>363</v>
      </c>
      <c r="H163" s="33">
        <v>2019</v>
      </c>
      <c r="I163" s="33" t="s">
        <v>126</v>
      </c>
      <c r="J163" s="79">
        <v>3</v>
      </c>
      <c r="K163" s="53" t="s">
        <v>738</v>
      </c>
      <c r="L163" s="33">
        <v>0.05</v>
      </c>
      <c r="M163" s="80">
        <f t="shared" si="28"/>
        <v>0.15</v>
      </c>
      <c r="N163" s="80"/>
      <c r="O163" s="80">
        <v>0.15</v>
      </c>
      <c r="P163" s="80"/>
      <c r="Q163" s="33" t="s">
        <v>135</v>
      </c>
      <c r="R163" s="33" t="s">
        <v>39</v>
      </c>
      <c r="S163" s="82">
        <v>1</v>
      </c>
      <c r="T163" s="82">
        <v>4</v>
      </c>
      <c r="U163" s="60"/>
      <c r="V163" s="60"/>
      <c r="W163" s="26" t="s">
        <v>17</v>
      </c>
      <c r="X163" s="26"/>
      <c r="Y163" s="26"/>
    </row>
    <row r="164" ht="24.95" customHeight="1" spans="1:25">
      <c r="A164" s="24">
        <v>59</v>
      </c>
      <c r="B164" s="78" t="s">
        <v>772</v>
      </c>
      <c r="C164" s="33" t="s">
        <v>45</v>
      </c>
      <c r="D164" s="33" t="s">
        <v>56</v>
      </c>
      <c r="E164" s="33" t="s">
        <v>57</v>
      </c>
      <c r="F164" s="33"/>
      <c r="G164" s="33" t="s">
        <v>363</v>
      </c>
      <c r="H164" s="33">
        <v>2019</v>
      </c>
      <c r="I164" s="33" t="s">
        <v>126</v>
      </c>
      <c r="J164" s="79">
        <v>1</v>
      </c>
      <c r="K164" s="53" t="s">
        <v>738</v>
      </c>
      <c r="L164" s="33">
        <v>0.05</v>
      </c>
      <c r="M164" s="80">
        <f t="shared" ref="M164:M167" si="29">N164+O164+P164</f>
        <v>0.05</v>
      </c>
      <c r="N164" s="80"/>
      <c r="O164" s="80">
        <v>0.05</v>
      </c>
      <c r="P164" s="80"/>
      <c r="Q164" s="33" t="s">
        <v>135</v>
      </c>
      <c r="R164" s="33" t="s">
        <v>39</v>
      </c>
      <c r="S164" s="82">
        <v>1</v>
      </c>
      <c r="T164" s="82">
        <v>4</v>
      </c>
      <c r="U164" s="60"/>
      <c r="V164" s="60"/>
      <c r="W164" s="26" t="s">
        <v>17</v>
      </c>
      <c r="X164" s="26"/>
      <c r="Y164" s="26" t="s">
        <v>773</v>
      </c>
    </row>
    <row r="165" ht="24.95" customHeight="1" spans="1:25">
      <c r="A165" s="24"/>
      <c r="B165" s="78"/>
      <c r="C165" s="30" t="s">
        <v>45</v>
      </c>
      <c r="D165" s="30" t="s">
        <v>56</v>
      </c>
      <c r="E165" s="30" t="s">
        <v>57</v>
      </c>
      <c r="F165" s="30" t="s">
        <v>3134</v>
      </c>
      <c r="G165" s="33" t="s">
        <v>363</v>
      </c>
      <c r="H165" s="33">
        <v>2019</v>
      </c>
      <c r="I165" s="33" t="s">
        <v>126</v>
      </c>
      <c r="J165" s="79">
        <v>1</v>
      </c>
      <c r="K165" s="53" t="s">
        <v>738</v>
      </c>
      <c r="L165" s="33">
        <v>0.05</v>
      </c>
      <c r="M165" s="80">
        <f t="shared" si="29"/>
        <v>0.05</v>
      </c>
      <c r="N165" s="80"/>
      <c r="O165" s="80">
        <v>0.05</v>
      </c>
      <c r="P165" s="80"/>
      <c r="Q165" s="33" t="s">
        <v>135</v>
      </c>
      <c r="R165" s="33" t="s">
        <v>39</v>
      </c>
      <c r="S165" s="82">
        <v>1</v>
      </c>
      <c r="T165" s="82">
        <v>4</v>
      </c>
      <c r="U165" s="60"/>
      <c r="V165" s="60"/>
      <c r="W165" s="26" t="s">
        <v>17</v>
      </c>
      <c r="X165" s="26"/>
      <c r="Y165" s="26"/>
    </row>
    <row r="166" ht="24.95" customHeight="1" spans="1:25">
      <c r="A166" s="24">
        <v>60</v>
      </c>
      <c r="B166" s="78" t="s">
        <v>774</v>
      </c>
      <c r="C166" s="33" t="s">
        <v>45</v>
      </c>
      <c r="D166" s="33" t="s">
        <v>56</v>
      </c>
      <c r="E166" s="33" t="s">
        <v>59</v>
      </c>
      <c r="F166" s="33"/>
      <c r="G166" s="33" t="s">
        <v>363</v>
      </c>
      <c r="H166" s="33">
        <v>2019</v>
      </c>
      <c r="I166" s="33" t="s">
        <v>126</v>
      </c>
      <c r="J166" s="79">
        <v>1</v>
      </c>
      <c r="K166" s="53" t="s">
        <v>738</v>
      </c>
      <c r="L166" s="33">
        <v>0.05</v>
      </c>
      <c r="M166" s="80">
        <f t="shared" si="29"/>
        <v>0.05</v>
      </c>
      <c r="N166" s="80"/>
      <c r="O166" s="80">
        <v>0.05</v>
      </c>
      <c r="P166" s="80"/>
      <c r="Q166" s="33" t="s">
        <v>135</v>
      </c>
      <c r="R166" s="33" t="s">
        <v>39</v>
      </c>
      <c r="S166" s="82">
        <v>1</v>
      </c>
      <c r="T166" s="82">
        <v>4</v>
      </c>
      <c r="U166" s="60"/>
      <c r="V166" s="60"/>
      <c r="W166" s="26" t="s">
        <v>17</v>
      </c>
      <c r="X166" s="26"/>
      <c r="Y166" s="26" t="s">
        <v>775</v>
      </c>
    </row>
    <row r="167" ht="24.95" customHeight="1" spans="1:25">
      <c r="A167" s="24"/>
      <c r="B167" s="78"/>
      <c r="C167" s="30" t="s">
        <v>45</v>
      </c>
      <c r="D167" s="30" t="s">
        <v>56</v>
      </c>
      <c r="E167" s="30" t="s">
        <v>59</v>
      </c>
      <c r="F167" s="30" t="s">
        <v>3140</v>
      </c>
      <c r="G167" s="33" t="s">
        <v>363</v>
      </c>
      <c r="H167" s="33">
        <v>2019</v>
      </c>
      <c r="I167" s="33" t="s">
        <v>126</v>
      </c>
      <c r="J167" s="79">
        <v>1</v>
      </c>
      <c r="K167" s="53" t="s">
        <v>738</v>
      </c>
      <c r="L167" s="33">
        <v>0.05</v>
      </c>
      <c r="M167" s="80">
        <f t="shared" si="29"/>
        <v>0.05</v>
      </c>
      <c r="N167" s="80"/>
      <c r="O167" s="80">
        <v>0.05</v>
      </c>
      <c r="P167" s="80"/>
      <c r="Q167" s="33" t="s">
        <v>135</v>
      </c>
      <c r="R167" s="33" t="s">
        <v>39</v>
      </c>
      <c r="S167" s="82">
        <v>1</v>
      </c>
      <c r="T167" s="82">
        <v>4</v>
      </c>
      <c r="U167" s="60"/>
      <c r="V167" s="60"/>
      <c r="W167" s="26" t="s">
        <v>17</v>
      </c>
      <c r="X167" s="26"/>
      <c r="Y167" s="26"/>
    </row>
    <row r="168" ht="24.95" customHeight="1" spans="1:25">
      <c r="A168" s="24">
        <v>61</v>
      </c>
      <c r="B168" s="33" t="s">
        <v>797</v>
      </c>
      <c r="C168" s="33"/>
      <c r="D168" s="33"/>
      <c r="E168" s="33"/>
      <c r="F168" s="33"/>
      <c r="G168" s="33" t="s">
        <v>37</v>
      </c>
      <c r="H168" s="33" t="s">
        <v>34</v>
      </c>
      <c r="I168" s="33" t="s">
        <v>126</v>
      </c>
      <c r="J168" s="79">
        <f>SUM(0)</f>
        <v>0</v>
      </c>
      <c r="K168" s="53"/>
      <c r="L168" s="33"/>
      <c r="M168" s="80">
        <f>SUM(0)</f>
        <v>0</v>
      </c>
      <c r="N168" s="52">
        <f>SUM(0)</f>
        <v>0</v>
      </c>
      <c r="O168" s="52">
        <f>SUM(0)</f>
        <v>0</v>
      </c>
      <c r="P168" s="52">
        <f>SUM(0)</f>
        <v>0</v>
      </c>
      <c r="Q168" s="24"/>
      <c r="R168" s="24" t="s">
        <v>39</v>
      </c>
      <c r="S168" s="59">
        <f>SUM(0)</f>
        <v>0</v>
      </c>
      <c r="T168" s="59">
        <f>SUM(0)</f>
        <v>0</v>
      </c>
      <c r="U168" s="59"/>
      <c r="V168" s="59"/>
      <c r="W168" s="24" t="s">
        <v>34</v>
      </c>
      <c r="X168" s="24">
        <v>1056</v>
      </c>
      <c r="Y168" s="24"/>
    </row>
    <row r="169" ht="24.95" customHeight="1" spans="1:25">
      <c r="A169" s="24">
        <v>62</v>
      </c>
      <c r="B169" s="33" t="s">
        <v>830</v>
      </c>
      <c r="C169" s="33"/>
      <c r="D169" s="33"/>
      <c r="E169" s="33"/>
      <c r="F169" s="33"/>
      <c r="G169" s="33" t="s">
        <v>37</v>
      </c>
      <c r="H169" s="33" t="s">
        <v>34</v>
      </c>
      <c r="I169" s="33" t="s">
        <v>126</v>
      </c>
      <c r="J169" s="79">
        <f>SUM(0)</f>
        <v>0</v>
      </c>
      <c r="K169" s="53"/>
      <c r="L169" s="33"/>
      <c r="M169" s="80">
        <f t="shared" ref="M169:P169" si="30">SUM(0)</f>
        <v>0</v>
      </c>
      <c r="N169" s="52">
        <f t="shared" si="30"/>
        <v>0</v>
      </c>
      <c r="O169" s="52">
        <f t="shared" si="30"/>
        <v>0</v>
      </c>
      <c r="P169" s="52">
        <f t="shared" si="30"/>
        <v>0</v>
      </c>
      <c r="Q169" s="24"/>
      <c r="R169" s="24" t="s">
        <v>39</v>
      </c>
      <c r="S169" s="59">
        <f>SUM(0)</f>
        <v>0</v>
      </c>
      <c r="T169" s="59">
        <f>SUM(0)</f>
        <v>0</v>
      </c>
      <c r="U169" s="59"/>
      <c r="V169" s="59"/>
      <c r="W169" s="24" t="s">
        <v>34</v>
      </c>
      <c r="X169" s="24">
        <v>1100</v>
      </c>
      <c r="Y169" s="24"/>
    </row>
    <row r="170" ht="24.95" customHeight="1" spans="1:25">
      <c r="A170" s="24">
        <v>63</v>
      </c>
      <c r="B170" s="33" t="s">
        <v>831</v>
      </c>
      <c r="C170" s="33"/>
      <c r="D170" s="33"/>
      <c r="E170" s="33"/>
      <c r="F170" s="33"/>
      <c r="G170" s="33" t="s">
        <v>125</v>
      </c>
      <c r="H170" s="33" t="s">
        <v>34</v>
      </c>
      <c r="I170" s="33" t="s">
        <v>126</v>
      </c>
      <c r="J170" s="79">
        <f>SUM(J171:J171)</f>
        <v>5</v>
      </c>
      <c r="K170" s="53"/>
      <c r="L170" s="33"/>
      <c r="M170" s="80">
        <f>SUM(M171:M171)</f>
        <v>0.2</v>
      </c>
      <c r="N170" s="52">
        <f>SUM(N171:N171)</f>
        <v>0</v>
      </c>
      <c r="O170" s="52">
        <f>SUM(O171:O171)</f>
        <v>0.2</v>
      </c>
      <c r="P170" s="52">
        <f>SUM(P171:P171)</f>
        <v>0</v>
      </c>
      <c r="Q170" s="24"/>
      <c r="R170" s="24" t="s">
        <v>39</v>
      </c>
      <c r="S170" s="59">
        <f>SUM(S171:S171)</f>
        <v>1</v>
      </c>
      <c r="T170" s="59">
        <f>SUM(T171:T171)</f>
        <v>4</v>
      </c>
      <c r="U170" s="59"/>
      <c r="V170" s="59"/>
      <c r="W170" s="24" t="s">
        <v>34</v>
      </c>
      <c r="X170" s="24">
        <v>1131</v>
      </c>
      <c r="Y170" s="24"/>
    </row>
    <row r="171" ht="24.95" customHeight="1" spans="1:25">
      <c r="A171" s="24">
        <v>66</v>
      </c>
      <c r="B171" s="78" t="s">
        <v>842</v>
      </c>
      <c r="C171" s="33" t="s">
        <v>45</v>
      </c>
      <c r="D171" s="33" t="s">
        <v>56</v>
      </c>
      <c r="E171" s="33" t="s">
        <v>468</v>
      </c>
      <c r="F171" s="33"/>
      <c r="G171" s="33" t="s">
        <v>37</v>
      </c>
      <c r="H171" s="33">
        <v>2019</v>
      </c>
      <c r="I171" s="33" t="s">
        <v>126</v>
      </c>
      <c r="J171" s="79">
        <v>5</v>
      </c>
      <c r="K171" s="53" t="s">
        <v>831</v>
      </c>
      <c r="L171" s="33">
        <v>0.04</v>
      </c>
      <c r="M171" s="80">
        <f t="shared" ref="M171:M177" si="31">N171+O171+P171</f>
        <v>0.2</v>
      </c>
      <c r="N171" s="47"/>
      <c r="O171" s="47">
        <v>0.2</v>
      </c>
      <c r="P171" s="47"/>
      <c r="Q171" s="26" t="s">
        <v>135</v>
      </c>
      <c r="R171" s="26" t="s">
        <v>39</v>
      </c>
      <c r="S171" s="60">
        <v>1</v>
      </c>
      <c r="T171" s="60">
        <v>4</v>
      </c>
      <c r="U171" s="60"/>
      <c r="V171" s="60"/>
      <c r="W171" s="26" t="s">
        <v>17</v>
      </c>
      <c r="X171" s="26"/>
      <c r="Y171" s="26" t="s">
        <v>843</v>
      </c>
    </row>
    <row r="172" ht="24.95" customHeight="1" spans="1:25">
      <c r="A172" s="24"/>
      <c r="B172" s="78"/>
      <c r="C172" s="30" t="s">
        <v>45</v>
      </c>
      <c r="D172" s="30" t="s">
        <v>56</v>
      </c>
      <c r="E172" s="30" t="s">
        <v>468</v>
      </c>
      <c r="F172" s="30" t="s">
        <v>3162</v>
      </c>
      <c r="G172" s="33" t="s">
        <v>37</v>
      </c>
      <c r="H172" s="33">
        <v>2019</v>
      </c>
      <c r="I172" s="33" t="s">
        <v>126</v>
      </c>
      <c r="J172" s="79">
        <v>5</v>
      </c>
      <c r="K172" s="53" t="s">
        <v>831</v>
      </c>
      <c r="L172" s="33">
        <v>0.04</v>
      </c>
      <c r="M172" s="80">
        <f t="shared" si="31"/>
        <v>0.2</v>
      </c>
      <c r="N172" s="47"/>
      <c r="O172" s="47">
        <v>0.2</v>
      </c>
      <c r="P172" s="47"/>
      <c r="Q172" s="26" t="s">
        <v>135</v>
      </c>
      <c r="R172" s="26" t="s">
        <v>39</v>
      </c>
      <c r="S172" s="60">
        <v>1</v>
      </c>
      <c r="T172" s="60">
        <v>4</v>
      </c>
      <c r="U172" s="60"/>
      <c r="V172" s="60"/>
      <c r="W172" s="26" t="s">
        <v>17</v>
      </c>
      <c r="X172" s="26"/>
      <c r="Y172" s="26"/>
    </row>
    <row r="173" ht="24.95" customHeight="1" spans="1:25">
      <c r="A173" s="24">
        <v>67</v>
      </c>
      <c r="B173" s="33" t="s">
        <v>844</v>
      </c>
      <c r="C173" s="33"/>
      <c r="D173" s="33"/>
      <c r="E173" s="33"/>
      <c r="F173" s="33"/>
      <c r="G173" s="33" t="s">
        <v>37</v>
      </c>
      <c r="H173" s="33" t="s">
        <v>34</v>
      </c>
      <c r="I173" s="33" t="s">
        <v>126</v>
      </c>
      <c r="J173" s="79">
        <f>SUM(0)</f>
        <v>0</v>
      </c>
      <c r="K173" s="53"/>
      <c r="L173" s="33"/>
      <c r="M173" s="80">
        <f>SUM(0)</f>
        <v>0</v>
      </c>
      <c r="N173" s="52">
        <f>SUM(0)</f>
        <v>0</v>
      </c>
      <c r="O173" s="52">
        <f>SUM(0)</f>
        <v>0</v>
      </c>
      <c r="P173" s="52">
        <f>SUM(0)</f>
        <v>0</v>
      </c>
      <c r="Q173" s="24"/>
      <c r="R173" s="24" t="s">
        <v>39</v>
      </c>
      <c r="S173" s="59">
        <f>SUM(0)</f>
        <v>0</v>
      </c>
      <c r="T173" s="59">
        <f>SUM(0)</f>
        <v>0</v>
      </c>
      <c r="U173" s="59"/>
      <c r="V173" s="59"/>
      <c r="W173" s="24" t="s">
        <v>34</v>
      </c>
      <c r="X173" s="24">
        <v>1146</v>
      </c>
      <c r="Y173" s="24"/>
    </row>
    <row r="174" ht="24.95" customHeight="1" spans="1:25">
      <c r="A174" s="24">
        <v>68</v>
      </c>
      <c r="B174" s="33" t="s">
        <v>852</v>
      </c>
      <c r="C174" s="33"/>
      <c r="D174" s="33"/>
      <c r="E174" s="33"/>
      <c r="F174" s="33"/>
      <c r="G174" s="33" t="s">
        <v>37</v>
      </c>
      <c r="H174" s="33" t="s">
        <v>34</v>
      </c>
      <c r="I174" s="33" t="s">
        <v>853</v>
      </c>
      <c r="J174" s="33" t="s">
        <v>34</v>
      </c>
      <c r="K174" s="53"/>
      <c r="L174" s="33"/>
      <c r="M174" s="80">
        <f>SUM(M175:M181)</f>
        <v>1.38</v>
      </c>
      <c r="N174" s="52">
        <f>SUM(N175:N181)</f>
        <v>0</v>
      </c>
      <c r="O174" s="52">
        <f>SUM(O175:O181)</f>
        <v>1.38</v>
      </c>
      <c r="P174" s="52">
        <f>SUM(P175:P181)</f>
        <v>0</v>
      </c>
      <c r="Q174" s="24"/>
      <c r="R174" s="24" t="s">
        <v>39</v>
      </c>
      <c r="S174" s="59">
        <f>SUM(S175:S181)</f>
        <v>7</v>
      </c>
      <c r="T174" s="59">
        <f>SUM(T175:T181)</f>
        <v>34</v>
      </c>
      <c r="U174" s="59"/>
      <c r="V174" s="59"/>
      <c r="W174" s="24" t="s">
        <v>34</v>
      </c>
      <c r="X174" s="24">
        <v>1185</v>
      </c>
      <c r="Y174" s="24"/>
    </row>
    <row r="175" ht="24.95" customHeight="1" spans="1:25">
      <c r="A175" s="24">
        <v>69</v>
      </c>
      <c r="B175" s="78" t="s">
        <v>859</v>
      </c>
      <c r="C175" s="33" t="s">
        <v>45</v>
      </c>
      <c r="D175" s="33" t="s">
        <v>56</v>
      </c>
      <c r="E175" s="33" t="s">
        <v>60</v>
      </c>
      <c r="F175" s="33"/>
      <c r="G175" s="33" t="s">
        <v>37</v>
      </c>
      <c r="H175" s="33">
        <v>2019</v>
      </c>
      <c r="I175" s="33" t="s">
        <v>126</v>
      </c>
      <c r="J175" s="79">
        <v>2</v>
      </c>
      <c r="K175" s="53" t="s">
        <v>860</v>
      </c>
      <c r="L175" s="33">
        <v>0.05</v>
      </c>
      <c r="M175" s="80">
        <f t="shared" si="31"/>
        <v>0.1</v>
      </c>
      <c r="N175" s="47"/>
      <c r="O175" s="47">
        <v>0.1</v>
      </c>
      <c r="P175" s="47"/>
      <c r="Q175" s="26" t="s">
        <v>135</v>
      </c>
      <c r="R175" s="26" t="s">
        <v>39</v>
      </c>
      <c r="S175" s="60">
        <v>1</v>
      </c>
      <c r="T175" s="60">
        <v>4</v>
      </c>
      <c r="U175" s="60"/>
      <c r="V175" s="60"/>
      <c r="W175" s="26" t="s">
        <v>17</v>
      </c>
      <c r="X175" s="26"/>
      <c r="Y175" s="26" t="s">
        <v>861</v>
      </c>
    </row>
    <row r="176" ht="24.95" customHeight="1" spans="1:25">
      <c r="A176" s="24"/>
      <c r="B176" s="78"/>
      <c r="C176" s="31" t="s">
        <v>45</v>
      </c>
      <c r="D176" s="31" t="s">
        <v>56</v>
      </c>
      <c r="E176" s="31" t="s">
        <v>60</v>
      </c>
      <c r="F176" s="31" t="s">
        <v>3129</v>
      </c>
      <c r="G176" s="33" t="s">
        <v>37</v>
      </c>
      <c r="H176" s="33">
        <v>2019</v>
      </c>
      <c r="I176" s="33" t="s">
        <v>126</v>
      </c>
      <c r="J176" s="79">
        <v>2</v>
      </c>
      <c r="K176" s="53" t="s">
        <v>860</v>
      </c>
      <c r="L176" s="33">
        <v>0.05</v>
      </c>
      <c r="M176" s="80">
        <f t="shared" si="31"/>
        <v>0.1</v>
      </c>
      <c r="N176" s="47"/>
      <c r="O176" s="47">
        <v>0.1</v>
      </c>
      <c r="P176" s="47"/>
      <c r="Q176" s="26" t="s">
        <v>135</v>
      </c>
      <c r="R176" s="26" t="s">
        <v>39</v>
      </c>
      <c r="S176" s="60">
        <v>1</v>
      </c>
      <c r="T176" s="60">
        <v>4</v>
      </c>
      <c r="U176" s="60"/>
      <c r="V176" s="60"/>
      <c r="W176" s="26" t="s">
        <v>17</v>
      </c>
      <c r="X176" s="26"/>
      <c r="Y176" s="26"/>
    </row>
    <row r="177" ht="24.95" customHeight="1" spans="1:25">
      <c r="A177" s="24">
        <v>70</v>
      </c>
      <c r="B177" s="78" t="s">
        <v>862</v>
      </c>
      <c r="C177" s="33" t="s">
        <v>45</v>
      </c>
      <c r="D177" s="33" t="s">
        <v>56</v>
      </c>
      <c r="E177" s="33" t="s">
        <v>69</v>
      </c>
      <c r="F177" s="33"/>
      <c r="G177" s="33" t="s">
        <v>37</v>
      </c>
      <c r="H177" s="33">
        <v>2019</v>
      </c>
      <c r="I177" s="33" t="s">
        <v>126</v>
      </c>
      <c r="J177" s="79">
        <v>5</v>
      </c>
      <c r="K177" s="53" t="s">
        <v>860</v>
      </c>
      <c r="L177" s="33">
        <v>0.05</v>
      </c>
      <c r="M177" s="80">
        <f t="shared" si="31"/>
        <v>0.25</v>
      </c>
      <c r="N177" s="47"/>
      <c r="O177" s="47">
        <v>0.25</v>
      </c>
      <c r="P177" s="47"/>
      <c r="Q177" s="26" t="s">
        <v>135</v>
      </c>
      <c r="R177" s="26" t="s">
        <v>39</v>
      </c>
      <c r="S177" s="60">
        <v>1</v>
      </c>
      <c r="T177" s="60">
        <v>7</v>
      </c>
      <c r="U177" s="60"/>
      <c r="V177" s="60"/>
      <c r="W177" s="26" t="s">
        <v>17</v>
      </c>
      <c r="X177" s="26"/>
      <c r="Y177" s="26" t="s">
        <v>863</v>
      </c>
    </row>
    <row r="178" ht="24.95" customHeight="1" spans="1:25">
      <c r="A178" s="24"/>
      <c r="B178" s="78"/>
      <c r="C178" s="30" t="s">
        <v>45</v>
      </c>
      <c r="D178" s="30" t="s">
        <v>56</v>
      </c>
      <c r="E178" s="30" t="s">
        <v>69</v>
      </c>
      <c r="F178" s="30" t="s">
        <v>3155</v>
      </c>
      <c r="G178" s="33" t="s">
        <v>37</v>
      </c>
      <c r="H178" s="33">
        <v>2019</v>
      </c>
      <c r="I178" s="33" t="s">
        <v>126</v>
      </c>
      <c r="J178" s="79">
        <v>5</v>
      </c>
      <c r="K178" s="53" t="s">
        <v>860</v>
      </c>
      <c r="L178" s="33">
        <v>0.05</v>
      </c>
      <c r="M178" s="80">
        <f t="shared" ref="M178:M183" si="32">N178+O178+P178</f>
        <v>0.25</v>
      </c>
      <c r="N178" s="47"/>
      <c r="O178" s="47">
        <v>0.25</v>
      </c>
      <c r="P178" s="47"/>
      <c r="Q178" s="26" t="s">
        <v>135</v>
      </c>
      <c r="R178" s="26" t="s">
        <v>39</v>
      </c>
      <c r="S178" s="60">
        <v>1</v>
      </c>
      <c r="T178" s="60">
        <v>7</v>
      </c>
      <c r="U178" s="60"/>
      <c r="V178" s="60"/>
      <c r="W178" s="26" t="s">
        <v>17</v>
      </c>
      <c r="X178" s="26"/>
      <c r="Y178" s="26"/>
    </row>
    <row r="179" ht="24.95" customHeight="1" spans="1:25">
      <c r="A179" s="24">
        <v>71</v>
      </c>
      <c r="B179" s="78" t="s">
        <v>864</v>
      </c>
      <c r="C179" s="33" t="s">
        <v>45</v>
      </c>
      <c r="D179" s="33" t="s">
        <v>56</v>
      </c>
      <c r="E179" s="33" t="s">
        <v>60</v>
      </c>
      <c r="F179" s="33"/>
      <c r="G179" s="33" t="s">
        <v>37</v>
      </c>
      <c r="H179" s="33">
        <v>2019</v>
      </c>
      <c r="I179" s="33" t="s">
        <v>865</v>
      </c>
      <c r="J179" s="81">
        <v>120</v>
      </c>
      <c r="K179" s="53" t="s">
        <v>866</v>
      </c>
      <c r="L179" s="33">
        <v>0.002</v>
      </c>
      <c r="M179" s="80">
        <f t="shared" si="32"/>
        <v>0.24</v>
      </c>
      <c r="N179" s="47"/>
      <c r="O179" s="47">
        <v>0.24</v>
      </c>
      <c r="P179" s="47"/>
      <c r="Q179" s="26" t="s">
        <v>135</v>
      </c>
      <c r="R179" s="26" t="s">
        <v>39</v>
      </c>
      <c r="S179" s="60">
        <v>1</v>
      </c>
      <c r="T179" s="60">
        <v>4</v>
      </c>
      <c r="U179" s="60"/>
      <c r="V179" s="60"/>
      <c r="W179" s="26" t="s">
        <v>17</v>
      </c>
      <c r="X179" s="26"/>
      <c r="Y179" s="26" t="s">
        <v>867</v>
      </c>
    </row>
    <row r="180" ht="24.95" customHeight="1" spans="1:25">
      <c r="A180" s="24"/>
      <c r="B180" s="78"/>
      <c r="C180" s="31" t="s">
        <v>45</v>
      </c>
      <c r="D180" s="31" t="s">
        <v>56</v>
      </c>
      <c r="E180" s="31" t="s">
        <v>60</v>
      </c>
      <c r="F180" s="31" t="s">
        <v>3129</v>
      </c>
      <c r="G180" s="33" t="s">
        <v>37</v>
      </c>
      <c r="H180" s="33">
        <v>2019</v>
      </c>
      <c r="I180" s="33" t="s">
        <v>865</v>
      </c>
      <c r="J180" s="81">
        <v>120</v>
      </c>
      <c r="K180" s="53" t="s">
        <v>866</v>
      </c>
      <c r="L180" s="33">
        <v>0.002</v>
      </c>
      <c r="M180" s="80">
        <f t="shared" si="32"/>
        <v>0.24</v>
      </c>
      <c r="N180" s="47"/>
      <c r="O180" s="47">
        <v>0.24</v>
      </c>
      <c r="P180" s="47"/>
      <c r="Q180" s="26" t="s">
        <v>135</v>
      </c>
      <c r="R180" s="26" t="s">
        <v>39</v>
      </c>
      <c r="S180" s="60">
        <v>1</v>
      </c>
      <c r="T180" s="60">
        <v>4</v>
      </c>
      <c r="U180" s="60"/>
      <c r="V180" s="60"/>
      <c r="W180" s="26" t="s">
        <v>17</v>
      </c>
      <c r="X180" s="26"/>
      <c r="Y180" s="26"/>
    </row>
    <row r="181" ht="24.95" customHeight="1" spans="1:25">
      <c r="A181" s="24">
        <v>72</v>
      </c>
      <c r="B181" s="78" t="s">
        <v>878</v>
      </c>
      <c r="C181" s="33" t="s">
        <v>45</v>
      </c>
      <c r="D181" s="33" t="s">
        <v>56</v>
      </c>
      <c r="E181" s="33" t="s">
        <v>58</v>
      </c>
      <c r="F181" s="33"/>
      <c r="G181" s="33" t="s">
        <v>37</v>
      </c>
      <c r="H181" s="33">
        <v>2019</v>
      </c>
      <c r="I181" s="33" t="s">
        <v>865</v>
      </c>
      <c r="J181" s="81">
        <v>100</v>
      </c>
      <c r="K181" s="53" t="s">
        <v>874</v>
      </c>
      <c r="L181" s="33">
        <v>0.002</v>
      </c>
      <c r="M181" s="80">
        <f t="shared" si="32"/>
        <v>0.2</v>
      </c>
      <c r="N181" s="47"/>
      <c r="O181" s="47">
        <v>0.2</v>
      </c>
      <c r="P181" s="47"/>
      <c r="Q181" s="26" t="s">
        <v>135</v>
      </c>
      <c r="R181" s="26" t="s">
        <v>39</v>
      </c>
      <c r="S181" s="60">
        <v>1</v>
      </c>
      <c r="T181" s="60">
        <v>4</v>
      </c>
      <c r="U181" s="60"/>
      <c r="V181" s="60"/>
      <c r="W181" s="26" t="s">
        <v>17</v>
      </c>
      <c r="X181" s="26"/>
      <c r="Y181" s="26" t="s">
        <v>879</v>
      </c>
    </row>
    <row r="182" customFormat="1" ht="24.95" customHeight="1" spans="1:25">
      <c r="A182" s="24"/>
      <c r="B182" s="78"/>
      <c r="C182" s="31" t="s">
        <v>45</v>
      </c>
      <c r="D182" s="31" t="s">
        <v>56</v>
      </c>
      <c r="E182" s="31" t="s">
        <v>58</v>
      </c>
      <c r="F182" s="31" t="s">
        <v>3163</v>
      </c>
      <c r="G182" s="33" t="s">
        <v>37</v>
      </c>
      <c r="H182" s="33">
        <v>2019</v>
      </c>
      <c r="I182" s="33" t="s">
        <v>865</v>
      </c>
      <c r="J182" s="81">
        <v>100</v>
      </c>
      <c r="K182" s="53" t="s">
        <v>874</v>
      </c>
      <c r="L182" s="33">
        <v>0.002</v>
      </c>
      <c r="M182" s="80">
        <f t="shared" si="32"/>
        <v>0.2</v>
      </c>
      <c r="N182" s="47"/>
      <c r="O182" s="47">
        <v>0.2</v>
      </c>
      <c r="P182" s="47"/>
      <c r="Q182" s="26" t="s">
        <v>135</v>
      </c>
      <c r="R182" s="26" t="s">
        <v>39</v>
      </c>
      <c r="S182" s="60">
        <v>1</v>
      </c>
      <c r="T182" s="60">
        <v>4</v>
      </c>
      <c r="U182" s="60"/>
      <c r="V182" s="60"/>
      <c r="W182" s="26" t="s">
        <v>17</v>
      </c>
      <c r="X182" s="26"/>
      <c r="Y182" s="26"/>
    </row>
    <row r="183" customFormat="1" ht="24.95" customHeight="1" spans="1:25">
      <c r="A183" s="24"/>
      <c r="B183" s="78" t="s">
        <v>840</v>
      </c>
      <c r="C183" s="33" t="s">
        <v>45</v>
      </c>
      <c r="D183" s="33" t="s">
        <v>56</v>
      </c>
      <c r="E183" s="33" t="s">
        <v>58</v>
      </c>
      <c r="F183" s="33"/>
      <c r="G183" s="33" t="s">
        <v>363</v>
      </c>
      <c r="H183" s="33">
        <v>2019</v>
      </c>
      <c r="I183" s="33" t="s">
        <v>126</v>
      </c>
      <c r="J183" s="81">
        <v>2</v>
      </c>
      <c r="K183" s="53" t="s">
        <v>3164</v>
      </c>
      <c r="L183" s="33">
        <v>0.002</v>
      </c>
      <c r="M183" s="80">
        <v>0.04</v>
      </c>
      <c r="N183" s="47"/>
      <c r="O183" s="47">
        <v>0.04</v>
      </c>
      <c r="P183" s="47"/>
      <c r="Q183" s="26" t="s">
        <v>135</v>
      </c>
      <c r="R183" s="26" t="s">
        <v>39</v>
      </c>
      <c r="S183" s="60">
        <v>1</v>
      </c>
      <c r="T183" s="60">
        <v>4</v>
      </c>
      <c r="U183" s="60"/>
      <c r="V183" s="60"/>
      <c r="W183" s="26" t="s">
        <v>17</v>
      </c>
      <c r="X183" s="26"/>
      <c r="Y183" s="26"/>
    </row>
    <row r="184" customFormat="1" ht="24.95" customHeight="1" spans="1:25">
      <c r="A184" s="24"/>
      <c r="B184" s="78"/>
      <c r="C184" s="30" t="s">
        <v>45</v>
      </c>
      <c r="D184" s="30" t="s">
        <v>56</v>
      </c>
      <c r="E184" s="30" t="s">
        <v>58</v>
      </c>
      <c r="F184" s="30" t="s">
        <v>3161</v>
      </c>
      <c r="G184" s="33" t="s">
        <v>363</v>
      </c>
      <c r="H184" s="33">
        <v>2019</v>
      </c>
      <c r="I184" s="33" t="s">
        <v>126</v>
      </c>
      <c r="J184" s="81">
        <v>2</v>
      </c>
      <c r="K184" s="53" t="s">
        <v>3164</v>
      </c>
      <c r="L184" s="33">
        <v>0.002</v>
      </c>
      <c r="M184" s="33">
        <v>0.002</v>
      </c>
      <c r="N184" s="26"/>
      <c r="O184" s="26">
        <v>0.002</v>
      </c>
      <c r="P184" s="47"/>
      <c r="Q184" s="26" t="s">
        <v>135</v>
      </c>
      <c r="R184" s="26" t="s">
        <v>39</v>
      </c>
      <c r="S184" s="60">
        <v>1</v>
      </c>
      <c r="T184" s="60">
        <v>4</v>
      </c>
      <c r="U184" s="60"/>
      <c r="V184" s="60"/>
      <c r="W184" s="26" t="s">
        <v>17</v>
      </c>
      <c r="X184" s="26"/>
      <c r="Y184" s="26"/>
    </row>
    <row r="185" customFormat="1" ht="24.95" customHeight="1" spans="1:25">
      <c r="A185" s="24"/>
      <c r="B185" s="78" t="s">
        <v>840</v>
      </c>
      <c r="C185" s="33" t="s">
        <v>45</v>
      </c>
      <c r="D185" s="33" t="s">
        <v>56</v>
      </c>
      <c r="E185" s="33" t="s">
        <v>58</v>
      </c>
      <c r="F185" s="33"/>
      <c r="G185" s="33" t="s">
        <v>37</v>
      </c>
      <c r="H185" s="33">
        <v>2019</v>
      </c>
      <c r="I185" s="33" t="s">
        <v>126</v>
      </c>
      <c r="J185" s="81">
        <v>1</v>
      </c>
      <c r="K185" s="53" t="s">
        <v>3165</v>
      </c>
      <c r="L185" s="33">
        <v>0.002</v>
      </c>
      <c r="M185" s="33">
        <v>0.002</v>
      </c>
      <c r="N185" s="26"/>
      <c r="O185" s="26">
        <v>0.002</v>
      </c>
      <c r="P185" s="47"/>
      <c r="Q185" s="26" t="s">
        <v>135</v>
      </c>
      <c r="R185" s="26" t="s">
        <v>39</v>
      </c>
      <c r="S185" s="60">
        <v>1</v>
      </c>
      <c r="T185" s="60">
        <v>4</v>
      </c>
      <c r="U185" s="60"/>
      <c r="V185" s="60"/>
      <c r="W185" s="26" t="s">
        <v>17</v>
      </c>
      <c r="X185" s="26"/>
      <c r="Y185" s="26"/>
    </row>
    <row r="186" customFormat="1" ht="24.95" customHeight="1" spans="1:25">
      <c r="A186" s="24"/>
      <c r="B186" s="78"/>
      <c r="C186" s="30" t="s">
        <v>45</v>
      </c>
      <c r="D186" s="30" t="s">
        <v>56</v>
      </c>
      <c r="E186" s="30" t="s">
        <v>58</v>
      </c>
      <c r="F186" s="30" t="s">
        <v>3161</v>
      </c>
      <c r="G186" s="33" t="s">
        <v>37</v>
      </c>
      <c r="H186" s="33">
        <v>2019</v>
      </c>
      <c r="I186" s="33" t="s">
        <v>126</v>
      </c>
      <c r="J186" s="81">
        <v>1</v>
      </c>
      <c r="K186" s="53" t="s">
        <v>3166</v>
      </c>
      <c r="L186" s="33">
        <v>0.002</v>
      </c>
      <c r="M186" s="33">
        <v>0.002</v>
      </c>
      <c r="N186" s="47"/>
      <c r="O186" s="26">
        <v>0.002</v>
      </c>
      <c r="P186" s="47"/>
      <c r="Q186" s="26" t="s">
        <v>135</v>
      </c>
      <c r="R186" s="26" t="s">
        <v>39</v>
      </c>
      <c r="S186" s="60">
        <v>1</v>
      </c>
      <c r="T186" s="60">
        <v>4</v>
      </c>
      <c r="U186" s="60"/>
      <c r="V186" s="60"/>
      <c r="W186" s="26" t="s">
        <v>17</v>
      </c>
      <c r="X186" s="26"/>
      <c r="Y186" s="26"/>
    </row>
    <row r="187" customFormat="1" ht="24.95" customHeight="1" spans="1:25">
      <c r="A187" s="24"/>
      <c r="B187" s="78"/>
      <c r="C187" s="30"/>
      <c r="D187" s="30"/>
      <c r="E187" s="30"/>
      <c r="F187" s="30"/>
      <c r="G187" s="33"/>
      <c r="H187" s="33"/>
      <c r="I187" s="33"/>
      <c r="J187" s="81"/>
      <c r="K187" s="53"/>
      <c r="L187" s="33"/>
      <c r="M187" s="80"/>
      <c r="N187" s="47"/>
      <c r="O187" s="47"/>
      <c r="P187" s="47"/>
      <c r="Q187" s="26"/>
      <c r="R187" s="26"/>
      <c r="S187" s="60"/>
      <c r="T187" s="60"/>
      <c r="U187" s="60"/>
      <c r="V187" s="60"/>
      <c r="W187" s="26"/>
      <c r="X187" s="26"/>
      <c r="Y187" s="26"/>
    </row>
    <row r="188" s="6" customFormat="1" ht="24.95" customHeight="1" spans="1:25">
      <c r="A188" s="22">
        <v>73</v>
      </c>
      <c r="B188" s="23" t="s">
        <v>880</v>
      </c>
      <c r="C188" s="22"/>
      <c r="D188" s="22"/>
      <c r="E188" s="22"/>
      <c r="F188" s="22"/>
      <c r="G188" s="22" t="s">
        <v>37</v>
      </c>
      <c r="H188" s="22" t="s">
        <v>34</v>
      </c>
      <c r="I188" s="22" t="s">
        <v>126</v>
      </c>
      <c r="J188" s="44">
        <f>SUM(0)</f>
        <v>0</v>
      </c>
      <c r="K188" s="23" t="s">
        <v>881</v>
      </c>
      <c r="L188" s="22"/>
      <c r="M188" s="49">
        <f t="shared" ref="M188:P188" si="33">SUM(0)</f>
        <v>0</v>
      </c>
      <c r="N188" s="49">
        <f t="shared" si="33"/>
        <v>0</v>
      </c>
      <c r="O188" s="49">
        <f t="shared" si="33"/>
        <v>0</v>
      </c>
      <c r="P188" s="49">
        <f t="shared" si="33"/>
        <v>0</v>
      </c>
      <c r="Q188" s="22"/>
      <c r="R188" s="22" t="s">
        <v>39</v>
      </c>
      <c r="S188" s="58">
        <f>SUM(0)</f>
        <v>0</v>
      </c>
      <c r="T188" s="58">
        <f>SUM(0)</f>
        <v>0</v>
      </c>
      <c r="U188" s="58"/>
      <c r="V188" s="58"/>
      <c r="W188" s="22" t="s">
        <v>34</v>
      </c>
      <c r="X188" s="22">
        <v>1191</v>
      </c>
      <c r="Y188" s="22"/>
    </row>
    <row r="189" s="6" customFormat="1" ht="24.95" customHeight="1" spans="1:25">
      <c r="A189" s="22">
        <v>74</v>
      </c>
      <c r="B189" s="23" t="s">
        <v>882</v>
      </c>
      <c r="C189" s="22"/>
      <c r="D189" s="22"/>
      <c r="E189" s="22"/>
      <c r="F189" s="22"/>
      <c r="G189" s="22" t="s">
        <v>37</v>
      </c>
      <c r="H189" s="22" t="s">
        <v>34</v>
      </c>
      <c r="I189" s="22" t="s">
        <v>883</v>
      </c>
      <c r="J189" s="44" t="s">
        <v>34</v>
      </c>
      <c r="K189" s="23"/>
      <c r="L189" s="22"/>
      <c r="M189" s="49">
        <f t="shared" ref="M189:P189" si="34">M190+M191+M192+M195+M196</f>
        <v>0.4</v>
      </c>
      <c r="N189" s="49">
        <f t="shared" si="34"/>
        <v>0</v>
      </c>
      <c r="O189" s="49">
        <f t="shared" si="34"/>
        <v>0.4</v>
      </c>
      <c r="P189" s="49">
        <f t="shared" si="34"/>
        <v>0</v>
      </c>
      <c r="Q189" s="22"/>
      <c r="R189" s="22" t="s">
        <v>39</v>
      </c>
      <c r="S189" s="58">
        <f>S190+S191+S192+S195+S196</f>
        <v>1</v>
      </c>
      <c r="T189" s="58">
        <f>T190+T191+T192+T195+T196</f>
        <v>5</v>
      </c>
      <c r="U189" s="58"/>
      <c r="V189" s="58"/>
      <c r="W189" s="22" t="s">
        <v>34</v>
      </c>
      <c r="X189" s="22">
        <v>1206</v>
      </c>
      <c r="Y189" s="22"/>
    </row>
    <row r="190" ht="24.95" customHeight="1" spans="1:25">
      <c r="A190" s="24">
        <v>75</v>
      </c>
      <c r="B190" s="26" t="s">
        <v>884</v>
      </c>
      <c r="C190" s="24"/>
      <c r="D190" s="24"/>
      <c r="E190" s="24"/>
      <c r="F190" s="24"/>
      <c r="G190" s="24" t="s">
        <v>37</v>
      </c>
      <c r="H190" s="24" t="s">
        <v>34</v>
      </c>
      <c r="I190" s="24" t="s">
        <v>108</v>
      </c>
      <c r="J190" s="55"/>
      <c r="K190" s="51"/>
      <c r="L190" s="24"/>
      <c r="M190" s="52"/>
      <c r="N190" s="52"/>
      <c r="O190" s="52"/>
      <c r="P190" s="52"/>
      <c r="Q190" s="24"/>
      <c r="R190" s="24"/>
      <c r="S190" s="59"/>
      <c r="T190" s="59"/>
      <c r="U190" s="59"/>
      <c r="V190" s="59"/>
      <c r="W190" s="24" t="s">
        <v>34</v>
      </c>
      <c r="X190" s="24">
        <v>1207</v>
      </c>
      <c r="Y190" s="24"/>
    </row>
    <row r="191" ht="24.95" customHeight="1" spans="1:25">
      <c r="A191" s="24">
        <v>76</v>
      </c>
      <c r="B191" s="26" t="s">
        <v>885</v>
      </c>
      <c r="C191" s="24"/>
      <c r="D191" s="24"/>
      <c r="E191" s="24"/>
      <c r="F191" s="24"/>
      <c r="G191" s="24" t="s">
        <v>37</v>
      </c>
      <c r="H191" s="24" t="s">
        <v>34</v>
      </c>
      <c r="I191" s="24" t="s">
        <v>126</v>
      </c>
      <c r="J191" s="50">
        <f>SUM(0)</f>
        <v>0</v>
      </c>
      <c r="K191" s="51"/>
      <c r="L191" s="24"/>
      <c r="M191" s="52">
        <f t="shared" ref="M191:P191" si="35">SUM(0)</f>
        <v>0</v>
      </c>
      <c r="N191" s="52">
        <f t="shared" si="35"/>
        <v>0</v>
      </c>
      <c r="O191" s="52">
        <f t="shared" si="35"/>
        <v>0</v>
      </c>
      <c r="P191" s="52">
        <f t="shared" si="35"/>
        <v>0</v>
      </c>
      <c r="Q191" s="24"/>
      <c r="R191" s="24" t="s">
        <v>39</v>
      </c>
      <c r="S191" s="59">
        <f>SUM(0)</f>
        <v>0</v>
      </c>
      <c r="T191" s="59">
        <f>SUM(0)</f>
        <v>0</v>
      </c>
      <c r="U191" s="59"/>
      <c r="V191" s="59"/>
      <c r="W191" s="24" t="s">
        <v>34</v>
      </c>
      <c r="X191" s="24">
        <v>1210</v>
      </c>
      <c r="Y191" s="24"/>
    </row>
    <row r="192" ht="24.95" customHeight="1" spans="1:25">
      <c r="A192" s="24">
        <v>77</v>
      </c>
      <c r="B192" s="33" t="s">
        <v>886</v>
      </c>
      <c r="C192" s="33"/>
      <c r="D192" s="33"/>
      <c r="E192" s="33"/>
      <c r="F192" s="33"/>
      <c r="G192" s="33" t="s">
        <v>37</v>
      </c>
      <c r="H192" s="33" t="s">
        <v>34</v>
      </c>
      <c r="I192" s="33" t="s">
        <v>883</v>
      </c>
      <c r="J192" s="24" t="s">
        <v>34</v>
      </c>
      <c r="K192" s="51"/>
      <c r="L192" s="24"/>
      <c r="M192" s="52">
        <f>SUM(M193:M193)</f>
        <v>0.4</v>
      </c>
      <c r="N192" s="52">
        <f>SUM(N193:N193)</f>
        <v>0</v>
      </c>
      <c r="O192" s="52">
        <f>SUM(O193:O193)</f>
        <v>0.4</v>
      </c>
      <c r="P192" s="52">
        <f>SUM(P193:P193)</f>
        <v>0</v>
      </c>
      <c r="Q192" s="24"/>
      <c r="R192" s="24" t="s">
        <v>39</v>
      </c>
      <c r="S192" s="59">
        <f>SUM(S193:S193)</f>
        <v>1</v>
      </c>
      <c r="T192" s="59">
        <f>SUM(T193:T193)</f>
        <v>5</v>
      </c>
      <c r="U192" s="59"/>
      <c r="V192" s="59"/>
      <c r="W192" s="24" t="s">
        <v>34</v>
      </c>
      <c r="X192" s="24">
        <v>1234</v>
      </c>
      <c r="Y192" s="24"/>
    </row>
    <row r="193" ht="24.95" customHeight="1" spans="1:25">
      <c r="A193" s="24">
        <v>78</v>
      </c>
      <c r="B193" s="78" t="s">
        <v>897</v>
      </c>
      <c r="C193" s="33" t="s">
        <v>45</v>
      </c>
      <c r="D193" s="33" t="s">
        <v>56</v>
      </c>
      <c r="E193" s="33" t="s">
        <v>63</v>
      </c>
      <c r="F193" s="33"/>
      <c r="G193" s="33" t="s">
        <v>37</v>
      </c>
      <c r="H193" s="33">
        <v>2019</v>
      </c>
      <c r="I193" s="33" t="s">
        <v>126</v>
      </c>
      <c r="J193" s="54">
        <v>2</v>
      </c>
      <c r="K193" s="46" t="s">
        <v>891</v>
      </c>
      <c r="L193" s="26">
        <v>0.2</v>
      </c>
      <c r="M193" s="47">
        <f>N193+O193+P193</f>
        <v>0.4</v>
      </c>
      <c r="N193" s="47"/>
      <c r="O193" s="47">
        <v>0.4</v>
      </c>
      <c r="P193" s="47"/>
      <c r="Q193" s="26" t="s">
        <v>135</v>
      </c>
      <c r="R193" s="26" t="s">
        <v>39</v>
      </c>
      <c r="S193" s="60">
        <v>1</v>
      </c>
      <c r="T193" s="60">
        <v>5</v>
      </c>
      <c r="U193" s="60"/>
      <c r="V193" s="60"/>
      <c r="W193" s="26" t="s">
        <v>17</v>
      </c>
      <c r="X193" s="26"/>
      <c r="Y193" s="26" t="s">
        <v>898</v>
      </c>
    </row>
    <row r="194" ht="24.95" customHeight="1" spans="1:25">
      <c r="A194" s="24"/>
      <c r="B194" s="78"/>
      <c r="C194" s="30" t="s">
        <v>45</v>
      </c>
      <c r="D194" s="30" t="s">
        <v>56</v>
      </c>
      <c r="E194" s="30" t="s">
        <v>63</v>
      </c>
      <c r="F194" s="30" t="s">
        <v>3159</v>
      </c>
      <c r="G194" s="33" t="s">
        <v>37</v>
      </c>
      <c r="H194" s="33">
        <v>2019</v>
      </c>
      <c r="I194" s="33" t="s">
        <v>126</v>
      </c>
      <c r="J194" s="54">
        <v>2</v>
      </c>
      <c r="K194" s="46" t="s">
        <v>891</v>
      </c>
      <c r="L194" s="26">
        <v>0.2</v>
      </c>
      <c r="M194" s="47">
        <f>N194+O194+P194</f>
        <v>0.4</v>
      </c>
      <c r="N194" s="47"/>
      <c r="O194" s="47">
        <v>0.4</v>
      </c>
      <c r="P194" s="47"/>
      <c r="Q194" s="26" t="s">
        <v>135</v>
      </c>
      <c r="R194" s="26" t="s">
        <v>39</v>
      </c>
      <c r="S194" s="60">
        <v>1</v>
      </c>
      <c r="T194" s="60">
        <v>5</v>
      </c>
      <c r="U194" s="60"/>
      <c r="V194" s="60"/>
      <c r="W194" s="26" t="s">
        <v>17</v>
      </c>
      <c r="X194" s="26"/>
      <c r="Y194" s="26"/>
    </row>
    <row r="195" ht="24.95" customHeight="1" spans="1:25">
      <c r="A195" s="24">
        <v>79</v>
      </c>
      <c r="B195" s="33" t="s">
        <v>936</v>
      </c>
      <c r="C195" s="33"/>
      <c r="D195" s="33"/>
      <c r="E195" s="33"/>
      <c r="F195" s="33"/>
      <c r="G195" s="33" t="s">
        <v>37</v>
      </c>
      <c r="H195" s="33" t="s">
        <v>34</v>
      </c>
      <c r="I195" s="33" t="s">
        <v>126</v>
      </c>
      <c r="J195" s="50">
        <f>SUM(0)</f>
        <v>0</v>
      </c>
      <c r="K195" s="51"/>
      <c r="L195" s="24"/>
      <c r="M195" s="52">
        <f t="shared" ref="M195:P195" si="36">SUM(0)</f>
        <v>0</v>
      </c>
      <c r="N195" s="52">
        <f t="shared" si="36"/>
        <v>0</v>
      </c>
      <c r="O195" s="52">
        <f t="shared" si="36"/>
        <v>0</v>
      </c>
      <c r="P195" s="52">
        <f t="shared" si="36"/>
        <v>0</v>
      </c>
      <c r="Q195" s="24"/>
      <c r="R195" s="24" t="s">
        <v>39</v>
      </c>
      <c r="S195" s="59">
        <f>SUM(0)</f>
        <v>0</v>
      </c>
      <c r="T195" s="59">
        <f>SUM(0)</f>
        <v>0</v>
      </c>
      <c r="U195" s="59"/>
      <c r="V195" s="59"/>
      <c r="W195" s="24" t="s">
        <v>34</v>
      </c>
      <c r="X195" s="24">
        <v>1247</v>
      </c>
      <c r="Y195" s="24"/>
    </row>
    <row r="196" ht="24.95" customHeight="1" spans="1:25">
      <c r="A196" s="24">
        <v>80</v>
      </c>
      <c r="B196" s="33" t="s">
        <v>937</v>
      </c>
      <c r="C196" s="33"/>
      <c r="D196" s="33"/>
      <c r="E196" s="33"/>
      <c r="F196" s="33"/>
      <c r="G196" s="33" t="s">
        <v>37</v>
      </c>
      <c r="H196" s="33" t="s">
        <v>34</v>
      </c>
      <c r="I196" s="33" t="s">
        <v>126</v>
      </c>
      <c r="J196" s="50">
        <f>SUM(0)</f>
        <v>0</v>
      </c>
      <c r="K196" s="51"/>
      <c r="L196" s="24"/>
      <c r="M196" s="52">
        <f t="shared" ref="M196:P196" si="37">SUM(0)</f>
        <v>0</v>
      </c>
      <c r="N196" s="52">
        <f t="shared" si="37"/>
        <v>0</v>
      </c>
      <c r="O196" s="52">
        <f t="shared" si="37"/>
        <v>0</v>
      </c>
      <c r="P196" s="52">
        <f t="shared" si="37"/>
        <v>0</v>
      </c>
      <c r="Q196" s="24"/>
      <c r="R196" s="24" t="s">
        <v>39</v>
      </c>
      <c r="S196" s="59">
        <f>SUM(0)</f>
        <v>0</v>
      </c>
      <c r="T196" s="59">
        <f>SUM(0)</f>
        <v>0</v>
      </c>
      <c r="U196" s="59"/>
      <c r="V196" s="59"/>
      <c r="W196" s="24" t="s">
        <v>34</v>
      </c>
      <c r="X196" s="24">
        <v>1252</v>
      </c>
      <c r="Y196" s="24"/>
    </row>
    <row r="197" s="5" customFormat="1" ht="24.95" customHeight="1" spans="1:25">
      <c r="A197" s="20">
        <v>81</v>
      </c>
      <c r="B197" s="21" t="s">
        <v>938</v>
      </c>
      <c r="C197" s="20"/>
      <c r="D197" s="20"/>
      <c r="E197" s="20"/>
      <c r="F197" s="20"/>
      <c r="G197" s="20" t="s">
        <v>37</v>
      </c>
      <c r="H197" s="20" t="s">
        <v>34</v>
      </c>
      <c r="I197" s="20" t="s">
        <v>34</v>
      </c>
      <c r="J197" s="42" t="s">
        <v>34</v>
      </c>
      <c r="K197" s="21"/>
      <c r="L197" s="20"/>
      <c r="M197" s="48" t="e">
        <f t="shared" ref="M197:P197" si="38">M198+M199+M200+M201+M202+M203</f>
        <v>#REF!</v>
      </c>
      <c r="N197" s="48" t="e">
        <f t="shared" si="38"/>
        <v>#REF!</v>
      </c>
      <c r="O197" s="48" t="e">
        <f t="shared" si="38"/>
        <v>#REF!</v>
      </c>
      <c r="P197" s="48" t="e">
        <f t="shared" si="38"/>
        <v>#REF!</v>
      </c>
      <c r="Q197" s="20"/>
      <c r="R197" s="20" t="s">
        <v>34</v>
      </c>
      <c r="S197" s="57" t="e">
        <f>S198+S199+S200+S201+S202+S203</f>
        <v>#REF!</v>
      </c>
      <c r="T197" s="57" t="e">
        <f>T198+T199+T200+T201+T202+T203</f>
        <v>#REF!</v>
      </c>
      <c r="U197" s="57" t="s">
        <v>939</v>
      </c>
      <c r="V197" s="57" t="s">
        <v>128</v>
      </c>
      <c r="W197" s="20" t="s">
        <v>34</v>
      </c>
      <c r="X197" s="20">
        <v>1263</v>
      </c>
      <c r="Y197" s="20"/>
    </row>
    <row r="198" s="6" customFormat="1" ht="24.95" customHeight="1" spans="1:25">
      <c r="A198" s="22">
        <v>82</v>
      </c>
      <c r="B198" s="23" t="s">
        <v>940</v>
      </c>
      <c r="C198" s="22"/>
      <c r="D198" s="22"/>
      <c r="E198" s="22"/>
      <c r="F198" s="22"/>
      <c r="G198" s="22" t="s">
        <v>37</v>
      </c>
      <c r="H198" s="22" t="s">
        <v>34</v>
      </c>
      <c r="I198" s="22" t="s">
        <v>941</v>
      </c>
      <c r="J198" s="43">
        <f>SUM(0)</f>
        <v>0</v>
      </c>
      <c r="K198" s="23" t="s">
        <v>942</v>
      </c>
      <c r="L198" s="22"/>
      <c r="M198" s="49">
        <f>SUM(0)</f>
        <v>0</v>
      </c>
      <c r="N198" s="49">
        <f>SUM(0)</f>
        <v>0</v>
      </c>
      <c r="O198" s="49">
        <f>SUM(0)</f>
        <v>0</v>
      </c>
      <c r="P198" s="49">
        <f>SUM(0)</f>
        <v>0</v>
      </c>
      <c r="Q198" s="22"/>
      <c r="R198" s="22" t="s">
        <v>39</v>
      </c>
      <c r="S198" s="58">
        <f>SUM(0)</f>
        <v>0</v>
      </c>
      <c r="T198" s="58">
        <f>SUM(0)</f>
        <v>0</v>
      </c>
      <c r="U198" s="58"/>
      <c r="V198" s="58"/>
      <c r="W198" s="22" t="s">
        <v>34</v>
      </c>
      <c r="X198" s="22">
        <v>1264</v>
      </c>
      <c r="Y198" s="22"/>
    </row>
    <row r="199" s="6" customFormat="1" ht="24.95" customHeight="1" spans="1:25">
      <c r="A199" s="22">
        <v>83</v>
      </c>
      <c r="B199" s="23" t="s">
        <v>1047</v>
      </c>
      <c r="C199" s="22"/>
      <c r="D199" s="22"/>
      <c r="E199" s="22"/>
      <c r="F199" s="22"/>
      <c r="G199" s="22" t="s">
        <v>37</v>
      </c>
      <c r="H199" s="22" t="s">
        <v>34</v>
      </c>
      <c r="I199" s="22" t="s">
        <v>941</v>
      </c>
      <c r="J199" s="43">
        <f>SUM(0)</f>
        <v>0</v>
      </c>
      <c r="K199" s="23" t="s">
        <v>1048</v>
      </c>
      <c r="L199" s="22"/>
      <c r="M199" s="49">
        <f>SUM(0)</f>
        <v>0</v>
      </c>
      <c r="N199" s="49">
        <f>SUM(0)</f>
        <v>0</v>
      </c>
      <c r="O199" s="49">
        <f>SUM(0)</f>
        <v>0</v>
      </c>
      <c r="P199" s="49">
        <f>SUM(0)</f>
        <v>0</v>
      </c>
      <c r="Q199" s="22"/>
      <c r="R199" s="22" t="s">
        <v>39</v>
      </c>
      <c r="S199" s="58">
        <f>SUM(0)</f>
        <v>0</v>
      </c>
      <c r="T199" s="58">
        <f>SUM(0)</f>
        <v>0</v>
      </c>
      <c r="U199" s="58"/>
      <c r="V199" s="58"/>
      <c r="W199" s="22" t="s">
        <v>34</v>
      </c>
      <c r="X199" s="22">
        <v>1780</v>
      </c>
      <c r="Y199" s="22"/>
    </row>
    <row r="200" s="6" customFormat="1" ht="24.95" customHeight="1" spans="1:25">
      <c r="A200" s="22">
        <v>84</v>
      </c>
      <c r="B200" s="23" t="s">
        <v>1153</v>
      </c>
      <c r="C200" s="22"/>
      <c r="D200" s="22"/>
      <c r="E200" s="22"/>
      <c r="F200" s="22"/>
      <c r="G200" s="22" t="s">
        <v>37</v>
      </c>
      <c r="H200" s="22" t="s">
        <v>34</v>
      </c>
      <c r="I200" s="22" t="s">
        <v>1139</v>
      </c>
      <c r="J200" s="43" t="e">
        <f>SUM(#REF!)</f>
        <v>#REF!</v>
      </c>
      <c r="K200" s="23" t="s">
        <v>1154</v>
      </c>
      <c r="L200" s="22"/>
      <c r="M200" s="49" t="e">
        <f>SUM(#REF!)</f>
        <v>#REF!</v>
      </c>
      <c r="N200" s="49" t="e">
        <f>SUM(#REF!)</f>
        <v>#REF!</v>
      </c>
      <c r="O200" s="49" t="e">
        <f>SUM(#REF!)</f>
        <v>#REF!</v>
      </c>
      <c r="P200" s="49" t="e">
        <f>SUM(#REF!)</f>
        <v>#REF!</v>
      </c>
      <c r="Q200" s="22"/>
      <c r="R200" s="22" t="s">
        <v>39</v>
      </c>
      <c r="S200" s="58" t="e">
        <f>SUM(#REF!)</f>
        <v>#REF!</v>
      </c>
      <c r="T200" s="58" t="e">
        <f>SUM(#REF!)</f>
        <v>#REF!</v>
      </c>
      <c r="U200" s="58"/>
      <c r="V200" s="58"/>
      <c r="W200" s="22" t="s">
        <v>34</v>
      </c>
      <c r="X200" s="22">
        <v>2076</v>
      </c>
      <c r="Y200" s="22"/>
    </row>
    <row r="201" s="6" customFormat="1" ht="24.95" customHeight="1" spans="1:25">
      <c r="A201" s="22">
        <v>86</v>
      </c>
      <c r="B201" s="23" t="s">
        <v>1168</v>
      </c>
      <c r="C201" s="22"/>
      <c r="D201" s="22"/>
      <c r="E201" s="22"/>
      <c r="F201" s="22"/>
      <c r="G201" s="22" t="s">
        <v>37</v>
      </c>
      <c r="H201" s="22" t="s">
        <v>34</v>
      </c>
      <c r="I201" s="22" t="s">
        <v>1169</v>
      </c>
      <c r="J201" s="43">
        <f>SUM(0)</f>
        <v>0</v>
      </c>
      <c r="K201" s="23" t="s">
        <v>1170</v>
      </c>
      <c r="L201" s="22"/>
      <c r="M201" s="49">
        <f t="shared" ref="M201:P201" si="39">SUM(0)</f>
        <v>0</v>
      </c>
      <c r="N201" s="49">
        <f t="shared" si="39"/>
        <v>0</v>
      </c>
      <c r="O201" s="49">
        <f t="shared" si="39"/>
        <v>0</v>
      </c>
      <c r="P201" s="49">
        <f t="shared" si="39"/>
        <v>0</v>
      </c>
      <c r="Q201" s="22"/>
      <c r="R201" s="22" t="s">
        <v>39</v>
      </c>
      <c r="S201" s="58">
        <f>SUM(0)</f>
        <v>0</v>
      </c>
      <c r="T201" s="58">
        <f>SUM(0)</f>
        <v>0</v>
      </c>
      <c r="U201" s="58"/>
      <c r="V201" s="58"/>
      <c r="W201" s="22" t="s">
        <v>34</v>
      </c>
      <c r="X201" s="22">
        <v>2118</v>
      </c>
      <c r="Y201" s="22"/>
    </row>
    <row r="202" s="6" customFormat="1" ht="24.95" customHeight="1" spans="1:25">
      <c r="A202" s="22">
        <v>87</v>
      </c>
      <c r="B202" s="23" t="s">
        <v>1171</v>
      </c>
      <c r="C202" s="22"/>
      <c r="D202" s="22"/>
      <c r="E202" s="22"/>
      <c r="F202" s="22"/>
      <c r="G202" s="22" t="s">
        <v>37</v>
      </c>
      <c r="H202" s="22" t="s">
        <v>34</v>
      </c>
      <c r="I202" s="22" t="s">
        <v>126</v>
      </c>
      <c r="J202" s="44">
        <f>SUM(0)</f>
        <v>0</v>
      </c>
      <c r="K202" s="23" t="s">
        <v>1172</v>
      </c>
      <c r="L202" s="22"/>
      <c r="M202" s="49">
        <f t="shared" ref="M202:P202" si="40">SUM(0)</f>
        <v>0</v>
      </c>
      <c r="N202" s="49">
        <f t="shared" si="40"/>
        <v>0</v>
      </c>
      <c r="O202" s="49">
        <f t="shared" si="40"/>
        <v>0</v>
      </c>
      <c r="P202" s="49">
        <f t="shared" si="40"/>
        <v>0</v>
      </c>
      <c r="Q202" s="22"/>
      <c r="R202" s="22" t="s">
        <v>39</v>
      </c>
      <c r="S202" s="58">
        <f>SUM(0)</f>
        <v>0</v>
      </c>
      <c r="T202" s="58">
        <f>SUM(0)</f>
        <v>0</v>
      </c>
      <c r="U202" s="58"/>
      <c r="V202" s="58"/>
      <c r="W202" s="22" t="s">
        <v>34</v>
      </c>
      <c r="X202" s="22">
        <v>2196</v>
      </c>
      <c r="Y202" s="22"/>
    </row>
    <row r="203" s="6" customFormat="1" ht="24.95" customHeight="1" spans="1:25">
      <c r="A203" s="22">
        <v>88</v>
      </c>
      <c r="B203" s="23" t="s">
        <v>1173</v>
      </c>
      <c r="C203" s="22"/>
      <c r="D203" s="22"/>
      <c r="E203" s="22"/>
      <c r="F203" s="22"/>
      <c r="G203" s="22" t="s">
        <v>37</v>
      </c>
      <c r="H203" s="22" t="s">
        <v>34</v>
      </c>
      <c r="I203" s="22" t="s">
        <v>34</v>
      </c>
      <c r="J203" s="43" t="s">
        <v>34</v>
      </c>
      <c r="K203" s="23" t="s">
        <v>1174</v>
      </c>
      <c r="L203" s="22"/>
      <c r="M203" s="49">
        <f t="shared" ref="M203:P203" si="41">M204+M219+M220+M221</f>
        <v>3.4</v>
      </c>
      <c r="N203" s="49">
        <f t="shared" si="41"/>
        <v>0</v>
      </c>
      <c r="O203" s="49">
        <f t="shared" si="41"/>
        <v>3.4</v>
      </c>
      <c r="P203" s="49">
        <f t="shared" si="41"/>
        <v>0</v>
      </c>
      <c r="Q203" s="22"/>
      <c r="R203" s="22" t="s">
        <v>39</v>
      </c>
      <c r="S203" s="58">
        <f>S204+S219+S220+S221</f>
        <v>15</v>
      </c>
      <c r="T203" s="58">
        <f>T204+T219+T220+T221</f>
        <v>64</v>
      </c>
      <c r="U203" s="58"/>
      <c r="V203" s="58"/>
      <c r="W203" s="22" t="s">
        <v>34</v>
      </c>
      <c r="X203" s="22">
        <v>2211</v>
      </c>
      <c r="Y203" s="22"/>
    </row>
    <row r="204" ht="24.95" customHeight="1" spans="1:25">
      <c r="A204" s="24">
        <v>89</v>
      </c>
      <c r="B204" s="26" t="s">
        <v>1175</v>
      </c>
      <c r="C204" s="24"/>
      <c r="D204" s="24"/>
      <c r="E204" s="24"/>
      <c r="F204" s="24"/>
      <c r="G204" s="24" t="s">
        <v>37</v>
      </c>
      <c r="H204" s="24" t="s">
        <v>34</v>
      </c>
      <c r="I204" s="24" t="s">
        <v>1176</v>
      </c>
      <c r="J204" s="55">
        <f>SUM(J205:J217)</f>
        <v>72</v>
      </c>
      <c r="K204" s="51"/>
      <c r="L204" s="24"/>
      <c r="M204" s="52">
        <f>SUM(M205:M217)</f>
        <v>3.4</v>
      </c>
      <c r="N204" s="52">
        <f>SUM(N205:N217)</f>
        <v>0</v>
      </c>
      <c r="O204" s="52">
        <f>SUM(O205:O217)</f>
        <v>3.4</v>
      </c>
      <c r="P204" s="52">
        <f>SUM(P205:P217)</f>
        <v>0</v>
      </c>
      <c r="Q204" s="24"/>
      <c r="R204" s="24" t="s">
        <v>39</v>
      </c>
      <c r="S204" s="59">
        <f>SUM(S205:S217)</f>
        <v>15</v>
      </c>
      <c r="T204" s="59">
        <f>SUM(T205:T217)</f>
        <v>64</v>
      </c>
      <c r="U204" s="59"/>
      <c r="V204" s="59"/>
      <c r="W204" s="24" t="s">
        <v>34</v>
      </c>
      <c r="X204" s="24">
        <v>2212</v>
      </c>
      <c r="Y204" s="24"/>
    </row>
    <row r="205" ht="24.95" customHeight="1" spans="1:25">
      <c r="A205" s="24">
        <v>90</v>
      </c>
      <c r="B205" s="25" t="s">
        <v>1190</v>
      </c>
      <c r="C205" s="26" t="s">
        <v>45</v>
      </c>
      <c r="D205" s="26" t="s">
        <v>56</v>
      </c>
      <c r="E205" s="26" t="s">
        <v>63</v>
      </c>
      <c r="F205" s="26"/>
      <c r="G205" s="26" t="s">
        <v>37</v>
      </c>
      <c r="H205" s="26">
        <v>2019</v>
      </c>
      <c r="I205" s="26" t="s">
        <v>1178</v>
      </c>
      <c r="J205" s="45">
        <v>8</v>
      </c>
      <c r="K205" s="46" t="s">
        <v>1182</v>
      </c>
      <c r="L205" s="26">
        <v>0.05</v>
      </c>
      <c r="M205" s="47">
        <f>N205+O205+P205</f>
        <v>0.4</v>
      </c>
      <c r="N205" s="47"/>
      <c r="O205" s="47">
        <v>0.4</v>
      </c>
      <c r="P205" s="47"/>
      <c r="Q205" s="26" t="s">
        <v>135</v>
      </c>
      <c r="R205" s="26" t="s">
        <v>39</v>
      </c>
      <c r="S205" s="60">
        <v>1</v>
      </c>
      <c r="T205" s="60">
        <v>6</v>
      </c>
      <c r="U205" s="60"/>
      <c r="V205" s="60"/>
      <c r="W205" s="26" t="s">
        <v>17</v>
      </c>
      <c r="X205" s="26"/>
      <c r="Y205" s="26" t="s">
        <v>1191</v>
      </c>
    </row>
    <row r="206" ht="24.95" customHeight="1" spans="1:25">
      <c r="A206" s="24"/>
      <c r="B206" s="78"/>
      <c r="C206" s="30" t="s">
        <v>45</v>
      </c>
      <c r="D206" s="30" t="s">
        <v>56</v>
      </c>
      <c r="E206" s="30" t="s">
        <v>63</v>
      </c>
      <c r="F206" s="30" t="s">
        <v>3167</v>
      </c>
      <c r="G206" s="33" t="s">
        <v>37</v>
      </c>
      <c r="H206" s="33">
        <v>2019</v>
      </c>
      <c r="I206" s="33" t="s">
        <v>1178</v>
      </c>
      <c r="J206" s="81">
        <v>8</v>
      </c>
      <c r="K206" s="53" t="s">
        <v>1182</v>
      </c>
      <c r="L206" s="33">
        <v>0.05</v>
      </c>
      <c r="M206" s="80">
        <f t="shared" ref="M206:M211" si="42">N206+O206+P206</f>
        <v>0.4</v>
      </c>
      <c r="N206" s="80"/>
      <c r="O206" s="80">
        <v>0.4</v>
      </c>
      <c r="P206" s="80"/>
      <c r="Q206" s="33" t="s">
        <v>135</v>
      </c>
      <c r="R206" s="33" t="s">
        <v>39</v>
      </c>
      <c r="S206" s="82">
        <v>1</v>
      </c>
      <c r="T206" s="82">
        <v>6</v>
      </c>
      <c r="U206" s="82"/>
      <c r="V206" s="60"/>
      <c r="W206" s="26" t="s">
        <v>17</v>
      </c>
      <c r="X206" s="26"/>
      <c r="Y206" s="26"/>
    </row>
    <row r="207" ht="24.95" customHeight="1" spans="1:25">
      <c r="A207" s="24">
        <v>91</v>
      </c>
      <c r="B207" s="78" t="s">
        <v>1192</v>
      </c>
      <c r="C207" s="33" t="s">
        <v>45</v>
      </c>
      <c r="D207" s="33" t="s">
        <v>56</v>
      </c>
      <c r="E207" s="33" t="s">
        <v>58</v>
      </c>
      <c r="F207" s="33"/>
      <c r="G207" s="33" t="s">
        <v>37</v>
      </c>
      <c r="H207" s="33">
        <v>2019</v>
      </c>
      <c r="I207" s="33" t="s">
        <v>1178</v>
      </c>
      <c r="J207" s="81">
        <v>8</v>
      </c>
      <c r="K207" s="53" t="s">
        <v>1182</v>
      </c>
      <c r="L207" s="33">
        <v>0.05</v>
      </c>
      <c r="M207" s="80">
        <f t="shared" si="42"/>
        <v>0.4</v>
      </c>
      <c r="N207" s="80"/>
      <c r="O207" s="80">
        <v>0.4</v>
      </c>
      <c r="P207" s="80"/>
      <c r="Q207" s="33" t="s">
        <v>135</v>
      </c>
      <c r="R207" s="33" t="s">
        <v>39</v>
      </c>
      <c r="S207" s="82">
        <v>2</v>
      </c>
      <c r="T207" s="82">
        <v>6</v>
      </c>
      <c r="U207" s="82"/>
      <c r="V207" s="60"/>
      <c r="W207" s="26" t="s">
        <v>17</v>
      </c>
      <c r="X207" s="26"/>
      <c r="Y207" s="26" t="s">
        <v>1193</v>
      </c>
    </row>
    <row r="208" ht="24.95" customHeight="1" spans="1:25">
      <c r="A208" s="24"/>
      <c r="B208" s="78"/>
      <c r="C208" s="30" t="s">
        <v>45</v>
      </c>
      <c r="D208" s="30" t="s">
        <v>56</v>
      </c>
      <c r="E208" s="30" t="s">
        <v>58</v>
      </c>
      <c r="F208" s="30" t="s">
        <v>3150</v>
      </c>
      <c r="G208" s="33" t="s">
        <v>37</v>
      </c>
      <c r="H208" s="33">
        <v>2019</v>
      </c>
      <c r="I208" s="33" t="s">
        <v>1178</v>
      </c>
      <c r="J208" s="30">
        <v>6</v>
      </c>
      <c r="K208" s="53" t="s">
        <v>1182</v>
      </c>
      <c r="L208" s="33">
        <v>0.05</v>
      </c>
      <c r="M208" s="80">
        <v>0.3</v>
      </c>
      <c r="N208" s="80"/>
      <c r="O208" s="80">
        <v>0.3</v>
      </c>
      <c r="P208" s="80"/>
      <c r="Q208" s="33" t="s">
        <v>135</v>
      </c>
      <c r="R208" s="33" t="s">
        <v>39</v>
      </c>
      <c r="S208" s="82">
        <v>1</v>
      </c>
      <c r="T208" s="30">
        <v>2</v>
      </c>
      <c r="U208" s="82"/>
      <c r="V208" s="60"/>
      <c r="W208" s="26" t="s">
        <v>17</v>
      </c>
      <c r="X208" s="26"/>
      <c r="Y208" s="26"/>
    </row>
    <row r="209" ht="24.95" customHeight="1" spans="1:25">
      <c r="A209" s="24"/>
      <c r="B209" s="78"/>
      <c r="C209" s="30" t="s">
        <v>45</v>
      </c>
      <c r="D209" s="30" t="s">
        <v>56</v>
      </c>
      <c r="E209" s="30" t="s">
        <v>58</v>
      </c>
      <c r="F209" s="30" t="s">
        <v>3161</v>
      </c>
      <c r="G209" s="33" t="s">
        <v>37</v>
      </c>
      <c r="H209" s="33">
        <v>2019</v>
      </c>
      <c r="I209" s="33" t="s">
        <v>1178</v>
      </c>
      <c r="J209" s="30">
        <v>2</v>
      </c>
      <c r="K209" s="53" t="s">
        <v>1182</v>
      </c>
      <c r="L209" s="33">
        <v>0.05</v>
      </c>
      <c r="M209" s="80">
        <v>0.1</v>
      </c>
      <c r="N209" s="80"/>
      <c r="O209" s="80">
        <v>0.1</v>
      </c>
      <c r="P209" s="80"/>
      <c r="Q209" s="33" t="s">
        <v>135</v>
      </c>
      <c r="R209" s="33" t="s">
        <v>39</v>
      </c>
      <c r="S209" s="82">
        <v>1</v>
      </c>
      <c r="T209" s="30">
        <v>4</v>
      </c>
      <c r="U209" s="82"/>
      <c r="V209" s="60"/>
      <c r="W209" s="26" t="s">
        <v>17</v>
      </c>
      <c r="X209" s="26"/>
      <c r="Y209" s="26"/>
    </row>
    <row r="210" ht="24.95" customHeight="1" spans="1:25">
      <c r="A210" s="24">
        <v>92</v>
      </c>
      <c r="B210" s="78" t="s">
        <v>1194</v>
      </c>
      <c r="C210" s="33" t="s">
        <v>45</v>
      </c>
      <c r="D210" s="33" t="s">
        <v>56</v>
      </c>
      <c r="E210" s="33" t="s">
        <v>60</v>
      </c>
      <c r="F210" s="33"/>
      <c r="G210" s="33" t="s">
        <v>37</v>
      </c>
      <c r="H210" s="33">
        <v>2019</v>
      </c>
      <c r="I210" s="33" t="s">
        <v>1178</v>
      </c>
      <c r="J210" s="81">
        <v>2</v>
      </c>
      <c r="K210" s="53" t="s">
        <v>1182</v>
      </c>
      <c r="L210" s="33">
        <v>0.05</v>
      </c>
      <c r="M210" s="80">
        <f t="shared" si="42"/>
        <v>0.1</v>
      </c>
      <c r="N210" s="80"/>
      <c r="O210" s="80">
        <v>0.1</v>
      </c>
      <c r="P210" s="80"/>
      <c r="Q210" s="33" t="s">
        <v>135</v>
      </c>
      <c r="R210" s="33" t="s">
        <v>39</v>
      </c>
      <c r="S210" s="82">
        <v>1</v>
      </c>
      <c r="T210" s="82">
        <v>4</v>
      </c>
      <c r="U210" s="82"/>
      <c r="V210" s="60"/>
      <c r="W210" s="26" t="s">
        <v>17</v>
      </c>
      <c r="X210" s="26"/>
      <c r="Y210" s="26" t="s">
        <v>1195</v>
      </c>
    </row>
    <row r="211" ht="24.95" customHeight="1" spans="1:25">
      <c r="A211" s="24"/>
      <c r="B211" s="78"/>
      <c r="C211" s="31" t="s">
        <v>45</v>
      </c>
      <c r="D211" s="31" t="s">
        <v>56</v>
      </c>
      <c r="E211" s="31" t="s">
        <v>60</v>
      </c>
      <c r="F211" s="31" t="s">
        <v>3129</v>
      </c>
      <c r="G211" s="33" t="s">
        <v>37</v>
      </c>
      <c r="H211" s="33">
        <v>2019</v>
      </c>
      <c r="I211" s="33" t="s">
        <v>1178</v>
      </c>
      <c r="J211" s="81">
        <v>2</v>
      </c>
      <c r="K211" s="53" t="s">
        <v>1182</v>
      </c>
      <c r="L211" s="33">
        <v>0.05</v>
      </c>
      <c r="M211" s="80">
        <f t="shared" si="42"/>
        <v>0.1</v>
      </c>
      <c r="N211" s="80"/>
      <c r="O211" s="80">
        <v>0.1</v>
      </c>
      <c r="P211" s="80"/>
      <c r="Q211" s="33" t="s">
        <v>135</v>
      </c>
      <c r="R211" s="33" t="s">
        <v>39</v>
      </c>
      <c r="S211" s="82">
        <v>1</v>
      </c>
      <c r="T211" s="82">
        <v>4</v>
      </c>
      <c r="U211" s="82"/>
      <c r="V211" s="60"/>
      <c r="W211" s="26" t="s">
        <v>17</v>
      </c>
      <c r="X211" s="26"/>
      <c r="Y211" s="26"/>
    </row>
    <row r="212" ht="24.95" customHeight="1" spans="1:25">
      <c r="A212" s="24">
        <v>93</v>
      </c>
      <c r="B212" s="78" t="s">
        <v>1196</v>
      </c>
      <c r="C212" s="33" t="s">
        <v>45</v>
      </c>
      <c r="D212" s="33" t="s">
        <v>56</v>
      </c>
      <c r="E212" s="33" t="s">
        <v>59</v>
      </c>
      <c r="F212" s="31" t="s">
        <v>2333</v>
      </c>
      <c r="G212" s="33" t="s">
        <v>37</v>
      </c>
      <c r="H212" s="33">
        <v>2019</v>
      </c>
      <c r="I212" s="33" t="s">
        <v>1178</v>
      </c>
      <c r="J212" s="81">
        <v>12</v>
      </c>
      <c r="K212" s="53" t="s">
        <v>1182</v>
      </c>
      <c r="L212" s="33">
        <v>0.05</v>
      </c>
      <c r="M212" s="80">
        <f t="shared" ref="M212:M218" si="43">N212+O212+P212</f>
        <v>0.6</v>
      </c>
      <c r="N212" s="80"/>
      <c r="O212" s="80">
        <v>0.6</v>
      </c>
      <c r="P212" s="80"/>
      <c r="Q212" s="33" t="s">
        <v>135</v>
      </c>
      <c r="R212" s="33" t="s">
        <v>39</v>
      </c>
      <c r="S212" s="82">
        <v>2</v>
      </c>
      <c r="T212" s="82">
        <v>9</v>
      </c>
      <c r="U212" s="82"/>
      <c r="V212" s="60"/>
      <c r="W212" s="26" t="s">
        <v>17</v>
      </c>
      <c r="X212" s="26"/>
      <c r="Y212" s="26" t="s">
        <v>1197</v>
      </c>
    </row>
    <row r="213" ht="24.95" customHeight="1" spans="1:25">
      <c r="A213" s="24"/>
      <c r="B213" s="78"/>
      <c r="C213" s="30" t="s">
        <v>45</v>
      </c>
      <c r="D213" s="30" t="s">
        <v>56</v>
      </c>
      <c r="E213" s="30" t="s">
        <v>59</v>
      </c>
      <c r="F213" s="30" t="s">
        <v>3157</v>
      </c>
      <c r="G213" s="33" t="s">
        <v>37</v>
      </c>
      <c r="H213" s="33">
        <v>2019</v>
      </c>
      <c r="I213" s="33" t="s">
        <v>1178</v>
      </c>
      <c r="J213" s="30">
        <v>10</v>
      </c>
      <c r="K213" s="53" t="s">
        <v>1182</v>
      </c>
      <c r="L213" s="33">
        <v>0.05</v>
      </c>
      <c r="M213" s="80">
        <v>0.5</v>
      </c>
      <c r="N213" s="80"/>
      <c r="O213" s="80">
        <v>0.5</v>
      </c>
      <c r="P213" s="80"/>
      <c r="Q213" s="33" t="s">
        <v>135</v>
      </c>
      <c r="R213" s="33" t="s">
        <v>39</v>
      </c>
      <c r="S213" s="82">
        <v>1</v>
      </c>
      <c r="T213" s="30">
        <v>5</v>
      </c>
      <c r="U213" s="82"/>
      <c r="V213" s="60"/>
      <c r="W213" s="26" t="s">
        <v>17</v>
      </c>
      <c r="X213" s="26"/>
      <c r="Y213" s="26"/>
    </row>
    <row r="214" ht="24.95" customHeight="1" spans="1:25">
      <c r="A214" s="24"/>
      <c r="B214" s="78"/>
      <c r="C214" s="30" t="s">
        <v>45</v>
      </c>
      <c r="D214" s="30" t="s">
        <v>56</v>
      </c>
      <c r="E214" s="30" t="s">
        <v>59</v>
      </c>
      <c r="F214" s="30" t="s">
        <v>3140</v>
      </c>
      <c r="G214" s="33" t="s">
        <v>37</v>
      </c>
      <c r="H214" s="33">
        <v>2019</v>
      </c>
      <c r="I214" s="33" t="s">
        <v>1178</v>
      </c>
      <c r="J214" s="31">
        <v>2</v>
      </c>
      <c r="K214" s="53" t="s">
        <v>1182</v>
      </c>
      <c r="L214" s="33">
        <v>0.05</v>
      </c>
      <c r="M214" s="80">
        <v>0.1</v>
      </c>
      <c r="N214" s="80"/>
      <c r="O214" s="80">
        <v>0.1</v>
      </c>
      <c r="P214" s="80"/>
      <c r="Q214" s="33" t="s">
        <v>135</v>
      </c>
      <c r="R214" s="33" t="s">
        <v>39</v>
      </c>
      <c r="S214" s="82">
        <v>1</v>
      </c>
      <c r="T214" s="30">
        <v>4</v>
      </c>
      <c r="U214" s="82"/>
      <c r="V214" s="60"/>
      <c r="W214" s="26" t="s">
        <v>17</v>
      </c>
      <c r="X214" s="26"/>
      <c r="Y214" s="26"/>
    </row>
    <row r="215" ht="24.95" customHeight="1" spans="1:25">
      <c r="A215" s="24">
        <v>94</v>
      </c>
      <c r="B215" s="78" t="s">
        <v>1198</v>
      </c>
      <c r="C215" s="33" t="s">
        <v>45</v>
      </c>
      <c r="D215" s="33" t="s">
        <v>56</v>
      </c>
      <c r="E215" s="33" t="s">
        <v>468</v>
      </c>
      <c r="F215" s="33"/>
      <c r="G215" s="33" t="s">
        <v>37</v>
      </c>
      <c r="H215" s="33">
        <v>2019</v>
      </c>
      <c r="I215" s="33" t="s">
        <v>1178</v>
      </c>
      <c r="J215" s="81">
        <v>1</v>
      </c>
      <c r="K215" s="53" t="s">
        <v>1182</v>
      </c>
      <c r="L215" s="33">
        <v>0.05</v>
      </c>
      <c r="M215" s="80">
        <f t="shared" si="43"/>
        <v>0.05</v>
      </c>
      <c r="N215" s="80"/>
      <c r="O215" s="80">
        <v>0.05</v>
      </c>
      <c r="P215" s="80"/>
      <c r="Q215" s="33" t="s">
        <v>135</v>
      </c>
      <c r="R215" s="33" t="s">
        <v>39</v>
      </c>
      <c r="S215" s="82">
        <v>1</v>
      </c>
      <c r="T215" s="82">
        <v>4</v>
      </c>
      <c r="U215" s="82"/>
      <c r="V215" s="60"/>
      <c r="W215" s="26" t="s">
        <v>17</v>
      </c>
      <c r="X215" s="26"/>
      <c r="Y215" s="26" t="s">
        <v>1199</v>
      </c>
    </row>
    <row r="216" ht="24.95" customHeight="1" spans="1:25">
      <c r="A216" s="24"/>
      <c r="B216" s="78"/>
      <c r="C216" s="30" t="s">
        <v>45</v>
      </c>
      <c r="D216" s="30" t="s">
        <v>56</v>
      </c>
      <c r="E216" s="30" t="s">
        <v>468</v>
      </c>
      <c r="F216" s="30" t="s">
        <v>3162</v>
      </c>
      <c r="G216" s="33" t="s">
        <v>37</v>
      </c>
      <c r="H216" s="33">
        <v>2019</v>
      </c>
      <c r="I216" s="33" t="s">
        <v>1178</v>
      </c>
      <c r="J216" s="81">
        <v>1</v>
      </c>
      <c r="K216" s="53" t="s">
        <v>1182</v>
      </c>
      <c r="L216" s="33">
        <v>0.05</v>
      </c>
      <c r="M216" s="80">
        <f t="shared" si="43"/>
        <v>0.05</v>
      </c>
      <c r="N216" s="80"/>
      <c r="O216" s="80">
        <v>0.05</v>
      </c>
      <c r="P216" s="80"/>
      <c r="Q216" s="33" t="s">
        <v>135</v>
      </c>
      <c r="R216" s="33" t="s">
        <v>39</v>
      </c>
      <c r="S216" s="82">
        <v>1</v>
      </c>
      <c r="T216" s="82">
        <v>4</v>
      </c>
      <c r="U216" s="82"/>
      <c r="V216" s="60"/>
      <c r="W216" s="26" t="s">
        <v>17</v>
      </c>
      <c r="X216" s="26"/>
      <c r="Y216" s="26"/>
    </row>
    <row r="217" ht="24.95" customHeight="1" spans="1:25">
      <c r="A217" s="24">
        <v>95</v>
      </c>
      <c r="B217" s="78" t="s">
        <v>1221</v>
      </c>
      <c r="C217" s="33" t="s">
        <v>45</v>
      </c>
      <c r="D217" s="33" t="s">
        <v>56</v>
      </c>
      <c r="E217" s="33" t="s">
        <v>66</v>
      </c>
      <c r="F217" s="33"/>
      <c r="G217" s="33" t="s">
        <v>37</v>
      </c>
      <c r="H217" s="33">
        <v>2019</v>
      </c>
      <c r="I217" s="33" t="s">
        <v>1214</v>
      </c>
      <c r="J217" s="81">
        <v>10</v>
      </c>
      <c r="K217" s="53" t="s">
        <v>1215</v>
      </c>
      <c r="L217" s="33">
        <v>0.03</v>
      </c>
      <c r="M217" s="80">
        <f t="shared" si="43"/>
        <v>0.3</v>
      </c>
      <c r="N217" s="80"/>
      <c r="O217" s="80">
        <v>0.3</v>
      </c>
      <c r="P217" s="80"/>
      <c r="Q217" s="33" t="s">
        <v>135</v>
      </c>
      <c r="R217" s="33" t="s">
        <v>39</v>
      </c>
      <c r="S217" s="82">
        <v>1</v>
      </c>
      <c r="T217" s="82">
        <v>6</v>
      </c>
      <c r="U217" s="82"/>
      <c r="V217" s="60"/>
      <c r="W217" s="26" t="s">
        <v>17</v>
      </c>
      <c r="X217" s="26"/>
      <c r="Y217" s="26" t="s">
        <v>1222</v>
      </c>
    </row>
    <row r="218" ht="24.95" customHeight="1" spans="1:25">
      <c r="A218" s="24"/>
      <c r="B218" s="78"/>
      <c r="C218" s="30" t="s">
        <v>45</v>
      </c>
      <c r="D218" s="30" t="s">
        <v>56</v>
      </c>
      <c r="E218" s="30" t="s">
        <v>66</v>
      </c>
      <c r="F218" s="30" t="s">
        <v>3160</v>
      </c>
      <c r="G218" s="33" t="s">
        <v>37</v>
      </c>
      <c r="H218" s="33">
        <v>2019</v>
      </c>
      <c r="I218" s="33" t="s">
        <v>1214</v>
      </c>
      <c r="J218" s="81">
        <v>10</v>
      </c>
      <c r="K218" s="53" t="s">
        <v>1215</v>
      </c>
      <c r="L218" s="33">
        <v>0.03</v>
      </c>
      <c r="M218" s="80">
        <f t="shared" si="43"/>
        <v>0.3</v>
      </c>
      <c r="N218" s="80"/>
      <c r="O218" s="80">
        <v>0.3</v>
      </c>
      <c r="P218" s="80"/>
      <c r="Q218" s="33" t="s">
        <v>135</v>
      </c>
      <c r="R218" s="33" t="s">
        <v>39</v>
      </c>
      <c r="S218" s="82">
        <v>1</v>
      </c>
      <c r="T218" s="82">
        <v>6</v>
      </c>
      <c r="U218" s="82"/>
      <c r="V218" s="60"/>
      <c r="W218" s="26" t="s">
        <v>17</v>
      </c>
      <c r="X218" s="26"/>
      <c r="Y218" s="26"/>
    </row>
    <row r="219" ht="24.95" customHeight="1" spans="1:25">
      <c r="A219" s="24">
        <v>96</v>
      </c>
      <c r="B219" s="33" t="s">
        <v>1227</v>
      </c>
      <c r="C219" s="33"/>
      <c r="D219" s="33"/>
      <c r="E219" s="33"/>
      <c r="F219" s="33"/>
      <c r="G219" s="33" t="s">
        <v>37</v>
      </c>
      <c r="H219" s="33" t="s">
        <v>34</v>
      </c>
      <c r="I219" s="33" t="s">
        <v>1228</v>
      </c>
      <c r="J219" s="81">
        <f t="shared" ref="J219:J221" si="44">SUM(0)</f>
        <v>0</v>
      </c>
      <c r="K219" s="53"/>
      <c r="L219" s="33"/>
      <c r="M219" s="80">
        <f t="shared" ref="M219:P219" si="45">SUM(0)</f>
        <v>0</v>
      </c>
      <c r="N219" s="80">
        <f t="shared" si="45"/>
        <v>0</v>
      </c>
      <c r="O219" s="80">
        <f t="shared" si="45"/>
        <v>0</v>
      </c>
      <c r="P219" s="80">
        <f t="shared" si="45"/>
        <v>0</v>
      </c>
      <c r="Q219" s="33"/>
      <c r="R219" s="33" t="s">
        <v>39</v>
      </c>
      <c r="S219" s="82">
        <f t="shared" ref="S219:S221" si="46">SUM(0)</f>
        <v>0</v>
      </c>
      <c r="T219" s="82">
        <f t="shared" ref="T219:T221" si="47">SUM(0)</f>
        <v>0</v>
      </c>
      <c r="U219" s="82"/>
      <c r="V219" s="59"/>
      <c r="W219" s="24" t="s">
        <v>34</v>
      </c>
      <c r="X219" s="24">
        <v>2232</v>
      </c>
      <c r="Y219" s="24"/>
    </row>
    <row r="220" ht="24.95" customHeight="1" spans="1:25">
      <c r="A220" s="24">
        <v>97</v>
      </c>
      <c r="B220" s="26" t="s">
        <v>1229</v>
      </c>
      <c r="C220" s="24"/>
      <c r="D220" s="24"/>
      <c r="E220" s="24"/>
      <c r="F220" s="24"/>
      <c r="G220" s="24" t="s">
        <v>37</v>
      </c>
      <c r="H220" s="24" t="s">
        <v>34</v>
      </c>
      <c r="I220" s="24" t="s">
        <v>941</v>
      </c>
      <c r="J220" s="55">
        <f t="shared" si="44"/>
        <v>0</v>
      </c>
      <c r="K220" s="51"/>
      <c r="L220" s="24"/>
      <c r="M220" s="52">
        <f t="shared" ref="M220:P220" si="48">SUM(0)</f>
        <v>0</v>
      </c>
      <c r="N220" s="52">
        <f t="shared" si="48"/>
        <v>0</v>
      </c>
      <c r="O220" s="52">
        <f t="shared" si="48"/>
        <v>0</v>
      </c>
      <c r="P220" s="52">
        <f t="shared" si="48"/>
        <v>0</v>
      </c>
      <c r="Q220" s="24"/>
      <c r="R220" s="24" t="s">
        <v>39</v>
      </c>
      <c r="S220" s="59">
        <f t="shared" si="46"/>
        <v>0</v>
      </c>
      <c r="T220" s="59">
        <f t="shared" si="47"/>
        <v>0</v>
      </c>
      <c r="U220" s="59"/>
      <c r="V220" s="59"/>
      <c r="W220" s="24" t="s">
        <v>34</v>
      </c>
      <c r="X220" s="24">
        <v>2251</v>
      </c>
      <c r="Y220" s="24"/>
    </row>
    <row r="221" ht="24.95" customHeight="1" spans="1:25">
      <c r="A221" s="24">
        <v>98</v>
      </c>
      <c r="B221" s="26" t="s">
        <v>1230</v>
      </c>
      <c r="C221" s="24"/>
      <c r="D221" s="24"/>
      <c r="E221" s="24"/>
      <c r="F221" s="24"/>
      <c r="G221" s="24" t="s">
        <v>37</v>
      </c>
      <c r="H221" s="24" t="s">
        <v>34</v>
      </c>
      <c r="I221" s="24" t="s">
        <v>1139</v>
      </c>
      <c r="J221" s="55">
        <f t="shared" si="44"/>
        <v>0</v>
      </c>
      <c r="K221" s="51"/>
      <c r="L221" s="24"/>
      <c r="M221" s="52">
        <f t="shared" ref="M221:P221" si="49">SUM(0)</f>
        <v>0</v>
      </c>
      <c r="N221" s="52">
        <f t="shared" si="49"/>
        <v>0</v>
      </c>
      <c r="O221" s="52">
        <f t="shared" si="49"/>
        <v>0</v>
      </c>
      <c r="P221" s="52">
        <f t="shared" si="49"/>
        <v>0</v>
      </c>
      <c r="Q221" s="24"/>
      <c r="R221" s="24" t="s">
        <v>39</v>
      </c>
      <c r="S221" s="59">
        <f t="shared" si="46"/>
        <v>0</v>
      </c>
      <c r="T221" s="59">
        <f t="shared" si="47"/>
        <v>0</v>
      </c>
      <c r="U221" s="59"/>
      <c r="V221" s="59"/>
      <c r="W221" s="24" t="s">
        <v>34</v>
      </c>
      <c r="X221" s="24">
        <v>2256</v>
      </c>
      <c r="Y221" s="24"/>
    </row>
    <row r="222" s="5" customFormat="1" ht="24.95" customHeight="1" spans="1:25">
      <c r="A222" s="20">
        <v>99</v>
      </c>
      <c r="B222" s="21" t="s">
        <v>1231</v>
      </c>
      <c r="C222" s="20"/>
      <c r="D222" s="20"/>
      <c r="E222" s="20"/>
      <c r="F222" s="20"/>
      <c r="G222" s="20" t="s">
        <v>37</v>
      </c>
      <c r="H222" s="20" t="s">
        <v>34</v>
      </c>
      <c r="I222" s="20" t="s">
        <v>1232</v>
      </c>
      <c r="J222" s="41">
        <f>J223+J224+J226+J227+J228+J230+J231+J232</f>
        <v>2</v>
      </c>
      <c r="K222" s="21"/>
      <c r="L222" s="20"/>
      <c r="M222" s="48">
        <f t="shared" ref="M222:P222" si="50">M223+M224+M226+M227+M228+M230+M231+M232</f>
        <v>150</v>
      </c>
      <c r="N222" s="48">
        <f t="shared" si="50"/>
        <v>0</v>
      </c>
      <c r="O222" s="48">
        <f t="shared" si="50"/>
        <v>150</v>
      </c>
      <c r="P222" s="48">
        <f t="shared" si="50"/>
        <v>0</v>
      </c>
      <c r="Q222" s="20"/>
      <c r="R222" s="20" t="s">
        <v>34</v>
      </c>
      <c r="S222" s="57">
        <f>S223+S224+S226+S227+S228+S230+S231+S232</f>
        <v>20</v>
      </c>
      <c r="T222" s="57">
        <f>T223+T224+T226+T227+T228+T230+T231+T232</f>
        <v>20</v>
      </c>
      <c r="U222" s="57"/>
      <c r="V222" s="57"/>
      <c r="W222" s="20" t="s">
        <v>34</v>
      </c>
      <c r="X222" s="20">
        <v>2258</v>
      </c>
      <c r="Y222" s="20"/>
    </row>
    <row r="223" s="6" customFormat="1" ht="24.95" customHeight="1" spans="1:25">
      <c r="A223" s="22">
        <v>100</v>
      </c>
      <c r="B223" s="23" t="s">
        <v>1233</v>
      </c>
      <c r="C223" s="22"/>
      <c r="D223" s="22"/>
      <c r="E223" s="22"/>
      <c r="F223" s="22"/>
      <c r="G223" s="22" t="s">
        <v>37</v>
      </c>
      <c r="H223" s="22" t="s">
        <v>34</v>
      </c>
      <c r="I223" s="22" t="s">
        <v>1232</v>
      </c>
      <c r="J223" s="43">
        <v>0</v>
      </c>
      <c r="K223" s="23"/>
      <c r="L223" s="22"/>
      <c r="M223" s="49"/>
      <c r="N223" s="49"/>
      <c r="O223" s="49"/>
      <c r="P223" s="49"/>
      <c r="Q223" s="22"/>
      <c r="R223" s="22"/>
      <c r="S223" s="58"/>
      <c r="T223" s="58"/>
      <c r="U223" s="58"/>
      <c r="V223" s="58"/>
      <c r="W223" s="22" t="s">
        <v>34</v>
      </c>
      <c r="X223" s="22">
        <v>2259</v>
      </c>
      <c r="Y223" s="22"/>
    </row>
    <row r="224" s="6" customFormat="1" ht="24.95" customHeight="1" spans="1:25">
      <c r="A224" s="22">
        <v>101</v>
      </c>
      <c r="B224" s="23" t="s">
        <v>1234</v>
      </c>
      <c r="C224" s="22"/>
      <c r="D224" s="22"/>
      <c r="E224" s="22"/>
      <c r="F224" s="22"/>
      <c r="G224" s="22" t="s">
        <v>37</v>
      </c>
      <c r="H224" s="22" t="s">
        <v>34</v>
      </c>
      <c r="I224" s="22" t="s">
        <v>1232</v>
      </c>
      <c r="J224" s="43">
        <f>SUM(J225:J225)</f>
        <v>1</v>
      </c>
      <c r="K224" s="23" t="s">
        <v>1235</v>
      </c>
      <c r="L224" s="22"/>
      <c r="M224" s="49">
        <f>SUM(M225:M225)</f>
        <v>50</v>
      </c>
      <c r="N224" s="49">
        <f>SUM(N225:N225)</f>
        <v>0</v>
      </c>
      <c r="O224" s="49">
        <f>SUM(O225:O225)</f>
        <v>50</v>
      </c>
      <c r="P224" s="49">
        <f>SUM(P225:P225)</f>
        <v>0</v>
      </c>
      <c r="Q224" s="22"/>
      <c r="R224" s="22" t="s">
        <v>110</v>
      </c>
      <c r="S224" s="58">
        <f>SUM(S225:S225)</f>
        <v>0</v>
      </c>
      <c r="T224" s="58">
        <f>SUM(T225:T225)</f>
        <v>0</v>
      </c>
      <c r="U224" s="58" t="s">
        <v>1236</v>
      </c>
      <c r="V224" s="58" t="s">
        <v>1237</v>
      </c>
      <c r="W224" s="22" t="s">
        <v>34</v>
      </c>
      <c r="X224" s="22">
        <v>2266</v>
      </c>
      <c r="Y224" s="22"/>
    </row>
    <row r="225" ht="24.95" customHeight="1" spans="1:25">
      <c r="A225" s="24">
        <v>102</v>
      </c>
      <c r="B225" s="25" t="s">
        <v>1243</v>
      </c>
      <c r="C225" s="26" t="s">
        <v>45</v>
      </c>
      <c r="D225" s="26" t="s">
        <v>56</v>
      </c>
      <c r="E225" s="26"/>
      <c r="F225" s="26"/>
      <c r="G225" s="26" t="s">
        <v>37</v>
      </c>
      <c r="H225" s="26">
        <v>2019</v>
      </c>
      <c r="I225" s="26" t="s">
        <v>1232</v>
      </c>
      <c r="J225" s="45">
        <v>1</v>
      </c>
      <c r="K225" s="46" t="s">
        <v>1244</v>
      </c>
      <c r="L225" s="47">
        <v>50</v>
      </c>
      <c r="M225" s="64">
        <v>50</v>
      </c>
      <c r="N225" s="64"/>
      <c r="O225" s="64">
        <v>50</v>
      </c>
      <c r="P225" s="64"/>
      <c r="Q225" s="26" t="s">
        <v>1240</v>
      </c>
      <c r="R225" s="26" t="s">
        <v>110</v>
      </c>
      <c r="S225" s="65"/>
      <c r="T225" s="65"/>
      <c r="U225" s="65"/>
      <c r="V225" s="65"/>
      <c r="W225" s="26" t="s">
        <v>17</v>
      </c>
      <c r="X225" s="24">
        <v>2283</v>
      </c>
      <c r="Y225" s="24"/>
    </row>
    <row r="226" s="6" customFormat="1" ht="24.95" customHeight="1" spans="1:25">
      <c r="A226" s="22">
        <v>103</v>
      </c>
      <c r="B226" s="23" t="s">
        <v>1255</v>
      </c>
      <c r="C226" s="22"/>
      <c r="D226" s="22"/>
      <c r="E226" s="22"/>
      <c r="F226" s="22"/>
      <c r="G226" s="22" t="s">
        <v>37</v>
      </c>
      <c r="H226" s="22" t="s">
        <v>34</v>
      </c>
      <c r="I226" s="22" t="s">
        <v>1232</v>
      </c>
      <c r="J226" s="43"/>
      <c r="K226" s="23"/>
      <c r="L226" s="22"/>
      <c r="M226" s="49"/>
      <c r="N226" s="49"/>
      <c r="O226" s="49"/>
      <c r="P226" s="49"/>
      <c r="Q226" s="22"/>
      <c r="R226" s="22"/>
      <c r="S226" s="58"/>
      <c r="T226" s="58"/>
      <c r="U226" s="58"/>
      <c r="V226" s="58"/>
      <c r="W226" s="22"/>
      <c r="X226" s="22">
        <v>2304</v>
      </c>
      <c r="Y226" s="22"/>
    </row>
    <row r="227" s="6" customFormat="1" ht="24.95" customHeight="1" spans="1:25">
      <c r="A227" s="22">
        <v>104</v>
      </c>
      <c r="B227" s="23" t="s">
        <v>1256</v>
      </c>
      <c r="C227" s="22"/>
      <c r="D227" s="22"/>
      <c r="E227" s="22"/>
      <c r="F227" s="22"/>
      <c r="G227" s="22" t="s">
        <v>37</v>
      </c>
      <c r="H227" s="22" t="s">
        <v>34</v>
      </c>
      <c r="I227" s="22" t="s">
        <v>1232</v>
      </c>
      <c r="J227" s="43">
        <f>SUM(0)</f>
        <v>0</v>
      </c>
      <c r="K227" s="23" t="s">
        <v>1257</v>
      </c>
      <c r="L227" s="22"/>
      <c r="M227" s="49">
        <f t="shared" ref="M227:P227" si="51">SUM(0)</f>
        <v>0</v>
      </c>
      <c r="N227" s="49">
        <f t="shared" si="51"/>
        <v>0</v>
      </c>
      <c r="O227" s="49">
        <f t="shared" si="51"/>
        <v>0</v>
      </c>
      <c r="P227" s="49">
        <f t="shared" si="51"/>
        <v>0</v>
      </c>
      <c r="Q227" s="22"/>
      <c r="R227" s="22" t="s">
        <v>39</v>
      </c>
      <c r="S227" s="58">
        <f>SUM(0)</f>
        <v>0</v>
      </c>
      <c r="T227" s="58">
        <f>SUM(0)</f>
        <v>0</v>
      </c>
      <c r="U227" s="58" t="s">
        <v>1236</v>
      </c>
      <c r="V227" s="58" t="s">
        <v>1237</v>
      </c>
      <c r="W227" s="22" t="s">
        <v>34</v>
      </c>
      <c r="X227" s="22">
        <v>2305</v>
      </c>
      <c r="Y227" s="22"/>
    </row>
    <row r="228" s="6" customFormat="1" ht="24.95" customHeight="1" spans="1:25">
      <c r="A228" s="22">
        <v>105</v>
      </c>
      <c r="B228" s="23" t="s">
        <v>1258</v>
      </c>
      <c r="C228" s="22"/>
      <c r="D228" s="22"/>
      <c r="E228" s="22"/>
      <c r="F228" s="22"/>
      <c r="G228" s="22" t="s">
        <v>37</v>
      </c>
      <c r="H228" s="22" t="s">
        <v>34</v>
      </c>
      <c r="I228" s="22" t="s">
        <v>1232</v>
      </c>
      <c r="J228" s="43">
        <f>SUM(J229:J229)</f>
        <v>1</v>
      </c>
      <c r="K228" s="23" t="s">
        <v>1259</v>
      </c>
      <c r="L228" s="22"/>
      <c r="M228" s="49">
        <f>SUM(M229:M229)</f>
        <v>100</v>
      </c>
      <c r="N228" s="49">
        <f>SUM(N229:N229)</f>
        <v>0</v>
      </c>
      <c r="O228" s="49">
        <f>SUM(O229:O229)</f>
        <v>100</v>
      </c>
      <c r="P228" s="49">
        <f>SUM(P229:P229)</f>
        <v>0</v>
      </c>
      <c r="Q228" s="22"/>
      <c r="R228" s="22" t="s">
        <v>110</v>
      </c>
      <c r="S228" s="58">
        <f>SUM(S229:S229)</f>
        <v>20</v>
      </c>
      <c r="T228" s="58">
        <f>SUM(T229:T229)</f>
        <v>20</v>
      </c>
      <c r="U228" s="58" t="s">
        <v>1236</v>
      </c>
      <c r="V228" s="58" t="s">
        <v>1237</v>
      </c>
      <c r="W228" s="22" t="s">
        <v>34</v>
      </c>
      <c r="X228" s="22">
        <v>2309</v>
      </c>
      <c r="Y228" s="22"/>
    </row>
    <row r="229" s="3" customFormat="1" ht="24.95" customHeight="1" spans="1:25">
      <c r="A229" s="24">
        <v>106</v>
      </c>
      <c r="B229" s="46" t="s">
        <v>1267</v>
      </c>
      <c r="C229" s="26" t="s">
        <v>45</v>
      </c>
      <c r="D229" s="26" t="s">
        <v>56</v>
      </c>
      <c r="E229" s="26"/>
      <c r="F229" s="26"/>
      <c r="G229" s="26" t="s">
        <v>37</v>
      </c>
      <c r="H229" s="26">
        <v>2019</v>
      </c>
      <c r="I229" s="26" t="s">
        <v>1232</v>
      </c>
      <c r="J229" s="45">
        <v>1</v>
      </c>
      <c r="K229" s="46" t="s">
        <v>1268</v>
      </c>
      <c r="L229" s="26">
        <v>100</v>
      </c>
      <c r="M229" s="47">
        <f>N229+O229+P229</f>
        <v>100</v>
      </c>
      <c r="N229" s="47"/>
      <c r="O229" s="47">
        <v>100</v>
      </c>
      <c r="P229" s="47"/>
      <c r="Q229" s="26" t="s">
        <v>135</v>
      </c>
      <c r="R229" s="26" t="s">
        <v>110</v>
      </c>
      <c r="S229" s="26">
        <v>20</v>
      </c>
      <c r="T229" s="26">
        <v>20</v>
      </c>
      <c r="U229" s="26"/>
      <c r="V229" s="26"/>
      <c r="W229" s="26" t="s">
        <v>1264</v>
      </c>
      <c r="X229" s="24">
        <v>2340</v>
      </c>
      <c r="Y229" s="24"/>
    </row>
    <row r="230" s="6" customFormat="1" ht="24.95" customHeight="1" spans="1:25">
      <c r="A230" s="22">
        <v>107</v>
      </c>
      <c r="B230" s="23" t="s">
        <v>1269</v>
      </c>
      <c r="C230" s="22"/>
      <c r="D230" s="22"/>
      <c r="E230" s="22"/>
      <c r="F230" s="22"/>
      <c r="G230" s="22" t="s">
        <v>37</v>
      </c>
      <c r="H230" s="22" t="s">
        <v>34</v>
      </c>
      <c r="I230" s="22" t="s">
        <v>1232</v>
      </c>
      <c r="J230" s="43">
        <f t="shared" ref="J230:J234" si="52">SUM(0)</f>
        <v>0</v>
      </c>
      <c r="K230" s="23" t="s">
        <v>1270</v>
      </c>
      <c r="L230" s="22"/>
      <c r="M230" s="49">
        <f t="shared" ref="M230:P230" si="53">SUM(0)</f>
        <v>0</v>
      </c>
      <c r="N230" s="49">
        <f t="shared" si="53"/>
        <v>0</v>
      </c>
      <c r="O230" s="49">
        <f t="shared" si="53"/>
        <v>0</v>
      </c>
      <c r="P230" s="49">
        <f t="shared" si="53"/>
        <v>0</v>
      </c>
      <c r="Q230" s="22"/>
      <c r="R230" s="22" t="s">
        <v>39</v>
      </c>
      <c r="S230" s="58">
        <f t="shared" ref="S230:S234" si="54">SUM(0)</f>
        <v>0</v>
      </c>
      <c r="T230" s="58">
        <f t="shared" ref="T230:T234" si="55">SUM(0)</f>
        <v>0</v>
      </c>
      <c r="U230" s="58" t="s">
        <v>1236</v>
      </c>
      <c r="V230" s="58" t="s">
        <v>1237</v>
      </c>
      <c r="W230" s="22" t="s">
        <v>34</v>
      </c>
      <c r="X230" s="22">
        <v>2353</v>
      </c>
      <c r="Y230" s="22"/>
    </row>
    <row r="231" s="6" customFormat="1" ht="24.95" customHeight="1" spans="1:25">
      <c r="A231" s="22">
        <v>108</v>
      </c>
      <c r="B231" s="23" t="s">
        <v>1271</v>
      </c>
      <c r="C231" s="22"/>
      <c r="D231" s="22"/>
      <c r="E231" s="22"/>
      <c r="F231" s="22"/>
      <c r="G231" s="22" t="s">
        <v>37</v>
      </c>
      <c r="H231" s="22" t="s">
        <v>34</v>
      </c>
      <c r="I231" s="22" t="s">
        <v>1232</v>
      </c>
      <c r="J231" s="43">
        <f t="shared" si="52"/>
        <v>0</v>
      </c>
      <c r="K231" s="23" t="s">
        <v>1272</v>
      </c>
      <c r="L231" s="22"/>
      <c r="M231" s="49">
        <f t="shared" ref="M231:P231" si="56">SUM(0)</f>
        <v>0</v>
      </c>
      <c r="N231" s="49">
        <f t="shared" si="56"/>
        <v>0</v>
      </c>
      <c r="O231" s="49">
        <f t="shared" si="56"/>
        <v>0</v>
      </c>
      <c r="P231" s="49">
        <f t="shared" si="56"/>
        <v>0</v>
      </c>
      <c r="Q231" s="22"/>
      <c r="R231" s="22" t="s">
        <v>39</v>
      </c>
      <c r="S231" s="58">
        <f t="shared" si="54"/>
        <v>0</v>
      </c>
      <c r="T231" s="58">
        <f t="shared" si="55"/>
        <v>0</v>
      </c>
      <c r="U231" s="58" t="s">
        <v>1273</v>
      </c>
      <c r="V231" s="58" t="s">
        <v>128</v>
      </c>
      <c r="W231" s="22" t="s">
        <v>34</v>
      </c>
      <c r="X231" s="22">
        <v>2355</v>
      </c>
      <c r="Y231" s="22"/>
    </row>
    <row r="232" s="6" customFormat="1" ht="24.95" customHeight="1" spans="1:25">
      <c r="A232" s="22">
        <v>109</v>
      </c>
      <c r="B232" s="23" t="s">
        <v>1274</v>
      </c>
      <c r="C232" s="22"/>
      <c r="D232" s="22"/>
      <c r="E232" s="22"/>
      <c r="F232" s="22"/>
      <c r="G232" s="22"/>
      <c r="H232" s="22"/>
      <c r="I232" s="22"/>
      <c r="J232" s="43"/>
      <c r="K232" s="23"/>
      <c r="L232" s="22"/>
      <c r="M232" s="49"/>
      <c r="N232" s="49"/>
      <c r="O232" s="49"/>
      <c r="P232" s="49"/>
      <c r="Q232" s="22"/>
      <c r="R232" s="22"/>
      <c r="S232" s="58"/>
      <c r="T232" s="58"/>
      <c r="U232" s="58"/>
      <c r="V232" s="58"/>
      <c r="W232" s="22"/>
      <c r="X232" s="22"/>
      <c r="Y232" s="66" t="s">
        <v>1275</v>
      </c>
    </row>
    <row r="233" s="5" customFormat="1" ht="24.95" customHeight="1" spans="1:25">
      <c r="A233" s="20">
        <v>110</v>
      </c>
      <c r="B233" s="21" t="s">
        <v>1276</v>
      </c>
      <c r="C233" s="20"/>
      <c r="D233" s="20"/>
      <c r="E233" s="20"/>
      <c r="F233" s="20"/>
      <c r="G233" s="20" t="s">
        <v>125</v>
      </c>
      <c r="H233" s="20" t="s">
        <v>34</v>
      </c>
      <c r="I233" s="20" t="s">
        <v>1232</v>
      </c>
      <c r="J233" s="41">
        <f>J234+J235+J236</f>
        <v>0</v>
      </c>
      <c r="K233" s="21"/>
      <c r="L233" s="20"/>
      <c r="M233" s="48">
        <f t="shared" ref="M233:P233" si="57">M234+M235+M236</f>
        <v>0</v>
      </c>
      <c r="N233" s="48">
        <f t="shared" si="57"/>
        <v>0</v>
      </c>
      <c r="O233" s="48">
        <f t="shared" si="57"/>
        <v>0</v>
      </c>
      <c r="P233" s="48">
        <f t="shared" si="57"/>
        <v>0</v>
      </c>
      <c r="Q233" s="20"/>
      <c r="R233" s="20" t="s">
        <v>34</v>
      </c>
      <c r="S233" s="57">
        <f>S234+S235+S236</f>
        <v>0</v>
      </c>
      <c r="T233" s="57">
        <f>T234+T235+T236</f>
        <v>0</v>
      </c>
      <c r="U233" s="57" t="s">
        <v>1277</v>
      </c>
      <c r="V233" s="57" t="s">
        <v>1278</v>
      </c>
      <c r="W233" s="20" t="s">
        <v>34</v>
      </c>
      <c r="X233" s="20">
        <v>2366</v>
      </c>
      <c r="Y233" s="20"/>
    </row>
    <row r="234" s="6" customFormat="1" ht="24.95" customHeight="1" spans="1:25">
      <c r="A234" s="22">
        <v>111</v>
      </c>
      <c r="B234" s="23" t="s">
        <v>1279</v>
      </c>
      <c r="C234" s="22"/>
      <c r="D234" s="22"/>
      <c r="E234" s="22"/>
      <c r="F234" s="22"/>
      <c r="G234" s="22" t="s">
        <v>125</v>
      </c>
      <c r="H234" s="22" t="s">
        <v>34</v>
      </c>
      <c r="I234" s="22" t="s">
        <v>1232</v>
      </c>
      <c r="J234" s="43">
        <f t="shared" si="52"/>
        <v>0</v>
      </c>
      <c r="K234" s="23" t="s">
        <v>1280</v>
      </c>
      <c r="L234" s="22"/>
      <c r="M234" s="49">
        <f t="shared" ref="M234:P234" si="58">SUM(0)</f>
        <v>0</v>
      </c>
      <c r="N234" s="49">
        <f t="shared" si="58"/>
        <v>0</v>
      </c>
      <c r="O234" s="49">
        <f t="shared" si="58"/>
        <v>0</v>
      </c>
      <c r="P234" s="49">
        <f t="shared" si="58"/>
        <v>0</v>
      </c>
      <c r="Q234" s="22"/>
      <c r="R234" s="22" t="s">
        <v>110</v>
      </c>
      <c r="S234" s="58">
        <f t="shared" si="54"/>
        <v>0</v>
      </c>
      <c r="T234" s="58">
        <f t="shared" si="55"/>
        <v>0</v>
      </c>
      <c r="U234" s="58"/>
      <c r="V234" s="58"/>
      <c r="W234" s="22" t="s">
        <v>34</v>
      </c>
      <c r="X234" s="22">
        <v>2367</v>
      </c>
      <c r="Y234" s="22"/>
    </row>
    <row r="235" s="6" customFormat="1" ht="24.95" customHeight="1" spans="1:25">
      <c r="A235" s="22">
        <v>112</v>
      </c>
      <c r="B235" s="23" t="s">
        <v>1283</v>
      </c>
      <c r="C235" s="22"/>
      <c r="D235" s="22"/>
      <c r="E235" s="22"/>
      <c r="F235" s="22"/>
      <c r="G235" s="22" t="s">
        <v>363</v>
      </c>
      <c r="H235" s="22" t="s">
        <v>34</v>
      </c>
      <c r="I235" s="22" t="s">
        <v>1232</v>
      </c>
      <c r="J235" s="43"/>
      <c r="K235" s="23"/>
      <c r="L235" s="22"/>
      <c r="M235" s="49"/>
      <c r="N235" s="49"/>
      <c r="O235" s="49"/>
      <c r="P235" s="49"/>
      <c r="Q235" s="22"/>
      <c r="R235" s="22"/>
      <c r="S235" s="58"/>
      <c r="T235" s="58"/>
      <c r="U235" s="58"/>
      <c r="V235" s="58"/>
      <c r="W235" s="22" t="s">
        <v>34</v>
      </c>
      <c r="X235" s="22">
        <v>2375</v>
      </c>
      <c r="Y235" s="22"/>
    </row>
    <row r="236" s="6" customFormat="1" ht="24.95" customHeight="1" spans="1:25">
      <c r="A236" s="22">
        <v>113</v>
      </c>
      <c r="B236" s="23" t="s">
        <v>1284</v>
      </c>
      <c r="C236" s="22"/>
      <c r="D236" s="22"/>
      <c r="E236" s="22"/>
      <c r="F236" s="22"/>
      <c r="G236" s="22" t="s">
        <v>37</v>
      </c>
      <c r="H236" s="22" t="s">
        <v>34</v>
      </c>
      <c r="I236" s="22" t="s">
        <v>1232</v>
      </c>
      <c r="J236" s="43"/>
      <c r="K236" s="23"/>
      <c r="L236" s="44"/>
      <c r="M236" s="44"/>
      <c r="N236" s="44"/>
      <c r="O236" s="44"/>
      <c r="P236" s="44"/>
      <c r="Q236" s="22"/>
      <c r="R236" s="22"/>
      <c r="S236" s="58"/>
      <c r="T236" s="58"/>
      <c r="U236" s="58"/>
      <c r="V236" s="58"/>
      <c r="W236" s="22" t="s">
        <v>34</v>
      </c>
      <c r="X236" s="22">
        <v>2391</v>
      </c>
      <c r="Y236" s="22"/>
    </row>
    <row r="237" s="5" customFormat="1" ht="24.95" customHeight="1" spans="1:25">
      <c r="A237" s="20">
        <v>114</v>
      </c>
      <c r="B237" s="21" t="s">
        <v>1285</v>
      </c>
      <c r="C237" s="20"/>
      <c r="D237" s="20"/>
      <c r="E237" s="20"/>
      <c r="F237" s="20"/>
      <c r="G237" s="20" t="s">
        <v>37</v>
      </c>
      <c r="H237" s="20" t="s">
        <v>34</v>
      </c>
      <c r="I237" s="20" t="s">
        <v>38</v>
      </c>
      <c r="J237" s="41">
        <f>J238+J239+J240+J241</f>
        <v>0</v>
      </c>
      <c r="K237" s="21"/>
      <c r="L237" s="20"/>
      <c r="M237" s="48">
        <f t="shared" ref="M237:P237" si="59">M238+M239+M240+M241</f>
        <v>0</v>
      </c>
      <c r="N237" s="48">
        <f t="shared" si="59"/>
        <v>0</v>
      </c>
      <c r="O237" s="48">
        <f t="shared" si="59"/>
        <v>0</v>
      </c>
      <c r="P237" s="48">
        <f t="shared" si="59"/>
        <v>0</v>
      </c>
      <c r="Q237" s="20"/>
      <c r="R237" s="20" t="s">
        <v>39</v>
      </c>
      <c r="S237" s="57">
        <f>S238+S239+S240+S241</f>
        <v>0</v>
      </c>
      <c r="T237" s="57">
        <f>T238+T239+T240+T241</f>
        <v>0</v>
      </c>
      <c r="U237" s="57" t="s">
        <v>2725</v>
      </c>
      <c r="V237" s="57" t="s">
        <v>1287</v>
      </c>
      <c r="W237" s="20" t="s">
        <v>34</v>
      </c>
      <c r="X237" s="20">
        <v>2402</v>
      </c>
      <c r="Y237" s="20"/>
    </row>
    <row r="238" s="6" customFormat="1" ht="24.95" customHeight="1" spans="1:25">
      <c r="A238" s="22">
        <v>115</v>
      </c>
      <c r="B238" s="23" t="s">
        <v>1288</v>
      </c>
      <c r="C238" s="22"/>
      <c r="D238" s="22"/>
      <c r="E238" s="22"/>
      <c r="F238" s="22"/>
      <c r="G238" s="22" t="s">
        <v>37</v>
      </c>
      <c r="H238" s="22" t="s">
        <v>34</v>
      </c>
      <c r="I238" s="22" t="s">
        <v>38</v>
      </c>
      <c r="J238" s="43">
        <f t="shared" ref="J238:J241" si="60">SUM(0)</f>
        <v>0</v>
      </c>
      <c r="K238" s="23" t="s">
        <v>1289</v>
      </c>
      <c r="L238" s="22"/>
      <c r="M238" s="49">
        <f t="shared" ref="M238:P238" si="61">SUM(0)</f>
        <v>0</v>
      </c>
      <c r="N238" s="49">
        <f t="shared" si="61"/>
        <v>0</v>
      </c>
      <c r="O238" s="49">
        <f t="shared" si="61"/>
        <v>0</v>
      </c>
      <c r="P238" s="49">
        <f t="shared" si="61"/>
        <v>0</v>
      </c>
      <c r="Q238" s="22"/>
      <c r="R238" s="22" t="s">
        <v>39</v>
      </c>
      <c r="S238" s="58">
        <f t="shared" ref="S238:S241" si="62">SUM(0)</f>
        <v>0</v>
      </c>
      <c r="T238" s="58">
        <f t="shared" ref="T238:T241" si="63">SUM(0)</f>
        <v>0</v>
      </c>
      <c r="U238" s="58"/>
      <c r="V238" s="58"/>
      <c r="W238" s="22" t="s">
        <v>34</v>
      </c>
      <c r="X238" s="22">
        <v>2403</v>
      </c>
      <c r="Y238" s="22"/>
    </row>
    <row r="239" s="6" customFormat="1" ht="24.95" customHeight="1" spans="1:25">
      <c r="A239" s="22">
        <v>116</v>
      </c>
      <c r="B239" s="23" t="s">
        <v>1290</v>
      </c>
      <c r="C239" s="22"/>
      <c r="D239" s="22"/>
      <c r="E239" s="22"/>
      <c r="F239" s="22"/>
      <c r="G239" s="22" t="s">
        <v>37</v>
      </c>
      <c r="H239" s="22" t="s">
        <v>34</v>
      </c>
      <c r="I239" s="22" t="s">
        <v>38</v>
      </c>
      <c r="J239" s="43">
        <f t="shared" si="60"/>
        <v>0</v>
      </c>
      <c r="K239" s="23" t="s">
        <v>1289</v>
      </c>
      <c r="L239" s="22"/>
      <c r="M239" s="49">
        <f t="shared" ref="M239:P239" si="64">SUM(0)</f>
        <v>0</v>
      </c>
      <c r="N239" s="49">
        <f t="shared" si="64"/>
        <v>0</v>
      </c>
      <c r="O239" s="49">
        <f t="shared" si="64"/>
        <v>0</v>
      </c>
      <c r="P239" s="49">
        <f t="shared" si="64"/>
        <v>0</v>
      </c>
      <c r="Q239" s="22"/>
      <c r="R239" s="22" t="s">
        <v>39</v>
      </c>
      <c r="S239" s="58">
        <f t="shared" si="62"/>
        <v>0</v>
      </c>
      <c r="T239" s="58">
        <f t="shared" si="63"/>
        <v>0</v>
      </c>
      <c r="U239" s="58"/>
      <c r="V239" s="58"/>
      <c r="W239" s="22" t="s">
        <v>34</v>
      </c>
      <c r="X239" s="22">
        <v>2983</v>
      </c>
      <c r="Y239" s="22"/>
    </row>
    <row r="240" s="6" customFormat="1" ht="24.95" customHeight="1" spans="1:25">
      <c r="A240" s="22">
        <v>117</v>
      </c>
      <c r="B240" s="23" t="s">
        <v>1291</v>
      </c>
      <c r="C240" s="22"/>
      <c r="D240" s="22"/>
      <c r="E240" s="22"/>
      <c r="F240" s="22"/>
      <c r="G240" s="22" t="s">
        <v>37</v>
      </c>
      <c r="H240" s="22" t="s">
        <v>34</v>
      </c>
      <c r="I240" s="22" t="s">
        <v>38</v>
      </c>
      <c r="J240" s="43">
        <f t="shared" si="60"/>
        <v>0</v>
      </c>
      <c r="K240" s="23" t="s">
        <v>1289</v>
      </c>
      <c r="L240" s="22"/>
      <c r="M240" s="49">
        <f t="shared" ref="M240:P240" si="65">SUM(0)</f>
        <v>0</v>
      </c>
      <c r="N240" s="49">
        <f t="shared" si="65"/>
        <v>0</v>
      </c>
      <c r="O240" s="49">
        <f t="shared" si="65"/>
        <v>0</v>
      </c>
      <c r="P240" s="49">
        <f t="shared" si="65"/>
        <v>0</v>
      </c>
      <c r="Q240" s="22"/>
      <c r="R240" s="22" t="s">
        <v>39</v>
      </c>
      <c r="S240" s="58">
        <f t="shared" si="62"/>
        <v>0</v>
      </c>
      <c r="T240" s="58">
        <f t="shared" si="63"/>
        <v>0</v>
      </c>
      <c r="U240" s="58"/>
      <c r="V240" s="58"/>
      <c r="W240" s="22" t="s">
        <v>34</v>
      </c>
      <c r="X240" s="22">
        <v>3446</v>
      </c>
      <c r="Y240" s="22"/>
    </row>
    <row r="241" s="6" customFormat="1" ht="24.95" customHeight="1" spans="1:25">
      <c r="A241" s="22">
        <v>118</v>
      </c>
      <c r="B241" s="23" t="s">
        <v>1292</v>
      </c>
      <c r="C241" s="22"/>
      <c r="D241" s="22"/>
      <c r="E241" s="22"/>
      <c r="F241" s="22"/>
      <c r="G241" s="22" t="s">
        <v>37</v>
      </c>
      <c r="H241" s="22" t="s">
        <v>34</v>
      </c>
      <c r="I241" s="22" t="s">
        <v>38</v>
      </c>
      <c r="J241" s="43">
        <f t="shared" si="60"/>
        <v>0</v>
      </c>
      <c r="K241" s="23" t="s">
        <v>1293</v>
      </c>
      <c r="L241" s="22"/>
      <c r="M241" s="49">
        <f t="shared" ref="M241:P241" si="66">SUM(0)</f>
        <v>0</v>
      </c>
      <c r="N241" s="49">
        <f t="shared" si="66"/>
        <v>0</v>
      </c>
      <c r="O241" s="49">
        <f t="shared" si="66"/>
        <v>0</v>
      </c>
      <c r="P241" s="49">
        <f t="shared" si="66"/>
        <v>0</v>
      </c>
      <c r="Q241" s="22"/>
      <c r="R241" s="22" t="s">
        <v>39</v>
      </c>
      <c r="S241" s="58">
        <f t="shared" si="62"/>
        <v>0</v>
      </c>
      <c r="T241" s="58">
        <f t="shared" si="63"/>
        <v>0</v>
      </c>
      <c r="U241" s="58"/>
      <c r="V241" s="58"/>
      <c r="W241" s="22" t="s">
        <v>34</v>
      </c>
      <c r="X241" s="22">
        <v>3942</v>
      </c>
      <c r="Y241" s="22"/>
    </row>
    <row r="242" s="5" customFormat="1" ht="24.95" customHeight="1" spans="1:25">
      <c r="A242" s="20">
        <v>119</v>
      </c>
      <c r="B242" s="21" t="s">
        <v>1294</v>
      </c>
      <c r="C242" s="20"/>
      <c r="D242" s="20"/>
      <c r="E242" s="20"/>
      <c r="F242" s="20"/>
      <c r="G242" s="20" t="s">
        <v>125</v>
      </c>
      <c r="H242" s="20" t="s">
        <v>34</v>
      </c>
      <c r="I242" s="20" t="s">
        <v>1295</v>
      </c>
      <c r="J242" s="41">
        <f>J243+J244</f>
        <v>0</v>
      </c>
      <c r="K242" s="21"/>
      <c r="L242" s="20"/>
      <c r="M242" s="48">
        <f t="shared" ref="M242:P242" si="67">M243+M244</f>
        <v>0</v>
      </c>
      <c r="N242" s="48">
        <f t="shared" si="67"/>
        <v>0</v>
      </c>
      <c r="O242" s="48">
        <f t="shared" si="67"/>
        <v>0</v>
      </c>
      <c r="P242" s="48">
        <f t="shared" si="67"/>
        <v>0</v>
      </c>
      <c r="Q242" s="20"/>
      <c r="R242" s="20" t="s">
        <v>110</v>
      </c>
      <c r="S242" s="57">
        <f>S243+S244</f>
        <v>0</v>
      </c>
      <c r="T242" s="57">
        <f>T243+T244</f>
        <v>0</v>
      </c>
      <c r="U242" s="57" t="s">
        <v>1296</v>
      </c>
      <c r="V242" s="57" t="s">
        <v>1237</v>
      </c>
      <c r="W242" s="20" t="s">
        <v>34</v>
      </c>
      <c r="X242" s="20">
        <v>3949</v>
      </c>
      <c r="Y242" s="20"/>
    </row>
    <row r="243" s="6" customFormat="1" ht="24.95" customHeight="1" spans="1:25">
      <c r="A243" s="22">
        <v>120</v>
      </c>
      <c r="B243" s="23" t="s">
        <v>1297</v>
      </c>
      <c r="C243" s="22"/>
      <c r="D243" s="22"/>
      <c r="E243" s="22"/>
      <c r="F243" s="22"/>
      <c r="G243" s="22" t="s">
        <v>125</v>
      </c>
      <c r="H243" s="22" t="s">
        <v>34</v>
      </c>
      <c r="I243" s="22" t="s">
        <v>1295</v>
      </c>
      <c r="J243" s="43">
        <f>SUM(0)</f>
        <v>0</v>
      </c>
      <c r="K243" s="23" t="s">
        <v>1298</v>
      </c>
      <c r="L243" s="22"/>
      <c r="M243" s="49">
        <f t="shared" ref="M243:P243" si="68">SUM(0)</f>
        <v>0</v>
      </c>
      <c r="N243" s="49">
        <f t="shared" si="68"/>
        <v>0</v>
      </c>
      <c r="O243" s="49">
        <f t="shared" si="68"/>
        <v>0</v>
      </c>
      <c r="P243" s="49">
        <f t="shared" si="68"/>
        <v>0</v>
      </c>
      <c r="Q243" s="22"/>
      <c r="R243" s="22" t="s">
        <v>110</v>
      </c>
      <c r="S243" s="58">
        <f>SUM(0)</f>
        <v>0</v>
      </c>
      <c r="T243" s="58">
        <f>SUM(0)</f>
        <v>0</v>
      </c>
      <c r="U243" s="58"/>
      <c r="V243" s="58"/>
      <c r="W243" s="22" t="s">
        <v>34</v>
      </c>
      <c r="X243" s="22">
        <v>3950</v>
      </c>
      <c r="Y243" s="22"/>
    </row>
    <row r="244" s="6" customFormat="1" ht="24.95" customHeight="1" spans="1:25">
      <c r="A244" s="22">
        <v>121</v>
      </c>
      <c r="B244" s="23" t="s">
        <v>1299</v>
      </c>
      <c r="C244" s="22"/>
      <c r="D244" s="22"/>
      <c r="E244" s="22"/>
      <c r="F244" s="22"/>
      <c r="G244" s="22"/>
      <c r="H244" s="22"/>
      <c r="I244" s="22"/>
      <c r="J244" s="43"/>
      <c r="K244" s="23"/>
      <c r="L244" s="22"/>
      <c r="M244" s="49"/>
      <c r="N244" s="49"/>
      <c r="O244" s="49"/>
      <c r="P244" s="49"/>
      <c r="Q244" s="22"/>
      <c r="R244" s="22"/>
      <c r="S244" s="58"/>
      <c r="T244" s="58"/>
      <c r="U244" s="58"/>
      <c r="V244" s="58"/>
      <c r="W244" s="22"/>
      <c r="X244" s="22">
        <v>3967</v>
      </c>
      <c r="Y244" s="22"/>
    </row>
    <row r="245" s="6" customFormat="1" ht="24.95" customHeight="1" spans="1:25">
      <c r="A245" s="22">
        <v>122</v>
      </c>
      <c r="B245" s="23" t="s">
        <v>1300</v>
      </c>
      <c r="C245" s="22"/>
      <c r="D245" s="22"/>
      <c r="E245" s="22"/>
      <c r="F245" s="22"/>
      <c r="G245" s="22"/>
      <c r="H245" s="22"/>
      <c r="I245" s="22" t="s">
        <v>1301</v>
      </c>
      <c r="J245" s="43"/>
      <c r="K245" s="23"/>
      <c r="L245" s="22"/>
      <c r="M245" s="49"/>
      <c r="N245" s="49"/>
      <c r="O245" s="49"/>
      <c r="P245" s="49"/>
      <c r="Q245" s="22"/>
      <c r="R245" s="22"/>
      <c r="S245" s="58"/>
      <c r="T245" s="58"/>
      <c r="U245" s="58"/>
      <c r="V245" s="58"/>
      <c r="W245" s="22"/>
      <c r="X245" s="22"/>
      <c r="Y245" s="22" t="s">
        <v>1302</v>
      </c>
    </row>
    <row r="246" s="5" customFormat="1" ht="24.95" customHeight="1" spans="1:25">
      <c r="A246" s="20">
        <v>123</v>
      </c>
      <c r="B246" s="21" t="s">
        <v>1303</v>
      </c>
      <c r="C246" s="20"/>
      <c r="D246" s="20"/>
      <c r="E246" s="20"/>
      <c r="F246" s="20"/>
      <c r="G246" s="20"/>
      <c r="H246" s="20"/>
      <c r="I246" s="20" t="s">
        <v>108</v>
      </c>
      <c r="J246" s="41"/>
      <c r="K246" s="21"/>
      <c r="L246" s="20"/>
      <c r="M246" s="48"/>
      <c r="N246" s="48"/>
      <c r="O246" s="48"/>
      <c r="P246" s="48"/>
      <c r="Q246" s="20"/>
      <c r="R246" s="20"/>
      <c r="S246" s="57"/>
      <c r="T246" s="57"/>
      <c r="U246" s="57"/>
      <c r="V246" s="57"/>
      <c r="W246" s="20"/>
      <c r="X246" s="20"/>
      <c r="Y246" s="20" t="s">
        <v>1304</v>
      </c>
    </row>
    <row r="247" s="4" customFormat="1" ht="24.95" customHeight="1" spans="1:25">
      <c r="A247" s="18">
        <v>124</v>
      </c>
      <c r="B247" s="19" t="s">
        <v>1305</v>
      </c>
      <c r="C247" s="18"/>
      <c r="D247" s="18"/>
      <c r="E247" s="18"/>
      <c r="F247" s="18"/>
      <c r="G247" s="18" t="s">
        <v>37</v>
      </c>
      <c r="H247" s="18" t="s">
        <v>34</v>
      </c>
      <c r="I247" s="18" t="s">
        <v>106</v>
      </c>
      <c r="J247" s="62">
        <f>J248+J262+J270+J273+J275+J276+J277</f>
        <v>68</v>
      </c>
      <c r="K247" s="19"/>
      <c r="L247" s="18"/>
      <c r="M247" s="40">
        <f t="shared" ref="M247:P247" si="69">M248+M262+M270+M273+M275+M276+M277</f>
        <v>136.8</v>
      </c>
      <c r="N247" s="40">
        <f t="shared" si="69"/>
        <v>82.2</v>
      </c>
      <c r="O247" s="40">
        <f t="shared" si="69"/>
        <v>54.6</v>
      </c>
      <c r="P247" s="40">
        <f t="shared" si="69"/>
        <v>0</v>
      </c>
      <c r="Q247" s="18"/>
      <c r="R247" s="18" t="s">
        <v>39</v>
      </c>
      <c r="S247" s="56">
        <f>S248+S262+S270+S273+S275+S276+S277</f>
        <v>52</v>
      </c>
      <c r="T247" s="56">
        <f>T248+T262+T270+T273+T275+T276+T277</f>
        <v>191</v>
      </c>
      <c r="U247" s="56" t="s">
        <v>1306</v>
      </c>
      <c r="V247" s="56" t="s">
        <v>1287</v>
      </c>
      <c r="W247" s="18" t="s">
        <v>34</v>
      </c>
      <c r="X247" s="18">
        <v>3968</v>
      </c>
      <c r="Y247" s="18"/>
    </row>
    <row r="248" s="5" customFormat="1" ht="24.95" customHeight="1" spans="1:25">
      <c r="A248" s="20">
        <v>125</v>
      </c>
      <c r="B248" s="21" t="s">
        <v>1307</v>
      </c>
      <c r="C248" s="20"/>
      <c r="D248" s="20"/>
      <c r="E248" s="20"/>
      <c r="F248" s="20"/>
      <c r="G248" s="20" t="s">
        <v>37</v>
      </c>
      <c r="H248" s="20" t="s">
        <v>34</v>
      </c>
      <c r="I248" s="20" t="s">
        <v>106</v>
      </c>
      <c r="J248" s="41">
        <f>SUM(J249:J261)</f>
        <v>39</v>
      </c>
      <c r="K248" s="21"/>
      <c r="L248" s="20"/>
      <c r="M248" s="48">
        <f>SUM(M249:M261)</f>
        <v>81.9</v>
      </c>
      <c r="N248" s="48">
        <f>SUM(N249:N261)</f>
        <v>52.5</v>
      </c>
      <c r="O248" s="48">
        <f>SUM(O249:O261)</f>
        <v>29.4</v>
      </c>
      <c r="P248" s="48">
        <f>SUM(P249:P261)</f>
        <v>0</v>
      </c>
      <c r="Q248" s="20"/>
      <c r="R248" s="20" t="s">
        <v>39</v>
      </c>
      <c r="S248" s="57">
        <f>SUM(S249:S261)</f>
        <v>23</v>
      </c>
      <c r="T248" s="57">
        <f>SUM(T249:T261)</f>
        <v>84</v>
      </c>
      <c r="U248" s="57"/>
      <c r="V248" s="57"/>
      <c r="W248" s="20" t="s">
        <v>34</v>
      </c>
      <c r="X248" s="20">
        <v>3969</v>
      </c>
      <c r="Y248" s="20"/>
    </row>
    <row r="249" s="3" customFormat="1" ht="24.95" customHeight="1" spans="1:25">
      <c r="A249" s="24">
        <v>126</v>
      </c>
      <c r="B249" s="46" t="s">
        <v>1353</v>
      </c>
      <c r="C249" s="26" t="s">
        <v>45</v>
      </c>
      <c r="D249" s="26" t="s">
        <v>56</v>
      </c>
      <c r="E249" s="26" t="s">
        <v>66</v>
      </c>
      <c r="F249" s="26"/>
      <c r="G249" s="26" t="s">
        <v>37</v>
      </c>
      <c r="H249" s="26">
        <v>2018</v>
      </c>
      <c r="I249" s="26" t="s">
        <v>106</v>
      </c>
      <c r="J249" s="63">
        <v>4</v>
      </c>
      <c r="K249" s="46" t="s">
        <v>1309</v>
      </c>
      <c r="L249" s="47">
        <v>2.1</v>
      </c>
      <c r="M249" s="47">
        <f t="shared" ref="M249:M255" si="70">N249+O249+P249</f>
        <v>8.4</v>
      </c>
      <c r="N249" s="47">
        <v>8.4</v>
      </c>
      <c r="O249" s="47"/>
      <c r="P249" s="47"/>
      <c r="Q249" s="26" t="s">
        <v>135</v>
      </c>
      <c r="R249" s="26" t="s">
        <v>39</v>
      </c>
      <c r="S249" s="26">
        <v>2</v>
      </c>
      <c r="T249" s="26">
        <v>8</v>
      </c>
      <c r="U249" s="26"/>
      <c r="V249" s="26"/>
      <c r="W249" s="26" t="s">
        <v>1310</v>
      </c>
      <c r="X249" s="26">
        <v>4022</v>
      </c>
      <c r="Y249" s="26"/>
    </row>
    <row r="250" s="3" customFormat="1" ht="24.95" customHeight="1" spans="1:25">
      <c r="A250" s="24">
        <v>127</v>
      </c>
      <c r="B250" s="46" t="s">
        <v>1354</v>
      </c>
      <c r="C250" s="26" t="s">
        <v>45</v>
      </c>
      <c r="D250" s="26" t="s">
        <v>56</v>
      </c>
      <c r="E250" s="26" t="s">
        <v>63</v>
      </c>
      <c r="F250" s="26"/>
      <c r="G250" s="26" t="s">
        <v>37</v>
      </c>
      <c r="H250" s="26">
        <v>2018</v>
      </c>
      <c r="I250" s="26" t="s">
        <v>106</v>
      </c>
      <c r="J250" s="63">
        <v>2</v>
      </c>
      <c r="K250" s="46" t="s">
        <v>1309</v>
      </c>
      <c r="L250" s="47">
        <v>2.1</v>
      </c>
      <c r="M250" s="47">
        <f t="shared" si="70"/>
        <v>4.2</v>
      </c>
      <c r="N250" s="47">
        <v>4.2</v>
      </c>
      <c r="O250" s="47"/>
      <c r="P250" s="47"/>
      <c r="Q250" s="26" t="s">
        <v>135</v>
      </c>
      <c r="R250" s="26" t="s">
        <v>39</v>
      </c>
      <c r="S250" s="26">
        <v>2</v>
      </c>
      <c r="T250" s="26">
        <v>7</v>
      </c>
      <c r="U250" s="26"/>
      <c r="V250" s="26"/>
      <c r="W250" s="26" t="s">
        <v>1310</v>
      </c>
      <c r="X250" s="26">
        <v>4023</v>
      </c>
      <c r="Y250" s="26"/>
    </row>
    <row r="251" s="3" customFormat="1" ht="24.95" customHeight="1" spans="1:25">
      <c r="A251" s="24">
        <v>128</v>
      </c>
      <c r="B251" s="46" t="s">
        <v>1355</v>
      </c>
      <c r="C251" s="26" t="s">
        <v>45</v>
      </c>
      <c r="D251" s="26" t="s">
        <v>56</v>
      </c>
      <c r="E251" s="26" t="s">
        <v>60</v>
      </c>
      <c r="F251" s="26"/>
      <c r="G251" s="26" t="s">
        <v>37</v>
      </c>
      <c r="H251" s="26">
        <v>2018</v>
      </c>
      <c r="I251" s="26" t="s">
        <v>106</v>
      </c>
      <c r="J251" s="63">
        <v>6</v>
      </c>
      <c r="K251" s="46" t="s">
        <v>1309</v>
      </c>
      <c r="L251" s="47">
        <v>2.1</v>
      </c>
      <c r="M251" s="47">
        <f t="shared" si="70"/>
        <v>12.6</v>
      </c>
      <c r="N251" s="47">
        <v>12.6</v>
      </c>
      <c r="O251" s="47"/>
      <c r="P251" s="47"/>
      <c r="Q251" s="26" t="s">
        <v>135</v>
      </c>
      <c r="R251" s="26" t="s">
        <v>39</v>
      </c>
      <c r="S251" s="26">
        <v>3</v>
      </c>
      <c r="T251" s="26">
        <v>12</v>
      </c>
      <c r="U251" s="26"/>
      <c r="V251" s="26"/>
      <c r="W251" s="26" t="s">
        <v>1310</v>
      </c>
      <c r="X251" s="26">
        <v>4025</v>
      </c>
      <c r="Y251" s="26"/>
    </row>
    <row r="252" s="3" customFormat="1" ht="24.95" customHeight="1" spans="1:25">
      <c r="A252" s="24">
        <v>129</v>
      </c>
      <c r="B252" s="46" t="s">
        <v>1356</v>
      </c>
      <c r="C252" s="26" t="s">
        <v>45</v>
      </c>
      <c r="D252" s="26" t="s">
        <v>56</v>
      </c>
      <c r="E252" s="26" t="s">
        <v>61</v>
      </c>
      <c r="F252" s="26"/>
      <c r="G252" s="26" t="s">
        <v>37</v>
      </c>
      <c r="H252" s="26">
        <v>2018</v>
      </c>
      <c r="I252" s="26" t="s">
        <v>106</v>
      </c>
      <c r="J252" s="63">
        <v>4</v>
      </c>
      <c r="K252" s="46" t="s">
        <v>1309</v>
      </c>
      <c r="L252" s="47">
        <v>2.1</v>
      </c>
      <c r="M252" s="47">
        <f t="shared" si="70"/>
        <v>8.4</v>
      </c>
      <c r="N252" s="47">
        <v>8.4</v>
      </c>
      <c r="O252" s="47"/>
      <c r="P252" s="47"/>
      <c r="Q252" s="26" t="s">
        <v>135</v>
      </c>
      <c r="R252" s="26" t="s">
        <v>39</v>
      </c>
      <c r="S252" s="26">
        <v>1</v>
      </c>
      <c r="T252" s="26">
        <v>4</v>
      </c>
      <c r="U252" s="26"/>
      <c r="V252" s="26"/>
      <c r="W252" s="26" t="s">
        <v>1310</v>
      </c>
      <c r="X252" s="26">
        <v>4026</v>
      </c>
      <c r="Y252" s="26"/>
    </row>
    <row r="253" s="3" customFormat="1" ht="24.95" customHeight="1" spans="1:25">
      <c r="A253" s="24">
        <v>130</v>
      </c>
      <c r="B253" s="46" t="s">
        <v>1357</v>
      </c>
      <c r="C253" s="26" t="s">
        <v>45</v>
      </c>
      <c r="D253" s="26" t="s">
        <v>56</v>
      </c>
      <c r="E253" s="26" t="s">
        <v>69</v>
      </c>
      <c r="F253" s="26"/>
      <c r="G253" s="26" t="s">
        <v>37</v>
      </c>
      <c r="H253" s="26">
        <v>2018</v>
      </c>
      <c r="I253" s="26" t="s">
        <v>106</v>
      </c>
      <c r="J253" s="63">
        <v>5</v>
      </c>
      <c r="K253" s="46" t="s">
        <v>1309</v>
      </c>
      <c r="L253" s="47">
        <v>2.1</v>
      </c>
      <c r="M253" s="47">
        <f t="shared" si="70"/>
        <v>10.5</v>
      </c>
      <c r="N253" s="47">
        <v>10.5</v>
      </c>
      <c r="O253" s="47"/>
      <c r="P253" s="47"/>
      <c r="Q253" s="26" t="s">
        <v>135</v>
      </c>
      <c r="R253" s="26" t="s">
        <v>39</v>
      </c>
      <c r="S253" s="26">
        <v>5</v>
      </c>
      <c r="T253" s="26">
        <v>18</v>
      </c>
      <c r="U253" s="26"/>
      <c r="V253" s="26"/>
      <c r="W253" s="26" t="s">
        <v>1310</v>
      </c>
      <c r="X253" s="26">
        <v>4028</v>
      </c>
      <c r="Y253" s="26"/>
    </row>
    <row r="254" s="3" customFormat="1" ht="24.95" customHeight="1" spans="1:25">
      <c r="A254" s="24">
        <v>131</v>
      </c>
      <c r="B254" s="46" t="s">
        <v>1358</v>
      </c>
      <c r="C254" s="26" t="s">
        <v>45</v>
      </c>
      <c r="D254" s="26" t="s">
        <v>56</v>
      </c>
      <c r="E254" s="26" t="s">
        <v>59</v>
      </c>
      <c r="F254" s="26"/>
      <c r="G254" s="26" t="s">
        <v>37</v>
      </c>
      <c r="H254" s="26">
        <v>2018</v>
      </c>
      <c r="I254" s="26" t="s">
        <v>106</v>
      </c>
      <c r="J254" s="63">
        <v>1</v>
      </c>
      <c r="K254" s="46" t="s">
        <v>1309</v>
      </c>
      <c r="L254" s="47">
        <v>2.1</v>
      </c>
      <c r="M254" s="47">
        <f t="shared" si="70"/>
        <v>2.1</v>
      </c>
      <c r="N254" s="47">
        <v>2.1</v>
      </c>
      <c r="O254" s="47"/>
      <c r="P254" s="47"/>
      <c r="Q254" s="26" t="s">
        <v>135</v>
      </c>
      <c r="R254" s="26" t="s">
        <v>39</v>
      </c>
      <c r="S254" s="26">
        <v>1</v>
      </c>
      <c r="T254" s="26">
        <v>4</v>
      </c>
      <c r="U254" s="26"/>
      <c r="V254" s="26"/>
      <c r="W254" s="26" t="s">
        <v>1310</v>
      </c>
      <c r="X254" s="26">
        <v>4029</v>
      </c>
      <c r="Y254" s="26"/>
    </row>
    <row r="255" s="3" customFormat="1" ht="24.95" customHeight="1" spans="1:25">
      <c r="A255" s="24">
        <v>132</v>
      </c>
      <c r="B255" s="46" t="s">
        <v>1359</v>
      </c>
      <c r="C255" s="26" t="s">
        <v>45</v>
      </c>
      <c r="D255" s="26" t="s">
        <v>56</v>
      </c>
      <c r="E255" s="26" t="s">
        <v>97</v>
      </c>
      <c r="F255" s="26"/>
      <c r="G255" s="26" t="s">
        <v>37</v>
      </c>
      <c r="H255" s="26">
        <v>2018</v>
      </c>
      <c r="I255" s="26" t="s">
        <v>106</v>
      </c>
      <c r="J255" s="63">
        <v>3</v>
      </c>
      <c r="K255" s="46" t="s">
        <v>1309</v>
      </c>
      <c r="L255" s="47">
        <v>2.1</v>
      </c>
      <c r="M255" s="47">
        <f t="shared" si="70"/>
        <v>6.3</v>
      </c>
      <c r="N255" s="47">
        <v>6.3</v>
      </c>
      <c r="O255" s="47"/>
      <c r="P255" s="47"/>
      <c r="Q255" s="26" t="s">
        <v>135</v>
      </c>
      <c r="R255" s="26" t="s">
        <v>39</v>
      </c>
      <c r="S255" s="26">
        <v>3</v>
      </c>
      <c r="T255" s="26">
        <v>10</v>
      </c>
      <c r="U255" s="26"/>
      <c r="V255" s="26"/>
      <c r="W255" s="26" t="s">
        <v>1310</v>
      </c>
      <c r="X255" s="26">
        <v>4030</v>
      </c>
      <c r="Y255" s="26"/>
    </row>
    <row r="256" ht="24.95" customHeight="1" spans="1:25">
      <c r="A256" s="24">
        <v>133</v>
      </c>
      <c r="B256" s="25" t="s">
        <v>1397</v>
      </c>
      <c r="C256" s="26" t="s">
        <v>45</v>
      </c>
      <c r="D256" s="26" t="s">
        <v>56</v>
      </c>
      <c r="E256" s="26" t="s">
        <v>57</v>
      </c>
      <c r="F256" s="26"/>
      <c r="G256" s="26" t="s">
        <v>37</v>
      </c>
      <c r="H256" s="26">
        <v>2019</v>
      </c>
      <c r="I256" s="26" t="s">
        <v>106</v>
      </c>
      <c r="J256" s="45">
        <v>1</v>
      </c>
      <c r="K256" s="46" t="s">
        <v>1309</v>
      </c>
      <c r="L256" s="26">
        <v>2.1</v>
      </c>
      <c r="M256" s="47">
        <f t="shared" ref="M256:M261" si="71">N256+O256+P256</f>
        <v>2.1</v>
      </c>
      <c r="N256" s="47"/>
      <c r="O256" s="47">
        <v>2.1</v>
      </c>
      <c r="P256" s="47"/>
      <c r="Q256" s="26" t="s">
        <v>135</v>
      </c>
      <c r="R256" s="26" t="s">
        <v>39</v>
      </c>
      <c r="S256" s="60">
        <v>1</v>
      </c>
      <c r="T256" s="60">
        <v>3</v>
      </c>
      <c r="U256" s="60"/>
      <c r="V256" s="60"/>
      <c r="W256" s="26" t="s">
        <v>1310</v>
      </c>
      <c r="X256" s="26"/>
      <c r="Y256" s="26" t="s">
        <v>1398</v>
      </c>
    </row>
    <row r="257" ht="24.95" customHeight="1" spans="1:25">
      <c r="A257" s="24">
        <v>134</v>
      </c>
      <c r="B257" s="25" t="s">
        <v>1357</v>
      </c>
      <c r="C257" s="26" t="s">
        <v>45</v>
      </c>
      <c r="D257" s="26" t="s">
        <v>56</v>
      </c>
      <c r="E257" s="26" t="s">
        <v>69</v>
      </c>
      <c r="F257" s="26"/>
      <c r="G257" s="26" t="s">
        <v>37</v>
      </c>
      <c r="H257" s="26">
        <v>2019</v>
      </c>
      <c r="I257" s="26" t="s">
        <v>106</v>
      </c>
      <c r="J257" s="45">
        <v>3</v>
      </c>
      <c r="K257" s="46" t="s">
        <v>1309</v>
      </c>
      <c r="L257" s="26">
        <v>2.1</v>
      </c>
      <c r="M257" s="47">
        <f t="shared" si="71"/>
        <v>6.3</v>
      </c>
      <c r="N257" s="47"/>
      <c r="O257" s="47">
        <v>6.3</v>
      </c>
      <c r="P257" s="47"/>
      <c r="Q257" s="26" t="s">
        <v>135</v>
      </c>
      <c r="R257" s="26" t="s">
        <v>39</v>
      </c>
      <c r="S257" s="60">
        <v>1</v>
      </c>
      <c r="T257" s="60">
        <v>4</v>
      </c>
      <c r="U257" s="60"/>
      <c r="V257" s="60"/>
      <c r="W257" s="26" t="s">
        <v>1310</v>
      </c>
      <c r="X257" s="26"/>
      <c r="Y257" s="26" t="s">
        <v>1399</v>
      </c>
    </row>
    <row r="258" ht="24.95" customHeight="1" spans="1:25">
      <c r="A258" s="24">
        <v>135</v>
      </c>
      <c r="B258" s="25" t="s">
        <v>1355</v>
      </c>
      <c r="C258" s="26" t="s">
        <v>45</v>
      </c>
      <c r="D258" s="26" t="s">
        <v>56</v>
      </c>
      <c r="E258" s="26" t="s">
        <v>60</v>
      </c>
      <c r="F258" s="26"/>
      <c r="G258" s="26" t="s">
        <v>37</v>
      </c>
      <c r="H258" s="26">
        <v>2019</v>
      </c>
      <c r="I258" s="26" t="s">
        <v>106</v>
      </c>
      <c r="J258" s="45">
        <v>3</v>
      </c>
      <c r="K258" s="46" t="s">
        <v>1309</v>
      </c>
      <c r="L258" s="26">
        <v>2.1</v>
      </c>
      <c r="M258" s="47">
        <f t="shared" si="71"/>
        <v>6.3</v>
      </c>
      <c r="N258" s="47"/>
      <c r="O258" s="47">
        <v>6.3</v>
      </c>
      <c r="P258" s="47"/>
      <c r="Q258" s="26" t="s">
        <v>135</v>
      </c>
      <c r="R258" s="26" t="s">
        <v>39</v>
      </c>
      <c r="S258" s="60">
        <v>1</v>
      </c>
      <c r="T258" s="60">
        <v>4</v>
      </c>
      <c r="U258" s="60"/>
      <c r="V258" s="60"/>
      <c r="W258" s="26" t="s">
        <v>1310</v>
      </c>
      <c r="X258" s="26"/>
      <c r="Y258" s="26" t="s">
        <v>1400</v>
      </c>
    </row>
    <row r="259" ht="24.95" customHeight="1" spans="1:25">
      <c r="A259" s="24">
        <v>136</v>
      </c>
      <c r="B259" s="25" t="s">
        <v>1354</v>
      </c>
      <c r="C259" s="26" t="s">
        <v>45</v>
      </c>
      <c r="D259" s="26" t="s">
        <v>56</v>
      </c>
      <c r="E259" s="26" t="s">
        <v>63</v>
      </c>
      <c r="F259" s="26"/>
      <c r="G259" s="26" t="s">
        <v>37</v>
      </c>
      <c r="H259" s="26">
        <v>2019</v>
      </c>
      <c r="I259" s="26" t="s">
        <v>106</v>
      </c>
      <c r="J259" s="45">
        <v>1</v>
      </c>
      <c r="K259" s="46" t="s">
        <v>1309</v>
      </c>
      <c r="L259" s="26">
        <v>2.1</v>
      </c>
      <c r="M259" s="47">
        <f t="shared" si="71"/>
        <v>2.1</v>
      </c>
      <c r="N259" s="47"/>
      <c r="O259" s="47">
        <v>2.1</v>
      </c>
      <c r="P259" s="47"/>
      <c r="Q259" s="26" t="s">
        <v>135</v>
      </c>
      <c r="R259" s="26" t="s">
        <v>39</v>
      </c>
      <c r="S259" s="60">
        <v>1</v>
      </c>
      <c r="T259" s="60">
        <v>5</v>
      </c>
      <c r="U259" s="60"/>
      <c r="V259" s="60"/>
      <c r="W259" s="26" t="s">
        <v>1310</v>
      </c>
      <c r="X259" s="26"/>
      <c r="Y259" s="26" t="s">
        <v>1401</v>
      </c>
    </row>
    <row r="260" ht="24.95" customHeight="1" spans="1:25">
      <c r="A260" s="24">
        <v>137</v>
      </c>
      <c r="B260" s="25" t="s">
        <v>1402</v>
      </c>
      <c r="C260" s="26" t="s">
        <v>45</v>
      </c>
      <c r="D260" s="26" t="s">
        <v>56</v>
      </c>
      <c r="E260" s="26" t="s">
        <v>62</v>
      </c>
      <c r="F260" s="26"/>
      <c r="G260" s="26" t="s">
        <v>37</v>
      </c>
      <c r="H260" s="26">
        <v>2019</v>
      </c>
      <c r="I260" s="26" t="s">
        <v>106</v>
      </c>
      <c r="J260" s="45">
        <v>1</v>
      </c>
      <c r="K260" s="46" t="s">
        <v>1309</v>
      </c>
      <c r="L260" s="26">
        <v>2.1</v>
      </c>
      <c r="M260" s="47">
        <f t="shared" si="71"/>
        <v>2.1</v>
      </c>
      <c r="N260" s="47"/>
      <c r="O260" s="47">
        <v>2.1</v>
      </c>
      <c r="P260" s="47"/>
      <c r="Q260" s="26" t="s">
        <v>135</v>
      </c>
      <c r="R260" s="26" t="s">
        <v>39</v>
      </c>
      <c r="S260" s="60">
        <v>1</v>
      </c>
      <c r="T260" s="60">
        <v>3</v>
      </c>
      <c r="U260" s="60"/>
      <c r="V260" s="60"/>
      <c r="W260" s="26" t="s">
        <v>1310</v>
      </c>
      <c r="X260" s="26"/>
      <c r="Y260" s="26" t="s">
        <v>1403</v>
      </c>
    </row>
    <row r="261" ht="24.95" customHeight="1" spans="1:25">
      <c r="A261" s="24">
        <v>138</v>
      </c>
      <c r="B261" s="25" t="s">
        <v>1353</v>
      </c>
      <c r="C261" s="26" t="s">
        <v>45</v>
      </c>
      <c r="D261" s="26" t="s">
        <v>56</v>
      </c>
      <c r="E261" s="26" t="s">
        <v>66</v>
      </c>
      <c r="F261" s="26"/>
      <c r="G261" s="26" t="s">
        <v>37</v>
      </c>
      <c r="H261" s="26">
        <v>2019</v>
      </c>
      <c r="I261" s="26" t="s">
        <v>106</v>
      </c>
      <c r="J261" s="45">
        <v>5</v>
      </c>
      <c r="K261" s="46" t="s">
        <v>1309</v>
      </c>
      <c r="L261" s="26">
        <v>2.1</v>
      </c>
      <c r="M261" s="47">
        <f t="shared" si="71"/>
        <v>10.5</v>
      </c>
      <c r="N261" s="47"/>
      <c r="O261" s="47">
        <v>10.5</v>
      </c>
      <c r="P261" s="47"/>
      <c r="Q261" s="26" t="s">
        <v>135</v>
      </c>
      <c r="R261" s="26" t="s">
        <v>39</v>
      </c>
      <c r="S261" s="60">
        <v>1</v>
      </c>
      <c r="T261" s="60">
        <v>2</v>
      </c>
      <c r="U261" s="60"/>
      <c r="V261" s="60"/>
      <c r="W261" s="26" t="s">
        <v>1310</v>
      </c>
      <c r="X261" s="26"/>
      <c r="Y261" s="26" t="s">
        <v>1404</v>
      </c>
    </row>
    <row r="262" s="5" customFormat="1" ht="24.95" customHeight="1" spans="1:25">
      <c r="A262" s="20">
        <v>139</v>
      </c>
      <c r="B262" s="21" t="s">
        <v>1423</v>
      </c>
      <c r="C262" s="20"/>
      <c r="D262" s="20"/>
      <c r="E262" s="20"/>
      <c r="F262" s="20"/>
      <c r="G262" s="20" t="s">
        <v>363</v>
      </c>
      <c r="H262" s="20" t="s">
        <v>34</v>
      </c>
      <c r="I262" s="20" t="s">
        <v>106</v>
      </c>
      <c r="J262" s="41">
        <f>SUM(J263:J269)</f>
        <v>8</v>
      </c>
      <c r="K262" s="21" t="s">
        <v>1424</v>
      </c>
      <c r="L262" s="20"/>
      <c r="M262" s="48">
        <f>SUM(M263:M269)</f>
        <v>16.8</v>
      </c>
      <c r="N262" s="48">
        <f>SUM(N263:N269)</f>
        <v>0</v>
      </c>
      <c r="O262" s="48">
        <f>SUM(O263:O269)</f>
        <v>16.8</v>
      </c>
      <c r="P262" s="48">
        <f>SUM(P263:P269)</f>
        <v>0</v>
      </c>
      <c r="Q262" s="20"/>
      <c r="R262" s="20" t="s">
        <v>39</v>
      </c>
      <c r="S262" s="57">
        <f>SUM(S263:S269)</f>
        <v>8</v>
      </c>
      <c r="T262" s="57">
        <f>SUM(T263:T269)</f>
        <v>26</v>
      </c>
      <c r="U262" s="57"/>
      <c r="V262" s="57"/>
      <c r="W262" s="20" t="s">
        <v>34</v>
      </c>
      <c r="X262" s="20">
        <v>4290</v>
      </c>
      <c r="Y262" s="20"/>
    </row>
    <row r="263" ht="24.95" customHeight="1" spans="1:25">
      <c r="A263" s="24">
        <v>140</v>
      </c>
      <c r="B263" s="25" t="s">
        <v>1560</v>
      </c>
      <c r="C263" s="26" t="s">
        <v>45</v>
      </c>
      <c r="D263" s="26" t="s">
        <v>56</v>
      </c>
      <c r="E263" s="26" t="s">
        <v>59</v>
      </c>
      <c r="F263" s="26"/>
      <c r="G263" s="26" t="s">
        <v>363</v>
      </c>
      <c r="H263" s="26">
        <v>2019</v>
      </c>
      <c r="I263" s="26" t="s">
        <v>106</v>
      </c>
      <c r="J263" s="45">
        <v>1</v>
      </c>
      <c r="K263" s="46" t="s">
        <v>1427</v>
      </c>
      <c r="L263" s="26">
        <v>2.1</v>
      </c>
      <c r="M263" s="47">
        <f t="shared" ref="M263:M269" si="72">N263+O263+P263</f>
        <v>2.1</v>
      </c>
      <c r="N263" s="47"/>
      <c r="O263" s="47">
        <v>2.1</v>
      </c>
      <c r="P263" s="47"/>
      <c r="Q263" s="26" t="s">
        <v>135</v>
      </c>
      <c r="R263" s="26" t="s">
        <v>39</v>
      </c>
      <c r="S263" s="60">
        <v>1</v>
      </c>
      <c r="T263" s="60">
        <v>3</v>
      </c>
      <c r="U263" s="60"/>
      <c r="V263" s="60"/>
      <c r="W263" s="26" t="s">
        <v>1310</v>
      </c>
      <c r="X263" s="26"/>
      <c r="Y263" s="26" t="s">
        <v>1561</v>
      </c>
    </row>
    <row r="264" ht="24.95" customHeight="1" spans="1:25">
      <c r="A264" s="24">
        <v>141</v>
      </c>
      <c r="B264" s="25" t="s">
        <v>1562</v>
      </c>
      <c r="C264" s="26" t="s">
        <v>45</v>
      </c>
      <c r="D264" s="26" t="s">
        <v>56</v>
      </c>
      <c r="E264" s="26" t="s">
        <v>69</v>
      </c>
      <c r="F264" s="26"/>
      <c r="G264" s="26" t="s">
        <v>363</v>
      </c>
      <c r="H264" s="26">
        <v>2019</v>
      </c>
      <c r="I264" s="26" t="s">
        <v>106</v>
      </c>
      <c r="J264" s="45">
        <v>1</v>
      </c>
      <c r="K264" s="46" t="s">
        <v>1427</v>
      </c>
      <c r="L264" s="26">
        <v>2.1</v>
      </c>
      <c r="M264" s="47">
        <f t="shared" si="72"/>
        <v>2.1</v>
      </c>
      <c r="N264" s="47"/>
      <c r="O264" s="47">
        <v>2.1</v>
      </c>
      <c r="P264" s="47"/>
      <c r="Q264" s="26" t="s">
        <v>135</v>
      </c>
      <c r="R264" s="26" t="s">
        <v>39</v>
      </c>
      <c r="S264" s="60">
        <v>1</v>
      </c>
      <c r="T264" s="60">
        <v>9</v>
      </c>
      <c r="U264" s="60"/>
      <c r="V264" s="60"/>
      <c r="W264" s="26" t="s">
        <v>1310</v>
      </c>
      <c r="X264" s="26"/>
      <c r="Y264" s="26" t="s">
        <v>1563</v>
      </c>
    </row>
    <row r="265" ht="24.95" customHeight="1" spans="1:25">
      <c r="A265" s="24">
        <v>142</v>
      </c>
      <c r="B265" s="25" t="s">
        <v>1564</v>
      </c>
      <c r="C265" s="26" t="s">
        <v>45</v>
      </c>
      <c r="D265" s="26" t="s">
        <v>56</v>
      </c>
      <c r="E265" s="26" t="s">
        <v>60</v>
      </c>
      <c r="F265" s="26"/>
      <c r="G265" s="26" t="s">
        <v>363</v>
      </c>
      <c r="H265" s="26">
        <v>2019</v>
      </c>
      <c r="I265" s="26" t="s">
        <v>106</v>
      </c>
      <c r="J265" s="45">
        <v>1</v>
      </c>
      <c r="K265" s="46" t="s">
        <v>1427</v>
      </c>
      <c r="L265" s="26">
        <v>2.1</v>
      </c>
      <c r="M265" s="47">
        <f t="shared" si="72"/>
        <v>2.1</v>
      </c>
      <c r="N265" s="47"/>
      <c r="O265" s="47">
        <v>2.1</v>
      </c>
      <c r="P265" s="47"/>
      <c r="Q265" s="26" t="s">
        <v>135</v>
      </c>
      <c r="R265" s="26" t="s">
        <v>39</v>
      </c>
      <c r="S265" s="60">
        <v>1</v>
      </c>
      <c r="T265" s="60">
        <v>3</v>
      </c>
      <c r="U265" s="60"/>
      <c r="V265" s="60"/>
      <c r="W265" s="26" t="s">
        <v>1310</v>
      </c>
      <c r="X265" s="26"/>
      <c r="Y265" s="26" t="s">
        <v>1565</v>
      </c>
    </row>
    <row r="266" ht="24.95" customHeight="1" spans="1:25">
      <c r="A266" s="24">
        <v>143</v>
      </c>
      <c r="B266" s="25" t="s">
        <v>1566</v>
      </c>
      <c r="C266" s="26" t="s">
        <v>45</v>
      </c>
      <c r="D266" s="26" t="s">
        <v>56</v>
      </c>
      <c r="E266" s="26" t="s">
        <v>61</v>
      </c>
      <c r="F266" s="26"/>
      <c r="G266" s="26" t="s">
        <v>363</v>
      </c>
      <c r="H266" s="26">
        <v>2019</v>
      </c>
      <c r="I266" s="26" t="s">
        <v>106</v>
      </c>
      <c r="J266" s="45">
        <v>1</v>
      </c>
      <c r="K266" s="46" t="s">
        <v>1427</v>
      </c>
      <c r="L266" s="26">
        <v>2.1</v>
      </c>
      <c r="M266" s="47">
        <f t="shared" si="72"/>
        <v>2.1</v>
      </c>
      <c r="N266" s="47"/>
      <c r="O266" s="47">
        <v>2.1</v>
      </c>
      <c r="P266" s="47"/>
      <c r="Q266" s="26" t="s">
        <v>135</v>
      </c>
      <c r="R266" s="26" t="s">
        <v>39</v>
      </c>
      <c r="S266" s="60">
        <v>1</v>
      </c>
      <c r="T266" s="60">
        <v>2</v>
      </c>
      <c r="U266" s="60"/>
      <c r="V266" s="60"/>
      <c r="W266" s="26" t="s">
        <v>1310</v>
      </c>
      <c r="X266" s="26"/>
      <c r="Y266" s="26" t="s">
        <v>1567</v>
      </c>
    </row>
    <row r="267" ht="24.95" customHeight="1" spans="1:25">
      <c r="A267" s="24">
        <v>144</v>
      </c>
      <c r="B267" s="25" t="s">
        <v>1568</v>
      </c>
      <c r="C267" s="26" t="s">
        <v>45</v>
      </c>
      <c r="D267" s="26" t="s">
        <v>56</v>
      </c>
      <c r="E267" s="26" t="s">
        <v>63</v>
      </c>
      <c r="F267" s="26"/>
      <c r="G267" s="26" t="s">
        <v>363</v>
      </c>
      <c r="H267" s="26">
        <v>2019</v>
      </c>
      <c r="I267" s="26" t="s">
        <v>106</v>
      </c>
      <c r="J267" s="45">
        <v>1</v>
      </c>
      <c r="K267" s="46" t="s">
        <v>1427</v>
      </c>
      <c r="L267" s="26">
        <v>2.1</v>
      </c>
      <c r="M267" s="47">
        <f t="shared" si="72"/>
        <v>2.1</v>
      </c>
      <c r="N267" s="47"/>
      <c r="O267" s="47">
        <v>2.1</v>
      </c>
      <c r="P267" s="47"/>
      <c r="Q267" s="26" t="s">
        <v>135</v>
      </c>
      <c r="R267" s="26" t="s">
        <v>39</v>
      </c>
      <c r="S267" s="60">
        <v>1</v>
      </c>
      <c r="T267" s="60">
        <v>2</v>
      </c>
      <c r="U267" s="60"/>
      <c r="V267" s="60"/>
      <c r="W267" s="26" t="s">
        <v>1310</v>
      </c>
      <c r="X267" s="26"/>
      <c r="Y267" s="26" t="s">
        <v>1569</v>
      </c>
    </row>
    <row r="268" ht="24.95" customHeight="1" spans="1:25">
      <c r="A268" s="24">
        <v>145</v>
      </c>
      <c r="B268" s="25" t="s">
        <v>1570</v>
      </c>
      <c r="C268" s="26" t="s">
        <v>45</v>
      </c>
      <c r="D268" s="26" t="s">
        <v>56</v>
      </c>
      <c r="E268" s="26" t="s">
        <v>62</v>
      </c>
      <c r="F268" s="26"/>
      <c r="G268" s="26" t="s">
        <v>363</v>
      </c>
      <c r="H268" s="26">
        <v>2019</v>
      </c>
      <c r="I268" s="26" t="s">
        <v>106</v>
      </c>
      <c r="J268" s="45">
        <v>1</v>
      </c>
      <c r="K268" s="46" t="s">
        <v>1427</v>
      </c>
      <c r="L268" s="26">
        <v>2.1</v>
      </c>
      <c r="M268" s="47">
        <f t="shared" si="72"/>
        <v>2.1</v>
      </c>
      <c r="N268" s="47"/>
      <c r="O268" s="47">
        <v>2.1</v>
      </c>
      <c r="P268" s="47"/>
      <c r="Q268" s="26" t="s">
        <v>135</v>
      </c>
      <c r="R268" s="26" t="s">
        <v>39</v>
      </c>
      <c r="S268" s="60">
        <v>1</v>
      </c>
      <c r="T268" s="60">
        <v>4</v>
      </c>
      <c r="U268" s="60"/>
      <c r="V268" s="60"/>
      <c r="W268" s="26" t="s">
        <v>1310</v>
      </c>
      <c r="X268" s="26"/>
      <c r="Y268" s="26" t="s">
        <v>1571</v>
      </c>
    </row>
    <row r="269" ht="24.95" customHeight="1" spans="1:25">
      <c r="A269" s="24">
        <v>146</v>
      </c>
      <c r="B269" s="25" t="s">
        <v>1572</v>
      </c>
      <c r="C269" s="26" t="s">
        <v>45</v>
      </c>
      <c r="D269" s="26" t="s">
        <v>56</v>
      </c>
      <c r="E269" s="26" t="s">
        <v>66</v>
      </c>
      <c r="F269" s="26"/>
      <c r="G269" s="26" t="s">
        <v>363</v>
      </c>
      <c r="H269" s="26">
        <v>2019</v>
      </c>
      <c r="I269" s="26" t="s">
        <v>106</v>
      </c>
      <c r="J269" s="45">
        <v>2</v>
      </c>
      <c r="K269" s="46" t="s">
        <v>1427</v>
      </c>
      <c r="L269" s="26">
        <v>2.1</v>
      </c>
      <c r="M269" s="47">
        <f t="shared" si="72"/>
        <v>4.2</v>
      </c>
      <c r="N269" s="47"/>
      <c r="O269" s="47">
        <v>4.2</v>
      </c>
      <c r="P269" s="47"/>
      <c r="Q269" s="26" t="s">
        <v>135</v>
      </c>
      <c r="R269" s="26" t="s">
        <v>39</v>
      </c>
      <c r="S269" s="60">
        <v>2</v>
      </c>
      <c r="T269" s="60">
        <v>3</v>
      </c>
      <c r="U269" s="60"/>
      <c r="V269" s="60"/>
      <c r="W269" s="26" t="s">
        <v>1310</v>
      </c>
      <c r="X269" s="26"/>
      <c r="Y269" s="26" t="s">
        <v>1573</v>
      </c>
    </row>
    <row r="270" s="5" customFormat="1" ht="24.95" customHeight="1" spans="1:25">
      <c r="A270" s="20">
        <v>147</v>
      </c>
      <c r="B270" s="21" t="s">
        <v>1590</v>
      </c>
      <c r="C270" s="20"/>
      <c r="D270" s="20"/>
      <c r="E270" s="20"/>
      <c r="F270" s="20"/>
      <c r="G270" s="20" t="s">
        <v>37</v>
      </c>
      <c r="H270" s="20" t="s">
        <v>34</v>
      </c>
      <c r="I270" s="20" t="s">
        <v>106</v>
      </c>
      <c r="J270" s="41">
        <f>SUM(J271:J272)</f>
        <v>2</v>
      </c>
      <c r="K270" s="21" t="s">
        <v>1424</v>
      </c>
      <c r="L270" s="20"/>
      <c r="M270" s="48">
        <f>SUM(M271:M272)</f>
        <v>10.5</v>
      </c>
      <c r="N270" s="48">
        <f>SUM(N271:N272)</f>
        <v>2.1</v>
      </c>
      <c r="O270" s="48">
        <f>SUM(O271:O272)</f>
        <v>8.4</v>
      </c>
      <c r="P270" s="48">
        <f>SUM(P271:P272)</f>
        <v>0</v>
      </c>
      <c r="Q270" s="20"/>
      <c r="R270" s="20" t="s">
        <v>39</v>
      </c>
      <c r="S270" s="57">
        <f>SUM(S271:S272)</f>
        <v>2</v>
      </c>
      <c r="T270" s="57">
        <f>SUM(T271:T272)</f>
        <v>7</v>
      </c>
      <c r="U270" s="57"/>
      <c r="V270" s="57"/>
      <c r="W270" s="20" t="s">
        <v>34</v>
      </c>
      <c r="X270" s="20">
        <v>4571</v>
      </c>
      <c r="Y270" s="20"/>
    </row>
    <row r="271" s="3" customFormat="1" ht="24.95" customHeight="1" spans="1:25">
      <c r="A271" s="24">
        <v>148</v>
      </c>
      <c r="B271" s="46" t="s">
        <v>1611</v>
      </c>
      <c r="C271" s="26" t="s">
        <v>45</v>
      </c>
      <c r="D271" s="26" t="s">
        <v>56</v>
      </c>
      <c r="E271" s="26" t="s">
        <v>62</v>
      </c>
      <c r="F271" s="26"/>
      <c r="G271" s="26" t="s">
        <v>37</v>
      </c>
      <c r="H271" s="26">
        <v>2018</v>
      </c>
      <c r="I271" s="26" t="s">
        <v>106</v>
      </c>
      <c r="J271" s="45">
        <v>1</v>
      </c>
      <c r="K271" s="46" t="s">
        <v>1593</v>
      </c>
      <c r="L271" s="47">
        <v>2.1</v>
      </c>
      <c r="M271" s="47">
        <f>N271+O271+P271</f>
        <v>2.1</v>
      </c>
      <c r="N271" s="54">
        <v>2.1</v>
      </c>
      <c r="O271" s="54"/>
      <c r="P271" s="54"/>
      <c r="Q271" s="26" t="s">
        <v>135</v>
      </c>
      <c r="R271" s="26" t="s">
        <v>39</v>
      </c>
      <c r="S271" s="45">
        <v>1</v>
      </c>
      <c r="T271" s="26">
        <v>4</v>
      </c>
      <c r="U271" s="26"/>
      <c r="V271" s="26"/>
      <c r="W271" s="26" t="s">
        <v>1310</v>
      </c>
      <c r="X271" s="26">
        <v>4589</v>
      </c>
      <c r="Y271" s="26"/>
    </row>
    <row r="272" ht="24.95" customHeight="1" spans="1:25">
      <c r="A272" s="24">
        <v>149</v>
      </c>
      <c r="B272" s="25" t="s">
        <v>1629</v>
      </c>
      <c r="C272" s="26" t="s">
        <v>45</v>
      </c>
      <c r="D272" s="26" t="s">
        <v>56</v>
      </c>
      <c r="E272" s="26" t="s">
        <v>60</v>
      </c>
      <c r="F272" s="26"/>
      <c r="G272" s="26" t="s">
        <v>37</v>
      </c>
      <c r="H272" s="26">
        <v>2019</v>
      </c>
      <c r="I272" s="26" t="s">
        <v>106</v>
      </c>
      <c r="J272" s="45">
        <v>1</v>
      </c>
      <c r="K272" s="46" t="s">
        <v>1593</v>
      </c>
      <c r="L272" s="26">
        <v>2.1</v>
      </c>
      <c r="M272" s="47">
        <f>N272+O272+P272</f>
        <v>8.4</v>
      </c>
      <c r="N272" s="54"/>
      <c r="O272" s="54">
        <v>8.4</v>
      </c>
      <c r="P272" s="54"/>
      <c r="Q272" s="26" t="s">
        <v>135</v>
      </c>
      <c r="R272" s="26" t="s">
        <v>39</v>
      </c>
      <c r="S272" s="60">
        <v>1</v>
      </c>
      <c r="T272" s="60">
        <v>3</v>
      </c>
      <c r="U272" s="60"/>
      <c r="V272" s="60"/>
      <c r="W272" s="26" t="s">
        <v>1310</v>
      </c>
      <c r="X272" s="26"/>
      <c r="Y272" s="26" t="s">
        <v>1630</v>
      </c>
    </row>
    <row r="273" s="5" customFormat="1" ht="24.95" customHeight="1" spans="1:25">
      <c r="A273" s="20">
        <v>150</v>
      </c>
      <c r="B273" s="21" t="s">
        <v>1631</v>
      </c>
      <c r="C273" s="20"/>
      <c r="D273" s="20"/>
      <c r="E273" s="20"/>
      <c r="F273" s="20"/>
      <c r="G273" s="20" t="s">
        <v>363</v>
      </c>
      <c r="H273" s="20" t="s">
        <v>34</v>
      </c>
      <c r="I273" s="20" t="s">
        <v>106</v>
      </c>
      <c r="J273" s="41">
        <f>SUM(J274:J274)</f>
        <v>2</v>
      </c>
      <c r="K273" s="21" t="s">
        <v>1632</v>
      </c>
      <c r="L273" s="20"/>
      <c r="M273" s="48">
        <f>SUM(M274:M274)</f>
        <v>0.6</v>
      </c>
      <c r="N273" s="48">
        <f>SUM(N274:N274)</f>
        <v>0.6</v>
      </c>
      <c r="O273" s="48">
        <f>SUM(O274:O274)</f>
        <v>0</v>
      </c>
      <c r="P273" s="48">
        <f>SUM(P274:P274)</f>
        <v>0</v>
      </c>
      <c r="Q273" s="20"/>
      <c r="R273" s="20" t="s">
        <v>39</v>
      </c>
      <c r="S273" s="57">
        <f>SUM(S274:S274)</f>
        <v>2</v>
      </c>
      <c r="T273" s="57">
        <f>SUM(T274:T274)</f>
        <v>6</v>
      </c>
      <c r="U273" s="57"/>
      <c r="V273" s="57"/>
      <c r="W273" s="20" t="s">
        <v>34</v>
      </c>
      <c r="X273" s="20">
        <v>4603</v>
      </c>
      <c r="Y273" s="20"/>
    </row>
    <row r="274" ht="24.95" customHeight="1" spans="1:25">
      <c r="A274" s="24">
        <v>151</v>
      </c>
      <c r="B274" s="25" t="s">
        <v>1697</v>
      </c>
      <c r="C274" s="26" t="s">
        <v>45</v>
      </c>
      <c r="D274" s="26" t="s">
        <v>56</v>
      </c>
      <c r="E274" s="26" t="s">
        <v>66</v>
      </c>
      <c r="F274" s="26"/>
      <c r="G274" s="26" t="s">
        <v>363</v>
      </c>
      <c r="H274" s="26">
        <v>2018</v>
      </c>
      <c r="I274" s="26" t="s">
        <v>106</v>
      </c>
      <c r="J274" s="45">
        <v>2</v>
      </c>
      <c r="K274" s="46" t="s">
        <v>1634</v>
      </c>
      <c r="L274" s="26" t="s">
        <v>1635</v>
      </c>
      <c r="M274" s="47">
        <f>N274+O274+P274</f>
        <v>0.6</v>
      </c>
      <c r="N274" s="47">
        <v>0.6</v>
      </c>
      <c r="O274" s="47"/>
      <c r="P274" s="47"/>
      <c r="Q274" s="26" t="s">
        <v>135</v>
      </c>
      <c r="R274" s="26" t="s">
        <v>39</v>
      </c>
      <c r="S274" s="60">
        <v>2</v>
      </c>
      <c r="T274" s="60">
        <v>6</v>
      </c>
      <c r="U274" s="60"/>
      <c r="V274" s="60"/>
      <c r="W274" s="26" t="s">
        <v>17</v>
      </c>
      <c r="X274" s="26"/>
      <c r="Y274" s="26" t="s">
        <v>1698</v>
      </c>
    </row>
    <row r="275" s="5" customFormat="1" ht="24.95" customHeight="1" spans="1:25">
      <c r="A275" s="20">
        <v>152</v>
      </c>
      <c r="B275" s="21" t="s">
        <v>1699</v>
      </c>
      <c r="C275" s="20"/>
      <c r="D275" s="20"/>
      <c r="E275" s="20"/>
      <c r="F275" s="20"/>
      <c r="G275" s="20"/>
      <c r="H275" s="20"/>
      <c r="I275" s="20"/>
      <c r="J275" s="41"/>
      <c r="K275" s="21"/>
      <c r="L275" s="20"/>
      <c r="M275" s="48"/>
      <c r="N275" s="48"/>
      <c r="O275" s="48"/>
      <c r="P275" s="48"/>
      <c r="Q275" s="20"/>
      <c r="R275" s="20"/>
      <c r="S275" s="57"/>
      <c r="T275" s="57"/>
      <c r="U275" s="57"/>
      <c r="V275" s="57"/>
      <c r="W275" s="20"/>
      <c r="X275" s="20">
        <v>4613</v>
      </c>
      <c r="Y275" s="20"/>
    </row>
    <row r="276" s="5" customFormat="1" ht="24.95" customHeight="1" spans="1:25">
      <c r="A276" s="20">
        <v>153</v>
      </c>
      <c r="B276" s="21" t="s">
        <v>1700</v>
      </c>
      <c r="C276" s="20"/>
      <c r="D276" s="20"/>
      <c r="E276" s="20"/>
      <c r="F276" s="20"/>
      <c r="G276" s="20"/>
      <c r="H276" s="20"/>
      <c r="I276" s="20"/>
      <c r="J276" s="41"/>
      <c r="K276" s="21"/>
      <c r="L276" s="20"/>
      <c r="M276" s="48"/>
      <c r="N276" s="48"/>
      <c r="O276" s="48"/>
      <c r="P276" s="48"/>
      <c r="Q276" s="20"/>
      <c r="R276" s="20"/>
      <c r="S276" s="57"/>
      <c r="T276" s="57"/>
      <c r="U276" s="57"/>
      <c r="V276" s="57"/>
      <c r="W276" s="20"/>
      <c r="X276" s="20"/>
      <c r="Y276" s="20" t="s">
        <v>1701</v>
      </c>
    </row>
    <row r="277" s="5" customFormat="1" ht="24.95" customHeight="1" spans="1:25">
      <c r="A277" s="20">
        <v>154</v>
      </c>
      <c r="B277" s="21" t="s">
        <v>1303</v>
      </c>
      <c r="C277" s="20"/>
      <c r="D277" s="20"/>
      <c r="E277" s="20"/>
      <c r="F277" s="20"/>
      <c r="G277" s="20"/>
      <c r="H277" s="20"/>
      <c r="I277" s="20"/>
      <c r="J277" s="41">
        <f>SUM(J278,J279)</f>
        <v>17</v>
      </c>
      <c r="K277" s="21"/>
      <c r="L277" s="20"/>
      <c r="M277" s="48">
        <f t="shared" ref="M277:P277" si="73">SUM(M278,M279)</f>
        <v>27</v>
      </c>
      <c r="N277" s="48">
        <f t="shared" si="73"/>
        <v>27</v>
      </c>
      <c r="O277" s="48">
        <f t="shared" si="73"/>
        <v>0</v>
      </c>
      <c r="P277" s="48">
        <f t="shared" si="73"/>
        <v>0</v>
      </c>
      <c r="Q277" s="20"/>
      <c r="R277" s="20"/>
      <c r="S277" s="57">
        <f>SUM(S278,S279)</f>
        <v>17</v>
      </c>
      <c r="T277" s="57">
        <f>SUM(T278,T279)</f>
        <v>68</v>
      </c>
      <c r="U277" s="57"/>
      <c r="V277" s="57"/>
      <c r="W277" s="20"/>
      <c r="X277" s="20"/>
      <c r="Y277" s="20" t="s">
        <v>1702</v>
      </c>
    </row>
    <row r="278" s="6" customFormat="1" ht="24.95" customHeight="1" spans="1:25">
      <c r="A278" s="22">
        <v>155</v>
      </c>
      <c r="B278" s="23" t="s">
        <v>1703</v>
      </c>
      <c r="C278" s="22"/>
      <c r="D278" s="22"/>
      <c r="E278" s="22"/>
      <c r="F278" s="22"/>
      <c r="G278" s="22" t="s">
        <v>37</v>
      </c>
      <c r="H278" s="22" t="s">
        <v>34</v>
      </c>
      <c r="I278" s="22" t="s">
        <v>106</v>
      </c>
      <c r="J278" s="43">
        <f>SUM(0)</f>
        <v>0</v>
      </c>
      <c r="K278" s="23" t="s">
        <v>1704</v>
      </c>
      <c r="L278" s="22"/>
      <c r="M278" s="49">
        <f>SUM(0)</f>
        <v>0</v>
      </c>
      <c r="N278" s="49">
        <f>SUM(0)</f>
        <v>0</v>
      </c>
      <c r="O278" s="49">
        <f>SUM(0)</f>
        <v>0</v>
      </c>
      <c r="P278" s="49">
        <f>SUM(0)</f>
        <v>0</v>
      </c>
      <c r="Q278" s="22"/>
      <c r="R278" s="22" t="s">
        <v>39</v>
      </c>
      <c r="S278" s="58">
        <f>SUM(0)</f>
        <v>0</v>
      </c>
      <c r="T278" s="58">
        <f>SUM(0)</f>
        <v>0</v>
      </c>
      <c r="U278" s="44"/>
      <c r="V278" s="44"/>
      <c r="W278" s="22" t="s">
        <v>34</v>
      </c>
      <c r="X278" s="22">
        <v>4151</v>
      </c>
      <c r="Y278" s="22"/>
    </row>
    <row r="279" s="6" customFormat="1" ht="24.95" customHeight="1" spans="1:25">
      <c r="A279" s="22">
        <v>156</v>
      </c>
      <c r="B279" s="23" t="s">
        <v>1711</v>
      </c>
      <c r="C279" s="22"/>
      <c r="D279" s="22"/>
      <c r="E279" s="22"/>
      <c r="F279" s="22"/>
      <c r="G279" s="22" t="s">
        <v>37</v>
      </c>
      <c r="H279" s="22" t="s">
        <v>34</v>
      </c>
      <c r="I279" s="22" t="s">
        <v>106</v>
      </c>
      <c r="J279" s="43">
        <f>SUM(J280:J282)</f>
        <v>17</v>
      </c>
      <c r="K279" s="23" t="s">
        <v>1712</v>
      </c>
      <c r="L279" s="22"/>
      <c r="M279" s="49">
        <f>SUM(M280:M282)</f>
        <v>27</v>
      </c>
      <c r="N279" s="49">
        <f>SUM(N280:N282)</f>
        <v>27</v>
      </c>
      <c r="O279" s="49">
        <f>SUM(O280:O282)</f>
        <v>0</v>
      </c>
      <c r="P279" s="49">
        <f>SUM(P280:P282)</f>
        <v>0</v>
      </c>
      <c r="Q279" s="22"/>
      <c r="R279" s="22" t="s">
        <v>39</v>
      </c>
      <c r="S279" s="58">
        <f>SUM(S280:S282)</f>
        <v>17</v>
      </c>
      <c r="T279" s="58">
        <f>SUM(T280:T282)</f>
        <v>68</v>
      </c>
      <c r="U279" s="44"/>
      <c r="V279" s="44"/>
      <c r="W279" s="22" t="s">
        <v>34</v>
      </c>
      <c r="X279" s="22">
        <v>4155</v>
      </c>
      <c r="Y279" s="22"/>
    </row>
    <row r="280" s="3" customFormat="1" ht="24.95" customHeight="1" spans="1:25">
      <c r="A280" s="24">
        <v>157</v>
      </c>
      <c r="B280" s="46" t="s">
        <v>1713</v>
      </c>
      <c r="C280" s="26" t="s">
        <v>45</v>
      </c>
      <c r="D280" s="26" t="s">
        <v>56</v>
      </c>
      <c r="E280" s="26" t="s">
        <v>1714</v>
      </c>
      <c r="F280" s="26"/>
      <c r="G280" s="26" t="s">
        <v>37</v>
      </c>
      <c r="H280" s="26">
        <v>2018</v>
      </c>
      <c r="I280" s="26" t="s">
        <v>106</v>
      </c>
      <c r="J280" s="45">
        <v>3</v>
      </c>
      <c r="K280" s="46" t="s">
        <v>1715</v>
      </c>
      <c r="L280" s="47" t="s">
        <v>1716</v>
      </c>
      <c r="M280" s="47">
        <f>N280+O280+P280</f>
        <v>4.5</v>
      </c>
      <c r="N280" s="47">
        <v>4.5</v>
      </c>
      <c r="O280" s="47"/>
      <c r="P280" s="47"/>
      <c r="Q280" s="26" t="s">
        <v>135</v>
      </c>
      <c r="R280" s="26" t="s">
        <v>39</v>
      </c>
      <c r="S280" s="26">
        <v>3</v>
      </c>
      <c r="T280" s="26">
        <v>12</v>
      </c>
      <c r="U280" s="26"/>
      <c r="V280" s="26"/>
      <c r="W280" s="26" t="s">
        <v>17</v>
      </c>
      <c r="X280" s="26">
        <v>4156</v>
      </c>
      <c r="Y280" s="26"/>
    </row>
    <row r="281" s="3" customFormat="1" ht="24.95" customHeight="1" spans="1:25">
      <c r="A281" s="24">
        <v>158</v>
      </c>
      <c r="B281" s="46" t="s">
        <v>1713</v>
      </c>
      <c r="C281" s="26" t="s">
        <v>45</v>
      </c>
      <c r="D281" s="26" t="s">
        <v>56</v>
      </c>
      <c r="E281" s="26" t="s">
        <v>1719</v>
      </c>
      <c r="F281" s="26"/>
      <c r="G281" s="26" t="s">
        <v>37</v>
      </c>
      <c r="H281" s="26">
        <v>2018</v>
      </c>
      <c r="I281" s="26" t="s">
        <v>106</v>
      </c>
      <c r="J281" s="45">
        <v>11</v>
      </c>
      <c r="K281" s="46" t="s">
        <v>1715</v>
      </c>
      <c r="L281" s="47" t="s">
        <v>1716</v>
      </c>
      <c r="M281" s="47">
        <f>N281+O281+P281</f>
        <v>16.5</v>
      </c>
      <c r="N281" s="47">
        <v>16.5</v>
      </c>
      <c r="O281" s="47"/>
      <c r="P281" s="47"/>
      <c r="Q281" s="26" t="s">
        <v>135</v>
      </c>
      <c r="R281" s="26" t="s">
        <v>39</v>
      </c>
      <c r="S281" s="26">
        <v>11</v>
      </c>
      <c r="T281" s="26">
        <v>44</v>
      </c>
      <c r="U281" s="26"/>
      <c r="V281" s="26"/>
      <c r="W281" s="26" t="s">
        <v>17</v>
      </c>
      <c r="X281" s="26">
        <v>4159</v>
      </c>
      <c r="Y281" s="26"/>
    </row>
    <row r="282" s="3" customFormat="1" ht="24.95" customHeight="1" spans="1:25">
      <c r="A282" s="24">
        <v>159</v>
      </c>
      <c r="B282" s="46" t="s">
        <v>1713</v>
      </c>
      <c r="C282" s="26" t="s">
        <v>45</v>
      </c>
      <c r="D282" s="26" t="s">
        <v>56</v>
      </c>
      <c r="E282" s="26"/>
      <c r="F282" s="26"/>
      <c r="G282" s="26" t="s">
        <v>37</v>
      </c>
      <c r="H282" s="26">
        <v>2018</v>
      </c>
      <c r="I282" s="26" t="s">
        <v>106</v>
      </c>
      <c r="J282" s="45">
        <v>3</v>
      </c>
      <c r="K282" s="46" t="s">
        <v>1715</v>
      </c>
      <c r="L282" s="47" t="s">
        <v>1716</v>
      </c>
      <c r="M282" s="47">
        <f>N282+O282+P282</f>
        <v>6</v>
      </c>
      <c r="N282" s="47">
        <v>6</v>
      </c>
      <c r="O282" s="47"/>
      <c r="P282" s="47"/>
      <c r="Q282" s="26" t="s">
        <v>135</v>
      </c>
      <c r="R282" s="26" t="s">
        <v>39</v>
      </c>
      <c r="S282" s="26">
        <v>3</v>
      </c>
      <c r="T282" s="26">
        <v>12</v>
      </c>
      <c r="U282" s="26"/>
      <c r="V282" s="26"/>
      <c r="W282" s="26" t="s">
        <v>17</v>
      </c>
      <c r="X282" s="26">
        <v>4161</v>
      </c>
      <c r="Y282" s="26"/>
    </row>
    <row r="283" s="4" customFormat="1" ht="24.95" customHeight="1" spans="1:25">
      <c r="A283" s="18">
        <v>160</v>
      </c>
      <c r="B283" s="19" t="s">
        <v>1721</v>
      </c>
      <c r="C283" s="18"/>
      <c r="D283" s="18"/>
      <c r="E283" s="18"/>
      <c r="F283" s="18"/>
      <c r="G283" s="18" t="s">
        <v>34</v>
      </c>
      <c r="H283" s="18" t="s">
        <v>34</v>
      </c>
      <c r="I283" s="18" t="s">
        <v>34</v>
      </c>
      <c r="J283" s="62" t="s">
        <v>34</v>
      </c>
      <c r="K283" s="19"/>
      <c r="L283" s="18"/>
      <c r="M283" s="40">
        <f t="shared" ref="M283:P283" si="74">M284+M285+M286+M287+M290+M291+M292+M297</f>
        <v>0</v>
      </c>
      <c r="N283" s="40">
        <f t="shared" si="74"/>
        <v>0</v>
      </c>
      <c r="O283" s="40">
        <f t="shared" si="74"/>
        <v>0</v>
      </c>
      <c r="P283" s="40">
        <f t="shared" si="74"/>
        <v>0</v>
      </c>
      <c r="Q283" s="18">
        <f>SUBTOTAL(9,Q284,Q285,Q286,Q297,Q290,Q291,Q292)</f>
        <v>0</v>
      </c>
      <c r="R283" s="18" t="s">
        <v>34</v>
      </c>
      <c r="S283" s="56">
        <f>S284+S285+S286+S287+S290+S291+S292+S297</f>
        <v>0</v>
      </c>
      <c r="T283" s="56">
        <f>T284+T285+T286+T287+T290+T291+T292+T297</f>
        <v>0</v>
      </c>
      <c r="U283" s="56" t="s">
        <v>1722</v>
      </c>
      <c r="V283" s="56" t="s">
        <v>1723</v>
      </c>
      <c r="W283" s="18" t="s">
        <v>34</v>
      </c>
      <c r="X283" s="18">
        <v>4614</v>
      </c>
      <c r="Y283" s="18"/>
    </row>
    <row r="284" s="5" customFormat="1" ht="24.95" customHeight="1" spans="1:25">
      <c r="A284" s="20">
        <v>161</v>
      </c>
      <c r="B284" s="21" t="s">
        <v>1724</v>
      </c>
      <c r="C284" s="20"/>
      <c r="D284" s="20"/>
      <c r="E284" s="20"/>
      <c r="F284" s="20"/>
      <c r="G284" s="20" t="s">
        <v>37</v>
      </c>
      <c r="H284" s="20" t="s">
        <v>34</v>
      </c>
      <c r="I284" s="20" t="s">
        <v>108</v>
      </c>
      <c r="J284" s="41">
        <f>SUM(0)</f>
        <v>0</v>
      </c>
      <c r="K284" s="21" t="s">
        <v>1725</v>
      </c>
      <c r="L284" s="20"/>
      <c r="M284" s="48">
        <f t="shared" ref="M284:P284" si="75">SUM(0)</f>
        <v>0</v>
      </c>
      <c r="N284" s="48">
        <f t="shared" si="75"/>
        <v>0</v>
      </c>
      <c r="O284" s="48">
        <f t="shared" si="75"/>
        <v>0</v>
      </c>
      <c r="P284" s="48">
        <f t="shared" si="75"/>
        <v>0</v>
      </c>
      <c r="Q284" s="20"/>
      <c r="R284" s="20" t="s">
        <v>110</v>
      </c>
      <c r="S284" s="57">
        <f>SUM(0)</f>
        <v>0</v>
      </c>
      <c r="T284" s="57">
        <f>SUM(0)</f>
        <v>0</v>
      </c>
      <c r="U284" s="57" t="s">
        <v>1722</v>
      </c>
      <c r="V284" s="57" t="s">
        <v>1723</v>
      </c>
      <c r="W284" s="20" t="s">
        <v>34</v>
      </c>
      <c r="X284" s="20">
        <v>4615</v>
      </c>
      <c r="Y284" s="20"/>
    </row>
    <row r="285" s="5" customFormat="1" ht="24.95" customHeight="1" spans="1:25">
      <c r="A285" s="20">
        <v>162</v>
      </c>
      <c r="B285" s="21" t="s">
        <v>1726</v>
      </c>
      <c r="C285" s="20"/>
      <c r="D285" s="20"/>
      <c r="E285" s="20"/>
      <c r="F285" s="20"/>
      <c r="G285" s="20" t="s">
        <v>125</v>
      </c>
      <c r="H285" s="20" t="s">
        <v>34</v>
      </c>
      <c r="I285" s="20" t="s">
        <v>108</v>
      </c>
      <c r="J285" s="41">
        <f>SUM(0)</f>
        <v>0</v>
      </c>
      <c r="K285" s="21" t="s">
        <v>1725</v>
      </c>
      <c r="L285" s="20"/>
      <c r="M285" s="48">
        <f>SUM(0)</f>
        <v>0</v>
      </c>
      <c r="N285" s="48">
        <f>SUM(0)</f>
        <v>0</v>
      </c>
      <c r="O285" s="48">
        <f>SUM(0)</f>
        <v>0</v>
      </c>
      <c r="P285" s="48">
        <f>SUM(0)</f>
        <v>0</v>
      </c>
      <c r="Q285" s="20"/>
      <c r="R285" s="20" t="s">
        <v>110</v>
      </c>
      <c r="S285" s="57">
        <f>SUM(0)</f>
        <v>0</v>
      </c>
      <c r="T285" s="57">
        <f>SUM(0)</f>
        <v>0</v>
      </c>
      <c r="U285" s="57" t="s">
        <v>1727</v>
      </c>
      <c r="V285" s="57" t="s">
        <v>1723</v>
      </c>
      <c r="W285" s="20" t="s">
        <v>34</v>
      </c>
      <c r="X285" s="20">
        <v>4624</v>
      </c>
      <c r="Y285" s="20"/>
    </row>
    <row r="286" s="5" customFormat="1" ht="24.95" customHeight="1" spans="1:25">
      <c r="A286" s="20">
        <v>163</v>
      </c>
      <c r="B286" s="21" t="s">
        <v>1735</v>
      </c>
      <c r="C286" s="20"/>
      <c r="D286" s="20"/>
      <c r="E286" s="20"/>
      <c r="F286" s="20"/>
      <c r="G286" s="20" t="s">
        <v>37</v>
      </c>
      <c r="H286" s="20" t="s">
        <v>34</v>
      </c>
      <c r="I286" s="20" t="s">
        <v>1232</v>
      </c>
      <c r="J286" s="41">
        <f t="shared" ref="J286:J291" si="76">SUM(0)</f>
        <v>0</v>
      </c>
      <c r="K286" s="21" t="s">
        <v>1725</v>
      </c>
      <c r="L286" s="20"/>
      <c r="M286" s="48">
        <f t="shared" ref="M286:P286" si="77">SUM(0)</f>
        <v>0</v>
      </c>
      <c r="N286" s="48">
        <f t="shared" si="77"/>
        <v>0</v>
      </c>
      <c r="O286" s="48">
        <f t="shared" si="77"/>
        <v>0</v>
      </c>
      <c r="P286" s="48">
        <f t="shared" si="77"/>
        <v>0</v>
      </c>
      <c r="Q286" s="20"/>
      <c r="R286" s="20" t="s">
        <v>110</v>
      </c>
      <c r="S286" s="57">
        <f t="shared" ref="S286:S291" si="78">SUM(0)</f>
        <v>0</v>
      </c>
      <c r="T286" s="57">
        <f t="shared" ref="T286:T291" si="79">SUM(0)</f>
        <v>0</v>
      </c>
      <c r="U286" s="57" t="s">
        <v>1736</v>
      </c>
      <c r="V286" s="57" t="s">
        <v>1723</v>
      </c>
      <c r="W286" s="20" t="s">
        <v>34</v>
      </c>
      <c r="X286" s="20">
        <v>4641</v>
      </c>
      <c r="Y286" s="20"/>
    </row>
    <row r="287" s="5" customFormat="1" ht="24.95" customHeight="1" spans="1:25">
      <c r="A287" s="20">
        <v>164</v>
      </c>
      <c r="B287" s="21" t="s">
        <v>1737</v>
      </c>
      <c r="C287" s="20"/>
      <c r="D287" s="20"/>
      <c r="E287" s="20"/>
      <c r="F287" s="20"/>
      <c r="G287" s="20" t="s">
        <v>37</v>
      </c>
      <c r="H287" s="20" t="s">
        <v>34</v>
      </c>
      <c r="I287" s="20" t="s">
        <v>38</v>
      </c>
      <c r="J287" s="41">
        <f>SUM(J288,J289)</f>
        <v>0</v>
      </c>
      <c r="K287" s="21" t="s">
        <v>1738</v>
      </c>
      <c r="L287" s="20"/>
      <c r="M287" s="48">
        <f>SUM(N287:P287)</f>
        <v>0</v>
      </c>
      <c r="N287" s="48">
        <f t="shared" ref="N287:P287" si="80">SUM(N288,N289)</f>
        <v>0</v>
      </c>
      <c r="O287" s="48">
        <f t="shared" si="80"/>
        <v>0</v>
      </c>
      <c r="P287" s="48">
        <f t="shared" si="80"/>
        <v>0</v>
      </c>
      <c r="Q287" s="20"/>
      <c r="R287" s="20" t="s">
        <v>39</v>
      </c>
      <c r="S287" s="57">
        <f>SUM(S288,S289)</f>
        <v>0</v>
      </c>
      <c r="T287" s="57">
        <f>SUM(T288,T289)</f>
        <v>0</v>
      </c>
      <c r="U287" s="57" t="s">
        <v>1739</v>
      </c>
      <c r="V287" s="57" t="s">
        <v>1723</v>
      </c>
      <c r="W287" s="20" t="s">
        <v>34</v>
      </c>
      <c r="X287" s="20">
        <v>4678</v>
      </c>
      <c r="Y287" s="20"/>
    </row>
    <row r="288" s="6" customFormat="1" ht="24.95" customHeight="1" spans="1:25">
      <c r="A288" s="22">
        <v>165</v>
      </c>
      <c r="B288" s="23" t="s">
        <v>1740</v>
      </c>
      <c r="C288" s="22"/>
      <c r="D288" s="22"/>
      <c r="E288" s="22"/>
      <c r="F288" s="22"/>
      <c r="G288" s="22" t="s">
        <v>37</v>
      </c>
      <c r="H288" s="22" t="s">
        <v>34</v>
      </c>
      <c r="I288" s="22" t="s">
        <v>38</v>
      </c>
      <c r="J288" s="43">
        <f t="shared" si="76"/>
        <v>0</v>
      </c>
      <c r="K288" s="23"/>
      <c r="L288" s="22"/>
      <c r="M288" s="49">
        <f t="shared" ref="M288:P288" si="81">SUM(0)</f>
        <v>0</v>
      </c>
      <c r="N288" s="49">
        <f t="shared" si="81"/>
        <v>0</v>
      </c>
      <c r="O288" s="49">
        <f t="shared" si="81"/>
        <v>0</v>
      </c>
      <c r="P288" s="49">
        <f t="shared" si="81"/>
        <v>0</v>
      </c>
      <c r="Q288" s="22"/>
      <c r="R288" s="22"/>
      <c r="S288" s="58">
        <f t="shared" si="78"/>
        <v>0</v>
      </c>
      <c r="T288" s="58">
        <f t="shared" si="79"/>
        <v>0</v>
      </c>
      <c r="U288" s="58"/>
      <c r="V288" s="58"/>
      <c r="W288" s="22"/>
      <c r="X288" s="22"/>
      <c r="Y288" s="22" t="s">
        <v>1741</v>
      </c>
    </row>
    <row r="289" s="6" customFormat="1" ht="24.95" customHeight="1" spans="1:25">
      <c r="A289" s="22">
        <v>166</v>
      </c>
      <c r="B289" s="23" t="s">
        <v>1742</v>
      </c>
      <c r="C289" s="22"/>
      <c r="D289" s="22"/>
      <c r="E289" s="22"/>
      <c r="F289" s="22"/>
      <c r="G289" s="22"/>
      <c r="H289" s="22"/>
      <c r="I289" s="22" t="s">
        <v>1743</v>
      </c>
      <c r="J289" s="43"/>
      <c r="K289" s="23"/>
      <c r="L289" s="22"/>
      <c r="M289" s="49">
        <f t="shared" ref="M289:M295" si="82">SUM(N289:P289)</f>
        <v>0</v>
      </c>
      <c r="N289" s="49"/>
      <c r="O289" s="49"/>
      <c r="P289" s="49"/>
      <c r="Q289" s="22"/>
      <c r="R289" s="22"/>
      <c r="S289" s="58"/>
      <c r="T289" s="58"/>
      <c r="U289" s="58"/>
      <c r="V289" s="58"/>
      <c r="W289" s="22"/>
      <c r="X289" s="22"/>
      <c r="Y289" s="22" t="s">
        <v>1744</v>
      </c>
    </row>
    <row r="290" s="5" customFormat="1" ht="24.95" customHeight="1" spans="1:25">
      <c r="A290" s="20">
        <v>167</v>
      </c>
      <c r="B290" s="21" t="s">
        <v>1745</v>
      </c>
      <c r="C290" s="20"/>
      <c r="D290" s="20"/>
      <c r="E290" s="20"/>
      <c r="F290" s="20"/>
      <c r="G290" s="20"/>
      <c r="H290" s="20" t="s">
        <v>34</v>
      </c>
      <c r="I290" s="20" t="s">
        <v>38</v>
      </c>
      <c r="J290" s="41"/>
      <c r="K290" s="21"/>
      <c r="L290" s="20"/>
      <c r="M290" s="48"/>
      <c r="N290" s="48">
        <f>SUM(0)</f>
        <v>0</v>
      </c>
      <c r="O290" s="48"/>
      <c r="P290" s="48"/>
      <c r="Q290" s="20"/>
      <c r="R290" s="20"/>
      <c r="S290" s="57"/>
      <c r="T290" s="57"/>
      <c r="U290" s="57"/>
      <c r="V290" s="57"/>
      <c r="W290" s="20"/>
      <c r="X290" s="20"/>
      <c r="Y290" s="20" t="s">
        <v>1746</v>
      </c>
    </row>
    <row r="291" s="5" customFormat="1" ht="24.95" customHeight="1" spans="1:25">
      <c r="A291" s="20">
        <v>168</v>
      </c>
      <c r="B291" s="21" t="s">
        <v>1747</v>
      </c>
      <c r="C291" s="20"/>
      <c r="D291" s="20"/>
      <c r="E291" s="20"/>
      <c r="F291" s="20"/>
      <c r="G291" s="20" t="s">
        <v>37</v>
      </c>
      <c r="H291" s="20" t="s">
        <v>34</v>
      </c>
      <c r="I291" s="20" t="s">
        <v>38</v>
      </c>
      <c r="J291" s="41">
        <f t="shared" si="76"/>
        <v>0</v>
      </c>
      <c r="K291" s="21" t="s">
        <v>1748</v>
      </c>
      <c r="L291" s="20"/>
      <c r="M291" s="48">
        <f t="shared" ref="M291:P291" si="83">SUM(0)</f>
        <v>0</v>
      </c>
      <c r="N291" s="48">
        <f t="shared" si="83"/>
        <v>0</v>
      </c>
      <c r="O291" s="48">
        <f t="shared" si="83"/>
        <v>0</v>
      </c>
      <c r="P291" s="48">
        <f t="shared" si="83"/>
        <v>0</v>
      </c>
      <c r="Q291" s="20"/>
      <c r="R291" s="20" t="s">
        <v>110</v>
      </c>
      <c r="S291" s="57">
        <f t="shared" si="78"/>
        <v>0</v>
      </c>
      <c r="T291" s="57">
        <f t="shared" si="79"/>
        <v>0</v>
      </c>
      <c r="U291" s="57" t="s">
        <v>1749</v>
      </c>
      <c r="V291" s="57" t="s">
        <v>1723</v>
      </c>
      <c r="W291" s="20" t="s">
        <v>34</v>
      </c>
      <c r="X291" s="20">
        <v>4686</v>
      </c>
      <c r="Y291" s="20"/>
    </row>
    <row r="292" s="5" customFormat="1" ht="24.95" customHeight="1" spans="1:25">
      <c r="A292" s="20">
        <v>169</v>
      </c>
      <c r="B292" s="21" t="s">
        <v>1750</v>
      </c>
      <c r="C292" s="20"/>
      <c r="D292" s="20"/>
      <c r="E292" s="20"/>
      <c r="F292" s="20"/>
      <c r="G292" s="20" t="s">
        <v>37</v>
      </c>
      <c r="H292" s="20" t="s">
        <v>34</v>
      </c>
      <c r="I292" s="20" t="s">
        <v>38</v>
      </c>
      <c r="J292" s="41">
        <f>SUM(J293:J296)</f>
        <v>0</v>
      </c>
      <c r="K292" s="21"/>
      <c r="L292" s="20"/>
      <c r="M292" s="48">
        <f t="shared" si="82"/>
        <v>0</v>
      </c>
      <c r="N292" s="48">
        <f t="shared" ref="N292:Q292" si="84">SUM(N293:N296)</f>
        <v>0</v>
      </c>
      <c r="O292" s="48">
        <f t="shared" si="84"/>
        <v>0</v>
      </c>
      <c r="P292" s="48">
        <f t="shared" si="84"/>
        <v>0</v>
      </c>
      <c r="Q292" s="20">
        <f t="shared" si="84"/>
        <v>0</v>
      </c>
      <c r="R292" s="20" t="s">
        <v>39</v>
      </c>
      <c r="S292" s="57">
        <f>SUM(S293:S296)</f>
        <v>0</v>
      </c>
      <c r="T292" s="57">
        <f>SUM(T293:T296)</f>
        <v>0</v>
      </c>
      <c r="U292" s="57" t="s">
        <v>1751</v>
      </c>
      <c r="V292" s="57" t="s">
        <v>1752</v>
      </c>
      <c r="W292" s="20" t="s">
        <v>34</v>
      </c>
      <c r="X292" s="20">
        <v>4698</v>
      </c>
      <c r="Y292" s="20"/>
    </row>
    <row r="293" s="6" customFormat="1" ht="24.95" customHeight="1" spans="1:25">
      <c r="A293" s="22">
        <v>170</v>
      </c>
      <c r="B293" s="23" t="s">
        <v>1753</v>
      </c>
      <c r="C293" s="22"/>
      <c r="D293" s="22"/>
      <c r="E293" s="22"/>
      <c r="F293" s="22"/>
      <c r="G293" s="22" t="s">
        <v>37</v>
      </c>
      <c r="H293" s="22" t="s">
        <v>34</v>
      </c>
      <c r="I293" s="22" t="s">
        <v>38</v>
      </c>
      <c r="J293" s="43"/>
      <c r="K293" s="23"/>
      <c r="L293" s="22"/>
      <c r="M293" s="49">
        <f t="shared" si="82"/>
        <v>0</v>
      </c>
      <c r="N293" s="49"/>
      <c r="O293" s="49"/>
      <c r="P293" s="49"/>
      <c r="Q293" s="22"/>
      <c r="R293" s="22"/>
      <c r="S293" s="58"/>
      <c r="T293" s="58"/>
      <c r="U293" s="58"/>
      <c r="V293" s="58"/>
      <c r="W293" s="22"/>
      <c r="X293" s="22">
        <v>4699</v>
      </c>
      <c r="Y293" s="22"/>
    </row>
    <row r="294" s="6" customFormat="1" ht="24.95" customHeight="1" spans="1:25">
      <c r="A294" s="22">
        <v>171</v>
      </c>
      <c r="B294" s="23" t="s">
        <v>1754</v>
      </c>
      <c r="C294" s="22"/>
      <c r="D294" s="22"/>
      <c r="E294" s="22"/>
      <c r="F294" s="22"/>
      <c r="G294" s="22" t="s">
        <v>37</v>
      </c>
      <c r="H294" s="22" t="s">
        <v>34</v>
      </c>
      <c r="I294" s="22" t="s">
        <v>38</v>
      </c>
      <c r="J294" s="43"/>
      <c r="K294" s="23"/>
      <c r="L294" s="22"/>
      <c r="M294" s="49">
        <f t="shared" si="82"/>
        <v>0</v>
      </c>
      <c r="N294" s="49"/>
      <c r="O294" s="49"/>
      <c r="P294" s="49"/>
      <c r="Q294" s="22"/>
      <c r="R294" s="22"/>
      <c r="S294" s="58"/>
      <c r="T294" s="58"/>
      <c r="U294" s="58"/>
      <c r="V294" s="58"/>
      <c r="W294" s="22"/>
      <c r="X294" s="22">
        <v>4754</v>
      </c>
      <c r="Y294" s="22"/>
    </row>
    <row r="295" s="6" customFormat="1" ht="24.95" customHeight="1" spans="1:25">
      <c r="A295" s="22">
        <v>172</v>
      </c>
      <c r="B295" s="23" t="s">
        <v>1755</v>
      </c>
      <c r="C295" s="22"/>
      <c r="D295" s="22"/>
      <c r="E295" s="22"/>
      <c r="F295" s="22"/>
      <c r="G295" s="22" t="s">
        <v>37</v>
      </c>
      <c r="H295" s="22" t="s">
        <v>34</v>
      </c>
      <c r="I295" s="22" t="s">
        <v>38</v>
      </c>
      <c r="J295" s="43"/>
      <c r="K295" s="23"/>
      <c r="L295" s="22"/>
      <c r="M295" s="49">
        <f t="shared" si="82"/>
        <v>0</v>
      </c>
      <c r="N295" s="49"/>
      <c r="O295" s="49"/>
      <c r="P295" s="49"/>
      <c r="Q295" s="22"/>
      <c r="R295" s="22"/>
      <c r="S295" s="58"/>
      <c r="T295" s="58"/>
      <c r="U295" s="58"/>
      <c r="V295" s="58"/>
      <c r="W295" s="22"/>
      <c r="X295" s="22">
        <v>4863</v>
      </c>
      <c r="Y295" s="22"/>
    </row>
    <row r="296" s="6" customFormat="1" ht="24.95" customHeight="1" spans="1:25">
      <c r="A296" s="22">
        <v>173</v>
      </c>
      <c r="B296" s="23" t="s">
        <v>1756</v>
      </c>
      <c r="C296" s="22"/>
      <c r="D296" s="22"/>
      <c r="E296" s="22"/>
      <c r="F296" s="22"/>
      <c r="G296" s="22" t="s">
        <v>37</v>
      </c>
      <c r="H296" s="22" t="s">
        <v>34</v>
      </c>
      <c r="I296" s="22" t="s">
        <v>38</v>
      </c>
      <c r="J296" s="43">
        <f>SUM(0)</f>
        <v>0</v>
      </c>
      <c r="K296" s="23" t="s">
        <v>1757</v>
      </c>
      <c r="L296" s="22"/>
      <c r="M296" s="49">
        <f t="shared" ref="M296:P296" si="85">SUM(0)</f>
        <v>0</v>
      </c>
      <c r="N296" s="49">
        <f t="shared" si="85"/>
        <v>0</v>
      </c>
      <c r="O296" s="49">
        <f t="shared" si="85"/>
        <v>0</v>
      </c>
      <c r="P296" s="49">
        <f t="shared" si="85"/>
        <v>0</v>
      </c>
      <c r="Q296" s="22"/>
      <c r="R296" s="22" t="s">
        <v>39</v>
      </c>
      <c r="S296" s="58">
        <f>SUM(0)</f>
        <v>0</v>
      </c>
      <c r="T296" s="58">
        <f>SUM(0)</f>
        <v>0</v>
      </c>
      <c r="U296" s="58"/>
      <c r="V296" s="58"/>
      <c r="W296" s="22" t="s">
        <v>34</v>
      </c>
      <c r="X296" s="22">
        <v>4939</v>
      </c>
      <c r="Y296" s="22"/>
    </row>
    <row r="297" s="5" customFormat="1" ht="24.95" customHeight="1" spans="1:25">
      <c r="A297" s="20">
        <v>174</v>
      </c>
      <c r="B297" s="21" t="s">
        <v>1758</v>
      </c>
      <c r="C297" s="20"/>
      <c r="D297" s="20"/>
      <c r="E297" s="20"/>
      <c r="F297" s="20"/>
      <c r="G297" s="20" t="s">
        <v>37</v>
      </c>
      <c r="H297" s="20" t="s">
        <v>34</v>
      </c>
      <c r="I297" s="20" t="s">
        <v>1232</v>
      </c>
      <c r="J297" s="41">
        <f>SUM(0)</f>
        <v>0</v>
      </c>
      <c r="K297" s="21" t="s">
        <v>1725</v>
      </c>
      <c r="L297" s="20"/>
      <c r="M297" s="20">
        <f t="shared" ref="M297:Q297" si="86">SUM(0)</f>
        <v>0</v>
      </c>
      <c r="N297" s="20">
        <f t="shared" si="86"/>
        <v>0</v>
      </c>
      <c r="O297" s="20">
        <f t="shared" si="86"/>
        <v>0</v>
      </c>
      <c r="P297" s="20">
        <f t="shared" si="86"/>
        <v>0</v>
      </c>
      <c r="Q297" s="20">
        <f t="shared" si="86"/>
        <v>0</v>
      </c>
      <c r="R297" s="20" t="s">
        <v>110</v>
      </c>
      <c r="S297" s="20">
        <f>SUM(0)</f>
        <v>0</v>
      </c>
      <c r="T297" s="20">
        <f>SUM(0)</f>
        <v>0</v>
      </c>
      <c r="U297" s="57" t="s">
        <v>1736</v>
      </c>
      <c r="V297" s="57" t="s">
        <v>1723</v>
      </c>
      <c r="W297" s="20" t="s">
        <v>34</v>
      </c>
      <c r="X297" s="20"/>
      <c r="Y297" s="20" t="s">
        <v>1759</v>
      </c>
    </row>
    <row r="298" s="4" customFormat="1" ht="24.95" customHeight="1" spans="1:25">
      <c r="A298" s="18">
        <v>175</v>
      </c>
      <c r="B298" s="19" t="s">
        <v>1760</v>
      </c>
      <c r="C298" s="18"/>
      <c r="D298" s="18"/>
      <c r="E298" s="18"/>
      <c r="F298" s="18"/>
      <c r="G298" s="18" t="s">
        <v>34</v>
      </c>
      <c r="H298" s="18" t="s">
        <v>34</v>
      </c>
      <c r="I298" s="18" t="s">
        <v>34</v>
      </c>
      <c r="J298" s="18" t="s">
        <v>34</v>
      </c>
      <c r="K298" s="19"/>
      <c r="L298" s="18"/>
      <c r="M298" s="40">
        <f t="shared" ref="M298:P298" si="87">SUM(M299,M301:M302,M303:M304,M305,M309)</f>
        <v>50</v>
      </c>
      <c r="N298" s="40">
        <f t="shared" si="87"/>
        <v>0</v>
      </c>
      <c r="O298" s="40">
        <f t="shared" si="87"/>
        <v>50</v>
      </c>
      <c r="P298" s="40">
        <f t="shared" si="87"/>
        <v>0</v>
      </c>
      <c r="Q298" s="18"/>
      <c r="R298" s="18" t="s">
        <v>34</v>
      </c>
      <c r="S298" s="56">
        <f>SUM(S299,S301:S302,S303:S304,S305,S309)</f>
        <v>72</v>
      </c>
      <c r="T298" s="56">
        <f>SUM(T299,T301:T302,T303:T304,T305,T309)</f>
        <v>307</v>
      </c>
      <c r="U298" s="56" t="s">
        <v>1761</v>
      </c>
      <c r="V298" s="56" t="s">
        <v>1762</v>
      </c>
      <c r="W298" s="18" t="s">
        <v>34</v>
      </c>
      <c r="X298" s="18">
        <v>4968</v>
      </c>
      <c r="Y298" s="18"/>
    </row>
    <row r="299" s="5" customFormat="1" ht="24.95" customHeight="1" spans="1:25">
      <c r="A299" s="20">
        <v>176</v>
      </c>
      <c r="B299" s="21" t="s">
        <v>1763</v>
      </c>
      <c r="C299" s="20"/>
      <c r="D299" s="20"/>
      <c r="E299" s="20"/>
      <c r="F299" s="20"/>
      <c r="G299" s="20" t="s">
        <v>37</v>
      </c>
      <c r="H299" s="20" t="s">
        <v>34</v>
      </c>
      <c r="I299" s="20" t="s">
        <v>1232</v>
      </c>
      <c r="J299" s="41">
        <f>SUM(J300:J300)</f>
        <v>1</v>
      </c>
      <c r="K299" s="21" t="s">
        <v>1764</v>
      </c>
      <c r="L299" s="20"/>
      <c r="M299" s="48">
        <f>SUM(M300:M300)</f>
        <v>50</v>
      </c>
      <c r="N299" s="48">
        <f>SUM(N300:N300)</f>
        <v>0</v>
      </c>
      <c r="O299" s="48">
        <f>SUM(O300:O300)</f>
        <v>50</v>
      </c>
      <c r="P299" s="48">
        <f>SUM(P300:P300)</f>
        <v>0</v>
      </c>
      <c r="Q299" s="20"/>
      <c r="R299" s="20" t="s">
        <v>110</v>
      </c>
      <c r="S299" s="57">
        <f>SUM(S300:S300)</f>
        <v>72</v>
      </c>
      <c r="T299" s="57">
        <f>SUM(T300:T300)</f>
        <v>307</v>
      </c>
      <c r="U299" s="57"/>
      <c r="V299" s="57"/>
      <c r="W299" s="20" t="s">
        <v>34</v>
      </c>
      <c r="X299" s="20">
        <v>4969</v>
      </c>
      <c r="Y299" s="20"/>
    </row>
    <row r="300" s="3" customFormat="1" ht="24.95" customHeight="1" spans="1:25">
      <c r="A300" s="24">
        <v>177</v>
      </c>
      <c r="B300" s="46" t="s">
        <v>1768</v>
      </c>
      <c r="C300" s="26" t="s">
        <v>45</v>
      </c>
      <c r="D300" s="26" t="s">
        <v>56</v>
      </c>
      <c r="E300" s="26"/>
      <c r="F300" s="26"/>
      <c r="G300" s="26" t="s">
        <v>37</v>
      </c>
      <c r="H300" s="26">
        <v>2019</v>
      </c>
      <c r="I300" s="26" t="s">
        <v>1232</v>
      </c>
      <c r="J300" s="45">
        <v>1</v>
      </c>
      <c r="K300" s="46" t="s">
        <v>1769</v>
      </c>
      <c r="L300" s="26">
        <v>50</v>
      </c>
      <c r="M300" s="64">
        <v>50</v>
      </c>
      <c r="N300" s="64"/>
      <c r="O300" s="64">
        <v>50</v>
      </c>
      <c r="P300" s="64"/>
      <c r="Q300" s="26" t="s">
        <v>1240</v>
      </c>
      <c r="R300" s="26" t="s">
        <v>110</v>
      </c>
      <c r="S300" s="65">
        <v>72</v>
      </c>
      <c r="T300" s="65">
        <v>307</v>
      </c>
      <c r="U300" s="65"/>
      <c r="V300" s="65"/>
      <c r="W300" s="26" t="s">
        <v>1767</v>
      </c>
      <c r="X300" s="24">
        <v>4974</v>
      </c>
      <c r="Y300" s="24"/>
    </row>
    <row r="301" s="5" customFormat="1" ht="24.95" customHeight="1" spans="1:25">
      <c r="A301" s="20">
        <v>178</v>
      </c>
      <c r="B301" s="21" t="s">
        <v>1772</v>
      </c>
      <c r="C301" s="20"/>
      <c r="D301" s="20"/>
      <c r="E301" s="20"/>
      <c r="F301" s="20"/>
      <c r="G301" s="20" t="s">
        <v>37</v>
      </c>
      <c r="H301" s="20" t="s">
        <v>34</v>
      </c>
      <c r="I301" s="20" t="s">
        <v>1773</v>
      </c>
      <c r="J301" s="41"/>
      <c r="K301" s="21"/>
      <c r="L301" s="20"/>
      <c r="M301" s="48"/>
      <c r="N301" s="48"/>
      <c r="O301" s="48"/>
      <c r="P301" s="48"/>
      <c r="Q301" s="20"/>
      <c r="R301" s="20"/>
      <c r="S301" s="57"/>
      <c r="T301" s="57"/>
      <c r="U301" s="57"/>
      <c r="V301" s="57"/>
      <c r="W301" s="20"/>
      <c r="X301" s="20">
        <v>4978</v>
      </c>
      <c r="Y301" s="20"/>
    </row>
    <row r="302" s="5" customFormat="1" ht="24.95" customHeight="1" spans="1:25">
      <c r="A302" s="20">
        <v>179</v>
      </c>
      <c r="B302" s="21" t="s">
        <v>1774</v>
      </c>
      <c r="C302" s="20"/>
      <c r="D302" s="20"/>
      <c r="E302" s="20"/>
      <c r="F302" s="20"/>
      <c r="G302" s="20" t="s">
        <v>37</v>
      </c>
      <c r="H302" s="20" t="s">
        <v>34</v>
      </c>
      <c r="I302" s="20" t="s">
        <v>1232</v>
      </c>
      <c r="J302" s="41">
        <f>SUM(0)</f>
        <v>0</v>
      </c>
      <c r="K302" s="21" t="s">
        <v>1764</v>
      </c>
      <c r="L302" s="20"/>
      <c r="M302" s="48">
        <f t="shared" ref="M302:P302" si="88">SUM(0)</f>
        <v>0</v>
      </c>
      <c r="N302" s="48">
        <f t="shared" si="88"/>
        <v>0</v>
      </c>
      <c r="O302" s="48">
        <f t="shared" si="88"/>
        <v>0</v>
      </c>
      <c r="P302" s="48">
        <f t="shared" si="88"/>
        <v>0</v>
      </c>
      <c r="Q302" s="20"/>
      <c r="R302" s="20" t="s">
        <v>110</v>
      </c>
      <c r="S302" s="57">
        <f>SUM(0)</f>
        <v>0</v>
      </c>
      <c r="T302" s="57">
        <f>SUM(0)</f>
        <v>0</v>
      </c>
      <c r="U302" s="57"/>
      <c r="V302" s="57"/>
      <c r="W302" s="20" t="s">
        <v>34</v>
      </c>
      <c r="X302" s="20">
        <v>4981</v>
      </c>
      <c r="Y302" s="20"/>
    </row>
    <row r="303" s="5" customFormat="1" ht="24.95" customHeight="1" spans="1:25">
      <c r="A303" s="20">
        <v>180</v>
      </c>
      <c r="B303" s="21" t="s">
        <v>1775</v>
      </c>
      <c r="C303" s="20"/>
      <c r="D303" s="20"/>
      <c r="E303" s="20"/>
      <c r="F303" s="20"/>
      <c r="G303" s="20"/>
      <c r="H303" s="20"/>
      <c r="I303" s="20"/>
      <c r="J303" s="41"/>
      <c r="K303" s="21"/>
      <c r="L303" s="20"/>
      <c r="M303" s="48"/>
      <c r="N303" s="48"/>
      <c r="O303" s="48"/>
      <c r="P303" s="48"/>
      <c r="Q303" s="20"/>
      <c r="R303" s="20"/>
      <c r="S303" s="57"/>
      <c r="T303" s="57"/>
      <c r="U303" s="57"/>
      <c r="V303" s="57"/>
      <c r="W303" s="20"/>
      <c r="X303" s="20">
        <v>4983</v>
      </c>
      <c r="Y303" s="20"/>
    </row>
    <row r="304" s="5" customFormat="1" ht="24.95" customHeight="1" spans="1:25">
      <c r="A304" s="20">
        <v>181</v>
      </c>
      <c r="B304" s="21" t="s">
        <v>1776</v>
      </c>
      <c r="C304" s="20"/>
      <c r="D304" s="20"/>
      <c r="E304" s="20"/>
      <c r="F304" s="20"/>
      <c r="G304" s="20" t="s">
        <v>37</v>
      </c>
      <c r="H304" s="20" t="s">
        <v>34</v>
      </c>
      <c r="I304" s="20" t="s">
        <v>1743</v>
      </c>
      <c r="J304" s="41"/>
      <c r="K304" s="21"/>
      <c r="L304" s="20"/>
      <c r="M304" s="48"/>
      <c r="N304" s="48"/>
      <c r="O304" s="48"/>
      <c r="P304" s="48"/>
      <c r="Q304" s="20"/>
      <c r="R304" s="20"/>
      <c r="S304" s="57"/>
      <c r="T304" s="57"/>
      <c r="U304" s="57"/>
      <c r="V304" s="57"/>
      <c r="W304" s="20" t="s">
        <v>34</v>
      </c>
      <c r="X304" s="20">
        <v>4984</v>
      </c>
      <c r="Y304" s="20"/>
    </row>
    <row r="305" s="5" customFormat="1" ht="24.95" customHeight="1" spans="1:25">
      <c r="A305" s="20">
        <v>182</v>
      </c>
      <c r="B305" s="21" t="s">
        <v>1777</v>
      </c>
      <c r="C305" s="20"/>
      <c r="D305" s="20"/>
      <c r="E305" s="20"/>
      <c r="F305" s="20"/>
      <c r="G305" s="20" t="s">
        <v>37</v>
      </c>
      <c r="H305" s="20" t="s">
        <v>34</v>
      </c>
      <c r="I305" s="20" t="s">
        <v>1743</v>
      </c>
      <c r="J305" s="41"/>
      <c r="K305" s="21"/>
      <c r="L305" s="20"/>
      <c r="M305" s="48"/>
      <c r="N305" s="48"/>
      <c r="O305" s="48"/>
      <c r="P305" s="48"/>
      <c r="Q305" s="20"/>
      <c r="R305" s="20"/>
      <c r="S305" s="57"/>
      <c r="T305" s="57"/>
      <c r="U305" s="57"/>
      <c r="V305" s="57"/>
      <c r="W305" s="20"/>
      <c r="X305" s="20">
        <v>4988</v>
      </c>
      <c r="Y305" s="20"/>
    </row>
    <row r="306" s="6" customFormat="1" ht="24.95" customHeight="1" spans="1:25">
      <c r="A306" s="22">
        <v>183</v>
      </c>
      <c r="B306" s="23" t="s">
        <v>1778</v>
      </c>
      <c r="C306" s="22"/>
      <c r="D306" s="22"/>
      <c r="E306" s="22"/>
      <c r="F306" s="22"/>
      <c r="G306" s="22" t="s">
        <v>37</v>
      </c>
      <c r="H306" s="22" t="s">
        <v>34</v>
      </c>
      <c r="I306" s="22" t="s">
        <v>1743</v>
      </c>
      <c r="J306" s="43"/>
      <c r="K306" s="23"/>
      <c r="L306" s="22"/>
      <c r="M306" s="49"/>
      <c r="N306" s="49"/>
      <c r="O306" s="49"/>
      <c r="P306" s="49"/>
      <c r="Q306" s="22"/>
      <c r="R306" s="22"/>
      <c r="S306" s="22"/>
      <c r="T306" s="58"/>
      <c r="U306" s="58"/>
      <c r="V306" s="58"/>
      <c r="W306" s="22"/>
      <c r="X306" s="22">
        <v>4989</v>
      </c>
      <c r="Y306" s="22"/>
    </row>
    <row r="307" s="6" customFormat="1" ht="24.95" customHeight="1" spans="1:25">
      <c r="A307" s="22">
        <v>184</v>
      </c>
      <c r="B307" s="23" t="s">
        <v>1779</v>
      </c>
      <c r="C307" s="22"/>
      <c r="D307" s="22"/>
      <c r="E307" s="22"/>
      <c r="F307" s="22"/>
      <c r="G307" s="22" t="s">
        <v>37</v>
      </c>
      <c r="H307" s="22" t="s">
        <v>34</v>
      </c>
      <c r="I307" s="22" t="s">
        <v>1743</v>
      </c>
      <c r="J307" s="43"/>
      <c r="K307" s="23"/>
      <c r="L307" s="22"/>
      <c r="M307" s="49"/>
      <c r="N307" s="49"/>
      <c r="O307" s="49"/>
      <c r="P307" s="49"/>
      <c r="Q307" s="22"/>
      <c r="R307" s="22"/>
      <c r="S307" s="22"/>
      <c r="T307" s="58"/>
      <c r="U307" s="58"/>
      <c r="V307" s="58"/>
      <c r="W307" s="22"/>
      <c r="X307" s="22">
        <v>4993</v>
      </c>
      <c r="Y307" s="22"/>
    </row>
    <row r="308" s="6" customFormat="1" ht="24.95" customHeight="1" spans="1:25">
      <c r="A308" s="22">
        <v>185</v>
      </c>
      <c r="B308" s="23" t="s">
        <v>1780</v>
      </c>
      <c r="C308" s="22"/>
      <c r="D308" s="22"/>
      <c r="E308" s="22"/>
      <c r="F308" s="22"/>
      <c r="G308" s="22" t="s">
        <v>37</v>
      </c>
      <c r="H308" s="22" t="s">
        <v>34</v>
      </c>
      <c r="I308" s="22" t="s">
        <v>1743</v>
      </c>
      <c r="J308" s="43"/>
      <c r="K308" s="23"/>
      <c r="L308" s="22"/>
      <c r="M308" s="49"/>
      <c r="N308" s="49"/>
      <c r="O308" s="49"/>
      <c r="P308" s="49"/>
      <c r="Q308" s="22"/>
      <c r="R308" s="22"/>
      <c r="S308" s="58"/>
      <c r="T308" s="58"/>
      <c r="U308" s="58"/>
      <c r="V308" s="58"/>
      <c r="W308" s="22"/>
      <c r="X308" s="22">
        <v>4997</v>
      </c>
      <c r="Y308" s="22"/>
    </row>
    <row r="309" s="5" customFormat="1" ht="24.95" customHeight="1" spans="1:25">
      <c r="A309" s="20">
        <v>186</v>
      </c>
      <c r="B309" s="21" t="s">
        <v>1303</v>
      </c>
      <c r="C309" s="20"/>
      <c r="D309" s="20"/>
      <c r="E309" s="20"/>
      <c r="F309" s="20"/>
      <c r="G309" s="20"/>
      <c r="H309" s="20"/>
      <c r="I309" s="20"/>
      <c r="J309" s="41"/>
      <c r="K309" s="21"/>
      <c r="L309" s="20"/>
      <c r="M309" s="48"/>
      <c r="N309" s="48"/>
      <c r="O309" s="48"/>
      <c r="P309" s="48"/>
      <c r="Q309" s="20"/>
      <c r="R309" s="20"/>
      <c r="S309" s="57"/>
      <c r="T309" s="57"/>
      <c r="U309" s="57"/>
      <c r="V309" s="57"/>
      <c r="W309" s="20"/>
      <c r="X309" s="20"/>
      <c r="Y309" s="20" t="s">
        <v>1781</v>
      </c>
    </row>
    <row r="310" s="4" customFormat="1" ht="24.95" customHeight="1" spans="1:25">
      <c r="A310" s="18">
        <v>187</v>
      </c>
      <c r="B310" s="19" t="s">
        <v>1782</v>
      </c>
      <c r="C310" s="18"/>
      <c r="D310" s="18"/>
      <c r="E310" s="18"/>
      <c r="F310" s="18"/>
      <c r="G310" s="18" t="s">
        <v>34</v>
      </c>
      <c r="H310" s="18" t="s">
        <v>34</v>
      </c>
      <c r="I310" s="18" t="s">
        <v>34</v>
      </c>
      <c r="J310" s="18" t="s">
        <v>34</v>
      </c>
      <c r="K310" s="19"/>
      <c r="L310" s="18"/>
      <c r="M310" s="40">
        <f t="shared" ref="M310:P310" si="89">SUBTOTAL(9,M311,M314,M323,M340)</f>
        <v>7.7</v>
      </c>
      <c r="N310" s="40">
        <f t="shared" si="89"/>
        <v>3.7</v>
      </c>
      <c r="O310" s="40">
        <f t="shared" si="89"/>
        <v>1</v>
      </c>
      <c r="P310" s="40">
        <f t="shared" si="89"/>
        <v>3</v>
      </c>
      <c r="Q310" s="18"/>
      <c r="R310" s="18" t="s">
        <v>34</v>
      </c>
      <c r="S310" s="56">
        <f>SUBTOTAL(9,S311,S314,S323,S340)</f>
        <v>31</v>
      </c>
      <c r="T310" s="56">
        <f>SUBTOTAL(9,T311,T314,T323,T340)</f>
        <v>109</v>
      </c>
      <c r="U310" s="56" t="s">
        <v>1783</v>
      </c>
      <c r="V310" s="56" t="s">
        <v>1784</v>
      </c>
      <c r="W310" s="18" t="s">
        <v>34</v>
      </c>
      <c r="X310" s="18">
        <v>5050</v>
      </c>
      <c r="Y310" s="18"/>
    </row>
    <row r="311" s="5" customFormat="1" ht="24.95" customHeight="1" spans="1:25">
      <c r="A311" s="20">
        <v>188</v>
      </c>
      <c r="B311" s="21" t="s">
        <v>1785</v>
      </c>
      <c r="C311" s="20"/>
      <c r="D311" s="20"/>
      <c r="E311" s="20"/>
      <c r="F311" s="20"/>
      <c r="G311" s="20" t="s">
        <v>363</v>
      </c>
      <c r="H311" s="20" t="s">
        <v>34</v>
      </c>
      <c r="I311" s="20" t="s">
        <v>1232</v>
      </c>
      <c r="J311" s="41">
        <f>J312+J313</f>
        <v>0</v>
      </c>
      <c r="K311" s="21"/>
      <c r="L311" s="20"/>
      <c r="M311" s="48">
        <f t="shared" ref="M311:P311" si="90">M312+M313</f>
        <v>0</v>
      </c>
      <c r="N311" s="48">
        <f t="shared" si="90"/>
        <v>0</v>
      </c>
      <c r="O311" s="48">
        <f t="shared" si="90"/>
        <v>0</v>
      </c>
      <c r="P311" s="48">
        <f t="shared" si="90"/>
        <v>0</v>
      </c>
      <c r="Q311" s="20"/>
      <c r="R311" s="20" t="s">
        <v>39</v>
      </c>
      <c r="S311" s="57"/>
      <c r="T311" s="57"/>
      <c r="U311" s="57"/>
      <c r="V311" s="57"/>
      <c r="W311" s="20"/>
      <c r="X311" s="20">
        <v>5051</v>
      </c>
      <c r="Y311" s="20"/>
    </row>
    <row r="312" s="6" customFormat="1" ht="24.95" customHeight="1" spans="1:25">
      <c r="A312" s="22">
        <v>189</v>
      </c>
      <c r="B312" s="23" t="s">
        <v>1786</v>
      </c>
      <c r="C312" s="22"/>
      <c r="D312" s="22"/>
      <c r="E312" s="22"/>
      <c r="F312" s="22"/>
      <c r="G312" s="22"/>
      <c r="H312" s="22"/>
      <c r="I312" s="22"/>
      <c r="J312" s="44"/>
      <c r="K312" s="23"/>
      <c r="L312" s="22"/>
      <c r="M312" s="49"/>
      <c r="N312" s="49"/>
      <c r="O312" s="49"/>
      <c r="P312" s="49"/>
      <c r="Q312" s="22"/>
      <c r="R312" s="22"/>
      <c r="S312" s="58"/>
      <c r="T312" s="58"/>
      <c r="U312" s="58"/>
      <c r="V312" s="58"/>
      <c r="W312" s="22"/>
      <c r="X312" s="22">
        <v>5052</v>
      </c>
      <c r="Y312" s="22"/>
    </row>
    <row r="313" s="6" customFormat="1" ht="24.95" customHeight="1" spans="1:25">
      <c r="A313" s="22">
        <v>190</v>
      </c>
      <c r="B313" s="23" t="s">
        <v>1787</v>
      </c>
      <c r="C313" s="22"/>
      <c r="D313" s="22"/>
      <c r="E313" s="22"/>
      <c r="F313" s="22"/>
      <c r="G313" s="22" t="s">
        <v>363</v>
      </c>
      <c r="H313" s="22" t="s">
        <v>34</v>
      </c>
      <c r="I313" s="22" t="s">
        <v>1232</v>
      </c>
      <c r="J313" s="43">
        <f>SUM(0)</f>
        <v>0</v>
      </c>
      <c r="K313" s="69" t="s">
        <v>1788</v>
      </c>
      <c r="L313" s="22"/>
      <c r="M313" s="49">
        <f t="shared" ref="M313:P313" si="91">SUM(0)</f>
        <v>0</v>
      </c>
      <c r="N313" s="49">
        <f t="shared" si="91"/>
        <v>0</v>
      </c>
      <c r="O313" s="49">
        <f t="shared" si="91"/>
        <v>0</v>
      </c>
      <c r="P313" s="49">
        <f t="shared" si="91"/>
        <v>0</v>
      </c>
      <c r="Q313" s="22"/>
      <c r="R313" s="22" t="s">
        <v>110</v>
      </c>
      <c r="S313" s="58">
        <f>SUM(0)</f>
        <v>0</v>
      </c>
      <c r="T313" s="58">
        <f>SUM(0)</f>
        <v>0</v>
      </c>
      <c r="U313" s="58" t="s">
        <v>1789</v>
      </c>
      <c r="V313" s="58" t="s">
        <v>1790</v>
      </c>
      <c r="W313" s="22" t="s">
        <v>34</v>
      </c>
      <c r="X313" s="22">
        <v>5053</v>
      </c>
      <c r="Y313" s="22"/>
    </row>
    <row r="314" s="5" customFormat="1" ht="24.95" customHeight="1" spans="1:25">
      <c r="A314" s="20">
        <v>191</v>
      </c>
      <c r="B314" s="21" t="s">
        <v>1791</v>
      </c>
      <c r="C314" s="20"/>
      <c r="D314" s="20"/>
      <c r="E314" s="20"/>
      <c r="F314" s="20"/>
      <c r="G314" s="20" t="s">
        <v>34</v>
      </c>
      <c r="H314" s="20" t="s">
        <v>34</v>
      </c>
      <c r="I314" s="20" t="s">
        <v>34</v>
      </c>
      <c r="J314" s="20" t="s">
        <v>34</v>
      </c>
      <c r="K314" s="21"/>
      <c r="L314" s="20"/>
      <c r="M314" s="48">
        <f t="shared" ref="M314:P314" si="92">M315+M316+M322</f>
        <v>2</v>
      </c>
      <c r="N314" s="48">
        <f t="shared" si="92"/>
        <v>0</v>
      </c>
      <c r="O314" s="48">
        <f t="shared" si="92"/>
        <v>0</v>
      </c>
      <c r="P314" s="48">
        <f t="shared" si="92"/>
        <v>2</v>
      </c>
      <c r="Q314" s="20"/>
      <c r="R314" s="20" t="s">
        <v>34</v>
      </c>
      <c r="S314" s="57">
        <f>S315+S316+S322</f>
        <v>10</v>
      </c>
      <c r="T314" s="57">
        <f>T315+T316+T322</f>
        <v>40</v>
      </c>
      <c r="U314" s="57"/>
      <c r="V314" s="57"/>
      <c r="W314" s="20" t="s">
        <v>34</v>
      </c>
      <c r="X314" s="20">
        <v>5055</v>
      </c>
      <c r="Y314" s="20"/>
    </row>
    <row r="315" s="6" customFormat="1" ht="24.95" customHeight="1" spans="1:25">
      <c r="A315" s="22">
        <v>192</v>
      </c>
      <c r="B315" s="23" t="s">
        <v>1792</v>
      </c>
      <c r="C315" s="22"/>
      <c r="D315" s="22"/>
      <c r="E315" s="22"/>
      <c r="F315" s="22"/>
      <c r="G315" s="22" t="s">
        <v>37</v>
      </c>
      <c r="H315" s="22" t="s">
        <v>34</v>
      </c>
      <c r="I315" s="22" t="s">
        <v>126</v>
      </c>
      <c r="J315" s="44"/>
      <c r="K315" s="23"/>
      <c r="L315" s="22"/>
      <c r="M315" s="49"/>
      <c r="N315" s="49"/>
      <c r="O315" s="49"/>
      <c r="P315" s="49"/>
      <c r="Q315" s="22"/>
      <c r="R315" s="22"/>
      <c r="S315" s="58"/>
      <c r="T315" s="58"/>
      <c r="U315" s="58"/>
      <c r="V315" s="58"/>
      <c r="W315" s="22" t="s">
        <v>34</v>
      </c>
      <c r="X315" s="22">
        <v>5056</v>
      </c>
      <c r="Y315" s="22"/>
    </row>
    <row r="316" s="6" customFormat="1" ht="24.95" customHeight="1" spans="1:25">
      <c r="A316" s="22">
        <v>193</v>
      </c>
      <c r="B316" s="23" t="s">
        <v>1793</v>
      </c>
      <c r="C316" s="22"/>
      <c r="D316" s="22"/>
      <c r="E316" s="22"/>
      <c r="F316" s="22"/>
      <c r="G316" s="22" t="s">
        <v>37</v>
      </c>
      <c r="H316" s="22" t="s">
        <v>34</v>
      </c>
      <c r="I316" s="22" t="s">
        <v>1794</v>
      </c>
      <c r="J316" s="22">
        <f>J317+J318+J320+J321</f>
        <v>10</v>
      </c>
      <c r="K316" s="69" t="s">
        <v>1795</v>
      </c>
      <c r="L316" s="22"/>
      <c r="M316" s="49">
        <f t="shared" ref="M316:P316" si="93">M317+M318+M320+M321</f>
        <v>2</v>
      </c>
      <c r="N316" s="49">
        <f t="shared" si="93"/>
        <v>0</v>
      </c>
      <c r="O316" s="49">
        <f t="shared" si="93"/>
        <v>0</v>
      </c>
      <c r="P316" s="49">
        <f t="shared" si="93"/>
        <v>2</v>
      </c>
      <c r="Q316" s="22"/>
      <c r="R316" s="22" t="s">
        <v>39</v>
      </c>
      <c r="S316" s="58">
        <f>S317+S318+S320+S321</f>
        <v>10</v>
      </c>
      <c r="T316" s="58">
        <f>T317+T318+T320+T321</f>
        <v>40</v>
      </c>
      <c r="U316" s="58"/>
      <c r="V316" s="58"/>
      <c r="W316" s="22" t="s">
        <v>34</v>
      </c>
      <c r="X316" s="22">
        <v>5057</v>
      </c>
      <c r="Y316" s="22"/>
    </row>
    <row r="317" ht="24.95" customHeight="1" spans="1:25">
      <c r="A317" s="24">
        <v>194</v>
      </c>
      <c r="B317" s="26" t="s">
        <v>1796</v>
      </c>
      <c r="C317" s="24"/>
      <c r="D317" s="24"/>
      <c r="E317" s="24"/>
      <c r="F317" s="24"/>
      <c r="G317" s="24" t="s">
        <v>37</v>
      </c>
      <c r="H317" s="24" t="s">
        <v>34</v>
      </c>
      <c r="I317" s="24" t="s">
        <v>1797</v>
      </c>
      <c r="J317" s="55">
        <f>SUM(0)</f>
        <v>0</v>
      </c>
      <c r="K317" s="51"/>
      <c r="L317" s="24"/>
      <c r="M317" s="52"/>
      <c r="N317" s="52"/>
      <c r="O317" s="52"/>
      <c r="P317" s="52"/>
      <c r="Q317" s="24"/>
      <c r="R317" s="24"/>
      <c r="S317" s="24">
        <f>SUM(0)</f>
        <v>0</v>
      </c>
      <c r="T317" s="24">
        <f>SUM(0)</f>
        <v>0</v>
      </c>
      <c r="U317" s="24"/>
      <c r="V317" s="24"/>
      <c r="W317" s="24" t="s">
        <v>34</v>
      </c>
      <c r="X317" s="24">
        <v>5058</v>
      </c>
      <c r="Y317" s="24"/>
    </row>
    <row r="318" ht="24.95" customHeight="1" spans="1:25">
      <c r="A318" s="24">
        <v>195</v>
      </c>
      <c r="B318" s="26" t="s">
        <v>1798</v>
      </c>
      <c r="C318" s="24"/>
      <c r="D318" s="24"/>
      <c r="E318" s="24"/>
      <c r="F318" s="24"/>
      <c r="G318" s="24" t="s">
        <v>37</v>
      </c>
      <c r="H318" s="24" t="s">
        <v>34</v>
      </c>
      <c r="I318" s="24" t="s">
        <v>106</v>
      </c>
      <c r="J318" s="55">
        <f>SUM(J319:J319)</f>
        <v>10</v>
      </c>
      <c r="K318" s="51"/>
      <c r="L318" s="24"/>
      <c r="M318" s="52">
        <f>SUM(M319:M319)</f>
        <v>2</v>
      </c>
      <c r="N318" s="52">
        <f>SUM(N319:N319)</f>
        <v>0</v>
      </c>
      <c r="O318" s="52">
        <f>SUM(O319:O319)</f>
        <v>0</v>
      </c>
      <c r="P318" s="52">
        <f>SUM(P319:P319)</f>
        <v>2</v>
      </c>
      <c r="Q318" s="24"/>
      <c r="R318" s="24" t="s">
        <v>39</v>
      </c>
      <c r="S318" s="24">
        <f>SUM(S319:S319)</f>
        <v>10</v>
      </c>
      <c r="T318" s="24">
        <f>SUM(T319:T319)</f>
        <v>40</v>
      </c>
      <c r="U318" s="24"/>
      <c r="V318" s="24"/>
      <c r="W318" s="24" t="s">
        <v>34</v>
      </c>
      <c r="X318" s="24">
        <v>5076</v>
      </c>
      <c r="Y318" s="24"/>
    </row>
    <row r="319" ht="24.95" customHeight="1" spans="1:25">
      <c r="A319" s="24">
        <v>196</v>
      </c>
      <c r="B319" s="51" t="s">
        <v>1799</v>
      </c>
      <c r="C319" s="24" t="s">
        <v>45</v>
      </c>
      <c r="D319" s="24" t="s">
        <v>56</v>
      </c>
      <c r="E319" s="24" t="s">
        <v>1800</v>
      </c>
      <c r="F319" s="24"/>
      <c r="G319" s="24" t="s">
        <v>37</v>
      </c>
      <c r="H319" s="24">
        <v>2020</v>
      </c>
      <c r="I319" s="24" t="s">
        <v>106</v>
      </c>
      <c r="J319" s="55">
        <v>10</v>
      </c>
      <c r="K319" s="46" t="s">
        <v>1801</v>
      </c>
      <c r="L319" s="26">
        <v>0.2</v>
      </c>
      <c r="M319" s="52">
        <v>2</v>
      </c>
      <c r="N319" s="52"/>
      <c r="O319" s="47"/>
      <c r="P319" s="47">
        <v>2</v>
      </c>
      <c r="Q319" s="24" t="s">
        <v>135</v>
      </c>
      <c r="R319" s="24" t="s">
        <v>39</v>
      </c>
      <c r="S319" s="24">
        <v>10</v>
      </c>
      <c r="T319" s="24">
        <v>40</v>
      </c>
      <c r="U319" s="24"/>
      <c r="V319" s="24"/>
      <c r="W319" s="24" t="s">
        <v>1802</v>
      </c>
      <c r="X319" s="24"/>
      <c r="Y319" s="24" t="s">
        <v>1803</v>
      </c>
    </row>
    <row r="320" ht="24.95" customHeight="1" spans="1:25">
      <c r="A320" s="24">
        <v>197</v>
      </c>
      <c r="B320" s="26" t="s">
        <v>1818</v>
      </c>
      <c r="C320" s="24"/>
      <c r="D320" s="24"/>
      <c r="E320" s="24"/>
      <c r="F320" s="24"/>
      <c r="G320" s="24" t="s">
        <v>37</v>
      </c>
      <c r="H320" s="24" t="s">
        <v>34</v>
      </c>
      <c r="I320" s="24" t="s">
        <v>106</v>
      </c>
      <c r="J320" s="55">
        <f>SUM(0)</f>
        <v>0</v>
      </c>
      <c r="K320" s="51"/>
      <c r="L320" s="24"/>
      <c r="M320" s="52">
        <f t="shared" ref="M320:P320" si="94">SUM(0)</f>
        <v>0</v>
      </c>
      <c r="N320" s="52">
        <f t="shared" si="94"/>
        <v>0</v>
      </c>
      <c r="O320" s="52">
        <f t="shared" si="94"/>
        <v>0</v>
      </c>
      <c r="P320" s="52">
        <f t="shared" si="94"/>
        <v>0</v>
      </c>
      <c r="Q320" s="24"/>
      <c r="R320" s="24" t="s">
        <v>39</v>
      </c>
      <c r="S320" s="24">
        <f>SUM(0)</f>
        <v>0</v>
      </c>
      <c r="T320" s="24">
        <f>SUM(0)</f>
        <v>0</v>
      </c>
      <c r="U320" s="24"/>
      <c r="V320" s="24"/>
      <c r="W320" s="24" t="s">
        <v>34</v>
      </c>
      <c r="X320" s="24">
        <v>5680</v>
      </c>
      <c r="Y320" s="24"/>
    </row>
    <row r="321" ht="24.95" customHeight="1" spans="1:25">
      <c r="A321" s="24">
        <v>198</v>
      </c>
      <c r="B321" s="26" t="s">
        <v>1819</v>
      </c>
      <c r="C321" s="24"/>
      <c r="D321" s="24"/>
      <c r="E321" s="24"/>
      <c r="F321" s="24"/>
      <c r="G321" s="24" t="s">
        <v>37</v>
      </c>
      <c r="H321" s="24" t="s">
        <v>34</v>
      </c>
      <c r="I321" s="24" t="s">
        <v>1797</v>
      </c>
      <c r="J321" s="55">
        <f>SUM(0)</f>
        <v>0</v>
      </c>
      <c r="K321" s="51"/>
      <c r="L321" s="24"/>
      <c r="M321" s="52">
        <f t="shared" ref="M321:P321" si="95">SUM(0)</f>
        <v>0</v>
      </c>
      <c r="N321" s="52">
        <f t="shared" si="95"/>
        <v>0</v>
      </c>
      <c r="O321" s="52">
        <f t="shared" si="95"/>
        <v>0</v>
      </c>
      <c r="P321" s="52">
        <f t="shared" si="95"/>
        <v>0</v>
      </c>
      <c r="Q321" s="24"/>
      <c r="R321" s="24" t="s">
        <v>39</v>
      </c>
      <c r="S321" s="24">
        <f>SUM(0)</f>
        <v>0</v>
      </c>
      <c r="T321" s="24">
        <f>SUM(0)</f>
        <v>0</v>
      </c>
      <c r="U321" s="24"/>
      <c r="V321" s="24"/>
      <c r="W321" s="24" t="s">
        <v>34</v>
      </c>
      <c r="X321" s="24">
        <v>5682</v>
      </c>
      <c r="Y321" s="24"/>
    </row>
    <row r="322" s="6" customFormat="1" ht="24.95" customHeight="1" spans="1:25">
      <c r="A322" s="22">
        <v>199</v>
      </c>
      <c r="B322" s="23" t="s">
        <v>1820</v>
      </c>
      <c r="C322" s="22"/>
      <c r="D322" s="22"/>
      <c r="E322" s="22"/>
      <c r="F322" s="22"/>
      <c r="G322" s="22"/>
      <c r="H322" s="22"/>
      <c r="I322" s="22"/>
      <c r="J322" s="44"/>
      <c r="K322" s="23"/>
      <c r="L322" s="22"/>
      <c r="M322" s="49"/>
      <c r="N322" s="49"/>
      <c r="O322" s="49"/>
      <c r="P322" s="49"/>
      <c r="Q322" s="22"/>
      <c r="R322" s="22"/>
      <c r="S322" s="58"/>
      <c r="T322" s="58"/>
      <c r="U322" s="58"/>
      <c r="V322" s="58"/>
      <c r="W322" s="22"/>
      <c r="X322" s="22">
        <v>6179</v>
      </c>
      <c r="Y322" s="22"/>
    </row>
    <row r="323" s="5" customFormat="1" ht="24.95" customHeight="1" spans="1:25">
      <c r="A323" s="20">
        <v>200</v>
      </c>
      <c r="B323" s="21" t="s">
        <v>1821</v>
      </c>
      <c r="C323" s="20"/>
      <c r="D323" s="20"/>
      <c r="E323" s="20"/>
      <c r="F323" s="20"/>
      <c r="G323" s="20" t="s">
        <v>34</v>
      </c>
      <c r="H323" s="20" t="s">
        <v>34</v>
      </c>
      <c r="I323" s="20" t="s">
        <v>34</v>
      </c>
      <c r="J323" s="41">
        <f>J324+J328+J329+J339</f>
        <v>21</v>
      </c>
      <c r="K323" s="21"/>
      <c r="L323" s="20"/>
      <c r="M323" s="48">
        <f t="shared" ref="M323:P323" si="96">M324+M328+M329+M339</f>
        <v>5.7</v>
      </c>
      <c r="N323" s="48">
        <f t="shared" si="96"/>
        <v>3.7</v>
      </c>
      <c r="O323" s="48">
        <f t="shared" si="96"/>
        <v>1</v>
      </c>
      <c r="P323" s="48">
        <f t="shared" si="96"/>
        <v>1</v>
      </c>
      <c r="Q323" s="20"/>
      <c r="R323" s="20" t="s">
        <v>34</v>
      </c>
      <c r="S323" s="57">
        <f>S324+S328+S329+S339</f>
        <v>21</v>
      </c>
      <c r="T323" s="57">
        <f>T324+T328+T329+T339</f>
        <v>69</v>
      </c>
      <c r="U323" s="57"/>
      <c r="V323" s="57"/>
      <c r="W323" s="20" t="s">
        <v>34</v>
      </c>
      <c r="X323" s="20">
        <v>6180</v>
      </c>
      <c r="Y323" s="20"/>
    </row>
    <row r="324" s="6" customFormat="1" ht="24.95" customHeight="1" spans="1:25">
      <c r="A324" s="22">
        <v>201</v>
      </c>
      <c r="B324" s="23" t="s">
        <v>1822</v>
      </c>
      <c r="C324" s="22"/>
      <c r="D324" s="22"/>
      <c r="E324" s="22"/>
      <c r="F324" s="22"/>
      <c r="G324" s="22" t="s">
        <v>37</v>
      </c>
      <c r="H324" s="22" t="s">
        <v>34</v>
      </c>
      <c r="I324" s="22" t="s">
        <v>38</v>
      </c>
      <c r="J324" s="43">
        <f>SUM(J325:J327)</f>
        <v>3</v>
      </c>
      <c r="K324" s="69" t="s">
        <v>1823</v>
      </c>
      <c r="L324" s="22"/>
      <c r="M324" s="49">
        <f>SUM(M325:M327)</f>
        <v>3</v>
      </c>
      <c r="N324" s="49">
        <f>SUM(N325:N327)</f>
        <v>1</v>
      </c>
      <c r="O324" s="49">
        <f>SUM(O325:O327)</f>
        <v>1</v>
      </c>
      <c r="P324" s="49">
        <f>SUM(P325:P327)</f>
        <v>1</v>
      </c>
      <c r="Q324" s="22"/>
      <c r="R324" s="22" t="s">
        <v>39</v>
      </c>
      <c r="S324" s="58">
        <f>SUM(S325:S327)</f>
        <v>3</v>
      </c>
      <c r="T324" s="58">
        <f>SUM(T325:T327)</f>
        <v>3</v>
      </c>
      <c r="U324" s="58"/>
      <c r="V324" s="58"/>
      <c r="W324" s="22" t="s">
        <v>34</v>
      </c>
      <c r="X324" s="22">
        <v>6181</v>
      </c>
      <c r="Y324" s="22"/>
    </row>
    <row r="325" ht="24.95" customHeight="1" spans="1:25">
      <c r="A325" s="24">
        <v>202</v>
      </c>
      <c r="B325" s="51" t="s">
        <v>1824</v>
      </c>
      <c r="C325" s="24" t="s">
        <v>45</v>
      </c>
      <c r="D325" s="24" t="s">
        <v>56</v>
      </c>
      <c r="E325" s="24" t="s">
        <v>62</v>
      </c>
      <c r="F325" s="24"/>
      <c r="G325" s="24" t="s">
        <v>37</v>
      </c>
      <c r="H325" s="24">
        <v>2018</v>
      </c>
      <c r="I325" s="24" t="s">
        <v>38</v>
      </c>
      <c r="J325" s="55">
        <v>1</v>
      </c>
      <c r="K325" s="51" t="s">
        <v>1826</v>
      </c>
      <c r="L325" s="24" t="s">
        <v>1827</v>
      </c>
      <c r="M325" s="52">
        <f>N325+O325+P325</f>
        <v>1</v>
      </c>
      <c r="N325" s="52">
        <v>1</v>
      </c>
      <c r="O325" s="52"/>
      <c r="P325" s="52"/>
      <c r="Q325" s="24" t="s">
        <v>49</v>
      </c>
      <c r="R325" s="24" t="s">
        <v>39</v>
      </c>
      <c r="S325" s="24">
        <v>1</v>
      </c>
      <c r="T325" s="24">
        <v>1</v>
      </c>
      <c r="U325" s="24"/>
      <c r="V325" s="24"/>
      <c r="W325" s="26" t="s">
        <v>1802</v>
      </c>
      <c r="X325" s="24">
        <v>6203</v>
      </c>
      <c r="Y325" s="24"/>
    </row>
    <row r="326" ht="24.95" customHeight="1" spans="1:25">
      <c r="A326" s="24">
        <v>203</v>
      </c>
      <c r="B326" s="51" t="s">
        <v>1824</v>
      </c>
      <c r="C326" s="24" t="s">
        <v>45</v>
      </c>
      <c r="D326" s="24" t="s">
        <v>56</v>
      </c>
      <c r="E326" s="24" t="s">
        <v>62</v>
      </c>
      <c r="F326" s="24"/>
      <c r="G326" s="24" t="s">
        <v>37</v>
      </c>
      <c r="H326" s="24">
        <v>2019</v>
      </c>
      <c r="I326" s="24" t="s">
        <v>38</v>
      </c>
      <c r="J326" s="55">
        <v>1</v>
      </c>
      <c r="K326" s="51" t="s">
        <v>1826</v>
      </c>
      <c r="L326" s="24" t="s">
        <v>1827</v>
      </c>
      <c r="M326" s="52">
        <f>N326+O326+P326</f>
        <v>1</v>
      </c>
      <c r="N326" s="52"/>
      <c r="O326" s="52">
        <v>1</v>
      </c>
      <c r="P326" s="52"/>
      <c r="Q326" s="24" t="s">
        <v>49</v>
      </c>
      <c r="R326" s="24" t="s">
        <v>39</v>
      </c>
      <c r="S326" s="24">
        <v>1</v>
      </c>
      <c r="T326" s="24">
        <v>1</v>
      </c>
      <c r="U326" s="24"/>
      <c r="V326" s="24"/>
      <c r="W326" s="26" t="s">
        <v>1802</v>
      </c>
      <c r="X326" s="24">
        <v>6339</v>
      </c>
      <c r="Y326" s="24"/>
    </row>
    <row r="327" ht="24.95" customHeight="1" spans="1:25">
      <c r="A327" s="24">
        <v>204</v>
      </c>
      <c r="B327" s="51" t="s">
        <v>1824</v>
      </c>
      <c r="C327" s="24" t="s">
        <v>45</v>
      </c>
      <c r="D327" s="24" t="s">
        <v>56</v>
      </c>
      <c r="E327" s="24" t="s">
        <v>62</v>
      </c>
      <c r="F327" s="24"/>
      <c r="G327" s="24" t="s">
        <v>37</v>
      </c>
      <c r="H327" s="24">
        <v>2020</v>
      </c>
      <c r="I327" s="24" t="s">
        <v>38</v>
      </c>
      <c r="J327" s="55">
        <v>1</v>
      </c>
      <c r="K327" s="51" t="s">
        <v>1826</v>
      </c>
      <c r="L327" s="24" t="s">
        <v>1827</v>
      </c>
      <c r="M327" s="52">
        <f>N327+O327+P327</f>
        <v>1</v>
      </c>
      <c r="N327" s="52"/>
      <c r="O327" s="52"/>
      <c r="P327" s="52">
        <v>1</v>
      </c>
      <c r="Q327" s="24" t="s">
        <v>49</v>
      </c>
      <c r="R327" s="24" t="s">
        <v>39</v>
      </c>
      <c r="S327" s="24">
        <v>1</v>
      </c>
      <c r="T327" s="24">
        <v>1</v>
      </c>
      <c r="U327" s="24"/>
      <c r="V327" s="24"/>
      <c r="W327" s="26" t="s">
        <v>1802</v>
      </c>
      <c r="X327" s="24">
        <v>6475</v>
      </c>
      <c r="Y327" s="24"/>
    </row>
    <row r="328" s="6" customFormat="1" ht="24.95" customHeight="1" spans="1:25">
      <c r="A328" s="22">
        <v>205</v>
      </c>
      <c r="B328" s="23" t="s">
        <v>1830</v>
      </c>
      <c r="C328" s="22"/>
      <c r="D328" s="22"/>
      <c r="E328" s="22"/>
      <c r="F328" s="22"/>
      <c r="G328" s="22"/>
      <c r="H328" s="22"/>
      <c r="I328" s="22"/>
      <c r="J328" s="43"/>
      <c r="K328" s="23"/>
      <c r="L328" s="22"/>
      <c r="M328" s="49"/>
      <c r="N328" s="49"/>
      <c r="O328" s="49"/>
      <c r="P328" s="49"/>
      <c r="Q328" s="22"/>
      <c r="R328" s="22"/>
      <c r="S328" s="58"/>
      <c r="T328" s="58"/>
      <c r="U328" s="58"/>
      <c r="V328" s="58"/>
      <c r="W328" s="22"/>
      <c r="X328" s="22">
        <v>6590</v>
      </c>
      <c r="Y328" s="22"/>
    </row>
    <row r="329" s="6" customFormat="1" ht="24.95" customHeight="1" spans="1:25">
      <c r="A329" s="22">
        <v>206</v>
      </c>
      <c r="B329" s="23" t="s">
        <v>1831</v>
      </c>
      <c r="C329" s="22"/>
      <c r="D329" s="22"/>
      <c r="E329" s="22"/>
      <c r="F329" s="22"/>
      <c r="G329" s="22" t="s">
        <v>37</v>
      </c>
      <c r="H329" s="22" t="s">
        <v>34</v>
      </c>
      <c r="I329" s="22" t="s">
        <v>38</v>
      </c>
      <c r="J329" s="43">
        <f>SUM(J330:J338)</f>
        <v>18</v>
      </c>
      <c r="K329" s="69" t="s">
        <v>1832</v>
      </c>
      <c r="L329" s="22"/>
      <c r="M329" s="49">
        <f>SUM(M330:M338)</f>
        <v>2.7</v>
      </c>
      <c r="N329" s="49">
        <f>SUM(N330:N338)</f>
        <v>2.7</v>
      </c>
      <c r="O329" s="49">
        <f>SUM(O330:O338)</f>
        <v>0</v>
      </c>
      <c r="P329" s="49">
        <f>SUM(P330:P338)</f>
        <v>0</v>
      </c>
      <c r="Q329" s="22"/>
      <c r="R329" s="22" t="s">
        <v>39</v>
      </c>
      <c r="S329" s="58">
        <f>SUM(S330:S338)</f>
        <v>18</v>
      </c>
      <c r="T329" s="58">
        <f>SUM(T330:T338)</f>
        <v>66</v>
      </c>
      <c r="U329" s="58"/>
      <c r="V329" s="58"/>
      <c r="W329" s="22" t="s">
        <v>34</v>
      </c>
      <c r="X329" s="22">
        <v>6591</v>
      </c>
      <c r="Y329" s="22"/>
    </row>
    <row r="330" ht="24.95" customHeight="1" spans="1:25">
      <c r="A330" s="24">
        <v>207</v>
      </c>
      <c r="B330" s="51" t="s">
        <v>1833</v>
      </c>
      <c r="C330" s="24" t="s">
        <v>45</v>
      </c>
      <c r="D330" s="26" t="s">
        <v>56</v>
      </c>
      <c r="E330" s="24" t="s">
        <v>1847</v>
      </c>
      <c r="F330" s="24"/>
      <c r="G330" s="24" t="s">
        <v>37</v>
      </c>
      <c r="H330" s="24">
        <v>2018</v>
      </c>
      <c r="I330" s="24" t="s">
        <v>38</v>
      </c>
      <c r="J330" s="55">
        <v>2</v>
      </c>
      <c r="K330" s="51" t="s">
        <v>1835</v>
      </c>
      <c r="L330" s="24">
        <v>0.15</v>
      </c>
      <c r="M330" s="52">
        <f t="shared" ref="M330:M338" si="97">N330+O330+P330</f>
        <v>0.3</v>
      </c>
      <c r="N330" s="52">
        <v>0.3</v>
      </c>
      <c r="O330" s="52"/>
      <c r="P330" s="52"/>
      <c r="Q330" s="24" t="s">
        <v>49</v>
      </c>
      <c r="R330" s="24" t="s">
        <v>39</v>
      </c>
      <c r="S330" s="24">
        <v>2</v>
      </c>
      <c r="T330" s="24">
        <v>5</v>
      </c>
      <c r="U330" s="24"/>
      <c r="V330" s="24"/>
      <c r="W330" s="26" t="s">
        <v>1710</v>
      </c>
      <c r="X330" s="24">
        <v>6823</v>
      </c>
      <c r="Y330" s="24"/>
    </row>
    <row r="331" ht="24.95" customHeight="1" spans="1:25">
      <c r="A331" s="24">
        <v>208</v>
      </c>
      <c r="B331" s="51" t="s">
        <v>1833</v>
      </c>
      <c r="C331" s="24" t="s">
        <v>45</v>
      </c>
      <c r="D331" s="26" t="s">
        <v>56</v>
      </c>
      <c r="E331" s="24" t="s">
        <v>1848</v>
      </c>
      <c r="F331" s="24"/>
      <c r="G331" s="24" t="s">
        <v>37</v>
      </c>
      <c r="H331" s="24">
        <v>2018</v>
      </c>
      <c r="I331" s="24" t="s">
        <v>38</v>
      </c>
      <c r="J331" s="55">
        <v>2</v>
      </c>
      <c r="K331" s="51" t="s">
        <v>1835</v>
      </c>
      <c r="L331" s="24">
        <v>0.15</v>
      </c>
      <c r="M331" s="52">
        <f t="shared" si="97"/>
        <v>0.3</v>
      </c>
      <c r="N331" s="52">
        <v>0.3</v>
      </c>
      <c r="O331" s="52"/>
      <c r="P331" s="52"/>
      <c r="Q331" s="24" t="s">
        <v>49</v>
      </c>
      <c r="R331" s="24" t="s">
        <v>39</v>
      </c>
      <c r="S331" s="24">
        <v>2</v>
      </c>
      <c r="T331" s="24">
        <v>9</v>
      </c>
      <c r="U331" s="24"/>
      <c r="V331" s="24"/>
      <c r="W331" s="26" t="s">
        <v>1710</v>
      </c>
      <c r="X331" s="24">
        <v>6824</v>
      </c>
      <c r="Y331" s="24"/>
    </row>
    <row r="332" ht="24.95" customHeight="1" spans="1:25">
      <c r="A332" s="24">
        <v>209</v>
      </c>
      <c r="B332" s="51" t="s">
        <v>1833</v>
      </c>
      <c r="C332" s="24" t="s">
        <v>45</v>
      </c>
      <c r="D332" s="26" t="s">
        <v>56</v>
      </c>
      <c r="E332" s="24" t="s">
        <v>1849</v>
      </c>
      <c r="F332" s="24"/>
      <c r="G332" s="24" t="s">
        <v>37</v>
      </c>
      <c r="H332" s="24">
        <v>2018</v>
      </c>
      <c r="I332" s="24" t="s">
        <v>38</v>
      </c>
      <c r="J332" s="55">
        <v>2</v>
      </c>
      <c r="K332" s="51" t="s">
        <v>1835</v>
      </c>
      <c r="L332" s="24">
        <v>0.15</v>
      </c>
      <c r="M332" s="52">
        <f t="shared" si="97"/>
        <v>0.3</v>
      </c>
      <c r="N332" s="52">
        <v>0.3</v>
      </c>
      <c r="O332" s="52"/>
      <c r="P332" s="52"/>
      <c r="Q332" s="24" t="s">
        <v>49</v>
      </c>
      <c r="R332" s="24" t="s">
        <v>39</v>
      </c>
      <c r="S332" s="24">
        <v>2</v>
      </c>
      <c r="T332" s="24">
        <v>8</v>
      </c>
      <c r="U332" s="24"/>
      <c r="V332" s="24"/>
      <c r="W332" s="26" t="s">
        <v>1710</v>
      </c>
      <c r="X332" s="24">
        <v>6825</v>
      </c>
      <c r="Y332" s="24"/>
    </row>
    <row r="333" ht="24.95" customHeight="1" spans="1:25">
      <c r="A333" s="24">
        <v>210</v>
      </c>
      <c r="B333" s="51" t="s">
        <v>1833</v>
      </c>
      <c r="C333" s="24" t="s">
        <v>45</v>
      </c>
      <c r="D333" s="26" t="s">
        <v>56</v>
      </c>
      <c r="E333" s="24" t="s">
        <v>1850</v>
      </c>
      <c r="F333" s="24"/>
      <c r="G333" s="24" t="s">
        <v>37</v>
      </c>
      <c r="H333" s="24">
        <v>2018</v>
      </c>
      <c r="I333" s="24" t="s">
        <v>38</v>
      </c>
      <c r="J333" s="55">
        <v>2</v>
      </c>
      <c r="K333" s="51" t="s">
        <v>1835</v>
      </c>
      <c r="L333" s="24">
        <v>0.15</v>
      </c>
      <c r="M333" s="52">
        <f t="shared" si="97"/>
        <v>0.3</v>
      </c>
      <c r="N333" s="52">
        <v>0.3</v>
      </c>
      <c r="O333" s="52"/>
      <c r="P333" s="52"/>
      <c r="Q333" s="24" t="s">
        <v>49</v>
      </c>
      <c r="R333" s="24" t="s">
        <v>39</v>
      </c>
      <c r="S333" s="24">
        <v>2</v>
      </c>
      <c r="T333" s="24">
        <v>6</v>
      </c>
      <c r="U333" s="24"/>
      <c r="V333" s="24"/>
      <c r="W333" s="26" t="s">
        <v>1710</v>
      </c>
      <c r="X333" s="24">
        <v>6826</v>
      </c>
      <c r="Y333" s="24"/>
    </row>
    <row r="334" ht="24.95" customHeight="1" spans="1:25">
      <c r="A334" s="24">
        <v>211</v>
      </c>
      <c r="B334" s="51" t="s">
        <v>1833</v>
      </c>
      <c r="C334" s="24" t="s">
        <v>45</v>
      </c>
      <c r="D334" s="26" t="s">
        <v>56</v>
      </c>
      <c r="E334" s="24" t="s">
        <v>1861</v>
      </c>
      <c r="F334" s="24"/>
      <c r="G334" s="24" t="s">
        <v>37</v>
      </c>
      <c r="H334" s="24">
        <v>2018</v>
      </c>
      <c r="I334" s="24" t="s">
        <v>38</v>
      </c>
      <c r="J334" s="55">
        <v>2</v>
      </c>
      <c r="K334" s="51" t="s">
        <v>1835</v>
      </c>
      <c r="L334" s="24">
        <v>0.15</v>
      </c>
      <c r="M334" s="52">
        <f t="shared" si="97"/>
        <v>0.3</v>
      </c>
      <c r="N334" s="52">
        <v>0.3</v>
      </c>
      <c r="O334" s="52"/>
      <c r="P334" s="52"/>
      <c r="Q334" s="24" t="s">
        <v>49</v>
      </c>
      <c r="R334" s="24" t="s">
        <v>39</v>
      </c>
      <c r="S334" s="24">
        <v>2</v>
      </c>
      <c r="T334" s="24">
        <v>6</v>
      </c>
      <c r="U334" s="24"/>
      <c r="V334" s="24"/>
      <c r="W334" s="26" t="s">
        <v>1710</v>
      </c>
      <c r="X334" s="24">
        <v>6838</v>
      </c>
      <c r="Y334" s="24"/>
    </row>
    <row r="335" ht="24.95" customHeight="1" spans="1:25">
      <c r="A335" s="24">
        <v>212</v>
      </c>
      <c r="B335" s="51" t="s">
        <v>1833</v>
      </c>
      <c r="C335" s="24" t="s">
        <v>45</v>
      </c>
      <c r="D335" s="26" t="s">
        <v>56</v>
      </c>
      <c r="E335" s="24" t="s">
        <v>1862</v>
      </c>
      <c r="F335" s="24"/>
      <c r="G335" s="24" t="s">
        <v>37</v>
      </c>
      <c r="H335" s="24">
        <v>2018</v>
      </c>
      <c r="I335" s="24" t="s">
        <v>38</v>
      </c>
      <c r="J335" s="55">
        <v>2</v>
      </c>
      <c r="K335" s="51" t="s">
        <v>1835</v>
      </c>
      <c r="L335" s="24">
        <v>0.15</v>
      </c>
      <c r="M335" s="52">
        <f t="shared" si="97"/>
        <v>0.3</v>
      </c>
      <c r="N335" s="52">
        <v>0.3</v>
      </c>
      <c r="O335" s="52"/>
      <c r="P335" s="52"/>
      <c r="Q335" s="24" t="s">
        <v>49</v>
      </c>
      <c r="R335" s="24" t="s">
        <v>39</v>
      </c>
      <c r="S335" s="24">
        <v>2</v>
      </c>
      <c r="T335" s="24">
        <v>8</v>
      </c>
      <c r="U335" s="24"/>
      <c r="V335" s="24"/>
      <c r="W335" s="26" t="s">
        <v>1710</v>
      </c>
      <c r="X335" s="24">
        <v>6839</v>
      </c>
      <c r="Y335" s="24"/>
    </row>
    <row r="336" ht="24.95" customHeight="1" spans="1:25">
      <c r="A336" s="24">
        <v>213</v>
      </c>
      <c r="B336" s="51" t="s">
        <v>1833</v>
      </c>
      <c r="C336" s="24" t="s">
        <v>45</v>
      </c>
      <c r="D336" s="26" t="s">
        <v>56</v>
      </c>
      <c r="E336" s="24" t="s">
        <v>1863</v>
      </c>
      <c r="F336" s="24"/>
      <c r="G336" s="24" t="s">
        <v>37</v>
      </c>
      <c r="H336" s="24">
        <v>2018</v>
      </c>
      <c r="I336" s="24" t="s">
        <v>38</v>
      </c>
      <c r="J336" s="55">
        <v>2</v>
      </c>
      <c r="K336" s="51" t="s">
        <v>1835</v>
      </c>
      <c r="L336" s="24">
        <v>0.15</v>
      </c>
      <c r="M336" s="52">
        <f t="shared" si="97"/>
        <v>0.3</v>
      </c>
      <c r="N336" s="52">
        <v>0.3</v>
      </c>
      <c r="O336" s="52"/>
      <c r="P336" s="52"/>
      <c r="Q336" s="24" t="s">
        <v>49</v>
      </c>
      <c r="R336" s="24" t="s">
        <v>39</v>
      </c>
      <c r="S336" s="24">
        <v>2</v>
      </c>
      <c r="T336" s="24">
        <v>7</v>
      </c>
      <c r="U336" s="24"/>
      <c r="V336" s="24"/>
      <c r="W336" s="26" t="s">
        <v>1710</v>
      </c>
      <c r="X336" s="24">
        <v>6840</v>
      </c>
      <c r="Y336" s="24"/>
    </row>
    <row r="337" ht="24.95" customHeight="1" spans="1:25">
      <c r="A337" s="24">
        <v>214</v>
      </c>
      <c r="B337" s="51" t="s">
        <v>1833</v>
      </c>
      <c r="C337" s="24" t="s">
        <v>45</v>
      </c>
      <c r="D337" s="26" t="s">
        <v>56</v>
      </c>
      <c r="E337" s="24" t="s">
        <v>1866</v>
      </c>
      <c r="F337" s="24"/>
      <c r="G337" s="24" t="s">
        <v>37</v>
      </c>
      <c r="H337" s="24">
        <v>2018</v>
      </c>
      <c r="I337" s="24" t="s">
        <v>38</v>
      </c>
      <c r="J337" s="55">
        <v>2</v>
      </c>
      <c r="K337" s="51" t="s">
        <v>1835</v>
      </c>
      <c r="L337" s="24">
        <v>0.15</v>
      </c>
      <c r="M337" s="52">
        <f t="shared" si="97"/>
        <v>0.3</v>
      </c>
      <c r="N337" s="52">
        <v>0.3</v>
      </c>
      <c r="O337" s="52"/>
      <c r="P337" s="52"/>
      <c r="Q337" s="24" t="s">
        <v>49</v>
      </c>
      <c r="R337" s="24" t="s">
        <v>39</v>
      </c>
      <c r="S337" s="24">
        <v>2</v>
      </c>
      <c r="T337" s="24">
        <v>8</v>
      </c>
      <c r="U337" s="24"/>
      <c r="V337" s="24"/>
      <c r="W337" s="26" t="s">
        <v>1710</v>
      </c>
      <c r="X337" s="24">
        <v>6843</v>
      </c>
      <c r="Y337" s="24"/>
    </row>
    <row r="338" ht="24.95" customHeight="1" spans="1:25">
      <c r="A338" s="24">
        <v>215</v>
      </c>
      <c r="B338" s="51" t="s">
        <v>1833</v>
      </c>
      <c r="C338" s="24" t="s">
        <v>45</v>
      </c>
      <c r="D338" s="26" t="s">
        <v>56</v>
      </c>
      <c r="E338" s="24" t="s">
        <v>97</v>
      </c>
      <c r="F338" s="24"/>
      <c r="G338" s="24" t="s">
        <v>37</v>
      </c>
      <c r="H338" s="24">
        <v>2018</v>
      </c>
      <c r="I338" s="24" t="s">
        <v>38</v>
      </c>
      <c r="J338" s="55">
        <v>2</v>
      </c>
      <c r="K338" s="51" t="s">
        <v>1835</v>
      </c>
      <c r="L338" s="24">
        <v>0.15</v>
      </c>
      <c r="M338" s="52">
        <f t="shared" si="97"/>
        <v>0.3</v>
      </c>
      <c r="N338" s="52">
        <v>0.3</v>
      </c>
      <c r="O338" s="52"/>
      <c r="P338" s="52"/>
      <c r="Q338" s="24" t="s">
        <v>49</v>
      </c>
      <c r="R338" s="24" t="s">
        <v>39</v>
      </c>
      <c r="S338" s="24">
        <v>2</v>
      </c>
      <c r="T338" s="24">
        <v>9</v>
      </c>
      <c r="U338" s="24"/>
      <c r="V338" s="24"/>
      <c r="W338" s="26" t="s">
        <v>1710</v>
      </c>
      <c r="X338" s="24">
        <v>6848</v>
      </c>
      <c r="Y338" s="24"/>
    </row>
    <row r="339" s="6" customFormat="1" ht="24.95" customHeight="1" spans="1:25">
      <c r="A339" s="22">
        <v>216</v>
      </c>
      <c r="B339" s="23" t="s">
        <v>1872</v>
      </c>
      <c r="C339" s="22"/>
      <c r="D339" s="22"/>
      <c r="E339" s="22"/>
      <c r="F339" s="22"/>
      <c r="G339" s="22"/>
      <c r="H339" s="22"/>
      <c r="I339" s="22"/>
      <c r="J339" s="43"/>
      <c r="K339" s="23"/>
      <c r="L339" s="22"/>
      <c r="M339" s="49"/>
      <c r="N339" s="49"/>
      <c r="O339" s="49"/>
      <c r="P339" s="49"/>
      <c r="Q339" s="22"/>
      <c r="R339" s="22"/>
      <c r="S339" s="58"/>
      <c r="T339" s="58"/>
      <c r="U339" s="58"/>
      <c r="V339" s="58"/>
      <c r="W339" s="22"/>
      <c r="X339" s="22">
        <v>7366</v>
      </c>
      <c r="Y339" s="22"/>
    </row>
    <row r="340" s="5" customFormat="1" ht="24.95" customHeight="1" spans="1:25">
      <c r="A340" s="20">
        <v>217</v>
      </c>
      <c r="B340" s="21" t="s">
        <v>1873</v>
      </c>
      <c r="C340" s="20"/>
      <c r="D340" s="20"/>
      <c r="E340" s="20"/>
      <c r="F340" s="20"/>
      <c r="G340" s="20"/>
      <c r="H340" s="20"/>
      <c r="I340" s="20"/>
      <c r="J340" s="41"/>
      <c r="K340" s="21"/>
      <c r="L340" s="20"/>
      <c r="M340" s="48"/>
      <c r="N340" s="48"/>
      <c r="O340" s="48"/>
      <c r="P340" s="48"/>
      <c r="Q340" s="20"/>
      <c r="R340" s="20"/>
      <c r="S340" s="57"/>
      <c r="T340" s="57"/>
      <c r="U340" s="57"/>
      <c r="V340" s="57"/>
      <c r="W340" s="20"/>
      <c r="X340" s="20"/>
      <c r="Y340" s="20" t="s">
        <v>1874</v>
      </c>
    </row>
    <row r="341" s="4" customFormat="1" ht="24.95" customHeight="1" spans="1:25">
      <c r="A341" s="18">
        <v>218</v>
      </c>
      <c r="B341" s="19" t="s">
        <v>1875</v>
      </c>
      <c r="C341" s="18"/>
      <c r="D341" s="18"/>
      <c r="E341" s="18"/>
      <c r="F341" s="18"/>
      <c r="G341" s="18" t="s">
        <v>34</v>
      </c>
      <c r="H341" s="18" t="s">
        <v>34</v>
      </c>
      <c r="I341" s="18" t="s">
        <v>1743</v>
      </c>
      <c r="J341" s="18">
        <f>J342+J343+J344+J345+J346+J347</f>
        <v>0</v>
      </c>
      <c r="K341" s="19"/>
      <c r="L341" s="18"/>
      <c r="M341" s="40">
        <f t="shared" ref="M341:P341" si="98">M342+M343+M344+M345+M346+M347</f>
        <v>0</v>
      </c>
      <c r="N341" s="40">
        <f t="shared" si="98"/>
        <v>0</v>
      </c>
      <c r="O341" s="40">
        <f t="shared" si="98"/>
        <v>0</v>
      </c>
      <c r="P341" s="40">
        <f t="shared" si="98"/>
        <v>0</v>
      </c>
      <c r="Q341" s="18"/>
      <c r="R341" s="18" t="s">
        <v>39</v>
      </c>
      <c r="S341" s="56">
        <f>S342+S343+S344+S345+S346+S347</f>
        <v>0</v>
      </c>
      <c r="T341" s="56">
        <f>T342+T343+T344+T345+T346+T347</f>
        <v>0</v>
      </c>
      <c r="U341" s="56" t="s">
        <v>1876</v>
      </c>
      <c r="V341" s="56" t="s">
        <v>1877</v>
      </c>
      <c r="W341" s="18" t="s">
        <v>34</v>
      </c>
      <c r="X341" s="18">
        <v>7367</v>
      </c>
      <c r="Y341" s="18"/>
    </row>
    <row r="342" s="5" customFormat="1" ht="24.95" customHeight="1" spans="1:25">
      <c r="A342" s="20">
        <v>219</v>
      </c>
      <c r="B342" s="21" t="s">
        <v>1878</v>
      </c>
      <c r="C342" s="20"/>
      <c r="D342" s="20"/>
      <c r="E342" s="20"/>
      <c r="F342" s="20"/>
      <c r="G342" s="20" t="s">
        <v>37</v>
      </c>
      <c r="H342" s="20" t="s">
        <v>34</v>
      </c>
      <c r="I342" s="20" t="s">
        <v>1743</v>
      </c>
      <c r="J342" s="41">
        <f t="shared" ref="J342:J345" si="99">SUM(0)</f>
        <v>0</v>
      </c>
      <c r="K342" s="21" t="s">
        <v>1879</v>
      </c>
      <c r="L342" s="20"/>
      <c r="M342" s="48">
        <f t="shared" ref="M342:P342" si="100">SUM(0)</f>
        <v>0</v>
      </c>
      <c r="N342" s="48">
        <f t="shared" si="100"/>
        <v>0</v>
      </c>
      <c r="O342" s="48">
        <f t="shared" si="100"/>
        <v>0</v>
      </c>
      <c r="P342" s="48">
        <f t="shared" si="100"/>
        <v>0</v>
      </c>
      <c r="Q342" s="20"/>
      <c r="R342" s="20" t="s">
        <v>39</v>
      </c>
      <c r="S342" s="57">
        <f t="shared" ref="S342:S345" si="101">SUM(0)</f>
        <v>0</v>
      </c>
      <c r="T342" s="57">
        <f t="shared" ref="T342:T345" si="102">SUM(0)</f>
        <v>0</v>
      </c>
      <c r="U342" s="57"/>
      <c r="V342" s="57"/>
      <c r="W342" s="20" t="s">
        <v>34</v>
      </c>
      <c r="X342" s="20">
        <v>7368</v>
      </c>
      <c r="Y342" s="20"/>
    </row>
    <row r="343" s="5" customFormat="1" ht="24.95" customHeight="1" spans="1:25">
      <c r="A343" s="20">
        <v>220</v>
      </c>
      <c r="B343" s="21" t="s">
        <v>1880</v>
      </c>
      <c r="C343" s="20"/>
      <c r="D343" s="20"/>
      <c r="E343" s="20"/>
      <c r="F343" s="20"/>
      <c r="G343" s="20" t="s">
        <v>37</v>
      </c>
      <c r="H343" s="20" t="s">
        <v>34</v>
      </c>
      <c r="I343" s="20" t="s">
        <v>1743</v>
      </c>
      <c r="J343" s="41">
        <f t="shared" si="99"/>
        <v>0</v>
      </c>
      <c r="K343" s="21" t="s">
        <v>1881</v>
      </c>
      <c r="L343" s="20"/>
      <c r="M343" s="48">
        <f t="shared" ref="M343:P343" si="103">SUM(0)</f>
        <v>0</v>
      </c>
      <c r="N343" s="48">
        <f t="shared" si="103"/>
        <v>0</v>
      </c>
      <c r="O343" s="48">
        <f t="shared" si="103"/>
        <v>0</v>
      </c>
      <c r="P343" s="48">
        <f t="shared" si="103"/>
        <v>0</v>
      </c>
      <c r="Q343" s="20"/>
      <c r="R343" s="20" t="s">
        <v>39</v>
      </c>
      <c r="S343" s="57">
        <f t="shared" si="101"/>
        <v>0</v>
      </c>
      <c r="T343" s="57">
        <f t="shared" si="102"/>
        <v>0</v>
      </c>
      <c r="U343" s="57"/>
      <c r="V343" s="57"/>
      <c r="W343" s="20" t="s">
        <v>34</v>
      </c>
      <c r="X343" s="20">
        <v>7382</v>
      </c>
      <c r="Y343" s="20"/>
    </row>
    <row r="344" s="5" customFormat="1" ht="24.95" customHeight="1" spans="1:25">
      <c r="A344" s="20">
        <v>221</v>
      </c>
      <c r="B344" s="21" t="s">
        <v>1882</v>
      </c>
      <c r="C344" s="20"/>
      <c r="D344" s="20"/>
      <c r="E344" s="20"/>
      <c r="F344" s="20"/>
      <c r="G344" s="20" t="s">
        <v>37</v>
      </c>
      <c r="H344" s="20" t="s">
        <v>34</v>
      </c>
      <c r="I344" s="20" t="s">
        <v>1743</v>
      </c>
      <c r="J344" s="41">
        <f t="shared" si="99"/>
        <v>0</v>
      </c>
      <c r="K344" s="21" t="s">
        <v>1883</v>
      </c>
      <c r="L344" s="20"/>
      <c r="M344" s="48">
        <f t="shared" ref="M344:P344" si="104">SUM(0)</f>
        <v>0</v>
      </c>
      <c r="N344" s="48">
        <f t="shared" si="104"/>
        <v>0</v>
      </c>
      <c r="O344" s="48">
        <f t="shared" si="104"/>
        <v>0</v>
      </c>
      <c r="P344" s="48">
        <f t="shared" si="104"/>
        <v>0</v>
      </c>
      <c r="Q344" s="20"/>
      <c r="R344" s="20" t="s">
        <v>39</v>
      </c>
      <c r="S344" s="57">
        <f t="shared" si="101"/>
        <v>0</v>
      </c>
      <c r="T344" s="57">
        <f t="shared" si="102"/>
        <v>0</v>
      </c>
      <c r="U344" s="57"/>
      <c r="V344" s="57"/>
      <c r="W344" s="20" t="s">
        <v>34</v>
      </c>
      <c r="X344" s="20">
        <v>7389</v>
      </c>
      <c r="Y344" s="20"/>
    </row>
    <row r="345" s="5" customFormat="1" ht="24.95" customHeight="1" spans="1:25">
      <c r="A345" s="20">
        <v>222</v>
      </c>
      <c r="B345" s="21" t="s">
        <v>1884</v>
      </c>
      <c r="C345" s="20"/>
      <c r="D345" s="20"/>
      <c r="E345" s="20"/>
      <c r="F345" s="20"/>
      <c r="G345" s="20" t="s">
        <v>37</v>
      </c>
      <c r="H345" s="20" t="s">
        <v>34</v>
      </c>
      <c r="I345" s="20" t="s">
        <v>1743</v>
      </c>
      <c r="J345" s="41">
        <f t="shared" si="99"/>
        <v>0</v>
      </c>
      <c r="K345" s="21" t="s">
        <v>1885</v>
      </c>
      <c r="L345" s="20"/>
      <c r="M345" s="42">
        <f t="shared" ref="M345:P345" si="105">SUM(0)</f>
        <v>0</v>
      </c>
      <c r="N345" s="42">
        <f t="shared" si="105"/>
        <v>0</v>
      </c>
      <c r="O345" s="42">
        <f t="shared" si="105"/>
        <v>0</v>
      </c>
      <c r="P345" s="42">
        <f t="shared" si="105"/>
        <v>0</v>
      </c>
      <c r="Q345" s="20"/>
      <c r="R345" s="20" t="s">
        <v>39</v>
      </c>
      <c r="S345" s="42">
        <f t="shared" si="101"/>
        <v>0</v>
      </c>
      <c r="T345" s="42">
        <f t="shared" si="102"/>
        <v>0</v>
      </c>
      <c r="U345" s="57"/>
      <c r="V345" s="57"/>
      <c r="W345" s="20"/>
      <c r="X345" s="20">
        <v>7394</v>
      </c>
      <c r="Y345" s="20"/>
    </row>
    <row r="346" s="5" customFormat="1" ht="24.95" customHeight="1" spans="1:25">
      <c r="A346" s="20">
        <v>223</v>
      </c>
      <c r="B346" s="21" t="s">
        <v>1886</v>
      </c>
      <c r="C346" s="20"/>
      <c r="D346" s="20"/>
      <c r="E346" s="20"/>
      <c r="F346" s="20"/>
      <c r="G346" s="20"/>
      <c r="H346" s="20"/>
      <c r="I346" s="20"/>
      <c r="J346" s="42"/>
      <c r="K346" s="21"/>
      <c r="L346" s="20"/>
      <c r="M346" s="48"/>
      <c r="N346" s="48"/>
      <c r="O346" s="48"/>
      <c r="P346" s="48"/>
      <c r="Q346" s="20"/>
      <c r="R346" s="20"/>
      <c r="S346" s="57"/>
      <c r="T346" s="57"/>
      <c r="U346" s="57"/>
      <c r="V346" s="57"/>
      <c r="W346" s="20"/>
      <c r="X346" s="20">
        <v>7395</v>
      </c>
      <c r="Y346" s="20"/>
    </row>
    <row r="347" s="5" customFormat="1" ht="24.95" customHeight="1" spans="1:25">
      <c r="A347" s="20">
        <v>224</v>
      </c>
      <c r="B347" s="21" t="s">
        <v>1887</v>
      </c>
      <c r="C347" s="20"/>
      <c r="D347" s="20"/>
      <c r="E347" s="20"/>
      <c r="F347" s="20"/>
      <c r="G347" s="20"/>
      <c r="H347" s="20"/>
      <c r="I347" s="20"/>
      <c r="J347" s="42"/>
      <c r="K347" s="21"/>
      <c r="L347" s="20"/>
      <c r="M347" s="48"/>
      <c r="N347" s="48"/>
      <c r="O347" s="48"/>
      <c r="P347" s="48"/>
      <c r="Q347" s="20"/>
      <c r="R347" s="20"/>
      <c r="S347" s="57"/>
      <c r="T347" s="57"/>
      <c r="U347" s="57"/>
      <c r="V347" s="57"/>
      <c r="W347" s="20"/>
      <c r="X347" s="20">
        <v>7396</v>
      </c>
      <c r="Y347" s="20"/>
    </row>
    <row r="348" s="4" customFormat="1" ht="24.95" customHeight="1" spans="1:25">
      <c r="A348" s="18">
        <v>225</v>
      </c>
      <c r="B348" s="19" t="s">
        <v>1888</v>
      </c>
      <c r="C348" s="18"/>
      <c r="D348" s="18"/>
      <c r="E348" s="18"/>
      <c r="F348" s="18"/>
      <c r="G348" s="18" t="s">
        <v>34</v>
      </c>
      <c r="H348" s="18" t="s">
        <v>34</v>
      </c>
      <c r="I348" s="18" t="s">
        <v>34</v>
      </c>
      <c r="J348" s="39" t="s">
        <v>34</v>
      </c>
      <c r="K348" s="19"/>
      <c r="L348" s="18"/>
      <c r="M348" s="40">
        <f t="shared" ref="M348:P348" si="106">M349+M353+M354+M360+M368+M369+M428+M429+M430</f>
        <v>2385.2158</v>
      </c>
      <c r="N348" s="40">
        <f t="shared" si="106"/>
        <v>1148.4</v>
      </c>
      <c r="O348" s="40">
        <f t="shared" si="106"/>
        <v>221.8501</v>
      </c>
      <c r="P348" s="40">
        <f t="shared" si="106"/>
        <v>1014.97</v>
      </c>
      <c r="Q348" s="18"/>
      <c r="R348" s="18" t="s">
        <v>34</v>
      </c>
      <c r="S348" s="56">
        <f>S349+S353+S354+S360+S368+S369+S428+S429+S430</f>
        <v>649.222222222222</v>
      </c>
      <c r="T348" s="56">
        <f>T349+T353+T354+T360+T368+T369+T428+T429+T430</f>
        <v>2864</v>
      </c>
      <c r="U348" s="56" t="s">
        <v>1889</v>
      </c>
      <c r="V348" s="56" t="s">
        <v>1890</v>
      </c>
      <c r="W348" s="18" t="s">
        <v>34</v>
      </c>
      <c r="X348" s="18">
        <v>7397</v>
      </c>
      <c r="Y348" s="18"/>
    </row>
    <row r="349" s="5" customFormat="1" ht="24.95" customHeight="1" spans="1:25">
      <c r="A349" s="20">
        <v>226</v>
      </c>
      <c r="B349" s="21" t="s">
        <v>1891</v>
      </c>
      <c r="C349" s="20"/>
      <c r="D349" s="20"/>
      <c r="E349" s="20"/>
      <c r="F349" s="20"/>
      <c r="G349" s="20" t="s">
        <v>125</v>
      </c>
      <c r="H349" s="20" t="s">
        <v>34</v>
      </c>
      <c r="I349" s="20" t="s">
        <v>1892</v>
      </c>
      <c r="J349" s="42">
        <f>SUM(J350:J352)</f>
        <v>9.884</v>
      </c>
      <c r="K349" s="21" t="s">
        <v>1893</v>
      </c>
      <c r="L349" s="20"/>
      <c r="M349" s="48">
        <f>SUM(M350:M352)</f>
        <v>583.37</v>
      </c>
      <c r="N349" s="48">
        <f>SUM(N350:N352)</f>
        <v>428.4</v>
      </c>
      <c r="O349" s="48">
        <f>SUM(O350:O352)</f>
        <v>0</v>
      </c>
      <c r="P349" s="48">
        <f>SUM(P350:P352)</f>
        <v>154.97</v>
      </c>
      <c r="Q349" s="20"/>
      <c r="R349" s="20" t="s">
        <v>110</v>
      </c>
      <c r="S349" s="57">
        <f>SUM(S350:S352)</f>
        <v>3</v>
      </c>
      <c r="T349" s="57">
        <f>SUM(T350:T352)</f>
        <v>15</v>
      </c>
      <c r="U349" s="57"/>
      <c r="V349" s="57"/>
      <c r="W349" s="20" t="s">
        <v>34</v>
      </c>
      <c r="X349" s="20">
        <v>7398</v>
      </c>
      <c r="Y349" s="20"/>
    </row>
    <row r="350" ht="24.95" customHeight="1" spans="1:25">
      <c r="A350" s="24">
        <v>227</v>
      </c>
      <c r="B350" s="51" t="s">
        <v>1905</v>
      </c>
      <c r="C350" s="24" t="s">
        <v>45</v>
      </c>
      <c r="D350" s="24" t="s">
        <v>56</v>
      </c>
      <c r="E350" s="24" t="s">
        <v>1906</v>
      </c>
      <c r="F350" s="24"/>
      <c r="G350" s="24" t="s">
        <v>363</v>
      </c>
      <c r="H350" s="24">
        <v>2018</v>
      </c>
      <c r="I350" s="24" t="s">
        <v>1892</v>
      </c>
      <c r="J350" s="50">
        <v>6.3</v>
      </c>
      <c r="K350" s="51" t="s">
        <v>1907</v>
      </c>
      <c r="L350" s="26">
        <f>M350</f>
        <v>428.4</v>
      </c>
      <c r="M350" s="52">
        <f>SUM(N350:P350)</f>
        <v>428.4</v>
      </c>
      <c r="N350" s="52">
        <v>428.4</v>
      </c>
      <c r="O350" s="52"/>
      <c r="P350" s="52"/>
      <c r="Q350" s="24" t="s">
        <v>49</v>
      </c>
      <c r="R350" s="24" t="s">
        <v>110</v>
      </c>
      <c r="S350" s="24">
        <v>3</v>
      </c>
      <c r="T350" s="24">
        <v>15</v>
      </c>
      <c r="U350" s="24"/>
      <c r="V350" s="24"/>
      <c r="W350" s="24" t="s">
        <v>1896</v>
      </c>
      <c r="X350" s="24">
        <v>7449</v>
      </c>
      <c r="Y350" s="24"/>
    </row>
    <row r="351" s="94" customFormat="1" ht="24.95" customHeight="1" spans="1:25">
      <c r="A351" s="24">
        <v>228</v>
      </c>
      <c r="B351" s="51" t="s">
        <v>1933</v>
      </c>
      <c r="C351" s="24" t="s">
        <v>45</v>
      </c>
      <c r="D351" s="24" t="s">
        <v>56</v>
      </c>
      <c r="E351" s="24" t="s">
        <v>1800</v>
      </c>
      <c r="F351" s="24"/>
      <c r="G351" s="24" t="s">
        <v>363</v>
      </c>
      <c r="H351" s="24">
        <v>2020</v>
      </c>
      <c r="I351" s="24" t="s">
        <v>1892</v>
      </c>
      <c r="J351" s="50">
        <v>3.519</v>
      </c>
      <c r="K351" s="51" t="s">
        <v>1909</v>
      </c>
      <c r="L351" s="26">
        <f>M351</f>
        <v>105.57</v>
      </c>
      <c r="M351" s="52">
        <f>SUM(N351:P351)</f>
        <v>105.57</v>
      </c>
      <c r="N351" s="52"/>
      <c r="O351" s="52"/>
      <c r="P351" s="52">
        <v>105.57</v>
      </c>
      <c r="Q351" s="24" t="s">
        <v>49</v>
      </c>
      <c r="R351" s="24" t="s">
        <v>110</v>
      </c>
      <c r="S351" s="24"/>
      <c r="T351" s="24"/>
      <c r="U351" s="24"/>
      <c r="V351" s="24"/>
      <c r="W351" s="24" t="s">
        <v>1896</v>
      </c>
      <c r="X351" s="24">
        <v>7539</v>
      </c>
      <c r="Y351" s="24"/>
    </row>
    <row r="352" ht="24.95" customHeight="1" spans="1:25">
      <c r="A352" s="24">
        <v>229</v>
      </c>
      <c r="B352" s="67" t="s">
        <v>1950</v>
      </c>
      <c r="C352" s="24" t="s">
        <v>45</v>
      </c>
      <c r="D352" s="116" t="s">
        <v>56</v>
      </c>
      <c r="E352" s="116"/>
      <c r="F352" s="116"/>
      <c r="G352" s="116" t="s">
        <v>37</v>
      </c>
      <c r="H352" s="116">
        <v>2020</v>
      </c>
      <c r="I352" s="24" t="s">
        <v>1892</v>
      </c>
      <c r="J352" s="116">
        <v>0.065</v>
      </c>
      <c r="K352" s="117" t="s">
        <v>1951</v>
      </c>
      <c r="L352" s="26">
        <f>M352</f>
        <v>49.4</v>
      </c>
      <c r="M352" s="116">
        <f>SUM(N352:P352)</f>
        <v>49.4</v>
      </c>
      <c r="N352" s="116"/>
      <c r="O352" s="116"/>
      <c r="P352" s="116">
        <v>49.4</v>
      </c>
      <c r="Q352" s="24" t="s">
        <v>49</v>
      </c>
      <c r="R352" s="24" t="s">
        <v>110</v>
      </c>
      <c r="S352" s="116"/>
      <c r="T352" s="116"/>
      <c r="U352" s="116"/>
      <c r="V352" s="24"/>
      <c r="W352" s="24" t="s">
        <v>1896</v>
      </c>
      <c r="X352" s="116"/>
      <c r="Y352" s="26" t="s">
        <v>1952</v>
      </c>
    </row>
    <row r="353" s="5" customFormat="1" ht="24.95" customHeight="1" spans="1:25">
      <c r="A353" s="20">
        <v>230</v>
      </c>
      <c r="B353" s="21" t="s">
        <v>1956</v>
      </c>
      <c r="C353" s="20"/>
      <c r="D353" s="20"/>
      <c r="E353" s="20"/>
      <c r="F353" s="20"/>
      <c r="G353" s="20"/>
      <c r="H353" s="20"/>
      <c r="I353" s="20"/>
      <c r="J353" s="42"/>
      <c r="K353" s="21"/>
      <c r="L353" s="20"/>
      <c r="M353" s="48"/>
      <c r="N353" s="48"/>
      <c r="O353" s="48"/>
      <c r="P353" s="48"/>
      <c r="Q353" s="20"/>
      <c r="R353" s="20"/>
      <c r="S353" s="57"/>
      <c r="T353" s="57"/>
      <c r="U353" s="57"/>
      <c r="V353" s="57"/>
      <c r="W353" s="20"/>
      <c r="X353" s="20">
        <v>7563</v>
      </c>
      <c r="Y353" s="20"/>
    </row>
    <row r="354" s="5" customFormat="1" ht="24.95" customHeight="1" spans="1:25">
      <c r="A354" s="20">
        <v>231</v>
      </c>
      <c r="B354" s="21" t="s">
        <v>1957</v>
      </c>
      <c r="C354" s="20"/>
      <c r="D354" s="20"/>
      <c r="E354" s="20"/>
      <c r="F354" s="20"/>
      <c r="G354" s="20" t="s">
        <v>125</v>
      </c>
      <c r="H354" s="20" t="s">
        <v>34</v>
      </c>
      <c r="I354" s="20" t="s">
        <v>38</v>
      </c>
      <c r="J354" s="41">
        <f>SUM(J355:J359)</f>
        <v>539</v>
      </c>
      <c r="K354" s="21" t="s">
        <v>1958</v>
      </c>
      <c r="L354" s="20"/>
      <c r="M354" s="48">
        <f>SUM(M355:M359)</f>
        <v>41.89</v>
      </c>
      <c r="N354" s="48">
        <f>SUM(N355:N359)</f>
        <v>0</v>
      </c>
      <c r="O354" s="48">
        <f>SUM(O355:O359)</f>
        <v>41.89</v>
      </c>
      <c r="P354" s="48">
        <f>SUM(P355:P359)</f>
        <v>0</v>
      </c>
      <c r="Q354" s="20"/>
      <c r="R354" s="20" t="s">
        <v>110</v>
      </c>
      <c r="S354" s="57">
        <f>SUM(S355:S359)</f>
        <v>66.2222222222222</v>
      </c>
      <c r="T354" s="57">
        <f>SUM(T355:T359)</f>
        <v>298</v>
      </c>
      <c r="U354" s="57"/>
      <c r="V354" s="57"/>
      <c r="W354" s="20" t="s">
        <v>34</v>
      </c>
      <c r="X354" s="20">
        <v>7564</v>
      </c>
      <c r="Y354" s="20"/>
    </row>
    <row r="355" s="7" customFormat="1" ht="24.95" customHeight="1" spans="1:25">
      <c r="A355" s="24">
        <v>232</v>
      </c>
      <c r="B355" s="68" t="s">
        <v>1985</v>
      </c>
      <c r="C355" s="61" t="s">
        <v>45</v>
      </c>
      <c r="D355" s="61" t="s">
        <v>56</v>
      </c>
      <c r="E355" s="61" t="s">
        <v>1986</v>
      </c>
      <c r="F355" s="61"/>
      <c r="G355" s="61" t="s">
        <v>363</v>
      </c>
      <c r="H355" s="61">
        <v>2019</v>
      </c>
      <c r="I355" s="61" t="s">
        <v>38</v>
      </c>
      <c r="J355" s="70">
        <v>62</v>
      </c>
      <c r="K355" s="68" t="s">
        <v>1974</v>
      </c>
      <c r="L355" s="47">
        <f>M355</f>
        <v>0.97</v>
      </c>
      <c r="M355" s="71">
        <f>N355+O355+P355</f>
        <v>0.97</v>
      </c>
      <c r="N355" s="71"/>
      <c r="O355" s="71">
        <v>0.97</v>
      </c>
      <c r="P355" s="71"/>
      <c r="Q355" s="61" t="s">
        <v>49</v>
      </c>
      <c r="R355" s="61" t="s">
        <v>110</v>
      </c>
      <c r="S355" s="61"/>
      <c r="T355" s="61"/>
      <c r="U355" s="61"/>
      <c r="V355" s="26"/>
      <c r="W355" s="61" t="s">
        <v>1964</v>
      </c>
      <c r="X355" s="61">
        <v>7765</v>
      </c>
      <c r="Y355" s="61"/>
    </row>
    <row r="356" s="7" customFormat="1" ht="24.95" customHeight="1" spans="1:25">
      <c r="A356" s="24">
        <v>233</v>
      </c>
      <c r="B356" s="68" t="s">
        <v>1987</v>
      </c>
      <c r="C356" s="61" t="s">
        <v>45</v>
      </c>
      <c r="D356" s="61" t="s">
        <v>56</v>
      </c>
      <c r="E356" s="61" t="s">
        <v>1988</v>
      </c>
      <c r="F356" s="61"/>
      <c r="G356" s="61" t="s">
        <v>363</v>
      </c>
      <c r="H356" s="61">
        <v>2019</v>
      </c>
      <c r="I356" s="61" t="s">
        <v>38</v>
      </c>
      <c r="J356" s="70">
        <v>29</v>
      </c>
      <c r="K356" s="68" t="s">
        <v>1974</v>
      </c>
      <c r="L356" s="47">
        <f>M356</f>
        <v>0.49</v>
      </c>
      <c r="M356" s="71">
        <f>N356+O356+P356</f>
        <v>0.49</v>
      </c>
      <c r="N356" s="71"/>
      <c r="O356" s="71">
        <v>0.49</v>
      </c>
      <c r="P356" s="71"/>
      <c r="Q356" s="61" t="s">
        <v>49</v>
      </c>
      <c r="R356" s="61" t="s">
        <v>110</v>
      </c>
      <c r="S356" s="61"/>
      <c r="T356" s="61"/>
      <c r="U356" s="61"/>
      <c r="V356" s="26"/>
      <c r="W356" s="61" t="s">
        <v>1964</v>
      </c>
      <c r="X356" s="61">
        <v>7766</v>
      </c>
      <c r="Y356" s="61"/>
    </row>
    <row r="357" s="7" customFormat="1" ht="24.95" customHeight="1" spans="1:25">
      <c r="A357" s="24">
        <v>234</v>
      </c>
      <c r="B357" s="68" t="s">
        <v>1989</v>
      </c>
      <c r="C357" s="61" t="s">
        <v>45</v>
      </c>
      <c r="D357" s="61" t="s">
        <v>56</v>
      </c>
      <c r="E357" s="61" t="s">
        <v>1990</v>
      </c>
      <c r="F357" s="61"/>
      <c r="G357" s="61" t="s">
        <v>363</v>
      </c>
      <c r="H357" s="61">
        <v>2019</v>
      </c>
      <c r="I357" s="61" t="s">
        <v>38</v>
      </c>
      <c r="J357" s="70">
        <v>150</v>
      </c>
      <c r="K357" s="68" t="s">
        <v>1991</v>
      </c>
      <c r="L357" s="47">
        <f>M357</f>
        <v>2.43</v>
      </c>
      <c r="M357" s="71">
        <f>N357+O357+P357</f>
        <v>2.43</v>
      </c>
      <c r="N357" s="71"/>
      <c r="O357" s="71">
        <v>2.43</v>
      </c>
      <c r="P357" s="71"/>
      <c r="Q357" s="61" t="s">
        <v>49</v>
      </c>
      <c r="R357" s="61" t="s">
        <v>110</v>
      </c>
      <c r="S357" s="61"/>
      <c r="T357" s="61"/>
      <c r="U357" s="61"/>
      <c r="V357" s="26"/>
      <c r="W357" s="61" t="s">
        <v>1964</v>
      </c>
      <c r="X357" s="61">
        <v>7767</v>
      </c>
      <c r="Y357" s="61"/>
    </row>
    <row r="358" s="3" customFormat="1" ht="24.95" customHeight="1" spans="1:25">
      <c r="A358" s="24">
        <v>235</v>
      </c>
      <c r="B358" s="25" t="s">
        <v>2035</v>
      </c>
      <c r="C358" s="26" t="s">
        <v>45</v>
      </c>
      <c r="D358" s="26" t="s">
        <v>56</v>
      </c>
      <c r="E358" s="26" t="s">
        <v>97</v>
      </c>
      <c r="F358" s="26"/>
      <c r="G358" s="26" t="s">
        <v>363</v>
      </c>
      <c r="H358" s="26">
        <v>2019</v>
      </c>
      <c r="I358" s="26" t="s">
        <v>38</v>
      </c>
      <c r="J358" s="45">
        <v>52</v>
      </c>
      <c r="K358" s="46" t="s">
        <v>2036</v>
      </c>
      <c r="L358" s="47">
        <f>M358</f>
        <v>4</v>
      </c>
      <c r="M358" s="71">
        <f>N358+O358+P358</f>
        <v>4</v>
      </c>
      <c r="N358" s="47"/>
      <c r="O358" s="47">
        <v>4</v>
      </c>
      <c r="P358" s="47"/>
      <c r="Q358" s="26" t="s">
        <v>135</v>
      </c>
      <c r="R358" s="26" t="s">
        <v>110</v>
      </c>
      <c r="S358" s="60">
        <f>T358/4.5</f>
        <v>11.5555555555556</v>
      </c>
      <c r="T358" s="60">
        <v>52</v>
      </c>
      <c r="U358" s="60"/>
      <c r="V358" s="60"/>
      <c r="W358" s="26" t="s">
        <v>1964</v>
      </c>
      <c r="X358" s="26"/>
      <c r="Y358" s="61" t="s">
        <v>2037</v>
      </c>
    </row>
    <row r="359" s="3" customFormat="1" ht="24.95" customHeight="1" spans="1:25">
      <c r="A359" s="24">
        <v>236</v>
      </c>
      <c r="B359" s="25" t="s">
        <v>2038</v>
      </c>
      <c r="C359" s="26" t="s">
        <v>45</v>
      </c>
      <c r="D359" s="26" t="s">
        <v>56</v>
      </c>
      <c r="E359" s="26" t="s">
        <v>2039</v>
      </c>
      <c r="F359" s="26"/>
      <c r="G359" s="26" t="s">
        <v>363</v>
      </c>
      <c r="H359" s="26">
        <v>2019</v>
      </c>
      <c r="I359" s="26" t="s">
        <v>38</v>
      </c>
      <c r="J359" s="45">
        <v>246</v>
      </c>
      <c r="K359" s="46" t="s">
        <v>2040</v>
      </c>
      <c r="L359" s="47">
        <f>M359</f>
        <v>34</v>
      </c>
      <c r="M359" s="71">
        <f>N359+O359+P359</f>
        <v>34</v>
      </c>
      <c r="N359" s="47"/>
      <c r="O359" s="47">
        <v>34</v>
      </c>
      <c r="P359" s="47"/>
      <c r="Q359" s="26" t="s">
        <v>135</v>
      </c>
      <c r="R359" s="26" t="s">
        <v>110</v>
      </c>
      <c r="S359" s="60">
        <f>T359/4.5</f>
        <v>54.6666666666667</v>
      </c>
      <c r="T359" s="60">
        <v>246</v>
      </c>
      <c r="U359" s="60"/>
      <c r="V359" s="60"/>
      <c r="W359" s="26" t="s">
        <v>1964</v>
      </c>
      <c r="X359" s="26"/>
      <c r="Y359" s="61" t="s">
        <v>2041</v>
      </c>
    </row>
    <row r="360" s="5" customFormat="1" ht="24.95" customHeight="1" spans="1:25">
      <c r="A360" s="20">
        <v>237</v>
      </c>
      <c r="B360" s="21" t="s">
        <v>2047</v>
      </c>
      <c r="C360" s="20"/>
      <c r="D360" s="20"/>
      <c r="E360" s="20"/>
      <c r="F360" s="20"/>
      <c r="G360" s="20" t="s">
        <v>34</v>
      </c>
      <c r="H360" s="20" t="s">
        <v>34</v>
      </c>
      <c r="I360" s="20" t="s">
        <v>34</v>
      </c>
      <c r="J360" s="20" t="s">
        <v>34</v>
      </c>
      <c r="K360" s="21"/>
      <c r="L360" s="72">
        <v>200</v>
      </c>
      <c r="M360" s="48">
        <f t="shared" ref="M360:P360" si="107">SUM(M361,M362,M366,M367)</f>
        <v>0</v>
      </c>
      <c r="N360" s="48">
        <f t="shared" si="107"/>
        <v>0</v>
      </c>
      <c r="O360" s="48">
        <f t="shared" si="107"/>
        <v>0</v>
      </c>
      <c r="P360" s="48">
        <f t="shared" si="107"/>
        <v>0</v>
      </c>
      <c r="Q360" s="20"/>
      <c r="R360" s="20" t="s">
        <v>110</v>
      </c>
      <c r="S360" s="57">
        <f>SUM(S361,S362,S366,S367)</f>
        <v>0</v>
      </c>
      <c r="T360" s="57">
        <f>SUM(T361,T362,T366,T367)</f>
        <v>0</v>
      </c>
      <c r="U360" s="57"/>
      <c r="V360" s="57"/>
      <c r="W360" s="20" t="s">
        <v>34</v>
      </c>
      <c r="X360" s="20">
        <v>7832</v>
      </c>
      <c r="Y360" s="20"/>
    </row>
    <row r="361" s="6" customFormat="1" ht="24.95" customHeight="1" spans="1:25">
      <c r="A361" s="22">
        <v>238</v>
      </c>
      <c r="B361" s="23" t="s">
        <v>2048</v>
      </c>
      <c r="C361" s="22"/>
      <c r="D361" s="22"/>
      <c r="E361" s="22"/>
      <c r="F361" s="22"/>
      <c r="G361" s="22" t="s">
        <v>363</v>
      </c>
      <c r="H361" s="22" t="s">
        <v>34</v>
      </c>
      <c r="I361" s="22" t="s">
        <v>108</v>
      </c>
      <c r="J361" s="43">
        <f>SUM(0)</f>
        <v>0</v>
      </c>
      <c r="K361" s="69" t="s">
        <v>2049</v>
      </c>
      <c r="L361" s="73">
        <v>3000</v>
      </c>
      <c r="M361" s="49">
        <f>SUM(0)</f>
        <v>0</v>
      </c>
      <c r="N361" s="49">
        <f>SUM(0)</f>
        <v>0</v>
      </c>
      <c r="O361" s="49">
        <f>SUM(0)</f>
        <v>0</v>
      </c>
      <c r="P361" s="49">
        <f>SUM(0)</f>
        <v>0</v>
      </c>
      <c r="Q361" s="22"/>
      <c r="R361" s="22" t="s">
        <v>110</v>
      </c>
      <c r="S361" s="58">
        <f>SUM(0)</f>
        <v>0</v>
      </c>
      <c r="T361" s="58">
        <f>SUM(0)</f>
        <v>0</v>
      </c>
      <c r="U361" s="58"/>
      <c r="V361" s="58"/>
      <c r="W361" s="22" t="s">
        <v>34</v>
      </c>
      <c r="X361" s="22">
        <v>7833</v>
      </c>
      <c r="Y361" s="22"/>
    </row>
    <row r="362" s="6" customFormat="1" ht="24.95" customHeight="1" spans="1:25">
      <c r="A362" s="22">
        <v>239</v>
      </c>
      <c r="B362" s="23" t="s">
        <v>2052</v>
      </c>
      <c r="C362" s="22"/>
      <c r="D362" s="22"/>
      <c r="E362" s="22"/>
      <c r="F362" s="22"/>
      <c r="G362" s="22" t="s">
        <v>125</v>
      </c>
      <c r="H362" s="22" t="s">
        <v>34</v>
      </c>
      <c r="I362" s="22" t="s">
        <v>2053</v>
      </c>
      <c r="J362" s="43">
        <f>SUM(J363,J364,J365)</f>
        <v>0</v>
      </c>
      <c r="K362" s="69" t="s">
        <v>2054</v>
      </c>
      <c r="L362" s="73"/>
      <c r="M362" s="49">
        <f t="shared" ref="M362:P362" si="108">SUM(M363,M364,M365)</f>
        <v>0</v>
      </c>
      <c r="N362" s="49">
        <f t="shared" si="108"/>
        <v>0</v>
      </c>
      <c r="O362" s="49">
        <f t="shared" si="108"/>
        <v>0</v>
      </c>
      <c r="P362" s="49">
        <f t="shared" si="108"/>
        <v>0</v>
      </c>
      <c r="Q362" s="22"/>
      <c r="R362" s="22" t="s">
        <v>110</v>
      </c>
      <c r="S362" s="58">
        <f>SUM(S363,S364,S365)</f>
        <v>0</v>
      </c>
      <c r="T362" s="58">
        <f>SUM(T363,T364,T365)</f>
        <v>0</v>
      </c>
      <c r="U362" s="58"/>
      <c r="V362" s="58"/>
      <c r="W362" s="22" t="s">
        <v>34</v>
      </c>
      <c r="X362" s="22">
        <v>7840</v>
      </c>
      <c r="Y362" s="22"/>
    </row>
    <row r="363" s="3" customFormat="1" ht="24.95" customHeight="1" spans="1:25">
      <c r="A363" s="24">
        <v>240</v>
      </c>
      <c r="B363" s="26" t="s">
        <v>2055</v>
      </c>
      <c r="C363" s="24"/>
      <c r="D363" s="24"/>
      <c r="E363" s="24"/>
      <c r="F363" s="24"/>
      <c r="G363" s="24" t="s">
        <v>125</v>
      </c>
      <c r="H363" s="24" t="s">
        <v>34</v>
      </c>
      <c r="I363" s="24" t="s">
        <v>2053</v>
      </c>
      <c r="J363" s="55">
        <f>SUM(0)</f>
        <v>0</v>
      </c>
      <c r="K363" s="51"/>
      <c r="L363" s="24"/>
      <c r="M363" s="52">
        <f>SUM(0)</f>
        <v>0</v>
      </c>
      <c r="N363" s="52">
        <f>SUM(0)</f>
        <v>0</v>
      </c>
      <c r="O363" s="52">
        <f>SUM(0)</f>
        <v>0</v>
      </c>
      <c r="P363" s="52">
        <f>SUM(0)</f>
        <v>0</v>
      </c>
      <c r="Q363" s="24"/>
      <c r="R363" s="24" t="s">
        <v>110</v>
      </c>
      <c r="S363" s="59">
        <f>SUM(0)</f>
        <v>0</v>
      </c>
      <c r="T363" s="59">
        <f>SUM(0)</f>
        <v>0</v>
      </c>
      <c r="U363" s="59"/>
      <c r="V363" s="59"/>
      <c r="W363" s="24" t="s">
        <v>34</v>
      </c>
      <c r="X363" s="24">
        <v>7841</v>
      </c>
      <c r="Y363" s="24"/>
    </row>
    <row r="364" s="3" customFormat="1" ht="24.95" customHeight="1" spans="1:25">
      <c r="A364" s="24">
        <v>241</v>
      </c>
      <c r="B364" s="26" t="s">
        <v>2060</v>
      </c>
      <c r="C364" s="24"/>
      <c r="D364" s="24"/>
      <c r="E364" s="24"/>
      <c r="F364" s="24"/>
      <c r="G364" s="24" t="s">
        <v>125</v>
      </c>
      <c r="H364" s="24" t="s">
        <v>34</v>
      </c>
      <c r="I364" s="24" t="s">
        <v>2053</v>
      </c>
      <c r="J364" s="55">
        <f t="shared" ref="J364:J367" si="109">SUM(0)</f>
        <v>0</v>
      </c>
      <c r="K364" s="51"/>
      <c r="L364" s="24"/>
      <c r="M364" s="52">
        <f t="shared" ref="M364:P364" si="110">SUM(0)</f>
        <v>0</v>
      </c>
      <c r="N364" s="52">
        <f t="shared" si="110"/>
        <v>0</v>
      </c>
      <c r="O364" s="52">
        <f t="shared" si="110"/>
        <v>0</v>
      </c>
      <c r="P364" s="52">
        <f t="shared" si="110"/>
        <v>0</v>
      </c>
      <c r="Q364" s="24"/>
      <c r="R364" s="24" t="s">
        <v>110</v>
      </c>
      <c r="S364" s="59">
        <f t="shared" ref="S364:S367" si="111">SUM(0)</f>
        <v>0</v>
      </c>
      <c r="T364" s="59">
        <f t="shared" ref="T364:T367" si="112">SUM(0)</f>
        <v>0</v>
      </c>
      <c r="U364" s="59"/>
      <c r="V364" s="59"/>
      <c r="W364" s="24" t="s">
        <v>34</v>
      </c>
      <c r="X364" s="24">
        <v>7875</v>
      </c>
      <c r="Y364" s="24"/>
    </row>
    <row r="365" s="3" customFormat="1" ht="24.95" customHeight="1" spans="1:25">
      <c r="A365" s="24">
        <v>242</v>
      </c>
      <c r="B365" s="26" t="s">
        <v>2061</v>
      </c>
      <c r="C365" s="24"/>
      <c r="D365" s="24"/>
      <c r="E365" s="24"/>
      <c r="F365" s="24"/>
      <c r="G365" s="24" t="s">
        <v>37</v>
      </c>
      <c r="H365" s="24" t="s">
        <v>34</v>
      </c>
      <c r="I365" s="24" t="s">
        <v>2053</v>
      </c>
      <c r="J365" s="55">
        <f t="shared" si="109"/>
        <v>0</v>
      </c>
      <c r="K365" s="51"/>
      <c r="L365" s="24"/>
      <c r="M365" s="52">
        <f t="shared" ref="M365:P365" si="113">SUM(0)</f>
        <v>0</v>
      </c>
      <c r="N365" s="52">
        <f t="shared" si="113"/>
        <v>0</v>
      </c>
      <c r="O365" s="52">
        <f t="shared" si="113"/>
        <v>0</v>
      </c>
      <c r="P365" s="52">
        <f t="shared" si="113"/>
        <v>0</v>
      </c>
      <c r="Q365" s="24"/>
      <c r="R365" s="24" t="s">
        <v>110</v>
      </c>
      <c r="S365" s="59"/>
      <c r="T365" s="59"/>
      <c r="U365" s="59"/>
      <c r="V365" s="59"/>
      <c r="W365" s="24" t="s">
        <v>34</v>
      </c>
      <c r="X365" s="24">
        <v>7885</v>
      </c>
      <c r="Y365" s="24"/>
    </row>
    <row r="366" s="6" customFormat="1" ht="24.95" customHeight="1" spans="1:25">
      <c r="A366" s="22">
        <v>243</v>
      </c>
      <c r="B366" s="23" t="s">
        <v>2062</v>
      </c>
      <c r="C366" s="22"/>
      <c r="D366" s="22"/>
      <c r="E366" s="22"/>
      <c r="F366" s="22"/>
      <c r="G366" s="22"/>
      <c r="H366" s="22"/>
      <c r="I366" s="22"/>
      <c r="J366" s="43">
        <f t="shared" si="109"/>
        <v>0</v>
      </c>
      <c r="K366" s="69"/>
      <c r="L366" s="73"/>
      <c r="M366" s="49">
        <f t="shared" ref="M366:P366" si="114">SUM(0)</f>
        <v>0</v>
      </c>
      <c r="N366" s="49">
        <f t="shared" si="114"/>
        <v>0</v>
      </c>
      <c r="O366" s="49">
        <f t="shared" si="114"/>
        <v>0</v>
      </c>
      <c r="P366" s="49">
        <f t="shared" si="114"/>
        <v>0</v>
      </c>
      <c r="Q366" s="22"/>
      <c r="R366" s="22"/>
      <c r="S366" s="58">
        <f t="shared" si="111"/>
        <v>0</v>
      </c>
      <c r="T366" s="58">
        <f t="shared" si="112"/>
        <v>0</v>
      </c>
      <c r="U366" s="58"/>
      <c r="V366" s="58"/>
      <c r="W366" s="22"/>
      <c r="X366" s="22"/>
      <c r="Y366" s="22" t="s">
        <v>2063</v>
      </c>
    </row>
    <row r="367" s="6" customFormat="1" ht="24.95" customHeight="1" spans="1:25">
      <c r="A367" s="22">
        <v>244</v>
      </c>
      <c r="B367" s="23" t="s">
        <v>2064</v>
      </c>
      <c r="C367" s="22"/>
      <c r="D367" s="22"/>
      <c r="E367" s="22"/>
      <c r="F367" s="22"/>
      <c r="G367" s="22"/>
      <c r="H367" s="22"/>
      <c r="I367" s="22"/>
      <c r="J367" s="43">
        <f t="shared" si="109"/>
        <v>0</v>
      </c>
      <c r="K367" s="69"/>
      <c r="L367" s="73"/>
      <c r="M367" s="49">
        <f t="shared" ref="M367:P367" si="115">SUM(0)</f>
        <v>0</v>
      </c>
      <c r="N367" s="49">
        <f t="shared" si="115"/>
        <v>0</v>
      </c>
      <c r="O367" s="49">
        <f t="shared" si="115"/>
        <v>0</v>
      </c>
      <c r="P367" s="49">
        <f t="shared" si="115"/>
        <v>0</v>
      </c>
      <c r="Q367" s="22"/>
      <c r="R367" s="22"/>
      <c r="S367" s="58">
        <f t="shared" si="111"/>
        <v>0</v>
      </c>
      <c r="T367" s="58">
        <f t="shared" si="112"/>
        <v>0</v>
      </c>
      <c r="U367" s="58"/>
      <c r="V367" s="58"/>
      <c r="W367" s="22"/>
      <c r="X367" s="22"/>
      <c r="Y367" s="22" t="s">
        <v>2065</v>
      </c>
    </row>
    <row r="368" s="5" customFormat="1" ht="24.95" customHeight="1" spans="1:25">
      <c r="A368" s="20">
        <v>245</v>
      </c>
      <c r="B368" s="21" t="s">
        <v>2068</v>
      </c>
      <c r="C368" s="20"/>
      <c r="D368" s="20"/>
      <c r="E368" s="20"/>
      <c r="F368" s="20"/>
      <c r="G368" s="20"/>
      <c r="H368" s="20"/>
      <c r="I368" s="20"/>
      <c r="J368" s="42"/>
      <c r="K368" s="21"/>
      <c r="L368" s="20"/>
      <c r="M368" s="48"/>
      <c r="N368" s="48"/>
      <c r="O368" s="48"/>
      <c r="P368" s="48"/>
      <c r="Q368" s="20"/>
      <c r="R368" s="20"/>
      <c r="S368" s="57"/>
      <c r="T368" s="57"/>
      <c r="U368" s="57"/>
      <c r="V368" s="57"/>
      <c r="W368" s="20"/>
      <c r="X368" s="20">
        <v>7888</v>
      </c>
      <c r="Y368" s="20"/>
    </row>
    <row r="369" s="5" customFormat="1" ht="24.95" customHeight="1" spans="1:25">
      <c r="A369" s="20">
        <v>246</v>
      </c>
      <c r="B369" s="21" t="s">
        <v>2069</v>
      </c>
      <c r="C369" s="20"/>
      <c r="D369" s="20"/>
      <c r="E369" s="20"/>
      <c r="F369" s="20"/>
      <c r="G369" s="20" t="s">
        <v>34</v>
      </c>
      <c r="H369" s="20" t="s">
        <v>34</v>
      </c>
      <c r="I369" s="20" t="s">
        <v>34</v>
      </c>
      <c r="J369" s="42" t="s">
        <v>34</v>
      </c>
      <c r="K369" s="21"/>
      <c r="L369" s="20"/>
      <c r="M369" s="48">
        <f t="shared" ref="M369:P369" si="116">M370+M389+M390+M391+M392+M393</f>
        <v>1759.9558</v>
      </c>
      <c r="N369" s="48">
        <f t="shared" si="116"/>
        <v>720</v>
      </c>
      <c r="O369" s="48">
        <f t="shared" si="116"/>
        <v>179.9601</v>
      </c>
      <c r="P369" s="48">
        <f t="shared" si="116"/>
        <v>860</v>
      </c>
      <c r="Q369" s="20"/>
      <c r="R369" s="20" t="s">
        <v>110</v>
      </c>
      <c r="S369" s="57">
        <f>S370+S389+S390+S391+S392+S393</f>
        <v>580</v>
      </c>
      <c r="T369" s="57">
        <f>T370+T389+T390+T391+T392+T393</f>
        <v>2551</v>
      </c>
      <c r="U369" s="57"/>
      <c r="V369" s="57"/>
      <c r="W369" s="20" t="s">
        <v>34</v>
      </c>
      <c r="X369" s="20">
        <v>7889</v>
      </c>
      <c r="Y369" s="20"/>
    </row>
    <row r="370" s="6" customFormat="1" ht="24.95" customHeight="1" spans="1:25">
      <c r="A370" s="22">
        <v>247</v>
      </c>
      <c r="B370" s="23" t="s">
        <v>2070</v>
      </c>
      <c r="C370" s="22"/>
      <c r="D370" s="22"/>
      <c r="E370" s="22"/>
      <c r="F370" s="22"/>
      <c r="G370" s="22" t="s">
        <v>37</v>
      </c>
      <c r="H370" s="22" t="s">
        <v>34</v>
      </c>
      <c r="I370" s="22" t="s">
        <v>2053</v>
      </c>
      <c r="J370" s="43">
        <f>SUM(J371:J387)</f>
        <v>17</v>
      </c>
      <c r="K370" s="69" t="s">
        <v>2071</v>
      </c>
      <c r="L370" s="22"/>
      <c r="M370" s="49">
        <f>SUM(M371:M387)</f>
        <v>1730</v>
      </c>
      <c r="N370" s="49">
        <f>SUM(N371:N387)</f>
        <v>720</v>
      </c>
      <c r="O370" s="49">
        <f>SUM(O371:O387)</f>
        <v>150</v>
      </c>
      <c r="P370" s="49">
        <f>SUM(P371:P387)</f>
        <v>860</v>
      </c>
      <c r="Q370" s="22"/>
      <c r="R370" s="22" t="s">
        <v>110</v>
      </c>
      <c r="S370" s="58">
        <f>SUM(S371:S387)</f>
        <v>532</v>
      </c>
      <c r="T370" s="58">
        <f>SUM(T371:T387)</f>
        <v>2340</v>
      </c>
      <c r="U370" s="58"/>
      <c r="V370" s="58"/>
      <c r="W370" s="22" t="s">
        <v>34</v>
      </c>
      <c r="X370" s="22">
        <v>7890</v>
      </c>
      <c r="Y370" s="22"/>
    </row>
    <row r="371" s="3" customFormat="1" ht="24.95" customHeight="1" spans="1:25">
      <c r="A371" s="24">
        <v>248</v>
      </c>
      <c r="B371" s="46" t="s">
        <v>2089</v>
      </c>
      <c r="C371" s="26" t="s">
        <v>45</v>
      </c>
      <c r="D371" s="26" t="s">
        <v>56</v>
      </c>
      <c r="E371" s="26" t="s">
        <v>2090</v>
      </c>
      <c r="F371" s="26"/>
      <c r="G371" s="26" t="s">
        <v>37</v>
      </c>
      <c r="H371" s="26">
        <v>2018</v>
      </c>
      <c r="I371" s="26" t="s">
        <v>2053</v>
      </c>
      <c r="J371" s="45">
        <v>1</v>
      </c>
      <c r="K371" s="46" t="s">
        <v>2091</v>
      </c>
      <c r="L371" s="54">
        <f t="shared" ref="L371:L377" si="117">M371</f>
        <v>120</v>
      </c>
      <c r="M371" s="54">
        <f t="shared" ref="M371:M377" si="118">SUM(N371:P371)</f>
        <v>120</v>
      </c>
      <c r="N371" s="74">
        <v>120</v>
      </c>
      <c r="O371" s="74"/>
      <c r="P371" s="74"/>
      <c r="Q371" s="24" t="s">
        <v>2075</v>
      </c>
      <c r="R371" s="26" t="s">
        <v>110</v>
      </c>
      <c r="S371" s="26">
        <v>70</v>
      </c>
      <c r="T371" s="26">
        <v>346</v>
      </c>
      <c r="U371" s="74"/>
      <c r="V371" s="26"/>
      <c r="W371" s="26" t="s">
        <v>2076</v>
      </c>
      <c r="X371" s="24">
        <v>7914</v>
      </c>
      <c r="Y371" s="24"/>
    </row>
    <row r="372" ht="24.95" customHeight="1" spans="1:25">
      <c r="A372" s="24">
        <v>249</v>
      </c>
      <c r="B372" s="46" t="s">
        <v>2092</v>
      </c>
      <c r="C372" s="26" t="s">
        <v>45</v>
      </c>
      <c r="D372" s="26" t="s">
        <v>56</v>
      </c>
      <c r="E372" s="26" t="s">
        <v>2093</v>
      </c>
      <c r="F372" s="26"/>
      <c r="G372" s="26" t="s">
        <v>37</v>
      </c>
      <c r="H372" s="26">
        <v>2018</v>
      </c>
      <c r="I372" s="26" t="s">
        <v>2053</v>
      </c>
      <c r="J372" s="45">
        <v>1</v>
      </c>
      <c r="K372" s="46" t="s">
        <v>2094</v>
      </c>
      <c r="L372" s="54">
        <f t="shared" si="117"/>
        <v>120</v>
      </c>
      <c r="M372" s="54">
        <f t="shared" si="118"/>
        <v>120</v>
      </c>
      <c r="N372" s="74">
        <v>120</v>
      </c>
      <c r="O372" s="74"/>
      <c r="P372" s="74"/>
      <c r="Q372" s="24" t="s">
        <v>2075</v>
      </c>
      <c r="R372" s="26" t="s">
        <v>110</v>
      </c>
      <c r="S372" s="26">
        <v>55</v>
      </c>
      <c r="T372" s="26">
        <v>275</v>
      </c>
      <c r="U372" s="74"/>
      <c r="V372" s="26"/>
      <c r="W372" s="26" t="s">
        <v>2076</v>
      </c>
      <c r="X372" s="24">
        <v>7915</v>
      </c>
      <c r="Y372" s="24"/>
    </row>
    <row r="373" ht="24.95" customHeight="1" spans="1:25">
      <c r="A373" s="24">
        <v>250</v>
      </c>
      <c r="B373" s="46" t="s">
        <v>2095</v>
      </c>
      <c r="C373" s="26" t="s">
        <v>45</v>
      </c>
      <c r="D373" s="26" t="s">
        <v>56</v>
      </c>
      <c r="E373" s="26" t="s">
        <v>2096</v>
      </c>
      <c r="F373" s="26"/>
      <c r="G373" s="26" t="s">
        <v>37</v>
      </c>
      <c r="H373" s="26">
        <v>2018</v>
      </c>
      <c r="I373" s="26" t="s">
        <v>2053</v>
      </c>
      <c r="J373" s="45">
        <v>1</v>
      </c>
      <c r="K373" s="46" t="s">
        <v>2097</v>
      </c>
      <c r="L373" s="54">
        <f t="shared" si="117"/>
        <v>120</v>
      </c>
      <c r="M373" s="54">
        <f t="shared" si="118"/>
        <v>120</v>
      </c>
      <c r="N373" s="74">
        <v>120</v>
      </c>
      <c r="O373" s="74"/>
      <c r="P373" s="74"/>
      <c r="Q373" s="24" t="s">
        <v>2075</v>
      </c>
      <c r="R373" s="26" t="s">
        <v>110</v>
      </c>
      <c r="S373" s="26">
        <v>70</v>
      </c>
      <c r="T373" s="26">
        <v>346</v>
      </c>
      <c r="U373" s="74"/>
      <c r="V373" s="26"/>
      <c r="W373" s="26" t="s">
        <v>2076</v>
      </c>
      <c r="X373" s="24">
        <v>7916</v>
      </c>
      <c r="Y373" s="24"/>
    </row>
    <row r="374" ht="24.95" customHeight="1" spans="1:25">
      <c r="A374" s="24">
        <v>251</v>
      </c>
      <c r="B374" s="51" t="s">
        <v>2104</v>
      </c>
      <c r="C374" s="24" t="s">
        <v>45</v>
      </c>
      <c r="D374" s="26" t="s">
        <v>56</v>
      </c>
      <c r="E374" s="24" t="s">
        <v>2105</v>
      </c>
      <c r="F374" s="24"/>
      <c r="G374" s="24" t="s">
        <v>37</v>
      </c>
      <c r="H374" s="24">
        <v>2018</v>
      </c>
      <c r="I374" s="24" t="s">
        <v>2053</v>
      </c>
      <c r="J374" s="55">
        <v>1</v>
      </c>
      <c r="K374" s="51" t="s">
        <v>2106</v>
      </c>
      <c r="L374" s="50">
        <f t="shared" si="117"/>
        <v>120</v>
      </c>
      <c r="M374" s="50">
        <f t="shared" si="118"/>
        <v>120</v>
      </c>
      <c r="N374" s="74">
        <v>120</v>
      </c>
      <c r="O374" s="74"/>
      <c r="P374" s="74"/>
      <c r="Q374" s="24" t="s">
        <v>2075</v>
      </c>
      <c r="R374" s="24" t="s">
        <v>110</v>
      </c>
      <c r="S374" s="24">
        <v>62</v>
      </c>
      <c r="T374" s="24">
        <v>215</v>
      </c>
      <c r="U374" s="74"/>
      <c r="V374" s="24"/>
      <c r="W374" s="24" t="s">
        <v>2107</v>
      </c>
      <c r="X374" s="24">
        <v>7920</v>
      </c>
      <c r="Y374" s="24"/>
    </row>
    <row r="375" ht="24.95" customHeight="1" spans="1:25">
      <c r="A375" s="24">
        <v>252</v>
      </c>
      <c r="B375" s="51" t="s">
        <v>2108</v>
      </c>
      <c r="C375" s="24" t="s">
        <v>45</v>
      </c>
      <c r="D375" s="26" t="s">
        <v>56</v>
      </c>
      <c r="E375" s="24" t="s">
        <v>2109</v>
      </c>
      <c r="F375" s="24"/>
      <c r="G375" s="24" t="s">
        <v>37</v>
      </c>
      <c r="H375" s="24">
        <v>2018</v>
      </c>
      <c r="I375" s="24" t="s">
        <v>2053</v>
      </c>
      <c r="J375" s="55">
        <v>1</v>
      </c>
      <c r="K375" s="51" t="s">
        <v>2106</v>
      </c>
      <c r="L375" s="50">
        <f t="shared" si="117"/>
        <v>120</v>
      </c>
      <c r="M375" s="50">
        <f t="shared" si="118"/>
        <v>120</v>
      </c>
      <c r="N375" s="74">
        <v>120</v>
      </c>
      <c r="O375" s="74"/>
      <c r="P375" s="74"/>
      <c r="Q375" s="24" t="s">
        <v>2075</v>
      </c>
      <c r="R375" s="24" t="s">
        <v>110</v>
      </c>
      <c r="S375" s="24">
        <v>65</v>
      </c>
      <c r="T375" s="24">
        <v>235</v>
      </c>
      <c r="U375" s="74"/>
      <c r="V375" s="24"/>
      <c r="W375" s="24" t="s">
        <v>2107</v>
      </c>
      <c r="X375" s="24">
        <v>7921</v>
      </c>
      <c r="Y375" s="24"/>
    </row>
    <row r="376" ht="24.95" customHeight="1" spans="1:25">
      <c r="A376" s="24">
        <v>253</v>
      </c>
      <c r="B376" s="51" t="s">
        <v>2110</v>
      </c>
      <c r="C376" s="24" t="s">
        <v>45</v>
      </c>
      <c r="D376" s="26" t="s">
        <v>56</v>
      </c>
      <c r="E376" s="24" t="s">
        <v>1714</v>
      </c>
      <c r="F376" s="24"/>
      <c r="G376" s="24" t="s">
        <v>37</v>
      </c>
      <c r="H376" s="24">
        <v>2018</v>
      </c>
      <c r="I376" s="24" t="s">
        <v>2053</v>
      </c>
      <c r="J376" s="55">
        <v>1</v>
      </c>
      <c r="K376" s="51" t="s">
        <v>2111</v>
      </c>
      <c r="L376" s="50">
        <f t="shared" si="117"/>
        <v>120</v>
      </c>
      <c r="M376" s="50">
        <f t="shared" si="118"/>
        <v>120</v>
      </c>
      <c r="N376" s="74">
        <v>120</v>
      </c>
      <c r="O376" s="74"/>
      <c r="P376" s="74"/>
      <c r="Q376" s="24" t="s">
        <v>2075</v>
      </c>
      <c r="R376" s="24" t="s">
        <v>110</v>
      </c>
      <c r="S376" s="24">
        <v>73</v>
      </c>
      <c r="T376" s="24">
        <v>346</v>
      </c>
      <c r="U376" s="74"/>
      <c r="V376" s="24"/>
      <c r="W376" s="24" t="s">
        <v>2107</v>
      </c>
      <c r="X376" s="24">
        <v>7922</v>
      </c>
      <c r="Y376" s="24"/>
    </row>
    <row r="377" ht="24.95" customHeight="1" spans="1:25">
      <c r="A377" s="24">
        <v>254</v>
      </c>
      <c r="B377" s="51" t="s">
        <v>2182</v>
      </c>
      <c r="C377" s="24" t="s">
        <v>45</v>
      </c>
      <c r="D377" s="24" t="s">
        <v>56</v>
      </c>
      <c r="E377" s="24" t="s">
        <v>1719</v>
      </c>
      <c r="F377" s="24"/>
      <c r="G377" s="24" t="s">
        <v>37</v>
      </c>
      <c r="H377" s="24">
        <v>2019</v>
      </c>
      <c r="I377" s="24" t="s">
        <v>2053</v>
      </c>
      <c r="J377" s="55">
        <v>1</v>
      </c>
      <c r="K377" s="51" t="s">
        <v>2183</v>
      </c>
      <c r="L377" s="50">
        <f t="shared" si="117"/>
        <v>150</v>
      </c>
      <c r="M377" s="50">
        <f t="shared" si="118"/>
        <v>150</v>
      </c>
      <c r="N377" s="74"/>
      <c r="O377" s="74">
        <v>150</v>
      </c>
      <c r="P377" s="74"/>
      <c r="Q377" s="24" t="s">
        <v>1240</v>
      </c>
      <c r="R377" s="24" t="s">
        <v>110</v>
      </c>
      <c r="S377" s="24">
        <v>12</v>
      </c>
      <c r="T377" s="24">
        <v>52</v>
      </c>
      <c r="U377" s="74"/>
      <c r="V377" s="24"/>
      <c r="W377" s="24" t="s">
        <v>17</v>
      </c>
      <c r="X377" s="24">
        <v>8004</v>
      </c>
      <c r="Y377" s="24"/>
    </row>
    <row r="378" ht="24.95" customHeight="1" spans="1:25">
      <c r="A378" s="24">
        <v>255</v>
      </c>
      <c r="B378" s="25" t="s">
        <v>2247</v>
      </c>
      <c r="C378" s="26" t="s">
        <v>45</v>
      </c>
      <c r="D378" s="26" t="s">
        <v>56</v>
      </c>
      <c r="E378" s="26" t="s">
        <v>2248</v>
      </c>
      <c r="F378" s="26"/>
      <c r="G378" s="26" t="s">
        <v>37</v>
      </c>
      <c r="H378" s="26">
        <v>2020</v>
      </c>
      <c r="I378" s="26" t="s">
        <v>2053</v>
      </c>
      <c r="J378" s="45">
        <v>1</v>
      </c>
      <c r="K378" s="46" t="s">
        <v>2249</v>
      </c>
      <c r="L378" s="54">
        <f t="shared" ref="L378:L388" si="119">M378</f>
        <v>120</v>
      </c>
      <c r="M378" s="54">
        <f t="shared" ref="M378:M388" si="120">SUM(N378:P378)</f>
        <v>120</v>
      </c>
      <c r="N378" s="74"/>
      <c r="O378" s="74"/>
      <c r="P378" s="74">
        <v>120</v>
      </c>
      <c r="Q378" s="24" t="s">
        <v>2075</v>
      </c>
      <c r="R378" s="26" t="s">
        <v>110</v>
      </c>
      <c r="S378" s="60">
        <v>15</v>
      </c>
      <c r="T378" s="60">
        <v>62</v>
      </c>
      <c r="U378" s="74"/>
      <c r="V378" s="60"/>
      <c r="W378" s="26" t="s">
        <v>17</v>
      </c>
      <c r="X378" s="26"/>
      <c r="Y378" s="26" t="s">
        <v>2250</v>
      </c>
    </row>
    <row r="379" ht="24.95" customHeight="1" spans="1:25">
      <c r="A379" s="24">
        <v>256</v>
      </c>
      <c r="B379" s="25" t="s">
        <v>2251</v>
      </c>
      <c r="C379" s="26" t="s">
        <v>45</v>
      </c>
      <c r="D379" s="26" t="s">
        <v>56</v>
      </c>
      <c r="E379" s="26" t="s">
        <v>1714</v>
      </c>
      <c r="F379" s="26"/>
      <c r="G379" s="26" t="s">
        <v>37</v>
      </c>
      <c r="H379" s="26">
        <v>2020</v>
      </c>
      <c r="I379" s="26" t="s">
        <v>2053</v>
      </c>
      <c r="J379" s="45">
        <v>1</v>
      </c>
      <c r="K379" s="46" t="s">
        <v>2252</v>
      </c>
      <c r="L379" s="54">
        <f t="shared" si="119"/>
        <v>80</v>
      </c>
      <c r="M379" s="54">
        <f t="shared" si="120"/>
        <v>80</v>
      </c>
      <c r="N379" s="74"/>
      <c r="O379" s="74"/>
      <c r="P379" s="74">
        <v>80</v>
      </c>
      <c r="Q379" s="24" t="s">
        <v>2075</v>
      </c>
      <c r="R379" s="26" t="s">
        <v>110</v>
      </c>
      <c r="S379" s="60">
        <v>7</v>
      </c>
      <c r="T379" s="60">
        <v>29</v>
      </c>
      <c r="U379" s="74"/>
      <c r="V379" s="60"/>
      <c r="W379" s="26" t="s">
        <v>17</v>
      </c>
      <c r="X379" s="26"/>
      <c r="Y379" s="26" t="s">
        <v>2253</v>
      </c>
    </row>
    <row r="380" s="10" customFormat="1" ht="24.95" customHeight="1" spans="1:25">
      <c r="A380" s="24">
        <v>257</v>
      </c>
      <c r="B380" s="25" t="s">
        <v>2251</v>
      </c>
      <c r="C380" s="26" t="s">
        <v>45</v>
      </c>
      <c r="D380" s="26" t="s">
        <v>56</v>
      </c>
      <c r="E380" s="26" t="s">
        <v>1714</v>
      </c>
      <c r="F380" s="26"/>
      <c r="G380" s="26" t="s">
        <v>37</v>
      </c>
      <c r="H380" s="26">
        <v>2020</v>
      </c>
      <c r="I380" s="26" t="s">
        <v>2053</v>
      </c>
      <c r="J380" s="45">
        <v>1</v>
      </c>
      <c r="K380" s="46" t="s">
        <v>2254</v>
      </c>
      <c r="L380" s="54">
        <f t="shared" si="119"/>
        <v>100</v>
      </c>
      <c r="M380" s="54">
        <f t="shared" si="120"/>
        <v>100</v>
      </c>
      <c r="N380" s="74"/>
      <c r="O380" s="74"/>
      <c r="P380" s="74">
        <v>100</v>
      </c>
      <c r="Q380" s="24" t="s">
        <v>2075</v>
      </c>
      <c r="R380" s="26" t="s">
        <v>110</v>
      </c>
      <c r="S380" s="60">
        <v>7</v>
      </c>
      <c r="T380" s="60">
        <v>29</v>
      </c>
      <c r="U380" s="74"/>
      <c r="V380" s="60"/>
      <c r="W380" s="26" t="s">
        <v>17</v>
      </c>
      <c r="X380" s="26"/>
      <c r="Y380" s="26" t="s">
        <v>2255</v>
      </c>
    </row>
    <row r="381" ht="24.95" customHeight="1" spans="1:25">
      <c r="A381" s="24">
        <v>258</v>
      </c>
      <c r="B381" s="25" t="s">
        <v>2256</v>
      </c>
      <c r="C381" s="26" t="s">
        <v>45</v>
      </c>
      <c r="D381" s="26" t="s">
        <v>56</v>
      </c>
      <c r="E381" s="26" t="s">
        <v>2257</v>
      </c>
      <c r="F381" s="26"/>
      <c r="G381" s="26" t="s">
        <v>37</v>
      </c>
      <c r="H381" s="26">
        <v>2020</v>
      </c>
      <c r="I381" s="26" t="s">
        <v>2053</v>
      </c>
      <c r="J381" s="45">
        <v>1</v>
      </c>
      <c r="K381" s="46" t="s">
        <v>2258</v>
      </c>
      <c r="L381" s="54">
        <f t="shared" si="119"/>
        <v>90</v>
      </c>
      <c r="M381" s="54">
        <f t="shared" si="120"/>
        <v>90</v>
      </c>
      <c r="N381" s="74"/>
      <c r="O381" s="74"/>
      <c r="P381" s="74">
        <v>90</v>
      </c>
      <c r="Q381" s="24" t="s">
        <v>2075</v>
      </c>
      <c r="R381" s="26" t="s">
        <v>110</v>
      </c>
      <c r="S381" s="60">
        <v>3</v>
      </c>
      <c r="T381" s="60">
        <v>9</v>
      </c>
      <c r="U381" s="74"/>
      <c r="V381" s="60"/>
      <c r="W381" s="26" t="s">
        <v>17</v>
      </c>
      <c r="X381" s="26"/>
      <c r="Y381" s="26" t="s">
        <v>2259</v>
      </c>
    </row>
    <row r="382" ht="24.95" customHeight="1" spans="1:25">
      <c r="A382" s="24">
        <v>259</v>
      </c>
      <c r="B382" s="25" t="s">
        <v>2260</v>
      </c>
      <c r="C382" s="26" t="s">
        <v>45</v>
      </c>
      <c r="D382" s="26" t="s">
        <v>56</v>
      </c>
      <c r="E382" s="26" t="s">
        <v>2261</v>
      </c>
      <c r="F382" s="26"/>
      <c r="G382" s="26" t="s">
        <v>37</v>
      </c>
      <c r="H382" s="26">
        <v>2020</v>
      </c>
      <c r="I382" s="26" t="s">
        <v>2053</v>
      </c>
      <c r="J382" s="45">
        <v>1</v>
      </c>
      <c r="K382" s="46" t="s">
        <v>2262</v>
      </c>
      <c r="L382" s="54">
        <f t="shared" si="119"/>
        <v>50</v>
      </c>
      <c r="M382" s="54">
        <f t="shared" si="120"/>
        <v>50</v>
      </c>
      <c r="N382" s="74"/>
      <c r="O382" s="74"/>
      <c r="P382" s="74">
        <v>50</v>
      </c>
      <c r="Q382" s="24" t="s">
        <v>2075</v>
      </c>
      <c r="R382" s="26" t="s">
        <v>110</v>
      </c>
      <c r="S382" s="60">
        <v>2</v>
      </c>
      <c r="T382" s="60">
        <v>10</v>
      </c>
      <c r="U382" s="74"/>
      <c r="V382" s="60"/>
      <c r="W382" s="26" t="s">
        <v>17</v>
      </c>
      <c r="X382" s="26"/>
      <c r="Y382" s="26" t="s">
        <v>2263</v>
      </c>
    </row>
    <row r="383" s="10" customFormat="1" ht="24.95" customHeight="1" spans="1:25">
      <c r="A383" s="24">
        <v>260</v>
      </c>
      <c r="B383" s="25" t="s">
        <v>2264</v>
      </c>
      <c r="C383" s="26" t="s">
        <v>45</v>
      </c>
      <c r="D383" s="26" t="s">
        <v>56</v>
      </c>
      <c r="E383" s="26" t="s">
        <v>56</v>
      </c>
      <c r="F383" s="26"/>
      <c r="G383" s="26" t="s">
        <v>37</v>
      </c>
      <c r="H383" s="26">
        <v>2020</v>
      </c>
      <c r="I383" s="26" t="s">
        <v>2053</v>
      </c>
      <c r="J383" s="45">
        <v>1</v>
      </c>
      <c r="K383" s="46" t="s">
        <v>2265</v>
      </c>
      <c r="L383" s="54">
        <f t="shared" si="119"/>
        <v>70</v>
      </c>
      <c r="M383" s="54">
        <f t="shared" si="120"/>
        <v>70</v>
      </c>
      <c r="N383" s="74"/>
      <c r="O383" s="74"/>
      <c r="P383" s="74">
        <v>70</v>
      </c>
      <c r="Q383" s="24" t="s">
        <v>2075</v>
      </c>
      <c r="R383" s="26" t="s">
        <v>110</v>
      </c>
      <c r="S383" s="60">
        <v>15</v>
      </c>
      <c r="T383" s="60">
        <v>62</v>
      </c>
      <c r="U383" s="74"/>
      <c r="V383" s="60"/>
      <c r="W383" s="26" t="s">
        <v>17</v>
      </c>
      <c r="X383" s="26"/>
      <c r="Y383" s="26" t="s">
        <v>2266</v>
      </c>
    </row>
    <row r="384" s="10" customFormat="1" ht="24.95" customHeight="1" spans="1:25">
      <c r="A384" s="24">
        <v>261</v>
      </c>
      <c r="B384" s="25" t="s">
        <v>2267</v>
      </c>
      <c r="C384" s="26" t="s">
        <v>45</v>
      </c>
      <c r="D384" s="26" t="s">
        <v>56</v>
      </c>
      <c r="E384" s="26" t="s">
        <v>2268</v>
      </c>
      <c r="F384" s="26"/>
      <c r="G384" s="26" t="s">
        <v>37</v>
      </c>
      <c r="H384" s="26">
        <v>2020</v>
      </c>
      <c r="I384" s="26" t="s">
        <v>2053</v>
      </c>
      <c r="J384" s="45">
        <v>1</v>
      </c>
      <c r="K384" s="46" t="s">
        <v>2269</v>
      </c>
      <c r="L384" s="54">
        <f t="shared" si="119"/>
        <v>70</v>
      </c>
      <c r="M384" s="54">
        <f t="shared" si="120"/>
        <v>70</v>
      </c>
      <c r="N384" s="74"/>
      <c r="O384" s="74"/>
      <c r="P384" s="74">
        <v>70</v>
      </c>
      <c r="Q384" s="24" t="s">
        <v>2075</v>
      </c>
      <c r="R384" s="26" t="s">
        <v>110</v>
      </c>
      <c r="S384" s="60">
        <v>6</v>
      </c>
      <c r="T384" s="60">
        <v>30</v>
      </c>
      <c r="U384" s="74"/>
      <c r="V384" s="60"/>
      <c r="W384" s="26" t="s">
        <v>17</v>
      </c>
      <c r="X384" s="26"/>
      <c r="Y384" s="26" t="s">
        <v>2270</v>
      </c>
    </row>
    <row r="385" ht="24.95" customHeight="1" spans="1:25">
      <c r="A385" s="24">
        <v>262</v>
      </c>
      <c r="B385" s="25" t="s">
        <v>2271</v>
      </c>
      <c r="C385" s="26" t="s">
        <v>45</v>
      </c>
      <c r="D385" s="26" t="s">
        <v>56</v>
      </c>
      <c r="E385" s="26" t="s">
        <v>2272</v>
      </c>
      <c r="F385" s="26"/>
      <c r="G385" s="26" t="s">
        <v>37</v>
      </c>
      <c r="H385" s="26">
        <v>2020</v>
      </c>
      <c r="I385" s="26" t="s">
        <v>2053</v>
      </c>
      <c r="J385" s="45">
        <v>1</v>
      </c>
      <c r="K385" s="46" t="s">
        <v>3168</v>
      </c>
      <c r="L385" s="54">
        <f t="shared" si="119"/>
        <v>100</v>
      </c>
      <c r="M385" s="54">
        <f t="shared" si="120"/>
        <v>100</v>
      </c>
      <c r="N385" s="74"/>
      <c r="O385" s="74"/>
      <c r="P385" s="74">
        <v>100</v>
      </c>
      <c r="Q385" s="24" t="s">
        <v>2075</v>
      </c>
      <c r="R385" s="26" t="s">
        <v>110</v>
      </c>
      <c r="S385" s="60">
        <v>6</v>
      </c>
      <c r="T385" s="60">
        <v>30</v>
      </c>
      <c r="U385" s="74"/>
      <c r="V385" s="60"/>
      <c r="W385" s="26" t="s">
        <v>17</v>
      </c>
      <c r="X385" s="26"/>
      <c r="Y385" s="26" t="s">
        <v>2273</v>
      </c>
    </row>
    <row r="386" ht="24.95" customHeight="1" spans="1:25">
      <c r="A386" s="24">
        <v>263</v>
      </c>
      <c r="B386" s="25" t="s">
        <v>2264</v>
      </c>
      <c r="C386" s="26" t="s">
        <v>45</v>
      </c>
      <c r="D386" s="26" t="s">
        <v>56</v>
      </c>
      <c r="E386" s="26" t="s">
        <v>56</v>
      </c>
      <c r="F386" s="26"/>
      <c r="G386" s="26" t="s">
        <v>37</v>
      </c>
      <c r="H386" s="26">
        <v>2020</v>
      </c>
      <c r="I386" s="26" t="s">
        <v>2053</v>
      </c>
      <c r="J386" s="45">
        <v>1</v>
      </c>
      <c r="K386" s="46" t="s">
        <v>2274</v>
      </c>
      <c r="L386" s="54">
        <f t="shared" si="119"/>
        <v>120</v>
      </c>
      <c r="M386" s="54">
        <f t="shared" si="120"/>
        <v>120</v>
      </c>
      <c r="N386" s="74"/>
      <c r="O386" s="74"/>
      <c r="P386" s="74">
        <v>120</v>
      </c>
      <c r="Q386" s="24" t="s">
        <v>2075</v>
      </c>
      <c r="R386" s="26" t="s">
        <v>110</v>
      </c>
      <c r="S386" s="60">
        <v>32</v>
      </c>
      <c r="T386" s="60">
        <v>132</v>
      </c>
      <c r="U386" s="74"/>
      <c r="V386" s="60"/>
      <c r="W386" s="26" t="s">
        <v>17</v>
      </c>
      <c r="X386" s="26"/>
      <c r="Y386" s="26" t="s">
        <v>2275</v>
      </c>
    </row>
    <row r="387" s="10" customFormat="1" ht="24.95" customHeight="1" spans="1:25">
      <c r="A387" s="24">
        <v>264</v>
      </c>
      <c r="B387" s="25" t="s">
        <v>2264</v>
      </c>
      <c r="C387" s="26" t="s">
        <v>45</v>
      </c>
      <c r="D387" s="26" t="s">
        <v>56</v>
      </c>
      <c r="E387" s="26" t="s">
        <v>56</v>
      </c>
      <c r="F387" s="26"/>
      <c r="G387" s="26" t="s">
        <v>37</v>
      </c>
      <c r="H387" s="26">
        <v>2020</v>
      </c>
      <c r="I387" s="26" t="s">
        <v>2053</v>
      </c>
      <c r="J387" s="45">
        <v>1</v>
      </c>
      <c r="K387" s="46" t="s">
        <v>2276</v>
      </c>
      <c r="L387" s="54">
        <f t="shared" si="119"/>
        <v>60</v>
      </c>
      <c r="M387" s="54">
        <f t="shared" si="120"/>
        <v>60</v>
      </c>
      <c r="N387" s="74"/>
      <c r="O387" s="74"/>
      <c r="P387" s="74">
        <v>60</v>
      </c>
      <c r="Q387" s="24" t="s">
        <v>2075</v>
      </c>
      <c r="R387" s="26" t="s">
        <v>110</v>
      </c>
      <c r="S387" s="60">
        <v>32</v>
      </c>
      <c r="T387" s="60">
        <v>132</v>
      </c>
      <c r="U387" s="74"/>
      <c r="V387" s="60"/>
      <c r="W387" s="26" t="s">
        <v>17</v>
      </c>
      <c r="X387" s="26"/>
      <c r="Y387" s="26" t="s">
        <v>2277</v>
      </c>
    </row>
    <row r="388" s="10" customFormat="1" ht="24.95" customHeight="1" spans="1:25">
      <c r="A388" s="24">
        <v>265</v>
      </c>
      <c r="B388" s="25" t="s">
        <v>2278</v>
      </c>
      <c r="C388" s="26" t="s">
        <v>45</v>
      </c>
      <c r="D388" s="26" t="s">
        <v>56</v>
      </c>
      <c r="E388" s="26" t="s">
        <v>56</v>
      </c>
      <c r="F388" s="26"/>
      <c r="G388" s="26" t="s">
        <v>37</v>
      </c>
      <c r="H388" s="26">
        <v>2020</v>
      </c>
      <c r="I388" s="26" t="s">
        <v>2053</v>
      </c>
      <c r="J388" s="45">
        <v>1</v>
      </c>
      <c r="K388" s="46" t="s">
        <v>2276</v>
      </c>
      <c r="L388" s="54">
        <f t="shared" si="119"/>
        <v>60</v>
      </c>
      <c r="M388" s="54">
        <f t="shared" si="120"/>
        <v>60</v>
      </c>
      <c r="N388" s="74"/>
      <c r="O388" s="74"/>
      <c r="P388" s="74">
        <v>60</v>
      </c>
      <c r="Q388" s="24" t="s">
        <v>2075</v>
      </c>
      <c r="R388" s="26" t="s">
        <v>110</v>
      </c>
      <c r="S388" s="60">
        <v>2</v>
      </c>
      <c r="T388" s="60">
        <v>10</v>
      </c>
      <c r="U388" s="74"/>
      <c r="V388" s="60"/>
      <c r="W388" s="26" t="s">
        <v>17</v>
      </c>
      <c r="X388" s="26"/>
      <c r="Y388" s="26"/>
    </row>
    <row r="389" s="6" customFormat="1" ht="24.95" customHeight="1" spans="1:25">
      <c r="A389" s="22">
        <v>265</v>
      </c>
      <c r="B389" s="23" t="s">
        <v>2382</v>
      </c>
      <c r="C389" s="22"/>
      <c r="D389" s="22"/>
      <c r="E389" s="22"/>
      <c r="F389" s="22"/>
      <c r="G389" s="22" t="s">
        <v>37</v>
      </c>
      <c r="H389" s="22" t="s">
        <v>34</v>
      </c>
      <c r="I389" s="22" t="s">
        <v>2053</v>
      </c>
      <c r="J389" s="43">
        <f>SUM(0)</f>
        <v>0</v>
      </c>
      <c r="K389" s="69" t="s">
        <v>2383</v>
      </c>
      <c r="L389" s="22"/>
      <c r="M389" s="49">
        <f t="shared" ref="M389:P389" si="121">SUM(0)</f>
        <v>0</v>
      </c>
      <c r="N389" s="49">
        <f t="shared" si="121"/>
        <v>0</v>
      </c>
      <c r="O389" s="49">
        <f t="shared" si="121"/>
        <v>0</v>
      </c>
      <c r="P389" s="49">
        <f t="shared" si="121"/>
        <v>0</v>
      </c>
      <c r="Q389" s="22"/>
      <c r="R389" s="22" t="s">
        <v>110</v>
      </c>
      <c r="S389" s="58">
        <f>SUM(0)</f>
        <v>0</v>
      </c>
      <c r="T389" s="58">
        <f>SUM(0)</f>
        <v>0</v>
      </c>
      <c r="U389" s="58"/>
      <c r="V389" s="58"/>
      <c r="W389" s="22" t="s">
        <v>34</v>
      </c>
      <c r="X389" s="22">
        <v>8123</v>
      </c>
      <c r="Y389" s="22"/>
    </row>
    <row r="390" s="6" customFormat="1" ht="24.95" customHeight="1" spans="1:25">
      <c r="A390" s="22">
        <v>266</v>
      </c>
      <c r="B390" s="23" t="s">
        <v>2384</v>
      </c>
      <c r="C390" s="22"/>
      <c r="D390" s="22"/>
      <c r="E390" s="22"/>
      <c r="F390" s="22"/>
      <c r="G390" s="22" t="s">
        <v>37</v>
      </c>
      <c r="H390" s="22" t="s">
        <v>34</v>
      </c>
      <c r="I390" s="22" t="s">
        <v>2053</v>
      </c>
      <c r="J390" s="58">
        <f>SUM(0)</f>
        <v>0</v>
      </c>
      <c r="K390" s="23" t="s">
        <v>2385</v>
      </c>
      <c r="L390" s="22"/>
      <c r="M390" s="49">
        <f t="shared" ref="M390:P390" si="122">SUM(0)</f>
        <v>0</v>
      </c>
      <c r="N390" s="49">
        <f t="shared" si="122"/>
        <v>0</v>
      </c>
      <c r="O390" s="49">
        <f t="shared" si="122"/>
        <v>0</v>
      </c>
      <c r="P390" s="49">
        <f t="shared" si="122"/>
        <v>0</v>
      </c>
      <c r="Q390" s="22"/>
      <c r="R390" s="22" t="s">
        <v>110</v>
      </c>
      <c r="S390" s="58">
        <f>SUM(0)</f>
        <v>0</v>
      </c>
      <c r="T390" s="58">
        <f>SUM(0)</f>
        <v>0</v>
      </c>
      <c r="U390" s="58"/>
      <c r="V390" s="58"/>
      <c r="W390" s="22" t="s">
        <v>34</v>
      </c>
      <c r="X390" s="22">
        <v>8193</v>
      </c>
      <c r="Y390" s="22"/>
    </row>
    <row r="391" s="6" customFormat="1" ht="24.95" customHeight="1" spans="1:25">
      <c r="A391" s="22">
        <v>267</v>
      </c>
      <c r="B391" s="23" t="s">
        <v>2386</v>
      </c>
      <c r="C391" s="22"/>
      <c r="D391" s="22"/>
      <c r="E391" s="22"/>
      <c r="F391" s="22"/>
      <c r="G391" s="22" t="s">
        <v>37</v>
      </c>
      <c r="H391" s="22" t="s">
        <v>34</v>
      </c>
      <c r="I391" s="22" t="s">
        <v>1232</v>
      </c>
      <c r="J391" s="43">
        <f>SUM(0)</f>
        <v>0</v>
      </c>
      <c r="K391" s="69" t="s">
        <v>2387</v>
      </c>
      <c r="L391" s="22"/>
      <c r="M391" s="49">
        <f>SUM(0)</f>
        <v>0</v>
      </c>
      <c r="N391" s="49">
        <f>SUM(0)</f>
        <v>0</v>
      </c>
      <c r="O391" s="49">
        <f>SUM(0)</f>
        <v>0</v>
      </c>
      <c r="P391" s="49">
        <f>SUM(0)</f>
        <v>0</v>
      </c>
      <c r="Q391" s="22"/>
      <c r="R391" s="22" t="s">
        <v>110</v>
      </c>
      <c r="S391" s="58">
        <f>SUM(0)</f>
        <v>0</v>
      </c>
      <c r="T391" s="58">
        <f>SUM(0)</f>
        <v>0</v>
      </c>
      <c r="U391" s="58"/>
      <c r="V391" s="58"/>
      <c r="W391" s="22" t="s">
        <v>34</v>
      </c>
      <c r="X391" s="22">
        <v>8255</v>
      </c>
      <c r="Y391" s="22"/>
    </row>
    <row r="392" s="6" customFormat="1" ht="24.95" customHeight="1" spans="1:25">
      <c r="A392" s="22">
        <v>268</v>
      </c>
      <c r="B392" s="23" t="s">
        <v>2398</v>
      </c>
      <c r="C392" s="22"/>
      <c r="D392" s="22"/>
      <c r="E392" s="22"/>
      <c r="F392" s="22"/>
      <c r="G392" s="22" t="s">
        <v>37</v>
      </c>
      <c r="H392" s="22" t="s">
        <v>34</v>
      </c>
      <c r="I392" s="22" t="s">
        <v>2399</v>
      </c>
      <c r="J392" s="43">
        <f>SUM(0)</f>
        <v>0</v>
      </c>
      <c r="K392" s="23" t="s">
        <v>2400</v>
      </c>
      <c r="L392" s="44"/>
      <c r="M392" s="44">
        <f t="shared" ref="M392:P392" si="123">SUM(0)</f>
        <v>0</v>
      </c>
      <c r="N392" s="44">
        <f t="shared" si="123"/>
        <v>0</v>
      </c>
      <c r="O392" s="44">
        <f t="shared" si="123"/>
        <v>0</v>
      </c>
      <c r="P392" s="44">
        <f t="shared" si="123"/>
        <v>0</v>
      </c>
      <c r="Q392" s="22"/>
      <c r="R392" s="22" t="s">
        <v>110</v>
      </c>
      <c r="S392" s="58">
        <f>SUM(0)</f>
        <v>0</v>
      </c>
      <c r="T392" s="58">
        <f>SUM(0)</f>
        <v>0</v>
      </c>
      <c r="U392" s="58"/>
      <c r="V392" s="58"/>
      <c r="W392" s="22" t="s">
        <v>34</v>
      </c>
      <c r="X392" s="22">
        <v>8283</v>
      </c>
      <c r="Y392" s="22"/>
    </row>
    <row r="393" s="6" customFormat="1" ht="24.95" customHeight="1" spans="1:25">
      <c r="A393" s="22">
        <v>269</v>
      </c>
      <c r="B393" s="23" t="s">
        <v>2401</v>
      </c>
      <c r="C393" s="22"/>
      <c r="D393" s="22"/>
      <c r="E393" s="22"/>
      <c r="F393" s="22"/>
      <c r="G393" s="22" t="s">
        <v>125</v>
      </c>
      <c r="H393" s="22" t="s">
        <v>34</v>
      </c>
      <c r="I393" s="22" t="s">
        <v>106</v>
      </c>
      <c r="J393" s="43">
        <f>SUM(J394:J425)</f>
        <v>48</v>
      </c>
      <c r="K393" s="23" t="s">
        <v>1632</v>
      </c>
      <c r="L393" s="22"/>
      <c r="M393" s="49">
        <f>SUM(M394:M425)</f>
        <v>29.9558</v>
      </c>
      <c r="N393" s="49">
        <f>SUM(N394:N425)</f>
        <v>0</v>
      </c>
      <c r="O393" s="49">
        <f>SUM(O394:O425)</f>
        <v>29.9601</v>
      </c>
      <c r="P393" s="49">
        <f>SUM(P394:P425)</f>
        <v>0</v>
      </c>
      <c r="Q393" s="22"/>
      <c r="R393" s="22" t="s">
        <v>11</v>
      </c>
      <c r="S393" s="58">
        <f>SUM(S394:S425)</f>
        <v>48</v>
      </c>
      <c r="T393" s="58">
        <f>SUM(T394:T425)</f>
        <v>211</v>
      </c>
      <c r="U393" s="58"/>
      <c r="V393" s="58"/>
      <c r="W393" s="22" t="s">
        <v>34</v>
      </c>
      <c r="X393" s="22">
        <v>8294</v>
      </c>
      <c r="Y393" s="22"/>
    </row>
    <row r="394" ht="24.95" customHeight="1" spans="1:25">
      <c r="A394" s="24">
        <v>270</v>
      </c>
      <c r="B394" s="25" t="s">
        <v>2517</v>
      </c>
      <c r="C394" s="26" t="s">
        <v>45</v>
      </c>
      <c r="D394" s="26" t="s">
        <v>56</v>
      </c>
      <c r="E394" s="26" t="s">
        <v>62</v>
      </c>
      <c r="F394" s="26"/>
      <c r="G394" s="26" t="s">
        <v>363</v>
      </c>
      <c r="H394" s="26">
        <v>2019</v>
      </c>
      <c r="I394" s="26" t="s">
        <v>106</v>
      </c>
      <c r="J394" s="45">
        <v>6</v>
      </c>
      <c r="K394" s="46" t="s">
        <v>2403</v>
      </c>
      <c r="L394" s="26" t="s">
        <v>1635</v>
      </c>
      <c r="M394" s="47">
        <f>N394+O394+P394</f>
        <v>4.1617</v>
      </c>
      <c r="N394" s="47"/>
      <c r="O394" s="47">
        <v>4.1617</v>
      </c>
      <c r="P394" s="47"/>
      <c r="Q394" s="26" t="s">
        <v>2075</v>
      </c>
      <c r="R394" s="26" t="s">
        <v>39</v>
      </c>
      <c r="S394" s="60">
        <v>6</v>
      </c>
      <c r="T394" s="60">
        <v>30</v>
      </c>
      <c r="U394" s="60"/>
      <c r="V394" s="60"/>
      <c r="W394" s="26" t="s">
        <v>17</v>
      </c>
      <c r="X394" s="26"/>
      <c r="Y394" s="26" t="s">
        <v>2518</v>
      </c>
    </row>
    <row r="395" ht="24.95" customHeight="1" spans="1:25">
      <c r="A395" s="24"/>
      <c r="B395" s="25"/>
      <c r="C395" s="118" t="s">
        <v>2727</v>
      </c>
      <c r="D395" s="119" t="s">
        <v>56</v>
      </c>
      <c r="E395" s="119" t="s">
        <v>62</v>
      </c>
      <c r="F395" s="119" t="s">
        <v>3108</v>
      </c>
      <c r="G395" s="26" t="s">
        <v>363</v>
      </c>
      <c r="H395" s="26">
        <v>2019</v>
      </c>
      <c r="I395" s="26" t="s">
        <v>106</v>
      </c>
      <c r="J395" s="45">
        <v>1</v>
      </c>
      <c r="K395" s="46" t="s">
        <v>2403</v>
      </c>
      <c r="L395" s="26" t="s">
        <v>1635</v>
      </c>
      <c r="M395" s="47">
        <v>0.784</v>
      </c>
      <c r="N395" s="47"/>
      <c r="O395" s="47">
        <v>0.784</v>
      </c>
      <c r="P395" s="47"/>
      <c r="Q395" s="26" t="s">
        <v>2075</v>
      </c>
      <c r="R395" s="26" t="s">
        <v>39</v>
      </c>
      <c r="S395" s="60">
        <v>1</v>
      </c>
      <c r="T395" s="118">
        <v>6</v>
      </c>
      <c r="U395" s="60"/>
      <c r="V395" s="60"/>
      <c r="W395" s="26" t="s">
        <v>17</v>
      </c>
      <c r="X395" s="26"/>
      <c r="Y395" s="26"/>
    </row>
    <row r="396" ht="24.95" customHeight="1" spans="1:25">
      <c r="A396" s="24"/>
      <c r="B396" s="25"/>
      <c r="C396" s="118" t="s">
        <v>2727</v>
      </c>
      <c r="D396" s="119" t="s">
        <v>56</v>
      </c>
      <c r="E396" s="119" t="s">
        <v>62</v>
      </c>
      <c r="F396" s="119" t="s">
        <v>3129</v>
      </c>
      <c r="G396" s="26" t="s">
        <v>363</v>
      </c>
      <c r="H396" s="26">
        <v>2019</v>
      </c>
      <c r="I396" s="26" t="s">
        <v>106</v>
      </c>
      <c r="J396" s="45">
        <v>1</v>
      </c>
      <c r="K396" s="46" t="s">
        <v>2403</v>
      </c>
      <c r="L396" s="26" t="s">
        <v>1635</v>
      </c>
      <c r="M396" s="47">
        <v>0.8</v>
      </c>
      <c r="N396" s="47"/>
      <c r="O396" s="47">
        <v>0.8</v>
      </c>
      <c r="P396" s="47"/>
      <c r="Q396" s="26" t="s">
        <v>2075</v>
      </c>
      <c r="R396" s="26" t="s">
        <v>39</v>
      </c>
      <c r="S396" s="60">
        <v>1</v>
      </c>
      <c r="T396" s="118">
        <v>4</v>
      </c>
      <c r="U396" s="60"/>
      <c r="V396" s="60"/>
      <c r="W396" s="26" t="s">
        <v>17</v>
      </c>
      <c r="X396" s="26"/>
      <c r="Y396" s="26"/>
    </row>
    <row r="397" ht="24.95" customHeight="1" spans="1:25">
      <c r="A397" s="24"/>
      <c r="B397" s="25"/>
      <c r="C397" s="118" t="s">
        <v>2727</v>
      </c>
      <c r="D397" s="119" t="s">
        <v>56</v>
      </c>
      <c r="E397" s="119" t="s">
        <v>62</v>
      </c>
      <c r="F397" s="119" t="s">
        <v>3143</v>
      </c>
      <c r="G397" s="26" t="s">
        <v>363</v>
      </c>
      <c r="H397" s="26">
        <v>2019</v>
      </c>
      <c r="I397" s="26" t="s">
        <v>106</v>
      </c>
      <c r="J397" s="45">
        <v>1</v>
      </c>
      <c r="K397" s="46" t="s">
        <v>2403</v>
      </c>
      <c r="L397" s="26" t="s">
        <v>1635</v>
      </c>
      <c r="M397" s="47">
        <v>0.8</v>
      </c>
      <c r="N397" s="47"/>
      <c r="O397" s="47">
        <v>0.8</v>
      </c>
      <c r="P397" s="47"/>
      <c r="Q397" s="26" t="s">
        <v>2075</v>
      </c>
      <c r="R397" s="26" t="s">
        <v>39</v>
      </c>
      <c r="S397" s="60">
        <v>1</v>
      </c>
      <c r="T397" s="118">
        <v>3</v>
      </c>
      <c r="U397" s="60"/>
      <c r="V397" s="60"/>
      <c r="W397" s="26" t="s">
        <v>17</v>
      </c>
      <c r="X397" s="26"/>
      <c r="Y397" s="26"/>
    </row>
    <row r="398" ht="24.95" customHeight="1" spans="1:25">
      <c r="A398" s="24"/>
      <c r="B398" s="25"/>
      <c r="C398" s="118" t="s">
        <v>2727</v>
      </c>
      <c r="D398" s="119" t="s">
        <v>56</v>
      </c>
      <c r="E398" s="119" t="s">
        <v>62</v>
      </c>
      <c r="F398" s="119" t="s">
        <v>3120</v>
      </c>
      <c r="G398" s="26" t="s">
        <v>363</v>
      </c>
      <c r="H398" s="26">
        <v>2019</v>
      </c>
      <c r="I398" s="26" t="s">
        <v>106</v>
      </c>
      <c r="J398" s="45">
        <v>1</v>
      </c>
      <c r="K398" s="46" t="s">
        <v>2403</v>
      </c>
      <c r="L398" s="26" t="s">
        <v>1635</v>
      </c>
      <c r="M398" s="47">
        <v>0.694</v>
      </c>
      <c r="N398" s="47"/>
      <c r="O398" s="47">
        <v>0.694</v>
      </c>
      <c r="P398" s="47"/>
      <c r="Q398" s="26" t="s">
        <v>2075</v>
      </c>
      <c r="R398" s="26" t="s">
        <v>39</v>
      </c>
      <c r="S398" s="60">
        <v>1</v>
      </c>
      <c r="T398" s="118">
        <v>6</v>
      </c>
      <c r="U398" s="60"/>
      <c r="V398" s="60"/>
      <c r="W398" s="26" t="s">
        <v>17</v>
      </c>
      <c r="X398" s="26"/>
      <c r="Y398" s="26"/>
    </row>
    <row r="399" ht="24.95" customHeight="1" spans="1:25">
      <c r="A399" s="24"/>
      <c r="B399" s="25"/>
      <c r="C399" s="118" t="s">
        <v>2727</v>
      </c>
      <c r="D399" s="119" t="s">
        <v>56</v>
      </c>
      <c r="E399" s="119" t="s">
        <v>62</v>
      </c>
      <c r="F399" s="119" t="s">
        <v>3169</v>
      </c>
      <c r="G399" s="26" t="s">
        <v>363</v>
      </c>
      <c r="H399" s="26">
        <v>2019</v>
      </c>
      <c r="I399" s="26" t="s">
        <v>106</v>
      </c>
      <c r="J399" s="45">
        <v>1</v>
      </c>
      <c r="K399" s="46" t="s">
        <v>2403</v>
      </c>
      <c r="L399" s="26" t="s">
        <v>1635</v>
      </c>
      <c r="M399" s="47">
        <v>0.658</v>
      </c>
      <c r="N399" s="47"/>
      <c r="O399" s="47">
        <v>0.658</v>
      </c>
      <c r="P399" s="47"/>
      <c r="Q399" s="26" t="s">
        <v>2075</v>
      </c>
      <c r="R399" s="26" t="s">
        <v>39</v>
      </c>
      <c r="S399" s="60">
        <v>1</v>
      </c>
      <c r="T399" s="118">
        <v>4</v>
      </c>
      <c r="U399" s="60"/>
      <c r="V399" s="60"/>
      <c r="W399" s="26" t="s">
        <v>17</v>
      </c>
      <c r="X399" s="26"/>
      <c r="Y399" s="26"/>
    </row>
    <row r="400" ht="24.95" customHeight="1" spans="1:25">
      <c r="A400" s="24"/>
      <c r="B400" s="25"/>
      <c r="C400" s="118" t="s">
        <v>2727</v>
      </c>
      <c r="D400" s="119" t="s">
        <v>56</v>
      </c>
      <c r="E400" s="119" t="s">
        <v>62</v>
      </c>
      <c r="F400" s="119" t="s">
        <v>3160</v>
      </c>
      <c r="G400" s="26" t="s">
        <v>363</v>
      </c>
      <c r="H400" s="26">
        <v>2019</v>
      </c>
      <c r="I400" s="26" t="s">
        <v>106</v>
      </c>
      <c r="J400" s="45">
        <v>1</v>
      </c>
      <c r="K400" s="46" t="s">
        <v>2403</v>
      </c>
      <c r="L400" s="26" t="s">
        <v>1635</v>
      </c>
      <c r="M400" s="47">
        <v>0.4257</v>
      </c>
      <c r="N400" s="47"/>
      <c r="O400" s="47">
        <v>0.43</v>
      </c>
      <c r="P400" s="47"/>
      <c r="Q400" s="26" t="s">
        <v>2075</v>
      </c>
      <c r="R400" s="26" t="s">
        <v>39</v>
      </c>
      <c r="S400" s="60">
        <v>1</v>
      </c>
      <c r="T400" s="118">
        <v>7</v>
      </c>
      <c r="U400" s="60"/>
      <c r="V400" s="60"/>
      <c r="W400" s="26" t="s">
        <v>17</v>
      </c>
      <c r="X400" s="26"/>
      <c r="Y400" s="26"/>
    </row>
    <row r="401" ht="24.95" customHeight="1" spans="1:25">
      <c r="A401" s="24">
        <v>271</v>
      </c>
      <c r="B401" s="25" t="s">
        <v>2519</v>
      </c>
      <c r="C401" s="26" t="s">
        <v>45</v>
      </c>
      <c r="D401" s="26" t="s">
        <v>56</v>
      </c>
      <c r="E401" s="26" t="s">
        <v>66</v>
      </c>
      <c r="F401" s="26"/>
      <c r="G401" s="26" t="s">
        <v>363</v>
      </c>
      <c r="H401" s="26">
        <v>2019</v>
      </c>
      <c r="I401" s="26" t="s">
        <v>106</v>
      </c>
      <c r="J401" s="45">
        <v>7</v>
      </c>
      <c r="K401" s="46" t="s">
        <v>2403</v>
      </c>
      <c r="L401" s="26" t="s">
        <v>1635</v>
      </c>
      <c r="M401" s="47">
        <f>N401+O401+P401</f>
        <v>4.7737</v>
      </c>
      <c r="N401" s="47"/>
      <c r="O401" s="47">
        <v>4.7737</v>
      </c>
      <c r="P401" s="47"/>
      <c r="Q401" s="26" t="s">
        <v>2075</v>
      </c>
      <c r="R401" s="26" t="s">
        <v>39</v>
      </c>
      <c r="S401" s="60">
        <v>7</v>
      </c>
      <c r="T401" s="60">
        <v>25</v>
      </c>
      <c r="U401" s="60"/>
      <c r="V401" s="60"/>
      <c r="W401" s="26" t="s">
        <v>17</v>
      </c>
      <c r="X401" s="26"/>
      <c r="Y401" s="26" t="s">
        <v>2520</v>
      </c>
    </row>
    <row r="402" ht="24.95" customHeight="1" spans="1:25">
      <c r="A402" s="24"/>
      <c r="B402" s="25"/>
      <c r="C402" s="118" t="s">
        <v>2727</v>
      </c>
      <c r="D402" s="119" t="s">
        <v>56</v>
      </c>
      <c r="E402" s="119" t="s">
        <v>66</v>
      </c>
      <c r="F402" s="119" t="s">
        <v>3170</v>
      </c>
      <c r="G402" s="26" t="s">
        <v>363</v>
      </c>
      <c r="H402" s="26">
        <v>2019</v>
      </c>
      <c r="I402" s="26" t="s">
        <v>106</v>
      </c>
      <c r="J402" s="45">
        <v>1</v>
      </c>
      <c r="K402" s="46" t="s">
        <v>2403</v>
      </c>
      <c r="L402" s="26" t="s">
        <v>1635</v>
      </c>
      <c r="M402" s="47">
        <v>0.61</v>
      </c>
      <c r="N402" s="47"/>
      <c r="O402" s="47">
        <v>0.61</v>
      </c>
      <c r="P402" s="47"/>
      <c r="Q402" s="26" t="s">
        <v>2075</v>
      </c>
      <c r="R402" s="26" t="s">
        <v>39</v>
      </c>
      <c r="S402" s="60">
        <v>1</v>
      </c>
      <c r="T402" s="118">
        <v>2</v>
      </c>
      <c r="U402" s="60"/>
      <c r="V402" s="60"/>
      <c r="W402" s="26" t="s">
        <v>17</v>
      </c>
      <c r="X402" s="26"/>
      <c r="Y402" s="26"/>
    </row>
    <row r="403" ht="24.95" customHeight="1" spans="1:25">
      <c r="A403" s="24"/>
      <c r="B403" s="25"/>
      <c r="C403" s="118" t="s">
        <v>2727</v>
      </c>
      <c r="D403" s="119" t="s">
        <v>56</v>
      </c>
      <c r="E403" s="119" t="s">
        <v>66</v>
      </c>
      <c r="F403" s="119" t="s">
        <v>3171</v>
      </c>
      <c r="G403" s="26" t="s">
        <v>363</v>
      </c>
      <c r="H403" s="26">
        <v>2019</v>
      </c>
      <c r="I403" s="26" t="s">
        <v>106</v>
      </c>
      <c r="J403" s="45">
        <v>1</v>
      </c>
      <c r="K403" s="46" t="s">
        <v>2403</v>
      </c>
      <c r="L403" s="26" t="s">
        <v>1635</v>
      </c>
      <c r="M403" s="47">
        <v>0.674</v>
      </c>
      <c r="N403" s="47"/>
      <c r="O403" s="47">
        <v>0.674</v>
      </c>
      <c r="P403" s="47"/>
      <c r="Q403" s="26" t="s">
        <v>2075</v>
      </c>
      <c r="R403" s="26" t="s">
        <v>39</v>
      </c>
      <c r="S403" s="60">
        <v>1</v>
      </c>
      <c r="T403" s="118">
        <v>3</v>
      </c>
      <c r="U403" s="60"/>
      <c r="V403" s="60"/>
      <c r="W403" s="26" t="s">
        <v>17</v>
      </c>
      <c r="X403" s="26"/>
      <c r="Y403" s="26"/>
    </row>
    <row r="404" ht="24.95" customHeight="1" spans="1:25">
      <c r="A404" s="24"/>
      <c r="B404" s="25"/>
      <c r="C404" s="118" t="s">
        <v>2727</v>
      </c>
      <c r="D404" s="119" t="s">
        <v>56</v>
      </c>
      <c r="E404" s="119" t="s">
        <v>66</v>
      </c>
      <c r="F404" s="119" t="s">
        <v>3146</v>
      </c>
      <c r="G404" s="26" t="s">
        <v>363</v>
      </c>
      <c r="H404" s="26">
        <v>2019</v>
      </c>
      <c r="I404" s="26" t="s">
        <v>106</v>
      </c>
      <c r="J404" s="45">
        <v>1</v>
      </c>
      <c r="K404" s="46" t="s">
        <v>2403</v>
      </c>
      <c r="L404" s="26" t="s">
        <v>1635</v>
      </c>
      <c r="M404" s="47">
        <v>0.6642</v>
      </c>
      <c r="N404" s="47"/>
      <c r="O404" s="47">
        <v>0.6642</v>
      </c>
      <c r="P404" s="47"/>
      <c r="Q404" s="26" t="s">
        <v>2075</v>
      </c>
      <c r="R404" s="26" t="s">
        <v>39</v>
      </c>
      <c r="S404" s="60">
        <v>1</v>
      </c>
      <c r="T404" s="118">
        <v>5</v>
      </c>
      <c r="U404" s="60"/>
      <c r="V404" s="60"/>
      <c r="W404" s="26" t="s">
        <v>17</v>
      </c>
      <c r="X404" s="26"/>
      <c r="Y404" s="26"/>
    </row>
    <row r="405" ht="24.95" customHeight="1" spans="1:25">
      <c r="A405" s="24"/>
      <c r="B405" s="25"/>
      <c r="C405" s="118" t="s">
        <v>2727</v>
      </c>
      <c r="D405" s="119" t="s">
        <v>56</v>
      </c>
      <c r="E405" s="119" t="s">
        <v>66</v>
      </c>
      <c r="F405" s="119" t="s">
        <v>3172</v>
      </c>
      <c r="G405" s="26" t="s">
        <v>363</v>
      </c>
      <c r="H405" s="26">
        <v>2019</v>
      </c>
      <c r="I405" s="26" t="s">
        <v>106</v>
      </c>
      <c r="J405" s="45">
        <v>1</v>
      </c>
      <c r="K405" s="46" t="s">
        <v>2403</v>
      </c>
      <c r="L405" s="26" t="s">
        <v>1635</v>
      </c>
      <c r="M405" s="47">
        <v>0.55</v>
      </c>
      <c r="N405" s="47"/>
      <c r="O405" s="47">
        <v>0.55</v>
      </c>
      <c r="P405" s="47"/>
      <c r="Q405" s="26" t="s">
        <v>2075</v>
      </c>
      <c r="R405" s="26" t="s">
        <v>39</v>
      </c>
      <c r="S405" s="60">
        <v>1</v>
      </c>
      <c r="T405" s="118">
        <v>3</v>
      </c>
      <c r="U405" s="60"/>
      <c r="V405" s="60"/>
      <c r="W405" s="26" t="s">
        <v>17</v>
      </c>
      <c r="X405" s="26"/>
      <c r="Y405" s="26"/>
    </row>
    <row r="406" ht="24.95" customHeight="1" spans="1:25">
      <c r="A406" s="24"/>
      <c r="B406" s="25"/>
      <c r="C406" s="118" t="s">
        <v>2727</v>
      </c>
      <c r="D406" s="119" t="s">
        <v>56</v>
      </c>
      <c r="E406" s="119" t="s">
        <v>66</v>
      </c>
      <c r="F406" s="119" t="s">
        <v>3110</v>
      </c>
      <c r="G406" s="26" t="s">
        <v>363</v>
      </c>
      <c r="H406" s="26">
        <v>2019</v>
      </c>
      <c r="I406" s="26" t="s">
        <v>106</v>
      </c>
      <c r="J406" s="45">
        <v>1</v>
      </c>
      <c r="K406" s="46" t="s">
        <v>2403</v>
      </c>
      <c r="L406" s="26" t="s">
        <v>1635</v>
      </c>
      <c r="M406" s="47">
        <v>0.768</v>
      </c>
      <c r="N406" s="47"/>
      <c r="O406" s="47">
        <v>0.768</v>
      </c>
      <c r="P406" s="47"/>
      <c r="Q406" s="26" t="s">
        <v>2075</v>
      </c>
      <c r="R406" s="26" t="s">
        <v>39</v>
      </c>
      <c r="S406" s="60">
        <v>1</v>
      </c>
      <c r="T406" s="118">
        <v>3</v>
      </c>
      <c r="U406" s="60"/>
      <c r="V406" s="60"/>
      <c r="W406" s="26" t="s">
        <v>17</v>
      </c>
      <c r="X406" s="26"/>
      <c r="Y406" s="26"/>
    </row>
    <row r="407" ht="24.95" customHeight="1" spans="1:25">
      <c r="A407" s="24"/>
      <c r="B407" s="25"/>
      <c r="C407" s="118" t="s">
        <v>2727</v>
      </c>
      <c r="D407" s="119" t="s">
        <v>56</v>
      </c>
      <c r="E407" s="119" t="s">
        <v>66</v>
      </c>
      <c r="F407" s="119" t="s">
        <v>3173</v>
      </c>
      <c r="G407" s="26" t="s">
        <v>363</v>
      </c>
      <c r="H407" s="26">
        <v>2019</v>
      </c>
      <c r="I407" s="26" t="s">
        <v>106</v>
      </c>
      <c r="J407" s="45">
        <v>1</v>
      </c>
      <c r="K407" s="46" t="s">
        <v>2403</v>
      </c>
      <c r="L407" s="26" t="s">
        <v>1635</v>
      </c>
      <c r="M407" s="47">
        <v>0.7075</v>
      </c>
      <c r="N407" s="47"/>
      <c r="O407" s="47">
        <v>0.7075</v>
      </c>
      <c r="P407" s="47"/>
      <c r="Q407" s="26" t="s">
        <v>2075</v>
      </c>
      <c r="R407" s="26" t="s">
        <v>39</v>
      </c>
      <c r="S407" s="60">
        <v>1</v>
      </c>
      <c r="T407" s="118">
        <v>3</v>
      </c>
      <c r="U407" s="60"/>
      <c r="V407" s="60"/>
      <c r="W407" s="26" t="s">
        <v>17</v>
      </c>
      <c r="X407" s="26"/>
      <c r="Y407" s="26"/>
    </row>
    <row r="408" ht="24.95" customHeight="1" spans="1:25">
      <c r="A408" s="24"/>
      <c r="B408" s="25"/>
      <c r="C408" s="118" t="s">
        <v>2727</v>
      </c>
      <c r="D408" s="119" t="s">
        <v>56</v>
      </c>
      <c r="E408" s="119" t="s">
        <v>66</v>
      </c>
      <c r="F408" s="119" t="s">
        <v>3142</v>
      </c>
      <c r="G408" s="26" t="s">
        <v>363</v>
      </c>
      <c r="H408" s="26">
        <v>2019</v>
      </c>
      <c r="I408" s="26" t="s">
        <v>106</v>
      </c>
      <c r="J408" s="45">
        <v>1</v>
      </c>
      <c r="K408" s="46" t="s">
        <v>2403</v>
      </c>
      <c r="L408" s="26" t="s">
        <v>1635</v>
      </c>
      <c r="M408" s="47">
        <v>0.8</v>
      </c>
      <c r="N408" s="47"/>
      <c r="O408" s="47">
        <v>0.8</v>
      </c>
      <c r="P408" s="47"/>
      <c r="Q408" s="26" t="s">
        <v>2075</v>
      </c>
      <c r="R408" s="26" t="s">
        <v>39</v>
      </c>
      <c r="S408" s="60">
        <v>1</v>
      </c>
      <c r="T408" s="118">
        <v>6</v>
      </c>
      <c r="U408" s="60"/>
      <c r="V408" s="60"/>
      <c r="W408" s="26" t="s">
        <v>17</v>
      </c>
      <c r="X408" s="26"/>
      <c r="Y408" s="26"/>
    </row>
    <row r="409" ht="24.95" customHeight="1" spans="1:25">
      <c r="A409" s="24">
        <v>272</v>
      </c>
      <c r="B409" s="25" t="s">
        <v>2521</v>
      </c>
      <c r="C409" s="26" t="s">
        <v>45</v>
      </c>
      <c r="D409" s="26" t="s">
        <v>56</v>
      </c>
      <c r="E409" s="26" t="s">
        <v>63</v>
      </c>
      <c r="F409" s="26"/>
      <c r="G409" s="26" t="s">
        <v>363</v>
      </c>
      <c r="H409" s="26">
        <v>2019</v>
      </c>
      <c r="I409" s="26" t="s">
        <v>106</v>
      </c>
      <c r="J409" s="45">
        <v>1</v>
      </c>
      <c r="K409" s="46" t="s">
        <v>2403</v>
      </c>
      <c r="L409" s="26" t="s">
        <v>1635</v>
      </c>
      <c r="M409" s="47">
        <v>0.5905</v>
      </c>
      <c r="N409" s="47"/>
      <c r="O409" s="47">
        <v>0.5905</v>
      </c>
      <c r="P409" s="47"/>
      <c r="Q409" s="26" t="s">
        <v>2075</v>
      </c>
      <c r="R409" s="26" t="s">
        <v>39</v>
      </c>
      <c r="S409" s="60">
        <v>1</v>
      </c>
      <c r="T409" s="60">
        <v>4</v>
      </c>
      <c r="U409" s="60"/>
      <c r="V409" s="60"/>
      <c r="W409" s="26" t="s">
        <v>17</v>
      </c>
      <c r="X409" s="26"/>
      <c r="Y409" s="26" t="s">
        <v>2522</v>
      </c>
    </row>
    <row r="410" ht="24.95" customHeight="1" spans="1:25">
      <c r="A410" s="24"/>
      <c r="B410" s="25"/>
      <c r="C410" s="118" t="s">
        <v>2727</v>
      </c>
      <c r="D410" s="119" t="s">
        <v>56</v>
      </c>
      <c r="E410" s="119" t="s">
        <v>63</v>
      </c>
      <c r="F410" s="119" t="s">
        <v>3174</v>
      </c>
      <c r="G410" s="26" t="s">
        <v>363</v>
      </c>
      <c r="H410" s="26">
        <v>2019</v>
      </c>
      <c r="I410" s="26" t="s">
        <v>106</v>
      </c>
      <c r="J410" s="45">
        <v>1</v>
      </c>
      <c r="K410" s="46" t="s">
        <v>2403</v>
      </c>
      <c r="L410" s="26" t="s">
        <v>1635</v>
      </c>
      <c r="M410" s="47">
        <v>0.5905</v>
      </c>
      <c r="N410" s="47"/>
      <c r="O410" s="47">
        <v>0.5905</v>
      </c>
      <c r="P410" s="47"/>
      <c r="Q410" s="26" t="s">
        <v>2075</v>
      </c>
      <c r="R410" s="26" t="s">
        <v>39</v>
      </c>
      <c r="S410" s="60">
        <v>1</v>
      </c>
      <c r="T410" s="60">
        <v>4</v>
      </c>
      <c r="U410" s="60"/>
      <c r="V410" s="60"/>
      <c r="W410" s="26" t="s">
        <v>17</v>
      </c>
      <c r="X410" s="26"/>
      <c r="Y410" s="26"/>
    </row>
    <row r="411" ht="24.95" customHeight="1" spans="1:25">
      <c r="A411" s="24">
        <v>273</v>
      </c>
      <c r="B411" s="25" t="s">
        <v>2523</v>
      </c>
      <c r="C411" s="118" t="s">
        <v>2727</v>
      </c>
      <c r="D411" s="119" t="s">
        <v>56</v>
      </c>
      <c r="E411" s="120" t="s">
        <v>3175</v>
      </c>
      <c r="F411" s="121"/>
      <c r="G411" s="26" t="s">
        <v>363</v>
      </c>
      <c r="H411" s="26">
        <v>2019</v>
      </c>
      <c r="I411" s="26" t="s">
        <v>106</v>
      </c>
      <c r="J411" s="45">
        <v>2</v>
      </c>
      <c r="K411" s="46" t="s">
        <v>2403</v>
      </c>
      <c r="L411" s="26" t="s">
        <v>1635</v>
      </c>
      <c r="M411" s="47">
        <f t="shared" ref="M411:M418" si="124">N411+O411+P411</f>
        <v>0.922</v>
      </c>
      <c r="N411" s="47"/>
      <c r="O411" s="47">
        <v>0.922</v>
      </c>
      <c r="P411" s="47"/>
      <c r="Q411" s="26" t="s">
        <v>2075</v>
      </c>
      <c r="R411" s="26" t="s">
        <v>39</v>
      </c>
      <c r="S411" s="60">
        <v>2</v>
      </c>
      <c r="T411" s="60">
        <v>8</v>
      </c>
      <c r="U411" s="60"/>
      <c r="V411" s="60"/>
      <c r="W411" s="26" t="s">
        <v>17</v>
      </c>
      <c r="X411" s="26"/>
      <c r="Y411" s="26" t="s">
        <v>2524</v>
      </c>
    </row>
    <row r="412" ht="24.95" customHeight="1" spans="1:25">
      <c r="A412" s="24"/>
      <c r="B412" s="25"/>
      <c r="C412" s="118" t="s">
        <v>2727</v>
      </c>
      <c r="D412" s="119" t="s">
        <v>56</v>
      </c>
      <c r="E412" s="119" t="s">
        <v>58</v>
      </c>
      <c r="F412" s="119" t="s">
        <v>2875</v>
      </c>
      <c r="G412" s="26" t="s">
        <v>363</v>
      </c>
      <c r="H412" s="26">
        <v>2019</v>
      </c>
      <c r="I412" s="26" t="s">
        <v>106</v>
      </c>
      <c r="J412" s="45">
        <v>1</v>
      </c>
      <c r="K412" s="46" t="s">
        <v>2403</v>
      </c>
      <c r="L412" s="26" t="s">
        <v>1635</v>
      </c>
      <c r="M412" s="47">
        <v>0.442</v>
      </c>
      <c r="N412" s="47"/>
      <c r="O412" s="47">
        <v>0.442</v>
      </c>
      <c r="P412" s="47"/>
      <c r="Q412" s="26" t="s">
        <v>2075</v>
      </c>
      <c r="R412" s="26" t="s">
        <v>39</v>
      </c>
      <c r="S412" s="60">
        <v>1</v>
      </c>
      <c r="T412" s="60">
        <v>4</v>
      </c>
      <c r="U412" s="60"/>
      <c r="V412" s="60"/>
      <c r="W412" s="26" t="s">
        <v>17</v>
      </c>
      <c r="X412" s="26"/>
      <c r="Y412" s="26"/>
    </row>
    <row r="413" ht="24.95" customHeight="1" spans="1:25">
      <c r="A413" s="24"/>
      <c r="B413" s="25"/>
      <c r="C413" s="118" t="s">
        <v>2727</v>
      </c>
      <c r="D413" s="119" t="s">
        <v>56</v>
      </c>
      <c r="E413" s="119" t="s">
        <v>58</v>
      </c>
      <c r="F413" s="119" t="s">
        <v>3161</v>
      </c>
      <c r="G413" s="26" t="s">
        <v>363</v>
      </c>
      <c r="H413" s="26">
        <v>2019</v>
      </c>
      <c r="I413" s="26" t="s">
        <v>106</v>
      </c>
      <c r="J413" s="45">
        <v>1</v>
      </c>
      <c r="K413" s="46" t="s">
        <v>2403</v>
      </c>
      <c r="L413" s="26" t="s">
        <v>1635</v>
      </c>
      <c r="M413" s="47">
        <v>0.48</v>
      </c>
      <c r="N413" s="47"/>
      <c r="O413" s="47">
        <v>0.48</v>
      </c>
      <c r="P413" s="47"/>
      <c r="Q413" s="26" t="s">
        <v>2075</v>
      </c>
      <c r="R413" s="26" t="s">
        <v>39</v>
      </c>
      <c r="S413" s="60">
        <v>1</v>
      </c>
      <c r="T413" s="60">
        <v>4</v>
      </c>
      <c r="U413" s="60"/>
      <c r="V413" s="60"/>
      <c r="W413" s="26" t="s">
        <v>17</v>
      </c>
      <c r="X413" s="26"/>
      <c r="Y413" s="26"/>
    </row>
    <row r="414" ht="24.95" customHeight="1" spans="1:25">
      <c r="A414" s="24">
        <v>274</v>
      </c>
      <c r="B414" s="25" t="s">
        <v>2525</v>
      </c>
      <c r="C414" s="118" t="s">
        <v>2727</v>
      </c>
      <c r="D414" s="119" t="s">
        <v>56</v>
      </c>
      <c r="E414" s="26" t="s">
        <v>61</v>
      </c>
      <c r="F414" s="26"/>
      <c r="G414" s="26" t="s">
        <v>363</v>
      </c>
      <c r="H414" s="26">
        <v>2019</v>
      </c>
      <c r="I414" s="26" t="s">
        <v>106</v>
      </c>
      <c r="J414" s="45">
        <v>1</v>
      </c>
      <c r="K414" s="46" t="s">
        <v>2403</v>
      </c>
      <c r="L414" s="26" t="s">
        <v>1635</v>
      </c>
      <c r="M414" s="47">
        <f t="shared" si="124"/>
        <v>0.64</v>
      </c>
      <c r="N414" s="47"/>
      <c r="O414" s="47">
        <v>0.64</v>
      </c>
      <c r="P414" s="47"/>
      <c r="Q414" s="26" t="s">
        <v>2075</v>
      </c>
      <c r="R414" s="26" t="s">
        <v>39</v>
      </c>
      <c r="S414" s="60">
        <v>1</v>
      </c>
      <c r="T414" s="60">
        <v>4</v>
      </c>
      <c r="U414" s="60"/>
      <c r="V414" s="60"/>
      <c r="W414" s="26" t="s">
        <v>17</v>
      </c>
      <c r="X414" s="26"/>
      <c r="Y414" s="26" t="s">
        <v>2526</v>
      </c>
    </row>
    <row r="415" ht="24.95" customHeight="1" spans="1:25">
      <c r="A415" s="24"/>
      <c r="B415" s="25"/>
      <c r="C415" s="118" t="s">
        <v>2727</v>
      </c>
      <c r="D415" s="119" t="s">
        <v>56</v>
      </c>
      <c r="E415" s="119" t="s">
        <v>61</v>
      </c>
      <c r="F415" s="122" t="s">
        <v>3131</v>
      </c>
      <c r="G415" s="26" t="s">
        <v>363</v>
      </c>
      <c r="H415" s="26">
        <v>2019</v>
      </c>
      <c r="I415" s="26" t="s">
        <v>106</v>
      </c>
      <c r="J415" s="45">
        <v>1</v>
      </c>
      <c r="K415" s="46" t="s">
        <v>2403</v>
      </c>
      <c r="L415" s="26" t="s">
        <v>1635</v>
      </c>
      <c r="M415" s="47">
        <f t="shared" si="124"/>
        <v>0.64</v>
      </c>
      <c r="N415" s="47"/>
      <c r="O415" s="47">
        <v>0.64</v>
      </c>
      <c r="P415" s="47"/>
      <c r="Q415" s="26" t="s">
        <v>2075</v>
      </c>
      <c r="R415" s="26" t="s">
        <v>39</v>
      </c>
      <c r="S415" s="60">
        <v>1</v>
      </c>
      <c r="T415" s="60">
        <v>4</v>
      </c>
      <c r="U415" s="60"/>
      <c r="V415" s="60"/>
      <c r="W415" s="26" t="s">
        <v>17</v>
      </c>
      <c r="X415" s="26"/>
      <c r="Y415" s="26"/>
    </row>
    <row r="416" ht="24.95" customHeight="1" spans="1:25">
      <c r="A416" s="24">
        <v>275</v>
      </c>
      <c r="B416" s="25" t="s">
        <v>2527</v>
      </c>
      <c r="C416" s="26" t="s">
        <v>45</v>
      </c>
      <c r="D416" s="26" t="s">
        <v>56</v>
      </c>
      <c r="E416" s="26" t="s">
        <v>57</v>
      </c>
      <c r="F416" s="26"/>
      <c r="G416" s="26" t="s">
        <v>363</v>
      </c>
      <c r="H416" s="26">
        <v>2019</v>
      </c>
      <c r="I416" s="26" t="s">
        <v>106</v>
      </c>
      <c r="J416" s="45">
        <v>1</v>
      </c>
      <c r="K416" s="46" t="s">
        <v>2403</v>
      </c>
      <c r="L416" s="26" t="s">
        <v>1635</v>
      </c>
      <c r="M416" s="47">
        <f t="shared" si="124"/>
        <v>0.6415</v>
      </c>
      <c r="N416" s="47"/>
      <c r="O416" s="47">
        <v>0.6415</v>
      </c>
      <c r="P416" s="47"/>
      <c r="Q416" s="26" t="s">
        <v>2075</v>
      </c>
      <c r="R416" s="26" t="s">
        <v>39</v>
      </c>
      <c r="S416" s="60">
        <v>1</v>
      </c>
      <c r="T416" s="60">
        <v>4</v>
      </c>
      <c r="U416" s="60"/>
      <c r="V416" s="60"/>
      <c r="W416" s="26" t="s">
        <v>17</v>
      </c>
      <c r="X416" s="26"/>
      <c r="Y416" s="26" t="s">
        <v>2528</v>
      </c>
    </row>
    <row r="417" ht="24.95" customHeight="1" spans="1:25">
      <c r="A417" s="24"/>
      <c r="B417" s="25"/>
      <c r="C417" s="118" t="s">
        <v>2727</v>
      </c>
      <c r="D417" s="119" t="s">
        <v>56</v>
      </c>
      <c r="E417" s="119" t="s">
        <v>57</v>
      </c>
      <c r="F417" s="122" t="s">
        <v>3134</v>
      </c>
      <c r="G417" s="26" t="s">
        <v>363</v>
      </c>
      <c r="H417" s="26">
        <v>2019</v>
      </c>
      <c r="I417" s="26" t="s">
        <v>106</v>
      </c>
      <c r="J417" s="45">
        <v>1</v>
      </c>
      <c r="K417" s="46" t="s">
        <v>2403</v>
      </c>
      <c r="L417" s="26" t="s">
        <v>1635</v>
      </c>
      <c r="M417" s="47">
        <f t="shared" si="124"/>
        <v>0.6415</v>
      </c>
      <c r="N417" s="47"/>
      <c r="O417" s="47">
        <v>0.6415</v>
      </c>
      <c r="P417" s="47"/>
      <c r="Q417" s="26" t="s">
        <v>2075</v>
      </c>
      <c r="R417" s="26" t="s">
        <v>39</v>
      </c>
      <c r="S417" s="60">
        <v>1</v>
      </c>
      <c r="T417" s="60">
        <v>4</v>
      </c>
      <c r="U417" s="60"/>
      <c r="V417" s="60"/>
      <c r="W417" s="26" t="s">
        <v>17</v>
      </c>
      <c r="X417" s="26"/>
      <c r="Y417" s="26"/>
    </row>
    <row r="418" ht="24.95" customHeight="1" spans="1:25">
      <c r="A418" s="24">
        <v>276</v>
      </c>
      <c r="B418" s="25" t="s">
        <v>2529</v>
      </c>
      <c r="C418" s="26" t="s">
        <v>45</v>
      </c>
      <c r="D418" s="26" t="s">
        <v>56</v>
      </c>
      <c r="E418" s="26" t="s">
        <v>69</v>
      </c>
      <c r="F418" s="26"/>
      <c r="G418" s="26" t="s">
        <v>363</v>
      </c>
      <c r="H418" s="26">
        <v>2019</v>
      </c>
      <c r="I418" s="26" t="s">
        <v>106</v>
      </c>
      <c r="J418" s="45">
        <v>2</v>
      </c>
      <c r="K418" s="46" t="s">
        <v>2403</v>
      </c>
      <c r="L418" s="26" t="s">
        <v>1635</v>
      </c>
      <c r="M418" s="47">
        <f t="shared" si="124"/>
        <v>1.081</v>
      </c>
      <c r="N418" s="47"/>
      <c r="O418" s="47">
        <v>1.081</v>
      </c>
      <c r="P418" s="47"/>
      <c r="Q418" s="26" t="s">
        <v>2075</v>
      </c>
      <c r="R418" s="26" t="s">
        <v>39</v>
      </c>
      <c r="S418" s="60">
        <v>2</v>
      </c>
      <c r="T418" s="60">
        <v>11</v>
      </c>
      <c r="U418" s="60"/>
      <c r="V418" s="60"/>
      <c r="W418" s="26" t="s">
        <v>17</v>
      </c>
      <c r="X418" s="26"/>
      <c r="Y418" s="26" t="s">
        <v>2530</v>
      </c>
    </row>
    <row r="419" ht="24.95" customHeight="1" spans="1:25">
      <c r="A419" s="24"/>
      <c r="B419" s="25"/>
      <c r="C419" s="118" t="s">
        <v>2727</v>
      </c>
      <c r="D419" s="119" t="s">
        <v>56</v>
      </c>
      <c r="E419" s="119" t="s">
        <v>69</v>
      </c>
      <c r="F419" s="119" t="s">
        <v>3176</v>
      </c>
      <c r="G419" s="26" t="s">
        <v>363</v>
      </c>
      <c r="H419" s="26">
        <v>2019</v>
      </c>
      <c r="I419" s="26" t="s">
        <v>106</v>
      </c>
      <c r="J419" s="45">
        <v>1</v>
      </c>
      <c r="K419" s="46" t="s">
        <v>2403</v>
      </c>
      <c r="L419" s="26" t="s">
        <v>1635</v>
      </c>
      <c r="M419" s="47">
        <v>0.716</v>
      </c>
      <c r="N419" s="47"/>
      <c r="O419" s="47">
        <v>0.716</v>
      </c>
      <c r="P419" s="47"/>
      <c r="Q419" s="26" t="s">
        <v>2075</v>
      </c>
      <c r="R419" s="26" t="s">
        <v>39</v>
      </c>
      <c r="S419" s="60">
        <v>1</v>
      </c>
      <c r="T419" s="60">
        <v>4</v>
      </c>
      <c r="U419" s="60"/>
      <c r="V419" s="60"/>
      <c r="W419" s="26" t="s">
        <v>17</v>
      </c>
      <c r="X419" s="26"/>
      <c r="Y419" s="26"/>
    </row>
    <row r="420" ht="24.95" customHeight="1" spans="1:25">
      <c r="A420" s="24"/>
      <c r="B420" s="25"/>
      <c r="C420" s="118" t="s">
        <v>2727</v>
      </c>
      <c r="D420" s="119" t="s">
        <v>56</v>
      </c>
      <c r="E420" s="119" t="s">
        <v>69</v>
      </c>
      <c r="F420" s="119" t="s">
        <v>3155</v>
      </c>
      <c r="G420" s="26" t="s">
        <v>363</v>
      </c>
      <c r="H420" s="26">
        <v>2019</v>
      </c>
      <c r="I420" s="26" t="s">
        <v>106</v>
      </c>
      <c r="J420" s="45">
        <v>1</v>
      </c>
      <c r="K420" s="46" t="s">
        <v>2403</v>
      </c>
      <c r="L420" s="26" t="s">
        <v>1635</v>
      </c>
      <c r="M420" s="47">
        <v>0.368</v>
      </c>
      <c r="N420" s="47"/>
      <c r="O420" s="47">
        <v>0.368</v>
      </c>
      <c r="P420" s="47"/>
      <c r="Q420" s="26" t="s">
        <v>2075</v>
      </c>
      <c r="R420" s="26" t="s">
        <v>39</v>
      </c>
      <c r="S420" s="60">
        <v>1</v>
      </c>
      <c r="T420" s="60">
        <v>7</v>
      </c>
      <c r="U420" s="60"/>
      <c r="V420" s="60"/>
      <c r="W420" s="26" t="s">
        <v>17</v>
      </c>
      <c r="X420" s="26"/>
      <c r="Y420" s="26"/>
    </row>
    <row r="421" ht="24.95" customHeight="1" spans="1:25">
      <c r="A421" s="24">
        <v>277</v>
      </c>
      <c r="B421" s="25" t="s">
        <v>2531</v>
      </c>
      <c r="C421" s="26" t="s">
        <v>45</v>
      </c>
      <c r="D421" s="26" t="s">
        <v>56</v>
      </c>
      <c r="E421" s="26" t="s">
        <v>59</v>
      </c>
      <c r="F421" s="26"/>
      <c r="G421" s="26" t="s">
        <v>363</v>
      </c>
      <c r="H421" s="26">
        <v>2019</v>
      </c>
      <c r="I421" s="26" t="s">
        <v>106</v>
      </c>
      <c r="J421" s="45">
        <v>3</v>
      </c>
      <c r="K421" s="46" t="s">
        <v>2403</v>
      </c>
      <c r="L421" s="26" t="s">
        <v>1635</v>
      </c>
      <c r="M421" s="47">
        <f>N421+O421+P421</f>
        <v>1.657</v>
      </c>
      <c r="N421" s="47"/>
      <c r="O421" s="47">
        <v>1.657</v>
      </c>
      <c r="P421" s="47"/>
      <c r="Q421" s="26" t="s">
        <v>2075</v>
      </c>
      <c r="R421" s="26" t="s">
        <v>39</v>
      </c>
      <c r="S421" s="60">
        <v>3</v>
      </c>
      <c r="T421" s="60">
        <v>14</v>
      </c>
      <c r="U421" s="60"/>
      <c r="V421" s="60"/>
      <c r="W421" s="26" t="s">
        <v>17</v>
      </c>
      <c r="X421" s="26"/>
      <c r="Y421" s="26" t="s">
        <v>2532</v>
      </c>
    </row>
    <row r="422" ht="24.95" customHeight="1" spans="1:25">
      <c r="A422" s="24"/>
      <c r="B422" s="25"/>
      <c r="C422" s="118" t="s">
        <v>2727</v>
      </c>
      <c r="D422" s="119" t="s">
        <v>56</v>
      </c>
      <c r="E422" s="119" t="s">
        <v>59</v>
      </c>
      <c r="F422" s="119" t="s">
        <v>3177</v>
      </c>
      <c r="G422" s="26" t="s">
        <v>363</v>
      </c>
      <c r="H422" s="26">
        <v>2019</v>
      </c>
      <c r="I422" s="26" t="s">
        <v>106</v>
      </c>
      <c r="J422" s="45">
        <v>1</v>
      </c>
      <c r="K422" s="46" t="s">
        <v>2403</v>
      </c>
      <c r="L422" s="26" t="s">
        <v>1635</v>
      </c>
      <c r="M422" s="47">
        <v>0.607</v>
      </c>
      <c r="N422" s="47"/>
      <c r="O422" s="47">
        <v>0.607</v>
      </c>
      <c r="P422" s="47"/>
      <c r="Q422" s="26" t="s">
        <v>2075</v>
      </c>
      <c r="R422" s="26" t="s">
        <v>39</v>
      </c>
      <c r="S422" s="60">
        <v>1</v>
      </c>
      <c r="T422" s="118">
        <v>7</v>
      </c>
      <c r="U422" s="60"/>
      <c r="V422" s="60"/>
      <c r="W422" s="26" t="s">
        <v>17</v>
      </c>
      <c r="X422" s="26"/>
      <c r="Y422" s="26"/>
    </row>
    <row r="423" ht="24.95" customHeight="1" spans="1:25">
      <c r="A423" s="24"/>
      <c r="B423" s="25"/>
      <c r="C423" s="118" t="s">
        <v>2727</v>
      </c>
      <c r="D423" s="119" t="s">
        <v>56</v>
      </c>
      <c r="E423" s="119" t="s">
        <v>59</v>
      </c>
      <c r="F423" s="119" t="s">
        <v>3178</v>
      </c>
      <c r="G423" s="26" t="s">
        <v>363</v>
      </c>
      <c r="H423" s="26">
        <v>2019</v>
      </c>
      <c r="I423" s="26" t="s">
        <v>106</v>
      </c>
      <c r="J423" s="45">
        <v>1</v>
      </c>
      <c r="K423" s="46" t="s">
        <v>2403</v>
      </c>
      <c r="L423" s="26" t="s">
        <v>1635</v>
      </c>
      <c r="M423" s="47">
        <v>0.525</v>
      </c>
      <c r="N423" s="47"/>
      <c r="O423" s="47">
        <v>0.525</v>
      </c>
      <c r="P423" s="47"/>
      <c r="Q423" s="26" t="s">
        <v>2075</v>
      </c>
      <c r="R423" s="26" t="s">
        <v>39</v>
      </c>
      <c r="S423" s="60">
        <v>1</v>
      </c>
      <c r="T423" s="118">
        <v>4</v>
      </c>
      <c r="U423" s="60"/>
      <c r="V423" s="60"/>
      <c r="W423" s="26" t="s">
        <v>17</v>
      </c>
      <c r="X423" s="26"/>
      <c r="Y423" s="26"/>
    </row>
    <row r="424" ht="24.95" customHeight="1" spans="1:25">
      <c r="A424" s="24"/>
      <c r="B424" s="25"/>
      <c r="C424" s="118" t="s">
        <v>2727</v>
      </c>
      <c r="D424" s="119" t="s">
        <v>56</v>
      </c>
      <c r="E424" s="119" t="s">
        <v>59</v>
      </c>
      <c r="F424" s="119" t="s">
        <v>3179</v>
      </c>
      <c r="G424" s="26" t="s">
        <v>363</v>
      </c>
      <c r="H424" s="26">
        <v>2019</v>
      </c>
      <c r="I424" s="26" t="s">
        <v>106</v>
      </c>
      <c r="J424" s="45">
        <v>1</v>
      </c>
      <c r="K424" s="46" t="s">
        <v>2403</v>
      </c>
      <c r="L424" s="26" t="s">
        <v>1635</v>
      </c>
      <c r="M424" s="47">
        <v>0.525</v>
      </c>
      <c r="N424" s="47"/>
      <c r="O424" s="47">
        <v>0.525</v>
      </c>
      <c r="P424" s="47"/>
      <c r="Q424" s="26" t="s">
        <v>2075</v>
      </c>
      <c r="R424" s="26" t="s">
        <v>39</v>
      </c>
      <c r="S424" s="60">
        <v>1</v>
      </c>
      <c r="T424" s="118">
        <v>3</v>
      </c>
      <c r="U424" s="60"/>
      <c r="V424" s="60"/>
      <c r="W424" s="26" t="s">
        <v>17</v>
      </c>
      <c r="X424" s="26"/>
      <c r="Y424" s="26"/>
    </row>
    <row r="425" ht="24.95" customHeight="1" spans="1:25">
      <c r="A425" s="24">
        <v>278</v>
      </c>
      <c r="B425" s="25" t="s">
        <v>2533</v>
      </c>
      <c r="C425" s="26" t="s">
        <v>45</v>
      </c>
      <c r="D425" s="26" t="s">
        <v>56</v>
      </c>
      <c r="E425" s="26" t="s">
        <v>97</v>
      </c>
      <c r="F425" s="26"/>
      <c r="G425" s="26" t="s">
        <v>363</v>
      </c>
      <c r="H425" s="26">
        <v>2019</v>
      </c>
      <c r="I425" s="26" t="s">
        <v>106</v>
      </c>
      <c r="J425" s="45">
        <v>2</v>
      </c>
      <c r="K425" s="46" t="s">
        <v>2403</v>
      </c>
      <c r="L425" s="26" t="s">
        <v>1635</v>
      </c>
      <c r="M425" s="47">
        <f>N425+O425+P425</f>
        <v>1.018</v>
      </c>
      <c r="N425" s="47"/>
      <c r="O425" s="47">
        <v>1.018</v>
      </c>
      <c r="P425" s="47"/>
      <c r="Q425" s="26" t="s">
        <v>2075</v>
      </c>
      <c r="R425" s="26" t="s">
        <v>39</v>
      </c>
      <c r="S425" s="60">
        <v>2</v>
      </c>
      <c r="T425" s="60">
        <v>11</v>
      </c>
      <c r="U425" s="60"/>
      <c r="V425" s="60"/>
      <c r="W425" s="26" t="s">
        <v>17</v>
      </c>
      <c r="X425" s="26"/>
      <c r="Y425" s="26" t="s">
        <v>2534</v>
      </c>
    </row>
    <row r="426" customFormat="1" ht="24.95" customHeight="1" spans="1:25">
      <c r="A426" s="24"/>
      <c r="B426" s="25"/>
      <c r="C426" s="118" t="s">
        <v>2727</v>
      </c>
      <c r="D426" s="119" t="s">
        <v>56</v>
      </c>
      <c r="E426" s="119" t="s">
        <v>97</v>
      </c>
      <c r="F426" s="119" t="s">
        <v>3158</v>
      </c>
      <c r="G426" s="26" t="s">
        <v>363</v>
      </c>
      <c r="H426" s="26">
        <v>2019</v>
      </c>
      <c r="I426" s="26" t="s">
        <v>106</v>
      </c>
      <c r="J426" s="45">
        <v>1</v>
      </c>
      <c r="K426" s="46" t="s">
        <v>2403</v>
      </c>
      <c r="L426" s="26" t="s">
        <v>1635</v>
      </c>
      <c r="M426" s="47">
        <v>0.538</v>
      </c>
      <c r="N426" s="47"/>
      <c r="O426" s="47">
        <v>0.538</v>
      </c>
      <c r="P426" s="47"/>
      <c r="Q426" s="26" t="s">
        <v>2075</v>
      </c>
      <c r="R426" s="26" t="s">
        <v>39</v>
      </c>
      <c r="S426" s="60">
        <v>1</v>
      </c>
      <c r="T426" s="60">
        <v>5</v>
      </c>
      <c r="U426" s="60"/>
      <c r="V426" s="60"/>
      <c r="W426" s="26" t="s">
        <v>17</v>
      </c>
      <c r="X426" s="26"/>
      <c r="Y426" s="26"/>
    </row>
    <row r="427" customFormat="1" ht="24.95" customHeight="1" spans="1:25">
      <c r="A427" s="24"/>
      <c r="B427" s="25"/>
      <c r="C427" s="118" t="s">
        <v>2727</v>
      </c>
      <c r="D427" s="119" t="s">
        <v>56</v>
      </c>
      <c r="E427" s="119" t="s">
        <v>97</v>
      </c>
      <c r="F427" s="119" t="s">
        <v>3180</v>
      </c>
      <c r="G427" s="26" t="s">
        <v>363</v>
      </c>
      <c r="H427" s="26">
        <v>2019</v>
      </c>
      <c r="I427" s="26" t="s">
        <v>106</v>
      </c>
      <c r="J427" s="45">
        <v>1</v>
      </c>
      <c r="K427" s="46" t="s">
        <v>2403</v>
      </c>
      <c r="L427" s="26" t="s">
        <v>1635</v>
      </c>
      <c r="M427" s="47">
        <v>0.48</v>
      </c>
      <c r="N427" s="47"/>
      <c r="O427" s="47">
        <v>0.48</v>
      </c>
      <c r="P427" s="47"/>
      <c r="Q427" s="26" t="s">
        <v>2075</v>
      </c>
      <c r="R427" s="26" t="s">
        <v>39</v>
      </c>
      <c r="S427" s="60">
        <v>1</v>
      </c>
      <c r="T427" s="60">
        <v>6</v>
      </c>
      <c r="U427" s="60"/>
      <c r="V427" s="60"/>
      <c r="W427" s="26" t="s">
        <v>17</v>
      </c>
      <c r="X427" s="26"/>
      <c r="Y427" s="26"/>
    </row>
    <row r="428" s="5" customFormat="1" ht="24.95" customHeight="1" spans="1:25">
      <c r="A428" s="20">
        <v>279</v>
      </c>
      <c r="B428" s="21" t="s">
        <v>2609</v>
      </c>
      <c r="C428" s="20"/>
      <c r="D428" s="20"/>
      <c r="E428" s="20"/>
      <c r="F428" s="20"/>
      <c r="G428" s="20" t="s">
        <v>37</v>
      </c>
      <c r="H428" s="20" t="s">
        <v>34</v>
      </c>
      <c r="I428" s="20" t="s">
        <v>108</v>
      </c>
      <c r="J428" s="41">
        <f>SUM(0)</f>
        <v>0</v>
      </c>
      <c r="K428" s="21"/>
      <c r="L428" s="20"/>
      <c r="M428" s="48"/>
      <c r="N428" s="48"/>
      <c r="O428" s="48"/>
      <c r="P428" s="48"/>
      <c r="Q428" s="20"/>
      <c r="R428" s="20"/>
      <c r="S428" s="57">
        <f>SUM(0)</f>
        <v>0</v>
      </c>
      <c r="T428" s="57">
        <f>SUM(0)</f>
        <v>0</v>
      </c>
      <c r="U428" s="57"/>
      <c r="V428" s="57"/>
      <c r="W428" s="20"/>
      <c r="X428" s="20">
        <v>9799</v>
      </c>
      <c r="Y428" s="20"/>
    </row>
    <row r="429" s="5" customFormat="1" ht="24.95" customHeight="1" spans="1:25">
      <c r="A429" s="20">
        <v>280</v>
      </c>
      <c r="B429" s="21" t="s">
        <v>2610</v>
      </c>
      <c r="C429" s="20"/>
      <c r="D429" s="20"/>
      <c r="E429" s="20"/>
      <c r="F429" s="20"/>
      <c r="G429" s="20" t="s">
        <v>37</v>
      </c>
      <c r="H429" s="20" t="s">
        <v>34</v>
      </c>
      <c r="I429" s="20" t="s">
        <v>1232</v>
      </c>
      <c r="J429" s="57">
        <f>SUM(0)</f>
        <v>0</v>
      </c>
      <c r="K429" s="21"/>
      <c r="L429" s="20"/>
      <c r="M429" s="48">
        <f>SUM(0)</f>
        <v>0</v>
      </c>
      <c r="N429" s="48">
        <f>SUM(0)</f>
        <v>0</v>
      </c>
      <c r="O429" s="48">
        <f>SUM(0)</f>
        <v>0</v>
      </c>
      <c r="P429" s="48">
        <f>SUM(0)</f>
        <v>0</v>
      </c>
      <c r="Q429" s="20"/>
      <c r="R429" s="20" t="s">
        <v>110</v>
      </c>
      <c r="S429" s="57">
        <f>SUM(0)</f>
        <v>0</v>
      </c>
      <c r="T429" s="57">
        <f>SUM(0)</f>
        <v>0</v>
      </c>
      <c r="U429" s="57"/>
      <c r="V429" s="57"/>
      <c r="W429" s="20" t="s">
        <v>34</v>
      </c>
      <c r="X429" s="20">
        <v>9800</v>
      </c>
      <c r="Y429" s="20"/>
    </row>
    <row r="430" s="5" customFormat="1" ht="24.95" customHeight="1" spans="1:25">
      <c r="A430" s="20">
        <v>281</v>
      </c>
      <c r="B430" s="21" t="s">
        <v>2620</v>
      </c>
      <c r="C430" s="20"/>
      <c r="D430" s="20"/>
      <c r="E430" s="20"/>
      <c r="F430" s="20"/>
      <c r="G430" s="20" t="s">
        <v>37</v>
      </c>
      <c r="H430" s="20" t="s">
        <v>34</v>
      </c>
      <c r="I430" s="20" t="s">
        <v>34</v>
      </c>
      <c r="J430" s="42" t="s">
        <v>34</v>
      </c>
      <c r="K430" s="21"/>
      <c r="L430" s="20"/>
      <c r="M430" s="48">
        <f t="shared" ref="M430:P430" si="125">M431+M432+M433+M434</f>
        <v>0</v>
      </c>
      <c r="N430" s="48">
        <f t="shared" si="125"/>
        <v>0</v>
      </c>
      <c r="O430" s="48">
        <f t="shared" si="125"/>
        <v>0</v>
      </c>
      <c r="P430" s="48">
        <f t="shared" si="125"/>
        <v>0</v>
      </c>
      <c r="Q430" s="20"/>
      <c r="R430" s="20" t="s">
        <v>110</v>
      </c>
      <c r="S430" s="57">
        <f>S431+S432+S433+S434</f>
        <v>0</v>
      </c>
      <c r="T430" s="57">
        <f>T431+T432+T433+T434</f>
        <v>0</v>
      </c>
      <c r="U430" s="57"/>
      <c r="V430" s="57"/>
      <c r="W430" s="20" t="s">
        <v>34</v>
      </c>
      <c r="X430" s="20">
        <v>9839</v>
      </c>
      <c r="Y430" s="20"/>
    </row>
    <row r="431" s="6" customFormat="1" ht="24.95" customHeight="1" spans="1:25">
      <c r="A431" s="22">
        <v>282</v>
      </c>
      <c r="B431" s="23" t="s">
        <v>2621</v>
      </c>
      <c r="C431" s="22"/>
      <c r="D431" s="22"/>
      <c r="E431" s="22"/>
      <c r="F431" s="22"/>
      <c r="G431" s="22" t="s">
        <v>37</v>
      </c>
      <c r="H431" s="22" t="s">
        <v>34</v>
      </c>
      <c r="I431" s="22" t="s">
        <v>2053</v>
      </c>
      <c r="J431" s="43"/>
      <c r="K431" s="69"/>
      <c r="L431" s="22"/>
      <c r="M431" s="49"/>
      <c r="N431" s="49"/>
      <c r="O431" s="49"/>
      <c r="P431" s="49"/>
      <c r="Q431" s="22"/>
      <c r="R431" s="22"/>
      <c r="S431" s="58"/>
      <c r="T431" s="58"/>
      <c r="U431" s="58"/>
      <c r="V431" s="58"/>
      <c r="W431" s="22" t="s">
        <v>34</v>
      </c>
      <c r="X431" s="22">
        <v>9840</v>
      </c>
      <c r="Y431" s="22"/>
    </row>
    <row r="432" s="6" customFormat="1" ht="24.95" customHeight="1" spans="1:25">
      <c r="A432" s="22">
        <v>283</v>
      </c>
      <c r="B432" s="23" t="s">
        <v>2622</v>
      </c>
      <c r="C432" s="22"/>
      <c r="D432" s="22"/>
      <c r="E432" s="22"/>
      <c r="F432" s="22"/>
      <c r="G432" s="22" t="s">
        <v>2623</v>
      </c>
      <c r="H432" s="22" t="s">
        <v>34</v>
      </c>
      <c r="I432" s="22" t="s">
        <v>1232</v>
      </c>
      <c r="J432" s="43">
        <f t="shared" ref="J432:J434" si="126">SUM(0)</f>
        <v>0</v>
      </c>
      <c r="K432" s="69"/>
      <c r="L432" s="22"/>
      <c r="M432" s="49"/>
      <c r="N432" s="49"/>
      <c r="O432" s="49"/>
      <c r="P432" s="49"/>
      <c r="Q432" s="22"/>
      <c r="R432" s="22"/>
      <c r="S432" s="58">
        <f t="shared" ref="S432:S434" si="127">SUM(0)</f>
        <v>0</v>
      </c>
      <c r="T432" s="58">
        <f t="shared" ref="T432:T434" si="128">SUM(0)</f>
        <v>0</v>
      </c>
      <c r="U432" s="58"/>
      <c r="V432" s="58"/>
      <c r="W432" s="22" t="s">
        <v>34</v>
      </c>
      <c r="X432" s="22">
        <v>9874</v>
      </c>
      <c r="Y432" s="22"/>
    </row>
    <row r="433" s="6" customFormat="1" ht="24.95" customHeight="1" spans="1:25">
      <c r="A433" s="22">
        <v>284</v>
      </c>
      <c r="B433" s="23" t="s">
        <v>2624</v>
      </c>
      <c r="C433" s="22"/>
      <c r="D433" s="22"/>
      <c r="E433" s="22"/>
      <c r="F433" s="22"/>
      <c r="G433" s="22" t="s">
        <v>37</v>
      </c>
      <c r="H433" s="22" t="s">
        <v>34</v>
      </c>
      <c r="I433" s="22" t="s">
        <v>108</v>
      </c>
      <c r="J433" s="43">
        <f t="shared" si="126"/>
        <v>0</v>
      </c>
      <c r="K433" s="69" t="s">
        <v>2625</v>
      </c>
      <c r="L433" s="22"/>
      <c r="M433" s="49">
        <f t="shared" ref="M433:P433" si="129">SUM(0)</f>
        <v>0</v>
      </c>
      <c r="N433" s="49">
        <f t="shared" si="129"/>
        <v>0</v>
      </c>
      <c r="O433" s="49">
        <f t="shared" si="129"/>
        <v>0</v>
      </c>
      <c r="P433" s="49">
        <f t="shared" si="129"/>
        <v>0</v>
      </c>
      <c r="Q433" s="22"/>
      <c r="R433" s="22" t="s">
        <v>110</v>
      </c>
      <c r="S433" s="58">
        <f t="shared" si="127"/>
        <v>0</v>
      </c>
      <c r="T433" s="58">
        <f t="shared" si="128"/>
        <v>0</v>
      </c>
      <c r="U433" s="58"/>
      <c r="V433" s="58"/>
      <c r="W433" s="22" t="s">
        <v>34</v>
      </c>
      <c r="X433" s="22">
        <v>9887</v>
      </c>
      <c r="Y433" s="22"/>
    </row>
    <row r="434" s="6" customFormat="1" ht="24.95" customHeight="1" spans="1:25">
      <c r="A434" s="22">
        <v>285</v>
      </c>
      <c r="B434" s="23" t="s">
        <v>2626</v>
      </c>
      <c r="C434" s="22"/>
      <c r="D434" s="22"/>
      <c r="E434" s="22"/>
      <c r="F434" s="22"/>
      <c r="G434" s="22" t="s">
        <v>37</v>
      </c>
      <c r="H434" s="22" t="s">
        <v>34</v>
      </c>
      <c r="I434" s="22" t="s">
        <v>34</v>
      </c>
      <c r="J434" s="58">
        <f t="shared" si="126"/>
        <v>0</v>
      </c>
      <c r="K434" s="69" t="s">
        <v>2627</v>
      </c>
      <c r="L434" s="22"/>
      <c r="M434" s="49">
        <f t="shared" ref="M434:P434" si="130">SUM(0)</f>
        <v>0</v>
      </c>
      <c r="N434" s="49">
        <f t="shared" si="130"/>
        <v>0</v>
      </c>
      <c r="O434" s="49">
        <f t="shared" si="130"/>
        <v>0</v>
      </c>
      <c r="P434" s="49">
        <f t="shared" si="130"/>
        <v>0</v>
      </c>
      <c r="Q434" s="22"/>
      <c r="R434" s="22" t="s">
        <v>110</v>
      </c>
      <c r="S434" s="58">
        <f t="shared" si="127"/>
        <v>0</v>
      </c>
      <c r="T434" s="58">
        <f t="shared" si="128"/>
        <v>0</v>
      </c>
      <c r="U434" s="58"/>
      <c r="V434" s="58"/>
      <c r="W434" s="22" t="s">
        <v>34</v>
      </c>
      <c r="X434" s="22">
        <v>9943</v>
      </c>
      <c r="Y434" s="22"/>
    </row>
    <row r="435" s="4" customFormat="1" ht="24.95" customHeight="1" spans="1:25">
      <c r="A435" s="18">
        <v>286</v>
      </c>
      <c r="B435" s="19" t="s">
        <v>2628</v>
      </c>
      <c r="C435" s="18"/>
      <c r="D435" s="18"/>
      <c r="E435" s="18"/>
      <c r="F435" s="18"/>
      <c r="G435" s="18" t="s">
        <v>34</v>
      </c>
      <c r="H435" s="18" t="s">
        <v>34</v>
      </c>
      <c r="I435" s="18" t="s">
        <v>34</v>
      </c>
      <c r="J435" s="39"/>
      <c r="K435" s="19"/>
      <c r="L435" s="18"/>
      <c r="M435" s="40"/>
      <c r="N435" s="40"/>
      <c r="O435" s="40"/>
      <c r="P435" s="40"/>
      <c r="Q435" s="18"/>
      <c r="R435" s="18"/>
      <c r="S435" s="56"/>
      <c r="T435" s="56"/>
      <c r="U435" s="56"/>
      <c r="V435" s="56"/>
      <c r="W435" s="18"/>
      <c r="X435" s="18">
        <v>9950</v>
      </c>
      <c r="Y435" s="18"/>
    </row>
    <row r="436" s="5" customFormat="1" ht="24.95" customHeight="1" spans="1:25">
      <c r="A436" s="20">
        <v>287</v>
      </c>
      <c r="B436" s="21" t="s">
        <v>2629</v>
      </c>
      <c r="C436" s="20"/>
      <c r="D436" s="20"/>
      <c r="E436" s="20"/>
      <c r="F436" s="20"/>
      <c r="G436" s="20"/>
      <c r="H436" s="20"/>
      <c r="I436" s="20"/>
      <c r="J436" s="41"/>
      <c r="K436" s="21"/>
      <c r="L436" s="20"/>
      <c r="M436" s="48"/>
      <c r="N436" s="48"/>
      <c r="O436" s="48"/>
      <c r="P436" s="48"/>
      <c r="Q436" s="20"/>
      <c r="R436" s="20"/>
      <c r="S436" s="57"/>
      <c r="T436" s="57"/>
      <c r="U436" s="57"/>
      <c r="V436" s="57"/>
      <c r="W436" s="20"/>
      <c r="X436" s="20">
        <v>9951</v>
      </c>
      <c r="Y436" s="20"/>
    </row>
    <row r="437" s="5" customFormat="1" ht="24.95" customHeight="1" spans="1:25">
      <c r="A437" s="20">
        <v>288</v>
      </c>
      <c r="B437" s="21" t="s">
        <v>2630</v>
      </c>
      <c r="C437" s="20"/>
      <c r="D437" s="20"/>
      <c r="E437" s="20"/>
      <c r="F437" s="20"/>
      <c r="G437" s="20"/>
      <c r="H437" s="20"/>
      <c r="I437" s="20"/>
      <c r="J437" s="41"/>
      <c r="K437" s="21"/>
      <c r="L437" s="20"/>
      <c r="M437" s="48"/>
      <c r="N437" s="48"/>
      <c r="O437" s="48"/>
      <c r="P437" s="48"/>
      <c r="Q437" s="20"/>
      <c r="R437" s="20"/>
      <c r="S437" s="57"/>
      <c r="T437" s="57"/>
      <c r="U437" s="57"/>
      <c r="V437" s="57"/>
      <c r="W437" s="20"/>
      <c r="X437" s="20">
        <v>9952</v>
      </c>
      <c r="Y437" s="20"/>
    </row>
    <row r="438" s="5" customFormat="1" ht="24.95" customHeight="1" spans="1:25">
      <c r="A438" s="20">
        <v>289</v>
      </c>
      <c r="B438" s="21" t="s">
        <v>2631</v>
      </c>
      <c r="C438" s="20"/>
      <c r="D438" s="20"/>
      <c r="E438" s="20"/>
      <c r="F438" s="20"/>
      <c r="G438" s="20"/>
      <c r="H438" s="20"/>
      <c r="I438" s="20"/>
      <c r="J438" s="41"/>
      <c r="K438" s="21"/>
      <c r="L438" s="20"/>
      <c r="M438" s="48"/>
      <c r="N438" s="48"/>
      <c r="O438" s="48"/>
      <c r="P438" s="48"/>
      <c r="Q438" s="20"/>
      <c r="R438" s="20"/>
      <c r="S438" s="57"/>
      <c r="T438" s="57"/>
      <c r="U438" s="57"/>
      <c r="V438" s="57"/>
      <c r="W438" s="20"/>
      <c r="X438" s="20">
        <v>9953</v>
      </c>
      <c r="Y438" s="20"/>
    </row>
    <row r="439" s="5" customFormat="1" ht="24.95" customHeight="1" spans="1:25">
      <c r="A439" s="20">
        <v>290</v>
      </c>
      <c r="B439" s="21" t="s">
        <v>2632</v>
      </c>
      <c r="C439" s="20"/>
      <c r="D439" s="20"/>
      <c r="E439" s="20"/>
      <c r="F439" s="20"/>
      <c r="G439" s="20"/>
      <c r="H439" s="20"/>
      <c r="I439" s="20"/>
      <c r="J439" s="41"/>
      <c r="K439" s="21"/>
      <c r="L439" s="20"/>
      <c r="M439" s="48"/>
      <c r="N439" s="48"/>
      <c r="O439" s="48"/>
      <c r="P439" s="48"/>
      <c r="Q439" s="20"/>
      <c r="R439" s="20"/>
      <c r="S439" s="57"/>
      <c r="T439" s="57"/>
      <c r="U439" s="57"/>
      <c r="V439" s="57"/>
      <c r="W439" s="20"/>
      <c r="X439" s="20">
        <v>9954</v>
      </c>
      <c r="Y439" s="20"/>
    </row>
    <row r="440" s="4" customFormat="1" ht="24.95" customHeight="1" spans="1:25">
      <c r="A440" s="18">
        <v>291</v>
      </c>
      <c r="B440" s="19" t="s">
        <v>2633</v>
      </c>
      <c r="C440" s="18"/>
      <c r="D440" s="18"/>
      <c r="E440" s="18"/>
      <c r="F440" s="18"/>
      <c r="G440" s="18" t="s">
        <v>34</v>
      </c>
      <c r="H440" s="18" t="s">
        <v>34</v>
      </c>
      <c r="I440" s="18" t="s">
        <v>34</v>
      </c>
      <c r="J440" s="39" t="s">
        <v>34</v>
      </c>
      <c r="K440" s="19"/>
      <c r="L440" s="18"/>
      <c r="M440" s="40">
        <f t="shared" ref="M440:P440" si="131">M441+M442+M443</f>
        <v>0</v>
      </c>
      <c r="N440" s="40">
        <f t="shared" si="131"/>
        <v>0</v>
      </c>
      <c r="O440" s="40">
        <f t="shared" si="131"/>
        <v>0</v>
      </c>
      <c r="P440" s="40">
        <f t="shared" si="131"/>
        <v>0</v>
      </c>
      <c r="Q440" s="18"/>
      <c r="R440" s="18" t="s">
        <v>34</v>
      </c>
      <c r="S440" s="56">
        <f>S441+S442+S443</f>
        <v>0</v>
      </c>
      <c r="T440" s="56">
        <f>T441+T442+T443</f>
        <v>0</v>
      </c>
      <c r="U440" s="56" t="s">
        <v>2634</v>
      </c>
      <c r="V440" s="56" t="s">
        <v>2635</v>
      </c>
      <c r="W440" s="18" t="s">
        <v>34</v>
      </c>
      <c r="X440" s="18">
        <v>9955</v>
      </c>
      <c r="Y440" s="18"/>
    </row>
    <row r="441" s="5" customFormat="1" ht="24.95" customHeight="1" spans="1:25">
      <c r="A441" s="20">
        <v>292</v>
      </c>
      <c r="B441" s="21" t="s">
        <v>2636</v>
      </c>
      <c r="C441" s="20"/>
      <c r="D441" s="20"/>
      <c r="E441" s="20"/>
      <c r="F441" s="20"/>
      <c r="G441" s="20" t="s">
        <v>37</v>
      </c>
      <c r="H441" s="20" t="s">
        <v>34</v>
      </c>
      <c r="I441" s="20" t="s">
        <v>108</v>
      </c>
      <c r="J441" s="41">
        <f>SUM(0)</f>
        <v>0</v>
      </c>
      <c r="K441" s="21" t="s">
        <v>2637</v>
      </c>
      <c r="L441" s="20"/>
      <c r="M441" s="48">
        <f>SUM(0)</f>
        <v>0</v>
      </c>
      <c r="N441" s="48">
        <f>SUM(0)</f>
        <v>0</v>
      </c>
      <c r="O441" s="48">
        <f>SUM(0)</f>
        <v>0</v>
      </c>
      <c r="P441" s="48">
        <f>SUM(0)</f>
        <v>0</v>
      </c>
      <c r="Q441" s="20"/>
      <c r="R441" s="20" t="s">
        <v>110</v>
      </c>
      <c r="S441" s="57">
        <f>SUM(0)</f>
        <v>0</v>
      </c>
      <c r="T441" s="57">
        <f>SUM(0)</f>
        <v>0</v>
      </c>
      <c r="U441" s="57"/>
      <c r="V441" s="57"/>
      <c r="W441" s="20" t="s">
        <v>34</v>
      </c>
      <c r="X441" s="20">
        <v>9956</v>
      </c>
      <c r="Y441" s="20"/>
    </row>
    <row r="442" s="5" customFormat="1" ht="24.95" customHeight="1" spans="1:25">
      <c r="A442" s="20">
        <v>293</v>
      </c>
      <c r="B442" s="21" t="s">
        <v>2641</v>
      </c>
      <c r="C442" s="20"/>
      <c r="D442" s="20"/>
      <c r="E442" s="20"/>
      <c r="F442" s="20"/>
      <c r="G442" s="20"/>
      <c r="H442" s="20"/>
      <c r="I442" s="20"/>
      <c r="J442" s="42"/>
      <c r="K442" s="21"/>
      <c r="L442" s="20"/>
      <c r="M442" s="48"/>
      <c r="N442" s="48"/>
      <c r="O442" s="48"/>
      <c r="P442" s="48"/>
      <c r="Q442" s="20"/>
      <c r="R442" s="20"/>
      <c r="S442" s="57"/>
      <c r="T442" s="57"/>
      <c r="U442" s="57"/>
      <c r="V442" s="57"/>
      <c r="W442" s="20"/>
      <c r="X442" s="20">
        <v>9958</v>
      </c>
      <c r="Y442" s="20"/>
    </row>
    <row r="443" s="5" customFormat="1" ht="24.95" customHeight="1" spans="1:25">
      <c r="A443" s="20">
        <v>294</v>
      </c>
      <c r="B443" s="21" t="s">
        <v>2642</v>
      </c>
      <c r="C443" s="20"/>
      <c r="D443" s="20"/>
      <c r="E443" s="20"/>
      <c r="F443" s="20"/>
      <c r="G443" s="20" t="s">
        <v>37</v>
      </c>
      <c r="H443" s="20" t="s">
        <v>34</v>
      </c>
      <c r="I443" s="20" t="s">
        <v>38</v>
      </c>
      <c r="J443" s="41"/>
      <c r="K443" s="21"/>
      <c r="L443" s="20"/>
      <c r="M443" s="48"/>
      <c r="N443" s="48"/>
      <c r="O443" s="48"/>
      <c r="P443" s="48"/>
      <c r="Q443" s="20"/>
      <c r="R443" s="20"/>
      <c r="S443" s="57"/>
      <c r="T443" s="57"/>
      <c r="U443" s="57"/>
      <c r="V443" s="57"/>
      <c r="W443" s="20"/>
      <c r="X443" s="20">
        <v>9959</v>
      </c>
      <c r="Y443" s="20"/>
    </row>
    <row r="444" s="6" customFormat="1" ht="24.95" customHeight="1" spans="1:25">
      <c r="A444" s="22">
        <v>295</v>
      </c>
      <c r="B444" s="23" t="s">
        <v>2643</v>
      </c>
      <c r="C444" s="22"/>
      <c r="D444" s="22"/>
      <c r="E444" s="22"/>
      <c r="F444" s="22"/>
      <c r="G444" s="22" t="s">
        <v>37</v>
      </c>
      <c r="H444" s="22" t="s">
        <v>34</v>
      </c>
      <c r="I444" s="22" t="s">
        <v>38</v>
      </c>
      <c r="J444" s="43"/>
      <c r="K444" s="23"/>
      <c r="L444" s="22"/>
      <c r="M444" s="49"/>
      <c r="N444" s="49"/>
      <c r="O444" s="49"/>
      <c r="P444" s="49"/>
      <c r="Q444" s="22"/>
      <c r="R444" s="22"/>
      <c r="S444" s="58"/>
      <c r="T444" s="58"/>
      <c r="U444" s="58"/>
      <c r="V444" s="58"/>
      <c r="W444" s="22"/>
      <c r="X444" s="22">
        <v>9960</v>
      </c>
      <c r="Y444" s="22"/>
    </row>
    <row r="445" s="6" customFormat="1" ht="24.95" customHeight="1" spans="1:25">
      <c r="A445" s="22">
        <v>296</v>
      </c>
      <c r="B445" s="23" t="s">
        <v>2644</v>
      </c>
      <c r="C445" s="22"/>
      <c r="D445" s="22"/>
      <c r="E445" s="22"/>
      <c r="F445" s="22"/>
      <c r="G445" s="22" t="s">
        <v>37</v>
      </c>
      <c r="H445" s="22" t="s">
        <v>34</v>
      </c>
      <c r="I445" s="22" t="s">
        <v>38</v>
      </c>
      <c r="J445" s="43"/>
      <c r="K445" s="23"/>
      <c r="L445" s="22"/>
      <c r="M445" s="49"/>
      <c r="N445" s="49"/>
      <c r="O445" s="49"/>
      <c r="P445" s="49"/>
      <c r="Q445" s="22"/>
      <c r="R445" s="22"/>
      <c r="S445" s="58"/>
      <c r="T445" s="58"/>
      <c r="U445" s="58"/>
      <c r="V445" s="58"/>
      <c r="W445" s="22"/>
      <c r="X445" s="22">
        <v>10320</v>
      </c>
      <c r="Y445" s="22"/>
    </row>
    <row r="446" s="6" customFormat="1" ht="24.95" customHeight="1" spans="1:25">
      <c r="A446" s="22">
        <v>297</v>
      </c>
      <c r="B446" s="23" t="s">
        <v>2645</v>
      </c>
      <c r="C446" s="22"/>
      <c r="D446" s="22"/>
      <c r="E446" s="22"/>
      <c r="F446" s="22"/>
      <c r="G446" s="22" t="s">
        <v>37</v>
      </c>
      <c r="H446" s="22" t="s">
        <v>34</v>
      </c>
      <c r="I446" s="22" t="s">
        <v>38</v>
      </c>
      <c r="J446" s="43"/>
      <c r="K446" s="23"/>
      <c r="L446" s="22"/>
      <c r="M446" s="49"/>
      <c r="N446" s="49"/>
      <c r="O446" s="49"/>
      <c r="P446" s="49"/>
      <c r="Q446" s="22"/>
      <c r="R446" s="22"/>
      <c r="S446" s="58"/>
      <c r="T446" s="58"/>
      <c r="U446" s="58"/>
      <c r="V446" s="58"/>
      <c r="W446" s="22"/>
      <c r="X446" s="22">
        <v>10917</v>
      </c>
      <c r="Y446" s="22"/>
    </row>
    <row r="447" s="4" customFormat="1" ht="24.95" customHeight="1" spans="1:25">
      <c r="A447" s="18">
        <v>298</v>
      </c>
      <c r="B447" s="19" t="s">
        <v>2646</v>
      </c>
      <c r="C447" s="18"/>
      <c r="D447" s="18"/>
      <c r="E447" s="18"/>
      <c r="F447" s="18"/>
      <c r="G447" s="18" t="s">
        <v>37</v>
      </c>
      <c r="H447" s="18" t="s">
        <v>34</v>
      </c>
      <c r="I447" s="18" t="s">
        <v>108</v>
      </c>
      <c r="J447" s="62">
        <f>J448+J449+J450+J451+J452</f>
        <v>0</v>
      </c>
      <c r="K447" s="19"/>
      <c r="L447" s="18"/>
      <c r="M447" s="40">
        <f t="shared" ref="M447:P447" si="132">M448+M449+M450+M451+M452</f>
        <v>0</v>
      </c>
      <c r="N447" s="40">
        <f t="shared" si="132"/>
        <v>0</v>
      </c>
      <c r="O447" s="40">
        <f t="shared" si="132"/>
        <v>0</v>
      </c>
      <c r="P447" s="40">
        <f t="shared" si="132"/>
        <v>0</v>
      </c>
      <c r="Q447" s="18"/>
      <c r="R447" s="18" t="s">
        <v>39</v>
      </c>
      <c r="S447" s="56">
        <f>S448+S449+S450+S451+S452</f>
        <v>0</v>
      </c>
      <c r="T447" s="56">
        <f>T448+T449+T450+T451+T452</f>
        <v>0</v>
      </c>
      <c r="U447" s="56" t="s">
        <v>2647</v>
      </c>
      <c r="V447" s="56" t="s">
        <v>2648</v>
      </c>
      <c r="W447" s="18" t="s">
        <v>34</v>
      </c>
      <c r="X447" s="18">
        <v>11424</v>
      </c>
      <c r="Y447" s="18"/>
    </row>
    <row r="448" s="5" customFormat="1" ht="24.95" customHeight="1" spans="1:25">
      <c r="A448" s="20">
        <v>299</v>
      </c>
      <c r="B448" s="21" t="s">
        <v>2649</v>
      </c>
      <c r="C448" s="20"/>
      <c r="D448" s="20"/>
      <c r="E448" s="20"/>
      <c r="F448" s="20"/>
      <c r="G448" s="20" t="s">
        <v>37</v>
      </c>
      <c r="H448" s="20" t="s">
        <v>34</v>
      </c>
      <c r="I448" s="20" t="s">
        <v>108</v>
      </c>
      <c r="J448" s="41">
        <f>SUM(0)</f>
        <v>0</v>
      </c>
      <c r="K448" s="21" t="s">
        <v>2650</v>
      </c>
      <c r="L448" s="20"/>
      <c r="M448" s="48">
        <f t="shared" ref="M448:P448" si="133">SUM(0)</f>
        <v>0</v>
      </c>
      <c r="N448" s="48">
        <f t="shared" si="133"/>
        <v>0</v>
      </c>
      <c r="O448" s="48">
        <f t="shared" si="133"/>
        <v>0</v>
      </c>
      <c r="P448" s="48">
        <f t="shared" si="133"/>
        <v>0</v>
      </c>
      <c r="Q448" s="20"/>
      <c r="R448" s="20" t="s">
        <v>39</v>
      </c>
      <c r="S448" s="57">
        <f>SUM(0)</f>
        <v>0</v>
      </c>
      <c r="T448" s="57">
        <f>SUM(0)</f>
        <v>0</v>
      </c>
      <c r="U448" s="57"/>
      <c r="V448" s="57"/>
      <c r="W448" s="20" t="s">
        <v>34</v>
      </c>
      <c r="X448" s="20">
        <v>11425</v>
      </c>
      <c r="Y448" s="20"/>
    </row>
    <row r="449" s="8" customFormat="1" ht="24.95" customHeight="1" spans="1:25">
      <c r="A449" s="20">
        <v>300</v>
      </c>
      <c r="B449" s="75" t="s">
        <v>2651</v>
      </c>
      <c r="C449" s="20"/>
      <c r="D449" s="20"/>
      <c r="E449" s="20"/>
      <c r="F449" s="20"/>
      <c r="G449" s="20" t="s">
        <v>37</v>
      </c>
      <c r="H449" s="20">
        <v>2020</v>
      </c>
      <c r="I449" s="20" t="s">
        <v>108</v>
      </c>
      <c r="J449" s="20">
        <f>SUM(0)</f>
        <v>0</v>
      </c>
      <c r="K449" s="20" t="s">
        <v>2652</v>
      </c>
      <c r="L449" s="20"/>
      <c r="M449" s="20">
        <f t="shared" ref="M449:P449" si="134">SUM(0)</f>
        <v>0</v>
      </c>
      <c r="N449" s="20">
        <f t="shared" si="134"/>
        <v>0</v>
      </c>
      <c r="O449" s="20">
        <f t="shared" si="134"/>
        <v>0</v>
      </c>
      <c r="P449" s="20">
        <f t="shared" si="134"/>
        <v>0</v>
      </c>
      <c r="Q449" s="20"/>
      <c r="R449" s="20"/>
      <c r="S449" s="20"/>
      <c r="T449" s="20"/>
      <c r="U449" s="20"/>
      <c r="V449" s="20"/>
      <c r="W449" s="20"/>
      <c r="X449" s="20">
        <v>11429</v>
      </c>
      <c r="Y449" s="20"/>
    </row>
    <row r="450" s="5" customFormat="1" ht="24.95" customHeight="1" spans="1:25">
      <c r="A450" s="20">
        <v>301</v>
      </c>
      <c r="B450" s="21" t="s">
        <v>2653</v>
      </c>
      <c r="C450" s="20"/>
      <c r="D450" s="20"/>
      <c r="E450" s="20"/>
      <c r="F450" s="20"/>
      <c r="G450" s="20"/>
      <c r="H450" s="20"/>
      <c r="I450" s="20"/>
      <c r="J450" s="42"/>
      <c r="K450" s="21"/>
      <c r="L450" s="20"/>
      <c r="M450" s="48"/>
      <c r="N450" s="48"/>
      <c r="O450" s="48"/>
      <c r="P450" s="48"/>
      <c r="Q450" s="20"/>
      <c r="R450" s="20"/>
      <c r="S450" s="57"/>
      <c r="T450" s="57"/>
      <c r="U450" s="57"/>
      <c r="V450" s="57"/>
      <c r="W450" s="20"/>
      <c r="X450" s="20">
        <v>11430</v>
      </c>
      <c r="Y450" s="20"/>
    </row>
    <row r="451" s="5" customFormat="1" ht="24.95" customHeight="1" spans="1:25">
      <c r="A451" s="20">
        <v>302</v>
      </c>
      <c r="B451" s="21" t="s">
        <v>2654</v>
      </c>
      <c r="C451" s="20"/>
      <c r="D451" s="20"/>
      <c r="E451" s="20"/>
      <c r="F451" s="20"/>
      <c r="G451" s="20"/>
      <c r="H451" s="20"/>
      <c r="I451" s="20"/>
      <c r="J451" s="42"/>
      <c r="K451" s="21"/>
      <c r="L451" s="20"/>
      <c r="M451" s="48"/>
      <c r="N451" s="48"/>
      <c r="O451" s="48"/>
      <c r="P451" s="48"/>
      <c r="Q451" s="20"/>
      <c r="R451" s="20"/>
      <c r="S451" s="57"/>
      <c r="T451" s="57"/>
      <c r="U451" s="57"/>
      <c r="V451" s="57"/>
      <c r="W451" s="20"/>
      <c r="X451" s="20">
        <v>11431</v>
      </c>
      <c r="Y451" s="20"/>
    </row>
    <row r="452" s="5" customFormat="1" ht="24.95" customHeight="1" spans="1:25">
      <c r="A452" s="20">
        <v>303</v>
      </c>
      <c r="B452" s="21" t="s">
        <v>2655</v>
      </c>
      <c r="C452" s="20"/>
      <c r="D452" s="20"/>
      <c r="E452" s="20"/>
      <c r="F452" s="20"/>
      <c r="G452" s="20"/>
      <c r="H452" s="20"/>
      <c r="I452" s="20"/>
      <c r="J452" s="42"/>
      <c r="K452" s="21"/>
      <c r="L452" s="20"/>
      <c r="M452" s="48"/>
      <c r="N452" s="48"/>
      <c r="O452" s="48"/>
      <c r="P452" s="48"/>
      <c r="Q452" s="20"/>
      <c r="R452" s="20"/>
      <c r="S452" s="57"/>
      <c r="T452" s="57"/>
      <c r="U452" s="57"/>
      <c r="V452" s="57"/>
      <c r="W452" s="20"/>
      <c r="X452" s="20">
        <v>11432</v>
      </c>
      <c r="Y452" s="20"/>
    </row>
    <row r="453" s="4" customFormat="1" ht="24.95" customHeight="1" spans="1:25">
      <c r="A453" s="18">
        <v>304</v>
      </c>
      <c r="B453" s="19" t="s">
        <v>2656</v>
      </c>
      <c r="C453" s="18"/>
      <c r="D453" s="18"/>
      <c r="E453" s="18"/>
      <c r="F453" s="18"/>
      <c r="G453" s="18"/>
      <c r="H453" s="18"/>
      <c r="I453" s="18"/>
      <c r="J453" s="39"/>
      <c r="K453" s="19"/>
      <c r="L453" s="18"/>
      <c r="M453" s="40"/>
      <c r="N453" s="40"/>
      <c r="O453" s="40"/>
      <c r="P453" s="40"/>
      <c r="Q453" s="18"/>
      <c r="R453" s="18"/>
      <c r="S453" s="56"/>
      <c r="T453" s="56"/>
      <c r="U453" s="56"/>
      <c r="V453" s="56"/>
      <c r="W453" s="18"/>
      <c r="X453" s="18">
        <v>11433</v>
      </c>
      <c r="Y453" s="18"/>
    </row>
    <row r="454" s="5" customFormat="1" ht="24.95" customHeight="1" spans="1:25">
      <c r="A454" s="20">
        <v>305</v>
      </c>
      <c r="B454" s="21" t="s">
        <v>2657</v>
      </c>
      <c r="C454" s="20"/>
      <c r="D454" s="20"/>
      <c r="E454" s="20"/>
      <c r="F454" s="20"/>
      <c r="G454" s="20"/>
      <c r="H454" s="20"/>
      <c r="I454" s="20"/>
      <c r="J454" s="41"/>
      <c r="K454" s="21"/>
      <c r="L454" s="20"/>
      <c r="M454" s="48"/>
      <c r="N454" s="48"/>
      <c r="O454" s="48"/>
      <c r="P454" s="48"/>
      <c r="Q454" s="20"/>
      <c r="R454" s="20"/>
      <c r="S454" s="57"/>
      <c r="T454" s="57"/>
      <c r="U454" s="57"/>
      <c r="V454" s="57"/>
      <c r="W454" s="20"/>
      <c r="X454" s="20">
        <v>11434</v>
      </c>
      <c r="Y454" s="20"/>
    </row>
    <row r="455" s="5" customFormat="1" ht="24.95" customHeight="1" spans="1:25">
      <c r="A455" s="20">
        <v>306</v>
      </c>
      <c r="B455" s="21" t="s">
        <v>2658</v>
      </c>
      <c r="C455" s="20"/>
      <c r="D455" s="20"/>
      <c r="E455" s="20"/>
      <c r="F455" s="20"/>
      <c r="G455" s="20"/>
      <c r="H455" s="20"/>
      <c r="I455" s="20"/>
      <c r="J455" s="42"/>
      <c r="K455" s="21"/>
      <c r="L455" s="20"/>
      <c r="M455" s="48"/>
      <c r="N455" s="48"/>
      <c r="O455" s="48"/>
      <c r="P455" s="48"/>
      <c r="Q455" s="20"/>
      <c r="R455" s="20"/>
      <c r="S455" s="57"/>
      <c r="T455" s="57"/>
      <c r="U455" s="57"/>
      <c r="V455" s="57"/>
      <c r="W455" s="20"/>
      <c r="X455" s="20">
        <v>11435</v>
      </c>
      <c r="Y455" s="20"/>
    </row>
    <row r="456" s="5" customFormat="1" ht="24.95" customHeight="1" spans="1:25">
      <c r="A456" s="20">
        <v>307</v>
      </c>
      <c r="B456" s="21" t="s">
        <v>2659</v>
      </c>
      <c r="C456" s="20"/>
      <c r="D456" s="20"/>
      <c r="E456" s="20"/>
      <c r="F456" s="20"/>
      <c r="G456" s="20"/>
      <c r="H456" s="20"/>
      <c r="I456" s="20"/>
      <c r="J456" s="42"/>
      <c r="K456" s="21"/>
      <c r="L456" s="20"/>
      <c r="M456" s="48"/>
      <c r="N456" s="48"/>
      <c r="O456" s="48"/>
      <c r="P456" s="48"/>
      <c r="Q456" s="20"/>
      <c r="R456" s="20"/>
      <c r="S456" s="57"/>
      <c r="T456" s="57"/>
      <c r="U456" s="57"/>
      <c r="V456" s="57"/>
      <c r="W456" s="20"/>
      <c r="X456" s="20">
        <v>11436</v>
      </c>
      <c r="Y456" s="20"/>
    </row>
    <row r="457" s="5" customFormat="1" ht="24.95" customHeight="1" spans="1:25">
      <c r="A457" s="20">
        <v>308</v>
      </c>
      <c r="B457" s="21" t="s">
        <v>2660</v>
      </c>
      <c r="C457" s="20"/>
      <c r="D457" s="20"/>
      <c r="E457" s="20"/>
      <c r="F457" s="20"/>
      <c r="G457" s="20"/>
      <c r="H457" s="20"/>
      <c r="I457" s="20"/>
      <c r="J457" s="42"/>
      <c r="K457" s="21"/>
      <c r="L457" s="20"/>
      <c r="M457" s="48"/>
      <c r="N457" s="48"/>
      <c r="O457" s="48"/>
      <c r="P457" s="48"/>
      <c r="Q457" s="20"/>
      <c r="R457" s="20"/>
      <c r="S457" s="57"/>
      <c r="T457" s="57"/>
      <c r="U457" s="57"/>
      <c r="V457" s="57"/>
      <c r="W457" s="20"/>
      <c r="X457" s="20">
        <v>11437</v>
      </c>
      <c r="Y457" s="20"/>
    </row>
  </sheetData>
  <autoFilter xmlns:etc="http://www.wps.cn/officeDocument/2017/etCustomData" ref="A4:XFD457" etc:filterBottomFollowUsedRange="0">
    <extLst/>
  </autoFilter>
  <mergeCells count="29">
    <mergeCell ref="A2:Y2"/>
    <mergeCell ref="A3:Y3"/>
    <mergeCell ref="C4:E4"/>
    <mergeCell ref="I4:L4"/>
    <mergeCell ref="M4:P4"/>
    <mergeCell ref="S4:T4"/>
    <mergeCell ref="X4:Y4"/>
    <mergeCell ref="N5:P5"/>
    <mergeCell ref="A4:A6"/>
    <mergeCell ref="B4:B6"/>
    <mergeCell ref="C5:C6"/>
    <mergeCell ref="D5:D6"/>
    <mergeCell ref="E5:E6"/>
    <mergeCell ref="G4:G6"/>
    <mergeCell ref="H4:H6"/>
    <mergeCell ref="I5:I6"/>
    <mergeCell ref="J5:J6"/>
    <mergeCell ref="K5:K6"/>
    <mergeCell ref="L5:L6"/>
    <mergeCell ref="M5:M6"/>
    <mergeCell ref="Q4:Q6"/>
    <mergeCell ref="R4:R6"/>
    <mergeCell ref="S5:S6"/>
    <mergeCell ref="T5:T6"/>
    <mergeCell ref="U4:U6"/>
    <mergeCell ref="V4:V6"/>
    <mergeCell ref="W4:W6"/>
    <mergeCell ref="X5:X6"/>
    <mergeCell ref="Y5:Y6"/>
  </mergeCells>
  <printOptions horizontalCentered="1"/>
  <pageMargins left="0" right="0" top="0.432638888888889" bottom="0.354166666666667" header="0.313888888888889" footer="0.196527777777778"/>
  <pageSetup paperSize="9" scale="61"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4.芒东镇-明细表</vt:lpstr>
      <vt:lpstr>4-1帮别村</vt:lpstr>
      <vt:lpstr>4-2户那村</vt:lpstr>
      <vt:lpstr>4-3罗岗村</vt:lpstr>
      <vt:lpstr>4-4芒东村</vt:lpstr>
      <vt:lpstr>4-5那勐村</vt:lpstr>
      <vt:lpstr>4-6平坝村</vt:lpstr>
      <vt:lpstr>4-7杞木寨村</vt:lpstr>
      <vt:lpstr>4-8清平村</vt:lpstr>
      <vt:lpstr>4-9洒坞村</vt:lpstr>
      <vt:lpstr>4-10笋子洼村</vt:lpstr>
      <vt:lpstr>4-11湾中村</vt:lpstr>
      <vt:lpstr>4-12翁冷村</vt:lpstr>
      <vt:lpstr>4-13小寨子村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刘德磊</cp:lastModifiedBy>
  <dcterms:created xsi:type="dcterms:W3CDTF">2006-09-16T00:00:00Z</dcterms:created>
  <cp:lastPrinted>2018-11-14T07:07:00Z</cp:lastPrinted>
  <dcterms:modified xsi:type="dcterms:W3CDTF">2025-09-18T01:15:55Z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ICV">
    <vt:lpwstr>2962EAE786054B4E9580C94C78174BF0_12</vt:lpwstr>
  </property>
</Properties>
</file>