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859"/>
  </bookViews>
  <sheets>
    <sheet name="封面" sheetId="1" r:id="rId1"/>
    <sheet name="目录" sheetId="2" r:id="rId2"/>
    <sheet name="2020年一般公预算执行情况表" sheetId="3" r:id="rId3"/>
    <sheet name="2020年政府性基金预算执行情况表" sheetId="4" r:id="rId4"/>
    <sheet name="2020年国有资本经营预算执行情况表" sheetId="5" r:id="rId5"/>
    <sheet name="2020年社会保险基金预算执行情况表" sheetId="6" r:id="rId6"/>
    <sheet name="Sheet1" sheetId="7" r:id="rId7"/>
  </sheets>
  <definedNames>
    <definedName name="Database" hidden="1">#REF!</definedName>
    <definedName name="_xlnm.Print_Titles" localSheetId="2">'2020年一般公预算执行情况表'!$1:$4</definedName>
    <definedName name="_xlnm.Print_Titles" localSheetId="3">'2020年政府性基金预算执行情况表'!$1:$4</definedName>
    <definedName name="_xlnm.Print_Titles" localSheetId="1">目录!$2:$3</definedName>
    <definedName name="表4">#REF!</definedName>
    <definedName name="_xlnm._FilterDatabase" localSheetId="2" hidden="1">'2020年一般公预算执行情况表'!$A$4:$P$68</definedName>
    <definedName name="_xlnm._FilterDatabase" localSheetId="3" hidden="1">'2020年政府性基金预算执行情况表'!$A$1:$R$52</definedName>
  </definedNames>
  <calcPr calcId="144525"/>
</workbook>
</file>

<file path=xl/sharedStrings.xml><?xml version="1.0" encoding="utf-8"?>
<sst xmlns="http://schemas.openxmlformats.org/spreadsheetml/2006/main" count="264" uniqueCount="213">
  <si>
    <t>附件1</t>
  </si>
  <si>
    <t>梁河县曩宋阿昌族乡</t>
  </si>
  <si>
    <t>2020年度财政预算执行情况表</t>
  </si>
  <si>
    <t>梁河县曩宋阿昌族乡人民政府</t>
  </si>
  <si>
    <t>2021年2月</t>
  </si>
  <si>
    <t>目录</t>
  </si>
  <si>
    <t>序号</t>
  </si>
  <si>
    <t>表名</t>
  </si>
  <si>
    <t>2020年梁河县曩宋阿昌族乡一般公共预算收支执行情况表</t>
  </si>
  <si>
    <t>2020年梁河县曩宋阿昌族乡政府性基金预算收支执行情况表</t>
  </si>
  <si>
    <t>2020年梁河县曩宋阿昌族乡国有资本经营预算收支执行情况表</t>
  </si>
  <si>
    <t>2020年梁河县曩宋阿昌族乡社会保险基金收支执行情况表</t>
  </si>
  <si>
    <t>2020年梁河县曩宋阿昌族乡人民政府一般公共预算收支执行情况表</t>
  </si>
  <si>
    <t>单位：万元</t>
  </si>
  <si>
    <t>收入</t>
  </si>
  <si>
    <t>2019年决算数</t>
  </si>
  <si>
    <t>2020年</t>
  </si>
  <si>
    <t>支出</t>
  </si>
  <si>
    <t>2020年年初预算数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</si>
  <si>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</si>
  <si>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</si>
  <si>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</si>
  <si>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</si>
  <si>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</si>
  <si>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</si>
  <si>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</si>
  <si>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</si>
  <si>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</si>
  <si>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</si>
  <si>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</si>
  <si>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</si>
  <si>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</si>
  <si>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</si>
  <si>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</si>
  <si>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</si>
  <si>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</si>
  <si>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</si>
  <si>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</si>
  <si>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</si>
  <si>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</si>
  <si>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</si>
  <si>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</si>
  <si>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</si>
  <si>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</si>
  <si>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</si>
  <si>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</si>
  <si>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</si>
  <si>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</si>
  <si>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</si>
  <si>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</si>
  <si>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</si>
  <si>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</si>
  <si>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</si>
  <si>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</si>
  <si>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</si>
  <si>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</si>
  <si>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</si>
  <si>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</si>
  <si>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</si>
  <si>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</si>
  <si>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</si>
  <si>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</si>
  <si>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</si>
  <si>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</si>
  <si>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</si>
  <si>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</si>
  <si>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</si>
  <si>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</si>
  <si>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224 灾害防治及应急管理支出</t>
  </si>
  <si>
    <t>10305 罚没收入</t>
  </si>
  <si>
    <t>232 债务付息支出</t>
  </si>
  <si>
    <t>10306 国有资本经营收入</t>
  </si>
  <si>
    <t xml:space="preserve"> 229其他支出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</si>
  <si>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</si>
  <si>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</si>
  <si>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</si>
  <si>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</si>
  <si>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</si>
  <si>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</si>
  <si>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</si>
  <si>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</si>
  <si>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</si>
  <si>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</si>
  <si>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</si>
  <si>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</si>
  <si>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</si>
  <si>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</si>
  <si>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</si>
  <si>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</si>
  <si>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</si>
  <si>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</si>
  <si>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</si>
  <si>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</si>
  <si>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</si>
  <si>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</si>
  <si>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</si>
  <si>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</si>
  <si>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</si>
  <si>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</si>
  <si>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</si>
  <si>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</si>
  <si>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</si>
  <si>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</si>
  <si>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</si>
  <si>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</si>
  <si>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</si>
  <si>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</si>
  <si>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</si>
  <si>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</si>
  <si>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</si>
  <si>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</si>
  <si>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</si>
  <si>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</si>
  <si>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</si>
  <si>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</si>
  <si>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</si>
  <si>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</si>
  <si>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</si>
  <si>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</si>
  <si>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</si>
  <si>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</si>
  <si>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</si>
  <si>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</si>
  <si>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</si>
  <si>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</si>
  <si>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</si>
  <si>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</si>
  <si>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</si>
  <si>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</si>
  <si>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</si>
  <si>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</si>
  <si>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</si>
  <si>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</si>
  <si>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</si>
  <si>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</si>
  <si>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</si>
  <si>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</si>
  <si>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</si>
  <si>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</si>
  <si>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</si>
  <si>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</si>
  <si>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</si>
  <si>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</si>
  <si>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</si>
  <si>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</si>
  <si>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</si>
  <si>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</si>
  <si>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</si>
  <si>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</si>
  <si>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</si>
  <si>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</si>
  <si>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</si>
  <si>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</si>
  <si>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</si>
  <si>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</si>
  <si>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</si>
  <si>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</si>
  <si>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</si>
  <si>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</si>
  <si>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</si>
  <si>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</si>
  <si>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</si>
  <si>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</si>
  <si>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</si>
  <si>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</si>
  <si>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</si>
  <si>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</si>
  <si>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</si>
  <si>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</si>
  <si>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</si>
  <si>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</si>
  <si>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</si>
  <si>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</si>
  <si>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</si>
  <si>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</si>
  <si>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</si>
  <si>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</si>
  <si>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</si>
  <si>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</si>
  <si>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</si>
  <si>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</si>
  <si>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</si>
  <si>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</si>
  <si>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2020年梁河县曩宋阿昌族乡社会保险基金收支执行情况表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</si>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</sst>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#,##0_ ;[Red]\-#,##0\ "/>
    <numFmt numFmtId="178" formatCode="#,##0.0_ ;[Red]\-#,##0.0\ "/>
    <numFmt numFmtId="179" formatCode="0.0%"/>
    <numFmt numFmtId="180" formatCode="0.00_ "/>
    <numFmt numFmtId="181" formatCode="yyyy&quot;年&quot;m&quot;月&quot;d&quot;日&quot;;@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0"/>
      <name val="MS Sans Serif"/>
      <charset val="0"/>
    </font>
    <font>
      <sz val="7"/>
      <name val="Small Fonts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1" fillId="0" borderId="0">
      <alignment vertical="center"/>
    </xf>
    <xf numFmtId="0" fontId="28" fillId="10" borderId="19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2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5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/>
    <xf numFmtId="0" fontId="22" fillId="0" borderId="2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32" fillId="0" borderId="22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9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2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2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37" fontId="39" fillId="0" borderId="0"/>
    <xf numFmtId="0" fontId="27" fillId="7" borderId="0" applyNumberFormat="0" applyBorder="0" applyAlignment="0" applyProtection="0">
      <alignment vertical="center"/>
    </xf>
    <xf numFmtId="0" fontId="38" fillId="0" borderId="0"/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0" fillId="0" borderId="0"/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0" borderId="0"/>
    <xf numFmtId="0" fontId="22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0" borderId="0"/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6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8" fillId="10" borderId="1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5" borderId="19" applyNumberFormat="0" applyAlignment="0" applyProtection="0">
      <alignment vertical="center"/>
    </xf>
    <xf numFmtId="0" fontId="0" fillId="0" borderId="0">
      <alignment vertical="center"/>
    </xf>
    <xf numFmtId="0" fontId="33" fillId="5" borderId="23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5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20" applyNumberFormat="0" applyAlignment="0" applyProtection="0">
      <alignment vertical="center"/>
    </xf>
    <xf numFmtId="0" fontId="0" fillId="0" borderId="0">
      <alignment vertical="center"/>
    </xf>
    <xf numFmtId="0" fontId="2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6" fillId="6" borderId="20" applyNumberFormat="0" applyAlignment="0" applyProtection="0">
      <alignment vertical="center"/>
    </xf>
    <xf numFmtId="0" fontId="0" fillId="0" borderId="0"/>
    <xf numFmtId="0" fontId="0" fillId="0" borderId="0"/>
    <xf numFmtId="0" fontId="28" fillId="10" borderId="19" applyNumberFormat="0" applyAlignment="0" applyProtection="0">
      <alignment vertical="center"/>
    </xf>
    <xf numFmtId="0" fontId="0" fillId="0" borderId="0"/>
    <xf numFmtId="0" fontId="33" fillId="5" borderId="23" applyNumberFormat="0" applyAlignment="0" applyProtection="0">
      <alignment vertical="center"/>
    </xf>
    <xf numFmtId="0" fontId="0" fillId="0" borderId="0"/>
    <xf numFmtId="0" fontId="33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10" borderId="19" applyNumberFormat="0" applyAlignment="0" applyProtection="0">
      <alignment vertical="center"/>
    </xf>
    <xf numFmtId="0" fontId="0" fillId="0" borderId="0"/>
    <xf numFmtId="0" fontId="0" fillId="0" borderId="0"/>
    <xf numFmtId="0" fontId="33" fillId="5" borderId="23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5" borderId="23" applyNumberForma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25" applyNumberFormat="0" applyFill="0" applyAlignment="0" applyProtection="0">
      <alignment vertical="center"/>
    </xf>
    <xf numFmtId="0" fontId="0" fillId="0" borderId="0"/>
    <xf numFmtId="0" fontId="24" fillId="5" borderId="19" applyNumberFormat="0" applyAlignment="0" applyProtection="0">
      <alignment vertical="center"/>
    </xf>
    <xf numFmtId="0" fontId="0" fillId="0" borderId="0"/>
    <xf numFmtId="0" fontId="24" fillId="5" borderId="19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8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6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7" fontId="0" fillId="0" borderId="0" xfId="481" applyNumberFormat="1" applyFont="1" applyFill="1" applyBorder="1" applyAlignment="1">
      <alignment vertical="center"/>
    </xf>
    <xf numFmtId="177" fontId="0" fillId="0" borderId="7" xfId="481" applyNumberFormat="1" applyFont="1" applyFill="1" applyBorder="1" applyAlignment="1">
      <alignment vertical="center"/>
    </xf>
    <xf numFmtId="177" fontId="7" fillId="0" borderId="12" xfId="481" applyNumberFormat="1" applyFont="1" applyFill="1" applyBorder="1" applyAlignment="1">
      <alignment horizontal="distributed" vertical="center" wrapText="1" indent="3"/>
    </xf>
    <xf numFmtId="177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7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7" fontId="7" fillId="0" borderId="12" xfId="443" applyNumberFormat="1" applyFont="1" applyFill="1" applyBorder="1" applyAlignment="1">
      <alignment horizontal="center" vertical="center" wrapText="1"/>
    </xf>
    <xf numFmtId="177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7" fontId="0" fillId="0" borderId="0" xfId="481" applyNumberFormat="1" applyFont="1" applyFill="1" applyAlignment="1">
      <alignment vertical="center" wrapText="1"/>
    </xf>
    <xf numFmtId="177" fontId="0" fillId="0" borderId="0" xfId="481" applyNumberFormat="1" applyFont="1" applyFill="1" applyAlignment="1">
      <alignment vertical="center"/>
    </xf>
    <xf numFmtId="177" fontId="7" fillId="0" borderId="12" xfId="481" applyNumberFormat="1" applyFont="1" applyFill="1" applyBorder="1" applyAlignment="1">
      <alignment horizontal="distributed" vertical="center" wrapText="1"/>
    </xf>
    <xf numFmtId="177" fontId="7" fillId="0" borderId="15" xfId="443" applyNumberFormat="1" applyFont="1" applyFill="1" applyBorder="1" applyAlignment="1">
      <alignment horizontal="center" vertical="center" wrapText="1"/>
    </xf>
    <xf numFmtId="177" fontId="7" fillId="0" borderId="16" xfId="443" applyNumberFormat="1" applyFont="1" applyFill="1" applyBorder="1" applyAlignment="1">
      <alignment horizontal="center" vertical="center" wrapText="1"/>
    </xf>
    <xf numFmtId="177" fontId="7" fillId="0" borderId="13" xfId="481" applyNumberFormat="1" applyFont="1" applyFill="1" applyBorder="1" applyAlignment="1">
      <alignment horizontal="distributed" vertical="center" wrapText="1"/>
    </xf>
    <xf numFmtId="177" fontId="7" fillId="0" borderId="13" xfId="443" applyNumberFormat="1" applyFont="1" applyFill="1" applyBorder="1" applyAlignment="1">
      <alignment horizontal="center" vertical="center" wrapText="1"/>
    </xf>
    <xf numFmtId="177" fontId="7" fillId="0" borderId="13" xfId="481" applyNumberFormat="1" applyFont="1" applyFill="1" applyBorder="1" applyAlignment="1">
      <alignment horizontal="left" vertical="center" wrapText="1"/>
    </xf>
    <xf numFmtId="180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80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80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80" fontId="0" fillId="0" borderId="5" xfId="443" applyNumberFormat="1" applyFill="1" applyBorder="1">
      <alignment vertical="center"/>
    </xf>
    <xf numFmtId="180" fontId="0" fillId="0" borderId="8" xfId="443" applyNumberFormat="1" applyFill="1" applyBorder="1">
      <alignment vertical="center"/>
    </xf>
    <xf numFmtId="180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80" fontId="0" fillId="0" borderId="5" xfId="21" applyNumberFormat="1" applyFont="1" applyFill="1" applyBorder="1" applyAlignment="1">
      <alignment vertical="center"/>
    </xf>
    <xf numFmtId="178" fontId="0" fillId="0" borderId="5" xfId="443" applyNumberFormat="1" applyFont="1" applyFill="1" applyBorder="1">
      <alignment vertical="center"/>
    </xf>
    <xf numFmtId="178" fontId="0" fillId="0" borderId="5" xfId="21" applyNumberFormat="1" applyFont="1" applyFill="1" applyBorder="1" applyAlignment="1">
      <alignment vertical="center"/>
    </xf>
    <xf numFmtId="178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80" fontId="0" fillId="0" borderId="5" xfId="443" applyNumberFormat="1" applyFont="1" applyFill="1" applyBorder="1" applyAlignment="1">
      <alignment horizontal="left" vertical="center" wrapText="1"/>
    </xf>
    <xf numFmtId="180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80" fontId="0" fillId="0" borderId="5" xfId="443" applyNumberFormat="1" applyFont="1" applyFill="1" applyBorder="1" applyAlignment="1">
      <alignment vertical="center" wrapText="1"/>
    </xf>
    <xf numFmtId="180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7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7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7" fontId="7" fillId="0" borderId="8" xfId="443" applyNumberFormat="1" applyFont="1" applyFill="1" applyBorder="1" applyAlignment="1">
      <alignment horizontal="center" vertical="center" wrapText="1"/>
    </xf>
    <xf numFmtId="177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7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0" fontId="0" fillId="0" borderId="5" xfId="443" applyNumberFormat="1" applyFont="1" applyFill="1" applyBorder="1">
      <alignment vertical="center"/>
    </xf>
    <xf numFmtId="180" fontId="0" fillId="0" borderId="5" xfId="443" applyNumberFormat="1" applyFont="1" applyFill="1" applyBorder="1" applyAlignment="1">
      <alignment vertical="center"/>
    </xf>
    <xf numFmtId="0" fontId="0" fillId="0" borderId="5" xfId="443" applyFill="1" applyBorder="1">
      <alignment vertical="center"/>
    </xf>
    <xf numFmtId="177" fontId="0" fillId="2" borderId="5" xfId="443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180" fontId="7" fillId="0" borderId="5" xfId="443" applyNumberFormat="1" applyFont="1" applyFill="1" applyBorder="1" applyAlignment="1">
      <alignment vertical="center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80" fontId="0" fillId="0" borderId="5" xfId="443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1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4" sqref="A4:D4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4" t="s">
        <v>0</v>
      </c>
      <c r="B1" s="144"/>
      <c r="C1" s="145"/>
    </row>
    <row r="2" ht="27" customHeight="1" spans="3:3">
      <c r="C2" s="146"/>
    </row>
    <row r="3" ht="85.5" customHeight="1" spans="1:4">
      <c r="A3" s="147" t="s">
        <v>1</v>
      </c>
      <c r="B3" s="148"/>
      <c r="C3" s="148"/>
      <c r="D3" s="148"/>
    </row>
    <row r="4" s="139" customFormat="1" ht="126" customHeight="1" spans="1:4">
      <c r="A4" s="147" t="s">
        <v>2</v>
      </c>
      <c r="B4" s="147"/>
      <c r="C4" s="147"/>
      <c r="D4" s="147"/>
    </row>
    <row r="5" ht="94.5" customHeight="1" spans="1:4">
      <c r="A5" s="149"/>
      <c r="B5" s="149"/>
      <c r="C5" s="149"/>
      <c r="D5" s="149"/>
    </row>
    <row r="6" ht="32.25" customHeight="1" spans="1:4">
      <c r="A6" s="150" t="s">
        <v>3</v>
      </c>
      <c r="B6" s="150"/>
      <c r="C6" s="150"/>
      <c r="D6" s="150"/>
    </row>
    <row r="7" ht="23.25" customHeight="1" spans="1:4">
      <c r="A7" s="151" t="s">
        <v>4</v>
      </c>
      <c r="B7" s="151"/>
      <c r="C7" s="151"/>
      <c r="D7" s="151"/>
    </row>
    <row r="8" spans="3:3">
      <c r="C8" s="152"/>
    </row>
  </sheetData>
  <mergeCells count="6">
    <mergeCell ref="A1:B1"/>
    <mergeCell ref="A3:D3"/>
    <mergeCell ref="A4:D4"/>
    <mergeCell ref="A5:D5"/>
    <mergeCell ref="A6:D6"/>
    <mergeCell ref="A7:D7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3" sqref="B13"/>
    </sheetView>
  </sheetViews>
  <sheetFormatPr defaultColWidth="9" defaultRowHeight="14.25" outlineLevelRow="6" outlineLevelCol="1"/>
  <cols>
    <col min="1" max="1" width="9" style="139"/>
    <col min="2" max="2" width="91" style="139"/>
    <col min="3" max="16384" width="9" style="139"/>
  </cols>
  <sheetData>
    <row r="1" ht="30" customHeight="1"/>
    <row r="2" ht="37.5" customHeight="1" spans="1:2">
      <c r="A2" s="140" t="s">
        <v>5</v>
      </c>
      <c r="B2" s="140"/>
    </row>
    <row r="3" ht="36" customHeight="1" spans="1:2">
      <c r="A3" s="141" t="s">
        <v>6</v>
      </c>
      <c r="B3" s="142" t="s">
        <v>7</v>
      </c>
    </row>
    <row r="4" ht="27.75" customHeight="1" spans="1:2">
      <c r="A4" s="141">
        <v>1</v>
      </c>
      <c r="B4" s="143" t="s">
        <v>8</v>
      </c>
    </row>
    <row r="5" s="138" customFormat="1" ht="27.75" customHeight="1" spans="1:2">
      <c r="A5" s="141">
        <v>2</v>
      </c>
      <c r="B5" s="143" t="s">
        <v>9</v>
      </c>
    </row>
    <row r="6" s="138" customFormat="1" ht="27.75" customHeight="1" spans="1:2">
      <c r="A6" s="141">
        <v>3</v>
      </c>
      <c r="B6" s="143" t="s">
        <v>10</v>
      </c>
    </row>
    <row r="7" s="138" customFormat="1" ht="27.75" customHeight="1" spans="1:2">
      <c r="A7" s="141">
        <v>4</v>
      </c>
      <c r="B7" s="14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zoomScale="85" zoomScaleNormal="85" workbookViewId="0">
      <pane xSplit="1" ySplit="4" topLeftCell="B59" activePane="bottomRight" state="frozen"/>
      <selection/>
      <selection pane="topRight"/>
      <selection pane="bottomLeft"/>
      <selection pane="bottomRight" activeCell="E71" sqref="E71"/>
    </sheetView>
  </sheetViews>
  <sheetFormatPr defaultColWidth="9" defaultRowHeight="14.25"/>
  <cols>
    <col min="1" max="1" width="22" style="106" customWidth="1"/>
    <col min="2" max="2" width="14.4083333333333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07" customWidth="1"/>
    <col min="7" max="7" width="9.625" style="107" customWidth="1"/>
    <col min="8" max="8" width="11.325" style="108" customWidth="1"/>
    <col min="9" max="9" width="9.625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12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5"/>
      <c r="N2" s="114"/>
      <c r="O2" s="114"/>
      <c r="P2" s="126"/>
      <c r="R2" s="126" t="s">
        <v>13</v>
      </c>
    </row>
    <row r="3" ht="24.95" customHeight="1" spans="1:18">
      <c r="A3" s="115" t="s">
        <v>14</v>
      </c>
      <c r="B3" s="39" t="s">
        <v>15</v>
      </c>
      <c r="C3" s="116" t="s">
        <v>16</v>
      </c>
      <c r="D3" s="117"/>
      <c r="E3" s="117"/>
      <c r="F3" s="118"/>
      <c r="G3" s="118"/>
      <c r="H3" s="117"/>
      <c r="I3" s="127"/>
      <c r="J3" s="123" t="s">
        <v>17</v>
      </c>
      <c r="K3" s="39" t="s">
        <v>15</v>
      </c>
      <c r="L3" s="116" t="s">
        <v>16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18</v>
      </c>
      <c r="D4" s="39" t="s">
        <v>19</v>
      </c>
      <c r="E4" s="39" t="s">
        <v>20</v>
      </c>
      <c r="F4" s="120" t="s">
        <v>21</v>
      </c>
      <c r="G4" s="120" t="s">
        <v>22</v>
      </c>
      <c r="H4" s="39" t="s">
        <v>23</v>
      </c>
      <c r="I4" s="120" t="s">
        <v>24</v>
      </c>
      <c r="J4" s="123"/>
      <c r="K4" s="39"/>
      <c r="L4" s="39" t="s">
        <v>18</v>
      </c>
      <c r="M4" s="39" t="s">
        <v>19</v>
      </c>
      <c r="N4" s="39" t="s">
        <v>20</v>
      </c>
      <c r="O4" s="39" t="s">
        <v>25</v>
      </c>
      <c r="P4" s="39" t="s">
        <v>26</v>
      </c>
      <c r="Q4" s="39" t="s">
        <v>23</v>
      </c>
      <c r="R4" s="39" t="s">
        <v>24</v>
      </c>
    </row>
    <row r="5" spans="1:18">
      <c r="A5" s="121" t="s">
        <v>27</v>
      </c>
      <c r="B5" s="77">
        <f>SUM(B6:B22)</f>
        <v>615</v>
      </c>
      <c r="C5" s="77">
        <v>579.94</v>
      </c>
      <c r="D5" s="77">
        <v>576.68</v>
      </c>
      <c r="E5" s="77">
        <f>SUM(E6:E22)</f>
        <v>615</v>
      </c>
      <c r="F5" s="78">
        <f>IF(OR(VALUE(E5)=0,ISERROR(E5/C5)),"",E5/C5)</f>
        <v>1.06045452977894</v>
      </c>
      <c r="G5" s="79">
        <f>IF(OR(VALUE(E5)=0,ISERROR(E5/B5-1)),"",E5/B5-1)</f>
        <v>0</v>
      </c>
      <c r="H5" s="80">
        <f>E5-D5</f>
        <v>38.3200000000001</v>
      </c>
      <c r="I5" s="79">
        <f>IF(OR(VALUE(H5)=0,ISERROR(H5/D5)),"",H5/D5)</f>
        <v>0.0664493306513145</v>
      </c>
      <c r="J5" s="128" t="s">
        <v>28</v>
      </c>
      <c r="K5" s="82">
        <v>944.94</v>
      </c>
      <c r="L5" s="82">
        <v>678</v>
      </c>
      <c r="M5" s="82">
        <v>1241.44</v>
      </c>
      <c r="N5" s="82">
        <v>878</v>
      </c>
      <c r="O5" s="78">
        <f>IF(OR(VALUE(N5)=0,ISERROR(N5/L5)),"",N5/L5)</f>
        <v>1.29498525073746</v>
      </c>
      <c r="P5" s="79">
        <f>IF(OR(VALUE(N5)=0,ISERROR(N5/K5-1)),"",N5/K5-1)</f>
        <v>-0.0708404766440198</v>
      </c>
      <c r="Q5" s="80">
        <f>N5-M5</f>
        <v>-363.44</v>
      </c>
      <c r="R5" s="79">
        <f>IF(OR(VALUE(Q5)=0,ISERROR(Q5/M5)),"",Q5/M5)</f>
        <v>-0.292756798556515</v>
      </c>
    </row>
    <row r="6" spans="1:18">
      <c r="A6" s="85" t="s">
        <v>29</v>
      </c>
      <c r="B6" s="82">
        <v>138</v>
      </c>
      <c r="C6" s="82"/>
      <c r="D6" s="77"/>
      <c r="E6" s="82">
        <v>138</v>
      </c>
      <c r="F6" s="78" t="str">
        <f t="shared" ref="F6:F40" si="0">IF(OR(VALUE(E6)=0,ISERROR(E6/C6)),"",E6/C6)</f>
        <v/>
      </c>
      <c r="G6" s="79">
        <f t="shared" ref="G6:G40" si="1">IF(OR(VALUE(E6)=0,ISERROR(E6/B6-1)),"",E6/B6-1)</f>
        <v>0</v>
      </c>
      <c r="H6" s="80"/>
      <c r="I6" s="79" t="str">
        <f t="shared" ref="I6:I40" si="2">IF(OR(VALUE(H6)=0,ISERROR(H6/D6)),"",H6/D6)</f>
        <v/>
      </c>
      <c r="J6" s="101" t="s">
        <v>30</v>
      </c>
      <c r="K6" s="82"/>
      <c r="L6" s="82"/>
      <c r="M6" s="82"/>
      <c r="N6" s="82"/>
      <c r="O6" s="129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5" t="s">
        <v>31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/>
      <c r="I7" s="79" t="str">
        <f t="shared" si="2"/>
        <v/>
      </c>
      <c r="J7" s="101" t="s">
        <v>32</v>
      </c>
      <c r="K7" s="82"/>
      <c r="L7" s="82"/>
      <c r="M7" s="82"/>
      <c r="N7" s="82"/>
      <c r="O7" s="129"/>
      <c r="P7" s="92"/>
      <c r="Q7" s="93"/>
      <c r="R7" s="92"/>
    </row>
    <row r="8" spans="1:18">
      <c r="A8" s="85" t="s">
        <v>33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/>
      <c r="I8" s="79" t="str">
        <f t="shared" si="2"/>
        <v/>
      </c>
      <c r="J8" s="101" t="s">
        <v>34</v>
      </c>
      <c r="K8" s="82"/>
      <c r="L8" s="82"/>
      <c r="M8" s="82">
        <v>2.5</v>
      </c>
      <c r="N8" s="82"/>
      <c r="O8" s="129" t="str">
        <f t="shared" ref="O8:O39" si="3">IF(OR(VALUE(N8)=0,ISERROR(N8/L8)),"",N8/L8)</f>
        <v/>
      </c>
      <c r="P8" s="92" t="str">
        <f t="shared" ref="P8:P39" si="4">IF(OR(VALUE(N8)=0,ISERROR(N8/K8-1)),"",N8/K8-1)</f>
        <v/>
      </c>
      <c r="Q8" s="93">
        <f t="shared" ref="Q8:Q39" si="5">N8-M8</f>
        <v>-2.5</v>
      </c>
      <c r="R8" s="92">
        <f t="shared" ref="R8:R39" si="6">IF(OR(VALUE(Q8)=0,ISERROR(Q8/M8)),"",Q8/M8)</f>
        <v>-1</v>
      </c>
    </row>
    <row r="9" spans="1:18">
      <c r="A9" s="85" t="s">
        <v>35</v>
      </c>
      <c r="B9" s="82">
        <v>2</v>
      </c>
      <c r="C9" s="82"/>
      <c r="D9" s="77"/>
      <c r="E9" s="82">
        <v>2</v>
      </c>
      <c r="F9" s="78" t="str">
        <f t="shared" si="0"/>
        <v/>
      </c>
      <c r="G9" s="79">
        <f t="shared" si="1"/>
        <v>0</v>
      </c>
      <c r="H9" s="80"/>
      <c r="I9" s="79" t="str">
        <f t="shared" si="2"/>
        <v/>
      </c>
      <c r="J9" s="101" t="s">
        <v>36</v>
      </c>
      <c r="K9" s="82"/>
      <c r="L9" s="82"/>
      <c r="M9" s="82"/>
      <c r="N9" s="82"/>
      <c r="O9" s="129" t="str">
        <f t="shared" si="3"/>
        <v/>
      </c>
      <c r="P9" s="92" t="str">
        <f t="shared" si="4"/>
        <v/>
      </c>
      <c r="Q9" s="93">
        <f t="shared" si="5"/>
        <v>0</v>
      </c>
      <c r="R9" s="92" t="str">
        <f t="shared" si="6"/>
        <v/>
      </c>
    </row>
    <row r="10" spans="1:18">
      <c r="A10" s="85" t="s">
        <v>37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/>
      <c r="I10" s="79" t="str">
        <f t="shared" si="2"/>
        <v/>
      </c>
      <c r="J10" s="101" t="s">
        <v>38</v>
      </c>
      <c r="K10" s="82"/>
      <c r="L10" s="82"/>
      <c r="M10" s="82"/>
      <c r="N10" s="82"/>
      <c r="O10" s="129" t="str">
        <f t="shared" si="3"/>
        <v/>
      </c>
      <c r="P10" s="92" t="str">
        <f t="shared" si="4"/>
        <v/>
      </c>
      <c r="Q10" s="93">
        <f t="shared" si="5"/>
        <v>0</v>
      </c>
      <c r="R10" s="92" t="str">
        <f t="shared" si="6"/>
        <v/>
      </c>
    </row>
    <row r="11" ht="28.5" spans="1:18">
      <c r="A11" s="85" t="s">
        <v>39</v>
      </c>
      <c r="B11" s="82">
        <v>2</v>
      </c>
      <c r="C11" s="82"/>
      <c r="D11" s="77"/>
      <c r="E11" s="82">
        <v>2</v>
      </c>
      <c r="F11" s="78" t="str">
        <f t="shared" si="0"/>
        <v/>
      </c>
      <c r="G11" s="79">
        <f t="shared" si="1"/>
        <v>0</v>
      </c>
      <c r="H11" s="80"/>
      <c r="I11" s="79" t="str">
        <f t="shared" si="2"/>
        <v/>
      </c>
      <c r="J11" s="101" t="s">
        <v>40</v>
      </c>
      <c r="K11" s="82">
        <v>42.69</v>
      </c>
      <c r="L11" s="82">
        <v>30.59</v>
      </c>
      <c r="M11" s="82">
        <v>44.74</v>
      </c>
      <c r="N11" s="82">
        <v>32.97</v>
      </c>
      <c r="O11" s="129">
        <f t="shared" si="3"/>
        <v>1.07780320366133</v>
      </c>
      <c r="P11" s="92">
        <f t="shared" si="4"/>
        <v>-0.227687983134223</v>
      </c>
      <c r="Q11" s="93">
        <f t="shared" si="5"/>
        <v>-11.77</v>
      </c>
      <c r="R11" s="92">
        <f t="shared" si="6"/>
        <v>-0.263075547608404</v>
      </c>
    </row>
    <row r="12" ht="28.5" spans="1:18">
      <c r="A12" s="85" t="s">
        <v>41</v>
      </c>
      <c r="B12" s="82">
        <v>1</v>
      </c>
      <c r="C12" s="82"/>
      <c r="D12" s="77"/>
      <c r="E12" s="82">
        <v>1</v>
      </c>
      <c r="F12" s="78" t="str">
        <f t="shared" si="0"/>
        <v/>
      </c>
      <c r="G12" s="79">
        <f t="shared" si="1"/>
        <v>0</v>
      </c>
      <c r="H12" s="80"/>
      <c r="I12" s="79" t="str">
        <f t="shared" si="2"/>
        <v/>
      </c>
      <c r="J12" s="101" t="s">
        <v>42</v>
      </c>
      <c r="K12" s="82">
        <v>268.91</v>
      </c>
      <c r="L12" s="82">
        <v>256.37</v>
      </c>
      <c r="M12" s="82">
        <v>408.74</v>
      </c>
      <c r="N12" s="82">
        <v>147.49</v>
      </c>
      <c r="O12" s="129">
        <f t="shared" si="3"/>
        <v>0.575301322307602</v>
      </c>
      <c r="P12" s="92">
        <f t="shared" si="4"/>
        <v>-0.451526533040794</v>
      </c>
      <c r="Q12" s="93">
        <f t="shared" si="5"/>
        <v>-261.25</v>
      </c>
      <c r="R12" s="92">
        <f t="shared" si="6"/>
        <v>-0.63915936781328</v>
      </c>
    </row>
    <row r="13" ht="28.5" spans="1:18">
      <c r="A13" s="85" t="s">
        <v>43</v>
      </c>
      <c r="B13" s="82">
        <v>20</v>
      </c>
      <c r="C13" s="82"/>
      <c r="D13" s="77"/>
      <c r="E13" s="82">
        <v>20</v>
      </c>
      <c r="F13" s="78" t="str">
        <f t="shared" si="0"/>
        <v/>
      </c>
      <c r="G13" s="79">
        <f t="shared" si="1"/>
        <v>0</v>
      </c>
      <c r="H13" s="80"/>
      <c r="I13" s="79" t="str">
        <f t="shared" si="2"/>
        <v/>
      </c>
      <c r="J13" s="101" t="s">
        <v>44</v>
      </c>
      <c r="K13" s="82">
        <v>0.21</v>
      </c>
      <c r="L13" s="82">
        <v>10.4</v>
      </c>
      <c r="M13" s="82">
        <v>13.94</v>
      </c>
      <c r="N13" s="82">
        <v>6.2</v>
      </c>
      <c r="O13" s="129">
        <f t="shared" si="3"/>
        <v>0.596153846153846</v>
      </c>
      <c r="P13" s="92">
        <f t="shared" si="4"/>
        <v>28.5238095238095</v>
      </c>
      <c r="Q13" s="93">
        <f t="shared" si="5"/>
        <v>-7.74</v>
      </c>
      <c r="R13" s="92">
        <f t="shared" si="6"/>
        <v>-0.555236728837877</v>
      </c>
    </row>
    <row r="14" spans="1:18">
      <c r="A14" s="85" t="s">
        <v>45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/>
      <c r="I14" s="79" t="str">
        <f t="shared" si="2"/>
        <v/>
      </c>
      <c r="J14" s="101" t="s">
        <v>46</v>
      </c>
      <c r="K14" s="82"/>
      <c r="L14" s="82"/>
      <c r="M14" s="82">
        <v>26</v>
      </c>
      <c r="N14" s="82"/>
      <c r="O14" s="129" t="str">
        <f t="shared" si="3"/>
        <v/>
      </c>
      <c r="P14" s="92" t="str">
        <f t="shared" si="4"/>
        <v/>
      </c>
      <c r="Q14" s="93">
        <f t="shared" si="5"/>
        <v>-26</v>
      </c>
      <c r="R14" s="92">
        <f t="shared" si="6"/>
        <v>-1</v>
      </c>
    </row>
    <row r="15" spans="1:18">
      <c r="A15" s="85" t="s">
        <v>47</v>
      </c>
      <c r="B15" s="82">
        <v>1</v>
      </c>
      <c r="C15" s="82"/>
      <c r="D15" s="77"/>
      <c r="E15" s="82">
        <v>1</v>
      </c>
      <c r="F15" s="78" t="str">
        <f t="shared" si="0"/>
        <v/>
      </c>
      <c r="G15" s="79">
        <f t="shared" si="1"/>
        <v>0</v>
      </c>
      <c r="H15" s="80"/>
      <c r="I15" s="79" t="str">
        <f t="shared" si="2"/>
        <v/>
      </c>
      <c r="J15" s="101" t="s">
        <v>48</v>
      </c>
      <c r="K15" s="82">
        <v>1.65</v>
      </c>
      <c r="L15" s="82">
        <v>0</v>
      </c>
      <c r="M15" s="82"/>
      <c r="N15" s="82"/>
      <c r="O15" s="129" t="str">
        <f t="shared" si="3"/>
        <v/>
      </c>
      <c r="P15" s="92" t="str">
        <f t="shared" si="4"/>
        <v/>
      </c>
      <c r="Q15" s="93">
        <f t="shared" si="5"/>
        <v>0</v>
      </c>
      <c r="R15" s="92" t="str">
        <f t="shared" si="6"/>
        <v/>
      </c>
    </row>
    <row r="16" spans="1:18">
      <c r="A16" s="85" t="s">
        <v>49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/>
      <c r="I16" s="79" t="str">
        <f t="shared" si="2"/>
        <v/>
      </c>
      <c r="J16" s="101" t="s">
        <v>50</v>
      </c>
      <c r="K16" s="82">
        <v>1795.58</v>
      </c>
      <c r="L16" s="82">
        <v>371.26</v>
      </c>
      <c r="M16" s="82">
        <v>1320.77</v>
      </c>
      <c r="N16" s="82">
        <v>1024.68</v>
      </c>
      <c r="O16" s="129">
        <f t="shared" si="3"/>
        <v>2.76000646447234</v>
      </c>
      <c r="P16" s="92">
        <f t="shared" si="4"/>
        <v>-0.429332026420432</v>
      </c>
      <c r="Q16" s="93">
        <f t="shared" si="5"/>
        <v>-296.09</v>
      </c>
      <c r="R16" s="92">
        <f t="shared" si="6"/>
        <v>-0.224179834490487</v>
      </c>
    </row>
    <row r="17" spans="1:18">
      <c r="A17" s="85" t="s">
        <v>51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/>
      <c r="I17" s="79" t="str">
        <f t="shared" si="2"/>
        <v/>
      </c>
      <c r="J17" s="101" t="s">
        <v>52</v>
      </c>
      <c r="K17" s="82"/>
      <c r="L17" s="82"/>
      <c r="M17" s="82">
        <v>0.8</v>
      </c>
      <c r="N17" s="82">
        <v>0.8</v>
      </c>
      <c r="O17" s="129" t="str">
        <f t="shared" si="3"/>
        <v/>
      </c>
      <c r="P17" s="92" t="str">
        <f t="shared" si="4"/>
        <v/>
      </c>
      <c r="Q17" s="93">
        <f t="shared" si="5"/>
        <v>0</v>
      </c>
      <c r="R17" s="92" t="str">
        <f t="shared" si="6"/>
        <v/>
      </c>
    </row>
    <row r="18" ht="28.5" spans="1:18">
      <c r="A18" s="81" t="s">
        <v>53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/>
      <c r="I18" s="79" t="str">
        <f t="shared" si="2"/>
        <v/>
      </c>
      <c r="J18" s="101" t="s">
        <v>54</v>
      </c>
      <c r="K18" s="82"/>
      <c r="L18" s="82"/>
      <c r="M18" s="82"/>
      <c r="N18" s="82"/>
      <c r="O18" s="129" t="str">
        <f t="shared" si="3"/>
        <v/>
      </c>
      <c r="P18" s="92" t="str">
        <f t="shared" si="4"/>
        <v/>
      </c>
      <c r="Q18" s="93">
        <f t="shared" si="5"/>
        <v>0</v>
      </c>
      <c r="R18" s="92" t="str">
        <f t="shared" si="6"/>
        <v/>
      </c>
    </row>
    <row r="19" spans="1:18">
      <c r="A19" s="85" t="s">
        <v>55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/>
      <c r="I19" s="79" t="str">
        <f t="shared" si="2"/>
        <v/>
      </c>
      <c r="J19" s="101" t="s">
        <v>56</v>
      </c>
      <c r="K19" s="82"/>
      <c r="L19" s="82"/>
      <c r="M19" s="82"/>
      <c r="N19" s="82"/>
      <c r="O19" s="129" t="str">
        <f t="shared" si="3"/>
        <v/>
      </c>
      <c r="P19" s="92" t="str">
        <f t="shared" si="4"/>
        <v/>
      </c>
      <c r="Q19" s="93">
        <f t="shared" si="5"/>
        <v>0</v>
      </c>
      <c r="R19" s="92" t="str">
        <f t="shared" si="6"/>
        <v/>
      </c>
    </row>
    <row r="20" spans="1:18">
      <c r="A20" s="85" t="s">
        <v>57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/>
      <c r="I20" s="79" t="str">
        <f t="shared" si="2"/>
        <v/>
      </c>
      <c r="J20" s="101" t="s">
        <v>58</v>
      </c>
      <c r="K20" s="82"/>
      <c r="L20" s="82"/>
      <c r="M20" s="82"/>
      <c r="N20" s="82"/>
      <c r="O20" s="129" t="str">
        <f t="shared" si="3"/>
        <v/>
      </c>
      <c r="P20" s="92" t="str">
        <f t="shared" si="4"/>
        <v/>
      </c>
      <c r="Q20" s="93">
        <f t="shared" si="5"/>
        <v>0</v>
      </c>
      <c r="R20" s="92" t="str">
        <f t="shared" si="6"/>
        <v/>
      </c>
    </row>
    <row r="21" ht="28.5" spans="1:18">
      <c r="A21" s="85" t="s">
        <v>59</v>
      </c>
      <c r="B21" s="82">
        <v>451</v>
      </c>
      <c r="C21" s="82"/>
      <c r="D21" s="77"/>
      <c r="E21" s="82">
        <v>451</v>
      </c>
      <c r="F21" s="78" t="str">
        <f t="shared" si="0"/>
        <v/>
      </c>
      <c r="G21" s="79">
        <f t="shared" si="1"/>
        <v>0</v>
      </c>
      <c r="H21" s="80"/>
      <c r="I21" s="79" t="str">
        <f t="shared" si="2"/>
        <v/>
      </c>
      <c r="J21" s="101" t="s">
        <v>60</v>
      </c>
      <c r="K21" s="130"/>
      <c r="L21" s="130"/>
      <c r="M21" s="82"/>
      <c r="N21" s="82"/>
      <c r="O21" s="129" t="str">
        <f t="shared" si="3"/>
        <v/>
      </c>
      <c r="P21" s="92" t="str">
        <f t="shared" si="4"/>
        <v/>
      </c>
      <c r="Q21" s="93">
        <f t="shared" si="5"/>
        <v>0</v>
      </c>
      <c r="R21" s="92" t="str">
        <f t="shared" si="6"/>
        <v/>
      </c>
    </row>
    <row r="22" spans="1:18">
      <c r="A22" s="122" t="s">
        <v>61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ref="H6:H40" si="7">E22-D22</f>
        <v>0</v>
      </c>
      <c r="I22" s="79" t="str">
        <f t="shared" si="2"/>
        <v/>
      </c>
      <c r="J22" s="101" t="s">
        <v>62</v>
      </c>
      <c r="K22" s="82">
        <v>60.59</v>
      </c>
      <c r="L22" s="82">
        <v>73.84</v>
      </c>
      <c r="M22" s="82">
        <v>82.82</v>
      </c>
      <c r="N22" s="82">
        <v>58.33</v>
      </c>
      <c r="O22" s="129">
        <f t="shared" si="3"/>
        <v>0.789951245937161</v>
      </c>
      <c r="P22" s="92">
        <f t="shared" si="4"/>
        <v>-0.0372998844693845</v>
      </c>
      <c r="Q22" s="93">
        <f t="shared" si="5"/>
        <v>-24.49</v>
      </c>
      <c r="R22" s="92">
        <f t="shared" si="6"/>
        <v>-0.295701521371649</v>
      </c>
    </row>
    <row r="23" spans="1:18">
      <c r="A23" s="101" t="s">
        <v>63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7"/>
        <v>0</v>
      </c>
      <c r="I23" s="79" t="str">
        <f t="shared" si="2"/>
        <v/>
      </c>
      <c r="J23" s="101" t="s">
        <v>64</v>
      </c>
      <c r="K23" s="82"/>
      <c r="L23" s="130"/>
      <c r="M23" s="82"/>
      <c r="N23" s="82"/>
      <c r="O23" s="129" t="str">
        <f t="shared" si="3"/>
        <v/>
      </c>
      <c r="P23" s="92" t="str">
        <f t="shared" si="4"/>
        <v/>
      </c>
      <c r="Q23" s="93">
        <f t="shared" si="5"/>
        <v>0</v>
      </c>
      <c r="R23" s="92" t="str">
        <f t="shared" si="6"/>
        <v/>
      </c>
    </row>
    <row r="24" spans="1:18">
      <c r="A24" s="85" t="s">
        <v>65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7"/>
        <v>0</v>
      </c>
      <c r="I24" s="79" t="str">
        <f t="shared" si="2"/>
        <v/>
      </c>
      <c r="J24" s="101" t="s">
        <v>66</v>
      </c>
      <c r="K24" s="130"/>
      <c r="L24" s="130"/>
      <c r="M24" s="82"/>
      <c r="N24" s="82"/>
      <c r="O24" s="129" t="str">
        <f t="shared" si="3"/>
        <v/>
      </c>
      <c r="P24" s="92" t="str">
        <f t="shared" si="4"/>
        <v/>
      </c>
      <c r="Q24" s="93">
        <f t="shared" si="5"/>
        <v>0</v>
      </c>
      <c r="R24" s="92" t="str">
        <f t="shared" si="6"/>
        <v/>
      </c>
    </row>
    <row r="25" ht="28.5" spans="1:18">
      <c r="A25" s="85" t="s">
        <v>67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7"/>
        <v>0</v>
      </c>
      <c r="I25" s="79" t="str">
        <f t="shared" si="2"/>
        <v/>
      </c>
      <c r="J25" s="101" t="s">
        <v>68</v>
      </c>
      <c r="K25" s="130">
        <v>17.88</v>
      </c>
      <c r="L25" s="130">
        <v>0</v>
      </c>
      <c r="M25" s="82">
        <v>28</v>
      </c>
      <c r="N25" s="82">
        <v>27</v>
      </c>
      <c r="O25" s="129" t="str">
        <f t="shared" si="3"/>
        <v/>
      </c>
      <c r="P25" s="92">
        <f t="shared" si="4"/>
        <v>0.51006711409396</v>
      </c>
      <c r="Q25" s="93">
        <f t="shared" si="5"/>
        <v>-1</v>
      </c>
      <c r="R25" s="92">
        <f t="shared" si="6"/>
        <v>-0.0357142857142857</v>
      </c>
    </row>
    <row r="26" spans="1:18">
      <c r="A26" s="85" t="s">
        <v>69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7"/>
        <v>0</v>
      </c>
      <c r="I26" s="79" t="str">
        <f t="shared" si="2"/>
        <v/>
      </c>
      <c r="J26" s="101" t="s">
        <v>70</v>
      </c>
      <c r="K26" s="130"/>
      <c r="L26" s="130"/>
      <c r="M26" s="82"/>
      <c r="N26" s="130"/>
      <c r="O26" s="129" t="str">
        <f t="shared" si="3"/>
        <v/>
      </c>
      <c r="P26" s="92" t="str">
        <f t="shared" si="4"/>
        <v/>
      </c>
      <c r="Q26" s="93">
        <f t="shared" si="5"/>
        <v>0</v>
      </c>
      <c r="R26" s="92" t="str">
        <f t="shared" si="6"/>
        <v/>
      </c>
    </row>
    <row r="27" ht="28.5" spans="1:18">
      <c r="A27" s="85" t="s">
        <v>71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7"/>
        <v>0</v>
      </c>
      <c r="I27" s="79" t="str">
        <f t="shared" si="2"/>
        <v/>
      </c>
      <c r="J27" s="101" t="s">
        <v>72</v>
      </c>
      <c r="K27" s="130"/>
      <c r="L27" s="130"/>
      <c r="M27" s="82"/>
      <c r="N27" s="130"/>
      <c r="O27" s="129" t="str">
        <f t="shared" si="3"/>
        <v/>
      </c>
      <c r="P27" s="92" t="str">
        <f t="shared" si="4"/>
        <v/>
      </c>
      <c r="Q27" s="93">
        <f t="shared" si="5"/>
        <v>0</v>
      </c>
      <c r="R27" s="92" t="str">
        <f t="shared" si="6"/>
        <v/>
      </c>
    </row>
    <row r="28" ht="28.5" spans="1:18">
      <c r="A28" s="85" t="s">
        <v>73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7"/>
        <v>0</v>
      </c>
      <c r="I28" s="79" t="str">
        <f t="shared" si="2"/>
        <v/>
      </c>
      <c r="J28" s="131"/>
      <c r="K28" s="82"/>
      <c r="L28" s="82"/>
      <c r="M28" s="82"/>
      <c r="N28" s="82"/>
      <c r="O28" s="129" t="str">
        <f t="shared" si="3"/>
        <v/>
      </c>
      <c r="P28" s="92" t="str">
        <f t="shared" si="4"/>
        <v/>
      </c>
      <c r="Q28" s="93">
        <f t="shared" si="5"/>
        <v>0</v>
      </c>
      <c r="R28" s="92" t="str">
        <f t="shared" si="6"/>
        <v/>
      </c>
    </row>
    <row r="29" spans="1:18">
      <c r="A29" s="85" t="s">
        <v>74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7"/>
        <v>0</v>
      </c>
      <c r="I29" s="79" t="str">
        <f t="shared" si="2"/>
        <v/>
      </c>
      <c r="J29" s="131"/>
      <c r="K29" s="130"/>
      <c r="L29" s="130"/>
      <c r="M29" s="132"/>
      <c r="N29" s="130"/>
      <c r="O29" s="129"/>
      <c r="P29" s="92"/>
      <c r="Q29" s="93"/>
      <c r="R29" s="92"/>
    </row>
    <row r="30" ht="28.5" spans="1:18">
      <c r="A30" s="85" t="s">
        <v>75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7"/>
        <v>0</v>
      </c>
      <c r="I30" s="79" t="str">
        <f t="shared" si="2"/>
        <v/>
      </c>
      <c r="J30" s="131"/>
      <c r="K30" s="130"/>
      <c r="L30" s="130"/>
      <c r="M30" s="132"/>
      <c r="N30" s="130"/>
      <c r="O30" s="129"/>
      <c r="P30" s="92"/>
      <c r="Q30" s="93"/>
      <c r="R30" s="92"/>
    </row>
    <row r="31" spans="1:18">
      <c r="A31" s="85" t="s">
        <v>76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7"/>
        <v>0</v>
      </c>
      <c r="I31" s="79" t="str">
        <f t="shared" si="2"/>
        <v/>
      </c>
      <c r="J31" s="101" t="s">
        <v>77</v>
      </c>
      <c r="K31" s="130"/>
      <c r="L31" s="130"/>
      <c r="M31" s="82"/>
      <c r="N31" s="130"/>
      <c r="O31" s="129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7"/>
        <v>0</v>
      </c>
      <c r="I32" s="79" t="str">
        <f t="shared" si="2"/>
        <v/>
      </c>
      <c r="J32" s="101"/>
      <c r="K32" s="130"/>
      <c r="L32" s="130"/>
      <c r="M32" s="77"/>
      <c r="N32" s="130"/>
      <c r="O32" s="129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3" t="s">
        <v>78</v>
      </c>
      <c r="B33" s="77">
        <f>SUM(B5,B23)</f>
        <v>615</v>
      </c>
      <c r="C33" s="77">
        <f>SUM(C5,C23)</f>
        <v>579.94</v>
      </c>
      <c r="D33" s="77">
        <f>SUM(D5,D23)</f>
        <v>576.68</v>
      </c>
      <c r="E33" s="77">
        <f>SUM(E5,E23)</f>
        <v>615</v>
      </c>
      <c r="F33" s="78">
        <f t="shared" si="0"/>
        <v>1.06045452977894</v>
      </c>
      <c r="G33" s="79">
        <f t="shared" si="1"/>
        <v>0</v>
      </c>
      <c r="H33" s="80">
        <f t="shared" si="7"/>
        <v>38.3200000000001</v>
      </c>
      <c r="I33" s="79">
        <f t="shared" si="2"/>
        <v>0.0664493306513145</v>
      </c>
      <c r="J33" s="86" t="s">
        <v>79</v>
      </c>
      <c r="K33" s="77">
        <f>SUM(K5:K31)</f>
        <v>3132.45</v>
      </c>
      <c r="L33" s="77">
        <f>SUM(L5:L31)</f>
        <v>1420.46</v>
      </c>
      <c r="M33" s="77">
        <f>SUM(M5:M31)</f>
        <v>3169.75</v>
      </c>
      <c r="N33" s="77">
        <f>SUM(N5:N31)</f>
        <v>2175.47</v>
      </c>
      <c r="O33" s="78">
        <f t="shared" si="8"/>
        <v>1.531524998944</v>
      </c>
      <c r="P33" s="79">
        <f t="shared" si="9"/>
        <v>-0.305505275423391</v>
      </c>
      <c r="Q33" s="80">
        <f t="shared" si="10"/>
        <v>-994.28</v>
      </c>
      <c r="R33" s="79">
        <f t="shared" si="11"/>
        <v>-0.313677734837132</v>
      </c>
    </row>
    <row r="34" ht="27" customHeight="1" spans="1:18">
      <c r="A34" s="101" t="s">
        <v>80</v>
      </c>
      <c r="B34" s="77">
        <f>SUM(B35,B40,B59,B62,B65,B66)</f>
        <v>2517.45</v>
      </c>
      <c r="C34" s="77">
        <f>SUM(C35,C40,C59,C62,C65,C66)</f>
        <v>840.52</v>
      </c>
      <c r="D34" s="77">
        <f>SUM(D35,D40,D59,D62,D65,D66)</f>
        <v>2593.07</v>
      </c>
      <c r="E34" s="77">
        <f>SUM(E35,E40,E59,E62,E65,E66)</f>
        <v>1560.47</v>
      </c>
      <c r="F34" s="78">
        <f t="shared" si="0"/>
        <v>1.85655308618474</v>
      </c>
      <c r="G34" s="79">
        <f t="shared" si="1"/>
        <v>-0.380138632346223</v>
      </c>
      <c r="H34" s="80">
        <f t="shared" si="7"/>
        <v>-1032.6</v>
      </c>
      <c r="I34" s="79">
        <f t="shared" si="2"/>
        <v>-0.398215242935979</v>
      </c>
      <c r="J34" s="101" t="s">
        <v>81</v>
      </c>
      <c r="K34" s="77">
        <f>SUM(K35,K40,,K65,K66)</f>
        <v>0</v>
      </c>
      <c r="L34" s="77">
        <f>SUM(L35,L40,,L65,L66)</f>
        <v>0</v>
      </c>
      <c r="M34" s="77">
        <f>SUM(M35,M40,,M65,M66)</f>
        <v>0</v>
      </c>
      <c r="N34" s="77">
        <f>SUM(N35,N40,,N65,N66)</f>
        <v>0</v>
      </c>
      <c r="O34" s="129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82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7"/>
        <v>0</v>
      </c>
      <c r="I35" s="79" t="str">
        <f t="shared" si="2"/>
        <v/>
      </c>
      <c r="J35" s="101" t="s">
        <v>83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29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5" t="s">
        <v>84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7"/>
        <v>0</v>
      </c>
      <c r="I36" s="79" t="str">
        <f t="shared" si="2"/>
        <v/>
      </c>
      <c r="J36" s="101" t="s">
        <v>85</v>
      </c>
      <c r="K36" s="89"/>
      <c r="L36" s="89"/>
      <c r="M36" s="77"/>
      <c r="N36" s="89"/>
      <c r="O36" s="129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5" t="s">
        <v>86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7"/>
        <v>0</v>
      </c>
      <c r="I37" s="79" t="str">
        <f t="shared" si="2"/>
        <v/>
      </c>
      <c r="J37" s="101" t="s">
        <v>87</v>
      </c>
      <c r="K37" s="89"/>
      <c r="L37" s="89"/>
      <c r="M37" s="77"/>
      <c r="N37" s="89"/>
      <c r="O37" s="129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5" t="s">
        <v>88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7"/>
        <v>0</v>
      </c>
      <c r="I38" s="79" t="str">
        <f t="shared" si="2"/>
        <v/>
      </c>
      <c r="J38" s="101" t="s">
        <v>89</v>
      </c>
      <c r="K38" s="89"/>
      <c r="L38" s="89"/>
      <c r="M38" s="77"/>
      <c r="N38" s="89"/>
      <c r="O38" s="129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5" t="s">
        <v>90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7"/>
        <v>0</v>
      </c>
      <c r="I39" s="79" t="str">
        <f t="shared" si="2"/>
        <v/>
      </c>
      <c r="J39" s="101" t="s">
        <v>91</v>
      </c>
      <c r="K39" s="89">
        <f>SUM(K40:K41)</f>
        <v>0</v>
      </c>
      <c r="L39" s="89">
        <f>SUM(L40:L41)</f>
        <v>0</v>
      </c>
      <c r="M39" s="89">
        <f>SUM(M40:M41)</f>
        <v>0</v>
      </c>
      <c r="N39" s="89">
        <f>SUM(N40:N41)</f>
        <v>0</v>
      </c>
      <c r="O39" s="129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92</v>
      </c>
      <c r="B40" s="82">
        <f>SUM(B41:B58)</f>
        <v>2517.45</v>
      </c>
      <c r="C40" s="82">
        <f>SUM(C41:C58)</f>
        <v>840.52</v>
      </c>
      <c r="D40" s="82">
        <v>2593.07</v>
      </c>
      <c r="E40" s="82">
        <f>SUM(E41:E58)</f>
        <v>1560.47</v>
      </c>
      <c r="F40" s="78">
        <f t="shared" si="0"/>
        <v>1.85655308618474</v>
      </c>
      <c r="G40" s="79">
        <f t="shared" si="1"/>
        <v>-0.380138632346223</v>
      </c>
      <c r="H40" s="80">
        <f t="shared" si="7"/>
        <v>-1032.6</v>
      </c>
      <c r="I40" s="79">
        <f t="shared" si="2"/>
        <v>-0.398215242935979</v>
      </c>
      <c r="J40" s="101" t="s">
        <v>93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29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5" t="s">
        <v>94</v>
      </c>
      <c r="B41" s="89"/>
      <c r="C41" s="89"/>
      <c r="D41" s="77"/>
      <c r="E41" s="89"/>
      <c r="F41" s="78" t="str">
        <f t="shared" ref="F41:F68" si="12">IF(OR(VALUE(E41)=0,ISERROR(E41/C41)),"",E41/C41)</f>
        <v/>
      </c>
      <c r="G41" s="79" t="str">
        <f t="shared" ref="G41:G68" si="13">IF(OR(VALUE(E41)=0,ISERROR(E41/B41-1)),"",E41/B41-1)</f>
        <v/>
      </c>
      <c r="H41" s="80">
        <f t="shared" ref="H41:H68" si="14">E41-D41</f>
        <v>0</v>
      </c>
      <c r="I41" s="79" t="str">
        <f t="shared" ref="I41:I68" si="15">IF(OR(VALUE(H41)=0,ISERROR(H41/D41)),"",H41/D41)</f>
        <v/>
      </c>
      <c r="J41" s="101" t="s">
        <v>95</v>
      </c>
      <c r="K41" s="89"/>
      <c r="L41" s="89"/>
      <c r="M41" s="77"/>
      <c r="N41" s="89"/>
      <c r="O41" s="129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96</v>
      </c>
      <c r="B42" s="89"/>
      <c r="C42" s="89"/>
      <c r="D42" s="77"/>
      <c r="E42" s="89"/>
      <c r="F42" s="78" t="str">
        <f t="shared" si="12"/>
        <v/>
      </c>
      <c r="G42" s="79" t="str">
        <f t="shared" si="13"/>
        <v/>
      </c>
      <c r="H42" s="80">
        <f t="shared" si="14"/>
        <v>0</v>
      </c>
      <c r="I42" s="79" t="str">
        <f t="shared" si="15"/>
        <v/>
      </c>
      <c r="J42" s="81"/>
      <c r="K42" s="89"/>
      <c r="L42" s="89"/>
      <c r="M42" s="77"/>
      <c r="N42" s="89"/>
      <c r="O42" s="129" t="str">
        <f t="shared" ref="O42:O68" si="16">IF(OR(VALUE(N42)=0,ISERROR(N42/L42)),"",N42/L42)</f>
        <v/>
      </c>
      <c r="P42" s="92" t="str">
        <f t="shared" ref="P42:P68" si="17">IF(OR(VALUE(N42)=0,ISERROR(N42/K42-1)),"",N42/K42-1)</f>
        <v/>
      </c>
      <c r="Q42" s="93">
        <f t="shared" ref="Q42:Q68" si="18">N42-M42</f>
        <v>0</v>
      </c>
      <c r="R42" s="92" t="str">
        <f t="shared" ref="R42:R68" si="19">IF(OR(VALUE(Q42)=0,ISERROR(Q42/M42)),"",Q42/M42)</f>
        <v/>
      </c>
    </row>
    <row r="43" ht="28.5" spans="1:18">
      <c r="A43" s="81" t="s">
        <v>97</v>
      </c>
      <c r="B43" s="89"/>
      <c r="C43" s="89"/>
      <c r="D43" s="77"/>
      <c r="E43" s="89"/>
      <c r="F43" s="78" t="str">
        <f t="shared" si="12"/>
        <v/>
      </c>
      <c r="G43" s="79" t="str">
        <f t="shared" si="13"/>
        <v/>
      </c>
      <c r="H43" s="80">
        <f t="shared" si="14"/>
        <v>0</v>
      </c>
      <c r="I43" s="79" t="str">
        <f t="shared" si="15"/>
        <v/>
      </c>
      <c r="J43" s="81"/>
      <c r="K43" s="89"/>
      <c r="L43" s="89"/>
      <c r="M43" s="77"/>
      <c r="N43" s="89"/>
      <c r="O43" s="129" t="str">
        <f t="shared" si="16"/>
        <v/>
      </c>
      <c r="P43" s="92" t="str">
        <f t="shared" si="17"/>
        <v/>
      </c>
      <c r="Q43" s="93">
        <f t="shared" si="18"/>
        <v>0</v>
      </c>
      <c r="R43" s="92" t="str">
        <f t="shared" si="19"/>
        <v/>
      </c>
    </row>
    <row r="44" ht="28.5" spans="1:18">
      <c r="A44" s="81" t="s">
        <v>98</v>
      </c>
      <c r="B44" s="89"/>
      <c r="C44" s="89"/>
      <c r="D44" s="77"/>
      <c r="E44" s="89"/>
      <c r="F44" s="78" t="str">
        <f t="shared" si="12"/>
        <v/>
      </c>
      <c r="G44" s="79" t="str">
        <f t="shared" si="13"/>
        <v/>
      </c>
      <c r="H44" s="80">
        <f t="shared" si="14"/>
        <v>0</v>
      </c>
      <c r="I44" s="79" t="str">
        <f t="shared" si="15"/>
        <v/>
      </c>
      <c r="J44" s="81"/>
      <c r="K44" s="89"/>
      <c r="L44" s="89"/>
      <c r="M44" s="77"/>
      <c r="N44" s="89"/>
      <c r="O44" s="129" t="str">
        <f t="shared" si="16"/>
        <v/>
      </c>
      <c r="P44" s="92" t="str">
        <f t="shared" si="17"/>
        <v/>
      </c>
      <c r="Q44" s="93">
        <f t="shared" si="18"/>
        <v>0</v>
      </c>
      <c r="R44" s="92" t="str">
        <f t="shared" si="19"/>
        <v/>
      </c>
    </row>
    <row r="45" spans="1:18">
      <c r="A45" s="81" t="s">
        <v>99</v>
      </c>
      <c r="B45" s="89"/>
      <c r="C45" s="89"/>
      <c r="D45" s="77"/>
      <c r="E45" s="89"/>
      <c r="F45" s="78" t="str">
        <f t="shared" si="12"/>
        <v/>
      </c>
      <c r="G45" s="79" t="str">
        <f t="shared" si="13"/>
        <v/>
      </c>
      <c r="H45" s="80">
        <f t="shared" si="14"/>
        <v>0</v>
      </c>
      <c r="I45" s="79" t="str">
        <f t="shared" si="15"/>
        <v/>
      </c>
      <c r="J45" s="81"/>
      <c r="K45" s="89"/>
      <c r="L45" s="89"/>
      <c r="M45" s="77"/>
      <c r="N45" s="89"/>
      <c r="O45" s="129" t="str">
        <f t="shared" si="16"/>
        <v/>
      </c>
      <c r="P45" s="92" t="str">
        <f t="shared" si="17"/>
        <v/>
      </c>
      <c r="Q45" s="93">
        <f t="shared" si="18"/>
        <v>0</v>
      </c>
      <c r="R45" s="92" t="str">
        <f t="shared" si="19"/>
        <v/>
      </c>
    </row>
    <row r="46" ht="28.5" spans="1:18">
      <c r="A46" s="124" t="s">
        <v>100</v>
      </c>
      <c r="B46" s="89">
        <v>2517.45</v>
      </c>
      <c r="C46" s="89">
        <v>840.52</v>
      </c>
      <c r="D46" s="89">
        <v>2593.07</v>
      </c>
      <c r="E46" s="89">
        <v>1560.47</v>
      </c>
      <c r="F46" s="78">
        <f t="shared" si="12"/>
        <v>1.85655308618474</v>
      </c>
      <c r="G46" s="79">
        <f t="shared" si="13"/>
        <v>-0.380138632346223</v>
      </c>
      <c r="H46" s="80">
        <f t="shared" si="14"/>
        <v>-1032.6</v>
      </c>
      <c r="I46" s="79">
        <f t="shared" si="15"/>
        <v>-0.398215242935979</v>
      </c>
      <c r="J46" s="81"/>
      <c r="K46" s="89"/>
      <c r="L46" s="89"/>
      <c r="M46" s="77"/>
      <c r="N46" s="89"/>
      <c r="O46" s="129" t="str">
        <f t="shared" si="16"/>
        <v/>
      </c>
      <c r="P46" s="92" t="str">
        <f t="shared" si="17"/>
        <v/>
      </c>
      <c r="Q46" s="93">
        <f t="shared" si="18"/>
        <v>0</v>
      </c>
      <c r="R46" s="92" t="str">
        <f t="shared" si="19"/>
        <v/>
      </c>
    </row>
    <row r="47" spans="1:18">
      <c r="A47" s="81" t="s">
        <v>101</v>
      </c>
      <c r="B47" s="89"/>
      <c r="C47" s="89"/>
      <c r="D47" s="77"/>
      <c r="E47" s="89"/>
      <c r="F47" s="78" t="str">
        <f t="shared" si="12"/>
        <v/>
      </c>
      <c r="G47" s="79" t="str">
        <f t="shared" si="13"/>
        <v/>
      </c>
      <c r="H47" s="80">
        <f t="shared" si="14"/>
        <v>0</v>
      </c>
      <c r="I47" s="79" t="str">
        <f t="shared" si="15"/>
        <v/>
      </c>
      <c r="J47" s="81"/>
      <c r="K47" s="89"/>
      <c r="L47" s="89"/>
      <c r="M47" s="77"/>
      <c r="N47" s="89"/>
      <c r="O47" s="129" t="str">
        <f t="shared" si="16"/>
        <v/>
      </c>
      <c r="P47" s="92" t="str">
        <f t="shared" si="17"/>
        <v/>
      </c>
      <c r="Q47" s="93">
        <f t="shared" si="18"/>
        <v>0</v>
      </c>
      <c r="R47" s="92" t="str">
        <f t="shared" si="19"/>
        <v/>
      </c>
    </row>
    <row r="48" spans="1:18">
      <c r="A48" s="85" t="s">
        <v>102</v>
      </c>
      <c r="B48" s="89"/>
      <c r="C48" s="89"/>
      <c r="D48" s="77"/>
      <c r="E48" s="89"/>
      <c r="F48" s="78" t="str">
        <f t="shared" si="12"/>
        <v/>
      </c>
      <c r="G48" s="79" t="str">
        <f t="shared" si="13"/>
        <v/>
      </c>
      <c r="H48" s="80">
        <f t="shared" si="14"/>
        <v>0</v>
      </c>
      <c r="I48" s="79" t="str">
        <f t="shared" si="15"/>
        <v/>
      </c>
      <c r="J48" s="81"/>
      <c r="K48" s="89"/>
      <c r="L48" s="89"/>
      <c r="M48" s="77"/>
      <c r="N48" s="89"/>
      <c r="O48" s="129" t="str">
        <f t="shared" si="16"/>
        <v/>
      </c>
      <c r="P48" s="92" t="str">
        <f t="shared" si="17"/>
        <v/>
      </c>
      <c r="Q48" s="93">
        <f t="shared" si="18"/>
        <v>0</v>
      </c>
      <c r="R48" s="92" t="str">
        <f t="shared" si="19"/>
        <v/>
      </c>
    </row>
    <row r="49" ht="28.5" spans="1:18">
      <c r="A49" s="85" t="s">
        <v>103</v>
      </c>
      <c r="B49" s="89"/>
      <c r="C49" s="89"/>
      <c r="D49" s="77"/>
      <c r="E49" s="89"/>
      <c r="F49" s="78" t="str">
        <f t="shared" si="12"/>
        <v/>
      </c>
      <c r="G49" s="79" t="str">
        <f t="shared" si="13"/>
        <v/>
      </c>
      <c r="H49" s="80">
        <f t="shared" si="14"/>
        <v>0</v>
      </c>
      <c r="I49" s="79" t="str">
        <f t="shared" si="15"/>
        <v/>
      </c>
      <c r="J49" s="81"/>
      <c r="K49" s="89"/>
      <c r="L49" s="89"/>
      <c r="M49" s="77"/>
      <c r="N49" s="89"/>
      <c r="O49" s="129" t="str">
        <f t="shared" si="16"/>
        <v/>
      </c>
      <c r="P49" s="92" t="str">
        <f t="shared" si="17"/>
        <v/>
      </c>
      <c r="Q49" s="93">
        <f t="shared" si="18"/>
        <v>0</v>
      </c>
      <c r="R49" s="92" t="str">
        <f t="shared" si="19"/>
        <v/>
      </c>
    </row>
    <row r="50" ht="28.5" spans="1:18">
      <c r="A50" s="81" t="s">
        <v>104</v>
      </c>
      <c r="B50" s="89"/>
      <c r="C50" s="89"/>
      <c r="D50" s="77"/>
      <c r="E50" s="89"/>
      <c r="F50" s="78" t="str">
        <f t="shared" si="12"/>
        <v/>
      </c>
      <c r="G50" s="79" t="str">
        <f t="shared" si="13"/>
        <v/>
      </c>
      <c r="H50" s="80">
        <f t="shared" si="14"/>
        <v>0</v>
      </c>
      <c r="I50" s="79" t="str">
        <f t="shared" si="15"/>
        <v/>
      </c>
      <c r="J50" s="81"/>
      <c r="K50" s="89"/>
      <c r="L50" s="89"/>
      <c r="M50" s="77"/>
      <c r="N50" s="89"/>
      <c r="O50" s="129" t="str">
        <f t="shared" si="16"/>
        <v/>
      </c>
      <c r="P50" s="92" t="str">
        <f t="shared" si="17"/>
        <v/>
      </c>
      <c r="Q50" s="93">
        <f t="shared" si="18"/>
        <v>0</v>
      </c>
      <c r="R50" s="92" t="str">
        <f t="shared" si="19"/>
        <v/>
      </c>
    </row>
    <row r="51" ht="28.5" spans="1:18">
      <c r="A51" s="81" t="s">
        <v>105</v>
      </c>
      <c r="B51" s="89"/>
      <c r="C51" s="89"/>
      <c r="D51" s="77"/>
      <c r="E51" s="89"/>
      <c r="F51" s="78" t="str">
        <f t="shared" si="12"/>
        <v/>
      </c>
      <c r="G51" s="79" t="str">
        <f t="shared" si="13"/>
        <v/>
      </c>
      <c r="H51" s="80">
        <f t="shared" si="14"/>
        <v>0</v>
      </c>
      <c r="I51" s="79" t="str">
        <f t="shared" si="15"/>
        <v/>
      </c>
      <c r="J51" s="81"/>
      <c r="K51" s="89"/>
      <c r="L51" s="89"/>
      <c r="M51" s="77"/>
      <c r="N51" s="89"/>
      <c r="O51" s="129" t="str">
        <f t="shared" si="16"/>
        <v/>
      </c>
      <c r="P51" s="92" t="str">
        <f t="shared" si="17"/>
        <v/>
      </c>
      <c r="Q51" s="93">
        <f t="shared" si="18"/>
        <v>0</v>
      </c>
      <c r="R51" s="92" t="str">
        <f t="shared" si="19"/>
        <v/>
      </c>
    </row>
    <row r="52" ht="28.5" spans="1:18">
      <c r="A52" s="81" t="s">
        <v>106</v>
      </c>
      <c r="B52" s="89"/>
      <c r="C52" s="89"/>
      <c r="D52" s="77"/>
      <c r="E52" s="89"/>
      <c r="F52" s="78" t="str">
        <f t="shared" si="12"/>
        <v/>
      </c>
      <c r="G52" s="79" t="str">
        <f t="shared" si="13"/>
        <v/>
      </c>
      <c r="H52" s="80">
        <f t="shared" si="14"/>
        <v>0</v>
      </c>
      <c r="I52" s="79" t="str">
        <f t="shared" si="15"/>
        <v/>
      </c>
      <c r="J52" s="81"/>
      <c r="K52" s="89"/>
      <c r="L52" s="89"/>
      <c r="M52" s="77"/>
      <c r="N52" s="89"/>
      <c r="O52" s="129" t="str">
        <f t="shared" si="16"/>
        <v/>
      </c>
      <c r="P52" s="92" t="str">
        <f t="shared" si="17"/>
        <v/>
      </c>
      <c r="Q52" s="93">
        <f t="shared" si="18"/>
        <v>0</v>
      </c>
      <c r="R52" s="92" t="str">
        <f t="shared" si="19"/>
        <v/>
      </c>
    </row>
    <row r="53" ht="28.5" spans="1:18">
      <c r="A53" s="85" t="s">
        <v>107</v>
      </c>
      <c r="B53" s="89"/>
      <c r="C53" s="89"/>
      <c r="D53" s="77"/>
      <c r="E53" s="89"/>
      <c r="F53" s="78" t="str">
        <f t="shared" si="12"/>
        <v/>
      </c>
      <c r="G53" s="79" t="str">
        <f t="shared" si="13"/>
        <v/>
      </c>
      <c r="H53" s="80">
        <f t="shared" si="14"/>
        <v>0</v>
      </c>
      <c r="I53" s="79" t="str">
        <f t="shared" si="15"/>
        <v/>
      </c>
      <c r="J53" s="81"/>
      <c r="K53" s="89"/>
      <c r="L53" s="89"/>
      <c r="M53" s="77"/>
      <c r="N53" s="89"/>
      <c r="O53" s="129" t="str">
        <f t="shared" si="16"/>
        <v/>
      </c>
      <c r="P53" s="92" t="str">
        <f t="shared" si="17"/>
        <v/>
      </c>
      <c r="Q53" s="93">
        <f t="shared" si="18"/>
        <v>0</v>
      </c>
      <c r="R53" s="92" t="str">
        <f t="shared" si="19"/>
        <v/>
      </c>
    </row>
    <row r="54" ht="28.5" spans="1:18">
      <c r="A54" s="81" t="s">
        <v>108</v>
      </c>
      <c r="B54" s="89"/>
      <c r="C54" s="89"/>
      <c r="D54" s="77"/>
      <c r="E54" s="89"/>
      <c r="F54" s="78" t="str">
        <f t="shared" si="12"/>
        <v/>
      </c>
      <c r="G54" s="79" t="str">
        <f t="shared" si="13"/>
        <v/>
      </c>
      <c r="H54" s="80">
        <f t="shared" si="14"/>
        <v>0</v>
      </c>
      <c r="I54" s="79" t="str">
        <f t="shared" si="15"/>
        <v/>
      </c>
      <c r="J54" s="81"/>
      <c r="K54" s="89"/>
      <c r="L54" s="89"/>
      <c r="M54" s="77"/>
      <c r="N54" s="89"/>
      <c r="O54" s="129" t="str">
        <f t="shared" si="16"/>
        <v/>
      </c>
      <c r="P54" s="92" t="str">
        <f t="shared" si="17"/>
        <v/>
      </c>
      <c r="Q54" s="93">
        <f t="shared" si="18"/>
        <v>0</v>
      </c>
      <c r="R54" s="92" t="str">
        <f t="shared" si="19"/>
        <v/>
      </c>
    </row>
    <row r="55" ht="28.5" spans="1:18">
      <c r="A55" s="81" t="s">
        <v>109</v>
      </c>
      <c r="B55" s="89"/>
      <c r="C55" s="89"/>
      <c r="D55" s="77"/>
      <c r="E55" s="89"/>
      <c r="F55" s="78" t="str">
        <f t="shared" si="12"/>
        <v/>
      </c>
      <c r="G55" s="79" t="str">
        <f t="shared" si="13"/>
        <v/>
      </c>
      <c r="H55" s="80">
        <f t="shared" si="14"/>
        <v>0</v>
      </c>
      <c r="I55" s="79" t="str">
        <f t="shared" si="15"/>
        <v/>
      </c>
      <c r="J55" s="81"/>
      <c r="K55" s="89"/>
      <c r="L55" s="89"/>
      <c r="M55" s="77"/>
      <c r="N55" s="89"/>
      <c r="O55" s="129" t="str">
        <f t="shared" si="16"/>
        <v/>
      </c>
      <c r="P55" s="92" t="str">
        <f t="shared" si="17"/>
        <v/>
      </c>
      <c r="Q55" s="93">
        <f t="shared" si="18"/>
        <v>0</v>
      </c>
      <c r="R55" s="92" t="str">
        <f t="shared" si="19"/>
        <v/>
      </c>
    </row>
    <row r="56" ht="28.5" spans="1:18">
      <c r="A56" s="81" t="s">
        <v>110</v>
      </c>
      <c r="B56" s="89"/>
      <c r="C56" s="89"/>
      <c r="D56" s="77"/>
      <c r="E56" s="89"/>
      <c r="F56" s="78" t="str">
        <f t="shared" si="12"/>
        <v/>
      </c>
      <c r="G56" s="79" t="str">
        <f t="shared" si="13"/>
        <v/>
      </c>
      <c r="H56" s="80">
        <f t="shared" si="14"/>
        <v>0</v>
      </c>
      <c r="I56" s="79" t="str">
        <f t="shared" si="15"/>
        <v/>
      </c>
      <c r="J56" s="81"/>
      <c r="K56" s="89"/>
      <c r="L56" s="89"/>
      <c r="M56" s="77"/>
      <c r="N56" s="89"/>
      <c r="O56" s="129" t="str">
        <f t="shared" si="16"/>
        <v/>
      </c>
      <c r="P56" s="92" t="str">
        <f t="shared" si="17"/>
        <v/>
      </c>
      <c r="Q56" s="93">
        <f t="shared" si="18"/>
        <v>0</v>
      </c>
      <c r="R56" s="92" t="str">
        <f t="shared" si="19"/>
        <v/>
      </c>
    </row>
    <row r="57" spans="1:18">
      <c r="A57" s="81" t="s">
        <v>111</v>
      </c>
      <c r="B57" s="89"/>
      <c r="C57" s="89"/>
      <c r="D57" s="77"/>
      <c r="E57" s="89"/>
      <c r="F57" s="78" t="str">
        <f t="shared" si="12"/>
        <v/>
      </c>
      <c r="G57" s="79" t="str">
        <f t="shared" si="13"/>
        <v/>
      </c>
      <c r="H57" s="80">
        <f t="shared" si="14"/>
        <v>0</v>
      </c>
      <c r="I57" s="79" t="str">
        <f t="shared" si="15"/>
        <v/>
      </c>
      <c r="J57" s="81"/>
      <c r="K57" s="89"/>
      <c r="L57" s="89"/>
      <c r="M57" s="77"/>
      <c r="N57" s="89"/>
      <c r="O57" s="129" t="str">
        <f t="shared" si="16"/>
        <v/>
      </c>
      <c r="P57" s="92" t="str">
        <f t="shared" si="17"/>
        <v/>
      </c>
      <c r="Q57" s="93">
        <f t="shared" si="18"/>
        <v>0</v>
      </c>
      <c r="R57" s="92" t="str">
        <f t="shared" si="19"/>
        <v/>
      </c>
    </row>
    <row r="58" ht="28.5" spans="1:18">
      <c r="A58" s="81" t="s">
        <v>112</v>
      </c>
      <c r="B58" s="82"/>
      <c r="C58" s="82"/>
      <c r="D58" s="77"/>
      <c r="E58" s="89"/>
      <c r="F58" s="78" t="str">
        <f t="shared" si="12"/>
        <v/>
      </c>
      <c r="G58" s="79" t="str">
        <f t="shared" si="13"/>
        <v/>
      </c>
      <c r="H58" s="80">
        <f t="shared" si="14"/>
        <v>0</v>
      </c>
      <c r="I58" s="79" t="str">
        <f t="shared" si="15"/>
        <v/>
      </c>
      <c r="J58" s="133"/>
      <c r="K58" s="82"/>
      <c r="L58" s="82"/>
      <c r="M58" s="77"/>
      <c r="N58" s="82"/>
      <c r="O58" s="129" t="str">
        <f t="shared" si="16"/>
        <v/>
      </c>
      <c r="P58" s="92" t="str">
        <f t="shared" si="17"/>
        <v/>
      </c>
      <c r="Q58" s="93">
        <f t="shared" si="18"/>
        <v>0</v>
      </c>
      <c r="R58" s="92" t="str">
        <f t="shared" si="19"/>
        <v/>
      </c>
    </row>
    <row r="59" ht="28.5" spans="1:18">
      <c r="A59" s="101" t="s">
        <v>113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2"/>
        <v/>
      </c>
      <c r="G59" s="79" t="str">
        <f t="shared" si="13"/>
        <v/>
      </c>
      <c r="H59" s="80">
        <f t="shared" si="14"/>
        <v>0</v>
      </c>
      <c r="I59" s="79" t="str">
        <f t="shared" si="15"/>
        <v/>
      </c>
      <c r="J59" s="101"/>
      <c r="K59" s="134"/>
      <c r="L59" s="134"/>
      <c r="M59" s="77"/>
      <c r="N59" s="134"/>
      <c r="O59" s="129" t="str">
        <f t="shared" si="16"/>
        <v/>
      </c>
      <c r="P59" s="92" t="str">
        <f t="shared" si="17"/>
        <v/>
      </c>
      <c r="Q59" s="93">
        <f t="shared" si="18"/>
        <v>0</v>
      </c>
      <c r="R59" s="92" t="str">
        <f t="shared" si="19"/>
        <v/>
      </c>
    </row>
    <row r="60" spans="1:18">
      <c r="A60" s="81" t="s">
        <v>114</v>
      </c>
      <c r="B60" s="82"/>
      <c r="C60" s="82"/>
      <c r="D60" s="77"/>
      <c r="E60" s="82"/>
      <c r="F60" s="78" t="str">
        <f t="shared" si="12"/>
        <v/>
      </c>
      <c r="G60" s="79" t="str">
        <f t="shared" si="13"/>
        <v/>
      </c>
      <c r="H60" s="80">
        <f t="shared" si="14"/>
        <v>0</v>
      </c>
      <c r="I60" s="79" t="str">
        <f t="shared" si="15"/>
        <v/>
      </c>
      <c r="J60" s="101" t="s">
        <v>115</v>
      </c>
      <c r="K60" s="130"/>
      <c r="L60" s="130"/>
      <c r="M60" s="77"/>
      <c r="N60" s="134"/>
      <c r="O60" s="129" t="str">
        <f t="shared" si="16"/>
        <v/>
      </c>
      <c r="P60" s="92" t="str">
        <f t="shared" si="17"/>
        <v/>
      </c>
      <c r="Q60" s="93">
        <f t="shared" si="18"/>
        <v>0</v>
      </c>
      <c r="R60" s="92" t="str">
        <f t="shared" si="19"/>
        <v/>
      </c>
    </row>
    <row r="61" spans="1:18">
      <c r="A61" s="81" t="s">
        <v>116</v>
      </c>
      <c r="B61" s="82"/>
      <c r="C61" s="82"/>
      <c r="D61" s="77"/>
      <c r="E61" s="82"/>
      <c r="F61" s="78" t="str">
        <f t="shared" si="12"/>
        <v/>
      </c>
      <c r="G61" s="79" t="str">
        <f t="shared" si="13"/>
        <v/>
      </c>
      <c r="H61" s="80">
        <f t="shared" si="14"/>
        <v>0</v>
      </c>
      <c r="I61" s="79" t="str">
        <f t="shared" si="15"/>
        <v/>
      </c>
      <c r="J61" s="81"/>
      <c r="K61" s="130"/>
      <c r="L61" s="130"/>
      <c r="M61" s="77"/>
      <c r="N61" s="130"/>
      <c r="O61" s="129" t="str">
        <f t="shared" si="16"/>
        <v/>
      </c>
      <c r="P61" s="92" t="str">
        <f t="shared" si="17"/>
        <v/>
      </c>
      <c r="Q61" s="93">
        <f t="shared" si="18"/>
        <v>0</v>
      </c>
      <c r="R61" s="92" t="str">
        <f t="shared" si="19"/>
        <v/>
      </c>
    </row>
    <row r="62" spans="1:18">
      <c r="A62" s="101" t="s">
        <v>117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2"/>
        <v/>
      </c>
      <c r="G62" s="79" t="str">
        <f t="shared" si="13"/>
        <v/>
      </c>
      <c r="H62" s="80">
        <f t="shared" si="14"/>
        <v>0</v>
      </c>
      <c r="I62" s="79" t="str">
        <f t="shared" si="15"/>
        <v/>
      </c>
      <c r="J62" s="101" t="s">
        <v>118</v>
      </c>
      <c r="K62" s="134">
        <f>SUM(K63:K64)</f>
        <v>0</v>
      </c>
      <c r="L62" s="134">
        <f>SUM(L63:L64)</f>
        <v>0</v>
      </c>
      <c r="M62" s="134">
        <f>SUM(M63:M64)</f>
        <v>0</v>
      </c>
      <c r="N62" s="134">
        <f>SUM(N63:N64)</f>
        <v>0</v>
      </c>
      <c r="O62" s="129" t="str">
        <f t="shared" si="16"/>
        <v/>
      </c>
      <c r="P62" s="92" t="str">
        <f t="shared" si="17"/>
        <v/>
      </c>
      <c r="Q62" s="93">
        <f t="shared" si="18"/>
        <v>0</v>
      </c>
      <c r="R62" s="92" t="str">
        <f t="shared" si="19"/>
        <v/>
      </c>
    </row>
    <row r="63" spans="1:18">
      <c r="A63" s="81" t="s">
        <v>119</v>
      </c>
      <c r="B63" s="82"/>
      <c r="C63" s="82"/>
      <c r="D63" s="77"/>
      <c r="E63" s="82"/>
      <c r="F63" s="78" t="str">
        <f t="shared" si="12"/>
        <v/>
      </c>
      <c r="G63" s="79" t="str">
        <f t="shared" si="13"/>
        <v/>
      </c>
      <c r="H63" s="80">
        <f t="shared" si="14"/>
        <v>0</v>
      </c>
      <c r="I63" s="79" t="str">
        <f t="shared" si="15"/>
        <v/>
      </c>
      <c r="J63" s="81" t="s">
        <v>120</v>
      </c>
      <c r="K63" s="130"/>
      <c r="L63" s="130"/>
      <c r="M63" s="77"/>
      <c r="N63" s="130"/>
      <c r="O63" s="129" t="str">
        <f t="shared" si="16"/>
        <v/>
      </c>
      <c r="P63" s="92" t="str">
        <f t="shared" si="17"/>
        <v/>
      </c>
      <c r="Q63" s="93">
        <f t="shared" si="18"/>
        <v>0</v>
      </c>
      <c r="R63" s="92" t="str">
        <f t="shared" si="19"/>
        <v/>
      </c>
    </row>
    <row r="64" spans="1:18">
      <c r="A64" s="81" t="s">
        <v>121</v>
      </c>
      <c r="B64" s="82"/>
      <c r="C64" s="82"/>
      <c r="D64" s="77"/>
      <c r="E64" s="82"/>
      <c r="F64" s="78" t="str">
        <f t="shared" si="12"/>
        <v/>
      </c>
      <c r="G64" s="79" t="str">
        <f t="shared" si="13"/>
        <v/>
      </c>
      <c r="H64" s="80">
        <f t="shared" si="14"/>
        <v>0</v>
      </c>
      <c r="I64" s="79" t="str">
        <f t="shared" si="15"/>
        <v/>
      </c>
      <c r="J64" s="81" t="s">
        <v>122</v>
      </c>
      <c r="K64" s="130"/>
      <c r="L64" s="130"/>
      <c r="M64" s="77"/>
      <c r="N64" s="130"/>
      <c r="O64" s="129" t="str">
        <f t="shared" si="16"/>
        <v/>
      </c>
      <c r="P64" s="92" t="str">
        <f t="shared" si="17"/>
        <v/>
      </c>
      <c r="Q64" s="93">
        <f t="shared" si="18"/>
        <v>0</v>
      </c>
      <c r="R64" s="92" t="str">
        <f t="shared" si="19"/>
        <v/>
      </c>
    </row>
    <row r="65" spans="1:18">
      <c r="A65" s="101" t="s">
        <v>123</v>
      </c>
      <c r="B65" s="77"/>
      <c r="C65" s="77"/>
      <c r="D65" s="77"/>
      <c r="E65" s="77"/>
      <c r="F65" s="78" t="str">
        <f t="shared" si="12"/>
        <v/>
      </c>
      <c r="G65" s="79" t="str">
        <f t="shared" si="13"/>
        <v/>
      </c>
      <c r="H65" s="80">
        <f t="shared" si="14"/>
        <v>0</v>
      </c>
      <c r="I65" s="79" t="str">
        <f t="shared" si="15"/>
        <v/>
      </c>
      <c r="J65" s="101" t="s">
        <v>124</v>
      </c>
      <c r="K65" s="134"/>
      <c r="L65" s="134"/>
      <c r="M65" s="77"/>
      <c r="N65" s="134"/>
      <c r="O65" s="129" t="str">
        <f t="shared" si="16"/>
        <v/>
      </c>
      <c r="P65" s="92" t="str">
        <f t="shared" si="17"/>
        <v/>
      </c>
      <c r="Q65" s="93">
        <f t="shared" si="18"/>
        <v>0</v>
      </c>
      <c r="R65" s="92" t="str">
        <f t="shared" si="19"/>
        <v/>
      </c>
    </row>
    <row r="66" spans="1:18">
      <c r="A66" s="101" t="s">
        <v>125</v>
      </c>
      <c r="B66" s="89"/>
      <c r="C66" s="89"/>
      <c r="D66" s="77"/>
      <c r="E66" s="89"/>
      <c r="F66" s="78" t="str">
        <f t="shared" si="12"/>
        <v/>
      </c>
      <c r="G66" s="79" t="str">
        <f t="shared" si="13"/>
        <v/>
      </c>
      <c r="H66" s="80">
        <f t="shared" si="14"/>
        <v>0</v>
      </c>
      <c r="I66" s="79" t="str">
        <f t="shared" si="15"/>
        <v/>
      </c>
      <c r="J66" s="101" t="s">
        <v>126</v>
      </c>
      <c r="K66" s="137"/>
      <c r="L66" s="137"/>
      <c r="M66" s="77"/>
      <c r="N66" s="137"/>
      <c r="O66" s="129" t="str">
        <f t="shared" si="16"/>
        <v/>
      </c>
      <c r="P66" s="92" t="str">
        <f t="shared" si="17"/>
        <v/>
      </c>
      <c r="Q66" s="93">
        <f t="shared" si="18"/>
        <v>0</v>
      </c>
      <c r="R66" s="92" t="str">
        <f t="shared" si="19"/>
        <v/>
      </c>
    </row>
    <row r="67" spans="1:18">
      <c r="A67" s="85" t="s">
        <v>77</v>
      </c>
      <c r="B67" s="89"/>
      <c r="C67" s="89"/>
      <c r="D67" s="77"/>
      <c r="E67" s="89"/>
      <c r="F67" s="78" t="str">
        <f t="shared" si="12"/>
        <v/>
      </c>
      <c r="G67" s="79" t="str">
        <f t="shared" si="13"/>
        <v/>
      </c>
      <c r="H67" s="80">
        <f t="shared" si="14"/>
        <v>0</v>
      </c>
      <c r="I67" s="79" t="str">
        <f t="shared" si="15"/>
        <v/>
      </c>
      <c r="J67" s="101" t="s">
        <v>127</v>
      </c>
      <c r="K67" s="137"/>
      <c r="L67" s="137"/>
      <c r="M67" s="77"/>
      <c r="N67" s="137"/>
      <c r="O67" s="129" t="str">
        <f t="shared" si="16"/>
        <v/>
      </c>
      <c r="P67" s="92" t="str">
        <f t="shared" si="17"/>
        <v/>
      </c>
      <c r="Q67" s="93">
        <f t="shared" si="18"/>
        <v>0</v>
      </c>
      <c r="R67" s="92" t="str">
        <f t="shared" si="19"/>
        <v/>
      </c>
    </row>
    <row r="68" s="64" customFormat="1" spans="1:18">
      <c r="A68" s="123" t="s">
        <v>128</v>
      </c>
      <c r="B68" s="77">
        <f>SUM(B33:B34)</f>
        <v>3132.45</v>
      </c>
      <c r="C68" s="77">
        <f>SUM(C33:C34)</f>
        <v>1420.46</v>
      </c>
      <c r="D68" s="77">
        <f>SUM(D33:D34)</f>
        <v>3169.75</v>
      </c>
      <c r="E68" s="77">
        <f>SUM(E33:E34)</f>
        <v>2175.47</v>
      </c>
      <c r="F68" s="78">
        <f t="shared" si="12"/>
        <v>1.531524998944</v>
      </c>
      <c r="G68" s="79">
        <f t="shared" si="13"/>
        <v>-0.305505275423391</v>
      </c>
      <c r="H68" s="80">
        <f t="shared" si="14"/>
        <v>-994.28</v>
      </c>
      <c r="I68" s="79">
        <f t="shared" si="15"/>
        <v>-0.313677734837132</v>
      </c>
      <c r="J68" s="86" t="s">
        <v>129</v>
      </c>
      <c r="K68" s="77">
        <f>K33+K34+K62+K65+K66+K67</f>
        <v>3132.45</v>
      </c>
      <c r="L68" s="77">
        <f>L33+L34+L62+L65+L66+L67</f>
        <v>1420.46</v>
      </c>
      <c r="M68" s="77">
        <f>M33+M34+M62+M65+M66+M67</f>
        <v>3169.75</v>
      </c>
      <c r="N68" s="77">
        <f>N33+N34+N62+N65+N66+N67</f>
        <v>2175.47</v>
      </c>
      <c r="O68" s="78">
        <f t="shared" si="16"/>
        <v>1.531524998944</v>
      </c>
      <c r="P68" s="79">
        <f t="shared" si="17"/>
        <v>-0.305505275423391</v>
      </c>
      <c r="Q68" s="80">
        <f t="shared" si="18"/>
        <v>-994.28</v>
      </c>
      <c r="R68" s="79">
        <f t="shared" si="19"/>
        <v>-0.313677734837132</v>
      </c>
    </row>
    <row r="69" ht="26.25" customHeight="1" spans="1:16">
      <c r="A69" s="135"/>
      <c r="B69" s="135"/>
      <c r="C69" s="135"/>
      <c r="D69" s="135"/>
      <c r="E69" s="135"/>
      <c r="F69" s="136"/>
      <c r="G69" s="136"/>
      <c r="H69" s="135"/>
      <c r="I69" s="136"/>
      <c r="J69" s="135"/>
      <c r="K69" s="135"/>
      <c r="L69" s="135"/>
      <c r="M69" s="135"/>
      <c r="N69" s="135"/>
      <c r="O69" s="135"/>
      <c r="P69" s="135"/>
    </row>
    <row r="70" spans="5:5">
      <c r="E70" s="63">
        <f>E68-D68</f>
        <v>-994.28</v>
      </c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N9" sqref="N9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13</v>
      </c>
    </row>
    <row r="3" s="62" customFormat="1" ht="24.95" customHeight="1" spans="1:18">
      <c r="A3" s="71" t="s">
        <v>14</v>
      </c>
      <c r="B3" s="45" t="s">
        <v>15</v>
      </c>
      <c r="C3" s="72" t="s">
        <v>16</v>
      </c>
      <c r="D3" s="73"/>
      <c r="E3" s="73"/>
      <c r="F3" s="73"/>
      <c r="G3" s="73"/>
      <c r="H3" s="73"/>
      <c r="I3" s="73"/>
      <c r="J3" s="71" t="s">
        <v>17</v>
      </c>
      <c r="K3" s="45" t="s">
        <v>15</v>
      </c>
      <c r="L3" s="39" t="s">
        <v>16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130</v>
      </c>
      <c r="D4" s="39" t="s">
        <v>19</v>
      </c>
      <c r="E4" s="39" t="s">
        <v>20</v>
      </c>
      <c r="F4" s="39" t="s">
        <v>131</v>
      </c>
      <c r="G4" s="39" t="s">
        <v>132</v>
      </c>
      <c r="H4" s="39" t="s">
        <v>23</v>
      </c>
      <c r="I4" s="39" t="s">
        <v>133</v>
      </c>
      <c r="J4" s="74"/>
      <c r="K4" s="75"/>
      <c r="L4" s="39" t="s">
        <v>130</v>
      </c>
      <c r="M4" s="39" t="s">
        <v>19</v>
      </c>
      <c r="N4" s="39" t="s">
        <v>20</v>
      </c>
      <c r="O4" s="39" t="s">
        <v>131</v>
      </c>
      <c r="P4" s="39" t="s">
        <v>132</v>
      </c>
      <c r="Q4" s="39" t="s">
        <v>23</v>
      </c>
      <c r="R4" s="39" t="s">
        <v>24</v>
      </c>
    </row>
    <row r="5" s="63" customFormat="1" ht="23" customHeight="1" spans="1:18">
      <c r="A5" s="76" t="s">
        <v>63</v>
      </c>
      <c r="B5" s="77">
        <f>SUM(B6)</f>
        <v>0</v>
      </c>
      <c r="C5" s="77">
        <f>SUM(C6)</f>
        <v>0</v>
      </c>
      <c r="D5" s="77"/>
      <c r="E5" s="77"/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134</v>
      </c>
      <c r="K5" s="82"/>
      <c r="L5" s="82"/>
      <c r="M5" s="82"/>
      <c r="N5" s="82"/>
      <c r="O5" s="78" t="str">
        <f t="shared" ref="O5:O14" si="0">IF(OR(VALUE(N5)=0,ISERROR(N5/L5)),"",N5/L5)</f>
        <v/>
      </c>
      <c r="P5" s="79" t="str">
        <f t="shared" ref="P5:P14" si="1">IF(OR(VALUE(N5)=0,ISERROR(N5/K5-1)),"",N5/K5-1)</f>
        <v/>
      </c>
      <c r="Q5" s="80">
        <f t="shared" ref="Q5:Q14" si="2"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135</v>
      </c>
      <c r="B6" s="77">
        <f>SUM(B7:B16)</f>
        <v>0</v>
      </c>
      <c r="C6" s="77">
        <f>SUM(C7:C16)</f>
        <v>0</v>
      </c>
      <c r="D6" s="77"/>
      <c r="E6" s="77"/>
      <c r="F6" s="78" t="str">
        <f t="shared" ref="F6:F29" si="3">IF(OR(VALUE(E6)=0,ISERROR(E6/C6)),"",E6/C6)</f>
        <v/>
      </c>
      <c r="G6" s="79" t="str">
        <f t="shared" ref="G6:G29" si="4">IF(OR(VALUE(E6)=0,ISERROR(E6/B6-1)),"",E6/B6-1)</f>
        <v/>
      </c>
      <c r="H6" s="80">
        <f t="shared" ref="H6:H29" si="5">E6-D6</f>
        <v>0</v>
      </c>
      <c r="I6" s="79" t="str">
        <f t="shared" ref="I6:I29" si="6">IF(OR(VALUE(H6)=0,ISERROR(H6/D6)),"",H6/D6)</f>
        <v/>
      </c>
      <c r="J6" s="81" t="s">
        <v>136</v>
      </c>
      <c r="K6" s="82"/>
      <c r="L6" s="82"/>
      <c r="M6" s="82"/>
      <c r="N6" s="82"/>
      <c r="O6" s="78" t="str">
        <f t="shared" si="0"/>
        <v/>
      </c>
      <c r="P6" s="79" t="str">
        <f t="shared" si="1"/>
        <v/>
      </c>
      <c r="Q6" s="80">
        <f t="shared" si="2"/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137</v>
      </c>
      <c r="B7" s="82"/>
      <c r="C7" s="82"/>
      <c r="D7" s="82"/>
      <c r="E7" s="82"/>
      <c r="F7" s="78" t="str">
        <f t="shared" si="3"/>
        <v/>
      </c>
      <c r="G7" s="79" t="str">
        <f t="shared" si="4"/>
        <v/>
      </c>
      <c r="H7" s="80">
        <f t="shared" si="5"/>
        <v>0</v>
      </c>
      <c r="I7" s="79" t="str">
        <f t="shared" si="6"/>
        <v/>
      </c>
      <c r="J7" s="81" t="s">
        <v>138</v>
      </c>
      <c r="K7" s="82"/>
      <c r="L7" s="82"/>
      <c r="M7" s="82"/>
      <c r="N7" s="82"/>
      <c r="O7" s="78" t="str">
        <f t="shared" si="0"/>
        <v/>
      </c>
      <c r="P7" s="79" t="str">
        <f t="shared" si="1"/>
        <v/>
      </c>
      <c r="Q7" s="80">
        <f t="shared" si="2"/>
        <v>0</v>
      </c>
      <c r="R7" s="79" t="str">
        <f t="shared" si="7"/>
        <v/>
      </c>
    </row>
    <row r="8" s="63" customFormat="1" ht="23" customHeight="1" spans="1:18">
      <c r="A8" s="81" t="s">
        <v>139</v>
      </c>
      <c r="B8" s="82"/>
      <c r="C8" s="82"/>
      <c r="D8" s="82"/>
      <c r="E8" s="82"/>
      <c r="F8" s="78" t="str">
        <f t="shared" si="3"/>
        <v/>
      </c>
      <c r="G8" s="79" t="str">
        <f t="shared" si="4"/>
        <v/>
      </c>
      <c r="H8" s="80">
        <f t="shared" si="5"/>
        <v>0</v>
      </c>
      <c r="I8" s="79" t="str">
        <f t="shared" si="6"/>
        <v/>
      </c>
      <c r="J8" s="81" t="s">
        <v>140</v>
      </c>
      <c r="K8" s="82"/>
      <c r="L8" s="82"/>
      <c r="M8" s="82"/>
      <c r="N8" s="82"/>
      <c r="O8" s="78" t="str">
        <f t="shared" si="0"/>
        <v/>
      </c>
      <c r="P8" s="79" t="str">
        <f t="shared" si="1"/>
        <v/>
      </c>
      <c r="Q8" s="80">
        <f t="shared" si="2"/>
        <v>0</v>
      </c>
      <c r="R8" s="79" t="str">
        <f t="shared" si="7"/>
        <v/>
      </c>
    </row>
    <row r="9" s="63" customFormat="1" ht="23" customHeight="1" spans="1:18">
      <c r="A9" s="81" t="s">
        <v>141</v>
      </c>
      <c r="B9" s="82"/>
      <c r="C9" s="82"/>
      <c r="D9" s="82"/>
      <c r="E9" s="82"/>
      <c r="F9" s="78" t="str">
        <f t="shared" si="3"/>
        <v/>
      </c>
      <c r="G9" s="79" t="str">
        <f t="shared" si="4"/>
        <v/>
      </c>
      <c r="H9" s="80">
        <f t="shared" si="5"/>
        <v>0</v>
      </c>
      <c r="I9" s="79" t="str">
        <f t="shared" si="6"/>
        <v/>
      </c>
      <c r="J9" s="81" t="s">
        <v>142</v>
      </c>
      <c r="K9" s="82"/>
      <c r="L9" s="82"/>
      <c r="M9" s="82"/>
      <c r="N9" s="82"/>
      <c r="O9" s="78" t="str">
        <f t="shared" si="0"/>
        <v/>
      </c>
      <c r="P9" s="79" t="str">
        <f t="shared" si="1"/>
        <v/>
      </c>
      <c r="Q9" s="80">
        <f t="shared" si="2"/>
        <v>0</v>
      </c>
      <c r="R9" s="79" t="str">
        <f t="shared" si="7"/>
        <v/>
      </c>
    </row>
    <row r="10" s="63" customFormat="1" ht="23" customHeight="1" spans="1:18">
      <c r="A10" s="81" t="s">
        <v>143</v>
      </c>
      <c r="B10" s="82"/>
      <c r="C10" s="82"/>
      <c r="D10" s="82"/>
      <c r="E10" s="82"/>
      <c r="F10" s="78" t="str">
        <f t="shared" si="3"/>
        <v/>
      </c>
      <c r="G10" s="79" t="str">
        <f t="shared" si="4"/>
        <v/>
      </c>
      <c r="H10" s="80">
        <f t="shared" si="5"/>
        <v>0</v>
      </c>
      <c r="I10" s="79" t="str">
        <f t="shared" si="6"/>
        <v/>
      </c>
      <c r="J10" s="98" t="s">
        <v>144</v>
      </c>
      <c r="K10" s="82"/>
      <c r="L10" s="82"/>
      <c r="M10" s="82"/>
      <c r="N10" s="82"/>
      <c r="O10" s="78" t="str">
        <f t="shared" si="0"/>
        <v/>
      </c>
      <c r="P10" s="79" t="str">
        <f t="shared" si="1"/>
        <v/>
      </c>
      <c r="Q10" s="80">
        <f t="shared" si="2"/>
        <v>0</v>
      </c>
      <c r="R10" s="79" t="str">
        <f t="shared" si="7"/>
        <v/>
      </c>
    </row>
    <row r="11" s="63" customFormat="1" ht="23" customHeight="1" spans="1:18">
      <c r="A11" s="81" t="s">
        <v>145</v>
      </c>
      <c r="B11" s="82"/>
      <c r="C11" s="82"/>
      <c r="D11" s="82"/>
      <c r="E11" s="82"/>
      <c r="F11" s="78" t="str">
        <f t="shared" si="3"/>
        <v/>
      </c>
      <c r="G11" s="79" t="str">
        <f t="shared" si="4"/>
        <v/>
      </c>
      <c r="H11" s="80">
        <f t="shared" si="5"/>
        <v>0</v>
      </c>
      <c r="I11" s="79" t="str">
        <f t="shared" si="6"/>
        <v/>
      </c>
      <c r="J11" s="81" t="s">
        <v>146</v>
      </c>
      <c r="K11" s="82"/>
      <c r="L11" s="82"/>
      <c r="M11" s="82"/>
      <c r="N11" s="82"/>
      <c r="O11" s="78" t="str">
        <f t="shared" si="0"/>
        <v/>
      </c>
      <c r="P11" s="79" t="str">
        <f t="shared" si="1"/>
        <v/>
      </c>
      <c r="Q11" s="80">
        <f t="shared" si="2"/>
        <v>0</v>
      </c>
      <c r="R11" s="79" t="str">
        <f t="shared" si="7"/>
        <v/>
      </c>
    </row>
    <row r="12" s="63" customFormat="1" ht="23" customHeight="1" spans="1:18">
      <c r="A12" s="81" t="s">
        <v>147</v>
      </c>
      <c r="B12" s="82"/>
      <c r="C12" s="82"/>
      <c r="D12" s="82"/>
      <c r="E12" s="82"/>
      <c r="F12" s="78" t="str">
        <f t="shared" si="3"/>
        <v/>
      </c>
      <c r="G12" s="79" t="str">
        <f t="shared" si="4"/>
        <v/>
      </c>
      <c r="H12" s="80">
        <f t="shared" si="5"/>
        <v>0</v>
      </c>
      <c r="I12" s="79" t="str">
        <f t="shared" si="6"/>
        <v/>
      </c>
      <c r="J12" s="81" t="s">
        <v>148</v>
      </c>
      <c r="K12" s="82"/>
      <c r="L12" s="82"/>
      <c r="M12" s="82"/>
      <c r="N12" s="82"/>
      <c r="O12" s="78" t="str">
        <f t="shared" si="0"/>
        <v/>
      </c>
      <c r="P12" s="79" t="str">
        <f t="shared" si="1"/>
        <v/>
      </c>
      <c r="Q12" s="80">
        <f t="shared" si="2"/>
        <v>0</v>
      </c>
      <c r="R12" s="79" t="str">
        <f t="shared" si="7"/>
        <v/>
      </c>
    </row>
    <row r="13" s="63" customFormat="1" ht="23" customHeight="1" spans="1:18">
      <c r="A13" s="83" t="s">
        <v>149</v>
      </c>
      <c r="B13" s="82"/>
      <c r="C13" s="82"/>
      <c r="D13" s="82"/>
      <c r="E13" s="82"/>
      <c r="F13" s="78" t="str">
        <f t="shared" si="3"/>
        <v/>
      </c>
      <c r="G13" s="79" t="str">
        <f t="shared" si="4"/>
        <v/>
      </c>
      <c r="H13" s="80">
        <f t="shared" si="5"/>
        <v>0</v>
      </c>
      <c r="I13" s="79" t="str">
        <f t="shared" si="6"/>
        <v/>
      </c>
      <c r="J13" s="81" t="s">
        <v>150</v>
      </c>
      <c r="K13" s="82"/>
      <c r="L13" s="82"/>
      <c r="M13" s="82"/>
      <c r="N13" s="82"/>
      <c r="O13" s="78" t="str">
        <f t="shared" si="0"/>
        <v/>
      </c>
      <c r="P13" s="79" t="str">
        <f t="shared" si="1"/>
        <v/>
      </c>
      <c r="Q13" s="80">
        <f t="shared" si="2"/>
        <v>0</v>
      </c>
      <c r="R13" s="79" t="str">
        <f t="shared" si="7"/>
        <v/>
      </c>
    </row>
    <row r="14" s="63" customFormat="1" ht="23" customHeight="1" spans="1:18">
      <c r="A14" s="84" t="s">
        <v>151</v>
      </c>
      <c r="B14" s="82"/>
      <c r="C14" s="82"/>
      <c r="D14" s="82"/>
      <c r="E14" s="82"/>
      <c r="F14" s="78" t="str">
        <f t="shared" si="3"/>
        <v/>
      </c>
      <c r="G14" s="79" t="str">
        <f t="shared" si="4"/>
        <v/>
      </c>
      <c r="H14" s="80">
        <f t="shared" si="5"/>
        <v>0</v>
      </c>
      <c r="I14" s="79" t="str">
        <f t="shared" si="6"/>
        <v/>
      </c>
      <c r="J14" s="81" t="s">
        <v>152</v>
      </c>
      <c r="K14" s="82"/>
      <c r="L14" s="82"/>
      <c r="M14" s="82"/>
      <c r="N14" s="82"/>
      <c r="O14" s="78" t="str">
        <f t="shared" si="0"/>
        <v/>
      </c>
      <c r="P14" s="79" t="str">
        <f t="shared" si="1"/>
        <v/>
      </c>
      <c r="Q14" s="80">
        <f t="shared" si="2"/>
        <v>0</v>
      </c>
      <c r="R14" s="79" t="str">
        <f t="shared" si="7"/>
        <v/>
      </c>
    </row>
    <row r="15" s="63" customFormat="1" ht="23" customHeight="1" spans="1:18">
      <c r="A15" s="81" t="s">
        <v>153</v>
      </c>
      <c r="B15" s="82"/>
      <c r="C15" s="82"/>
      <c r="D15" s="82"/>
      <c r="E15" s="82"/>
      <c r="F15" s="78" t="str">
        <f t="shared" si="3"/>
        <v/>
      </c>
      <c r="G15" s="79" t="str">
        <f t="shared" si="4"/>
        <v/>
      </c>
      <c r="H15" s="80">
        <f t="shared" si="5"/>
        <v>0</v>
      </c>
      <c r="I15" s="79" t="str">
        <f t="shared" si="6"/>
        <v/>
      </c>
      <c r="J15" s="81" t="s">
        <v>154</v>
      </c>
      <c r="K15" s="82"/>
      <c r="L15" s="82"/>
      <c r="M15" s="82"/>
      <c r="N15" s="82"/>
      <c r="O15" s="78"/>
      <c r="P15" s="79"/>
      <c r="Q15" s="80"/>
      <c r="R15" s="79" t="str">
        <f t="shared" si="7"/>
        <v/>
      </c>
    </row>
    <row r="16" s="63" customFormat="1" ht="23" customHeight="1" spans="1:18">
      <c r="A16" s="81" t="s">
        <v>155</v>
      </c>
      <c r="B16" s="82"/>
      <c r="C16" s="82"/>
      <c r="D16" s="82"/>
      <c r="E16" s="82"/>
      <c r="F16" s="78" t="str">
        <f t="shared" si="3"/>
        <v/>
      </c>
      <c r="G16" s="79" t="str">
        <f t="shared" si="4"/>
        <v/>
      </c>
      <c r="H16" s="80">
        <f t="shared" si="5"/>
        <v>0</v>
      </c>
      <c r="I16" s="79" t="str">
        <f t="shared" si="6"/>
        <v/>
      </c>
      <c r="J16" s="81" t="s">
        <v>156</v>
      </c>
      <c r="K16" s="82"/>
      <c r="L16" s="82"/>
      <c r="M16" s="82"/>
      <c r="N16" s="82"/>
      <c r="O16" s="78"/>
      <c r="P16" s="79"/>
      <c r="Q16" s="80"/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3"/>
        <v/>
      </c>
      <c r="G17" s="79" t="str">
        <f t="shared" si="4"/>
        <v/>
      </c>
      <c r="H17" s="80">
        <f t="shared" si="5"/>
        <v>0</v>
      </c>
      <c r="I17" s="79" t="str">
        <f t="shared" si="6"/>
        <v/>
      </c>
      <c r="J17" s="81" t="s">
        <v>157</v>
      </c>
      <c r="K17" s="82"/>
      <c r="L17" s="82"/>
      <c r="M17" s="82"/>
      <c r="N17" s="82"/>
      <c r="O17" s="78"/>
      <c r="P17" s="79"/>
      <c r="Q17" s="80"/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3"/>
        <v/>
      </c>
      <c r="G18" s="79" t="str">
        <f t="shared" si="4"/>
        <v/>
      </c>
      <c r="H18" s="80">
        <f t="shared" si="5"/>
        <v>0</v>
      </c>
      <c r="I18" s="79" t="str">
        <f t="shared" si="6"/>
        <v/>
      </c>
      <c r="J18" s="99" t="s">
        <v>77</v>
      </c>
      <c r="K18" s="82"/>
      <c r="L18" s="82"/>
      <c r="M18" s="82"/>
      <c r="N18" s="82"/>
      <c r="O18" s="78"/>
      <c r="P18" s="79"/>
      <c r="Q18" s="80"/>
      <c r="R18" s="79" t="str">
        <f t="shared" si="7"/>
        <v/>
      </c>
    </row>
    <row r="19" s="63" customFormat="1" ht="24.95" customHeight="1" spans="1:18">
      <c r="A19" s="86" t="s">
        <v>78</v>
      </c>
      <c r="B19" s="77">
        <f>SUM(B5)</f>
        <v>0</v>
      </c>
      <c r="C19" s="77">
        <f>SUM(C5)</f>
        <v>0</v>
      </c>
      <c r="D19" s="77"/>
      <c r="E19" s="77"/>
      <c r="F19" s="78" t="str">
        <f t="shared" si="3"/>
        <v/>
      </c>
      <c r="G19" s="79" t="str">
        <f t="shared" si="4"/>
        <v/>
      </c>
      <c r="H19" s="80">
        <f t="shared" si="5"/>
        <v>0</v>
      </c>
      <c r="I19" s="79" t="str">
        <f t="shared" si="6"/>
        <v/>
      </c>
      <c r="J19" s="100" t="s">
        <v>79</v>
      </c>
      <c r="K19" s="77">
        <f>SUM(K5:K17)</f>
        <v>0</v>
      </c>
      <c r="L19" s="77">
        <f>SUM(L5:L17)</f>
        <v>0</v>
      </c>
      <c r="M19" s="77"/>
      <c r="N19" s="77"/>
      <c r="O19" s="78"/>
      <c r="P19" s="79"/>
      <c r="Q19" s="80"/>
      <c r="R19" s="79" t="str">
        <f t="shared" si="7"/>
        <v/>
      </c>
    </row>
    <row r="20" s="63" customFormat="1" ht="24.95" customHeight="1" spans="1:18">
      <c r="A20" s="87" t="s">
        <v>158</v>
      </c>
      <c r="B20" s="77">
        <f>SUM(B21:B24)</f>
        <v>0</v>
      </c>
      <c r="C20" s="77">
        <f>SUM(C21:C24)</f>
        <v>0</v>
      </c>
      <c r="D20" s="77"/>
      <c r="E20" s="77"/>
      <c r="F20" s="78" t="str">
        <f t="shared" si="3"/>
        <v/>
      </c>
      <c r="G20" s="79" t="str">
        <f t="shared" si="4"/>
        <v/>
      </c>
      <c r="H20" s="80">
        <f t="shared" si="5"/>
        <v>0</v>
      </c>
      <c r="I20" s="79" t="str">
        <f t="shared" si="6"/>
        <v/>
      </c>
      <c r="J20" s="101" t="s">
        <v>159</v>
      </c>
      <c r="K20" s="77">
        <f>SUM(K21:K24)</f>
        <v>0</v>
      </c>
      <c r="L20" s="77">
        <f>SUM(L21:L24)</f>
        <v>0</v>
      </c>
      <c r="M20" s="77"/>
      <c r="N20" s="77"/>
      <c r="O20" s="78"/>
      <c r="P20" s="79"/>
      <c r="Q20" s="80"/>
      <c r="R20" s="79" t="str">
        <f t="shared" si="7"/>
        <v/>
      </c>
    </row>
    <row r="21" s="63" customFormat="1" ht="24.95" customHeight="1" spans="1:18">
      <c r="A21" s="88" t="s">
        <v>160</v>
      </c>
      <c r="B21" s="89"/>
      <c r="C21" s="90"/>
      <c r="D21" s="90"/>
      <c r="E21" s="91"/>
      <c r="F21" s="78" t="str">
        <f t="shared" si="3"/>
        <v/>
      </c>
      <c r="G21" s="92" t="str">
        <f t="shared" si="4"/>
        <v/>
      </c>
      <c r="H21" s="93">
        <f t="shared" si="5"/>
        <v>0</v>
      </c>
      <c r="I21" s="92" t="str">
        <f t="shared" si="6"/>
        <v/>
      </c>
      <c r="J21" s="81" t="s">
        <v>161</v>
      </c>
      <c r="K21" s="89"/>
      <c r="L21" s="89"/>
      <c r="M21" s="89"/>
      <c r="N21" s="89"/>
      <c r="O21" s="78"/>
      <c r="P21" s="79"/>
      <c r="Q21" s="80"/>
      <c r="R21" s="79" t="str">
        <f t="shared" si="7"/>
        <v/>
      </c>
    </row>
    <row r="22" s="63" customFormat="1" ht="24.95" customHeight="1" spans="1:18">
      <c r="A22" s="88" t="s">
        <v>117</v>
      </c>
      <c r="B22" s="89"/>
      <c r="C22" s="89"/>
      <c r="D22" s="89"/>
      <c r="E22" s="82"/>
      <c r="F22" s="78" t="str">
        <f t="shared" si="3"/>
        <v/>
      </c>
      <c r="G22" s="79" t="str">
        <f t="shared" si="4"/>
        <v/>
      </c>
      <c r="H22" s="80">
        <f t="shared" si="5"/>
        <v>0</v>
      </c>
      <c r="I22" s="79" t="str">
        <f t="shared" si="6"/>
        <v/>
      </c>
      <c r="J22" s="81" t="s">
        <v>162</v>
      </c>
      <c r="K22" s="89"/>
      <c r="L22" s="89"/>
      <c r="M22" s="89"/>
      <c r="N22" s="89"/>
      <c r="O22" s="78"/>
      <c r="P22" s="79"/>
      <c r="Q22" s="80"/>
      <c r="R22" s="79" t="str">
        <f t="shared" si="7"/>
        <v/>
      </c>
    </row>
    <row r="23" s="63" customFormat="1" ht="24.95" customHeight="1" spans="1:18">
      <c r="A23" s="88" t="s">
        <v>123</v>
      </c>
      <c r="B23" s="89"/>
      <c r="C23" s="89"/>
      <c r="D23" s="89"/>
      <c r="E23" s="89"/>
      <c r="F23" s="78" t="str">
        <f t="shared" si="3"/>
        <v/>
      </c>
      <c r="G23" s="79" t="str">
        <f t="shared" si="4"/>
        <v/>
      </c>
      <c r="H23" s="80">
        <f t="shared" si="5"/>
        <v>0</v>
      </c>
      <c r="I23" s="79" t="str">
        <f t="shared" si="6"/>
        <v/>
      </c>
      <c r="J23" s="81" t="s">
        <v>118</v>
      </c>
      <c r="K23" s="89"/>
      <c r="L23" s="89"/>
      <c r="M23" s="89"/>
      <c r="N23" s="89"/>
      <c r="O23" s="78"/>
      <c r="P23" s="79"/>
      <c r="Q23" s="80"/>
      <c r="R23" s="79" t="str">
        <f t="shared" si="7"/>
        <v/>
      </c>
    </row>
    <row r="24" s="63" customFormat="1" ht="24.95" customHeight="1" spans="1:18">
      <c r="A24" s="88" t="s">
        <v>163</v>
      </c>
      <c r="B24" s="89"/>
      <c r="C24" s="89"/>
      <c r="D24" s="89"/>
      <c r="E24" s="89"/>
      <c r="F24" s="78" t="str">
        <f t="shared" si="3"/>
        <v/>
      </c>
      <c r="G24" s="79" t="str">
        <f t="shared" si="4"/>
        <v/>
      </c>
      <c r="H24" s="80">
        <f t="shared" si="5"/>
        <v>0</v>
      </c>
      <c r="I24" s="79" t="str">
        <f t="shared" si="6"/>
        <v/>
      </c>
      <c r="J24" s="81" t="s">
        <v>164</v>
      </c>
      <c r="K24" s="89"/>
      <c r="L24" s="89"/>
      <c r="M24" s="89"/>
      <c r="N24" s="89"/>
      <c r="O24" s="78"/>
      <c r="P24" s="79"/>
      <c r="Q24" s="80"/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3"/>
        <v/>
      </c>
      <c r="G25" s="79" t="str">
        <f t="shared" si="4"/>
        <v/>
      </c>
      <c r="H25" s="80">
        <f t="shared" si="5"/>
        <v>0</v>
      </c>
      <c r="I25" s="79" t="str">
        <f t="shared" si="6"/>
        <v/>
      </c>
      <c r="J25" s="101" t="s">
        <v>165</v>
      </c>
      <c r="K25" s="89"/>
      <c r="L25" s="89"/>
      <c r="M25" s="89"/>
      <c r="N25" s="89"/>
      <c r="O25" s="78"/>
      <c r="P25" s="79"/>
      <c r="Q25" s="80"/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3"/>
        <v/>
      </c>
      <c r="G26" s="79" t="str">
        <f t="shared" si="4"/>
        <v/>
      </c>
      <c r="H26" s="80">
        <f t="shared" si="5"/>
        <v>0</v>
      </c>
      <c r="I26" s="79" t="str">
        <f t="shared" si="6"/>
        <v/>
      </c>
      <c r="J26" s="101" t="s">
        <v>166</v>
      </c>
      <c r="K26" s="89"/>
      <c r="L26" s="89"/>
      <c r="M26" s="89"/>
      <c r="N26" s="89"/>
      <c r="O26" s="78"/>
      <c r="P26" s="79"/>
      <c r="Q26" s="80"/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3"/>
        <v/>
      </c>
      <c r="G27" s="79" t="str">
        <f t="shared" si="4"/>
        <v/>
      </c>
      <c r="H27" s="80">
        <f t="shared" si="5"/>
        <v>0</v>
      </c>
      <c r="I27" s="79" t="str">
        <f t="shared" si="6"/>
        <v/>
      </c>
      <c r="J27" s="102"/>
      <c r="K27" s="89"/>
      <c r="L27" s="89"/>
      <c r="M27" s="89"/>
      <c r="N27" s="89"/>
      <c r="O27" s="78"/>
      <c r="P27" s="79"/>
      <c r="Q27" s="80"/>
      <c r="R27" s="79" t="str">
        <f t="shared" si="7"/>
        <v/>
      </c>
    </row>
    <row r="28" s="64" customFormat="1" ht="24.95" customHeight="1" spans="1:18">
      <c r="A28" s="85" t="s">
        <v>77</v>
      </c>
      <c r="B28" s="89"/>
      <c r="C28" s="89"/>
      <c r="D28" s="89"/>
      <c r="E28" s="89"/>
      <c r="F28" s="78" t="str">
        <f t="shared" si="3"/>
        <v/>
      </c>
      <c r="G28" s="79" t="str">
        <f t="shared" si="4"/>
        <v/>
      </c>
      <c r="H28" s="80">
        <f t="shared" si="5"/>
        <v>0</v>
      </c>
      <c r="I28" s="79" t="str">
        <f t="shared" si="6"/>
        <v/>
      </c>
      <c r="J28" s="103" t="s">
        <v>77</v>
      </c>
      <c r="K28" s="89"/>
      <c r="L28" s="89"/>
      <c r="M28" s="89"/>
      <c r="N28" s="89"/>
      <c r="O28" s="78"/>
      <c r="P28" s="79"/>
      <c r="Q28" s="80"/>
      <c r="R28" s="79" t="str">
        <f t="shared" si="7"/>
        <v/>
      </c>
    </row>
    <row r="29" s="63" customFormat="1" ht="42.75" customHeight="1" spans="1:18">
      <c r="A29" s="86" t="s">
        <v>167</v>
      </c>
      <c r="B29" s="77">
        <f>SUM(B19,B20)</f>
        <v>0</v>
      </c>
      <c r="C29" s="77">
        <f>SUM(C19,C20)</f>
        <v>0</v>
      </c>
      <c r="D29" s="77"/>
      <c r="E29" s="77"/>
      <c r="F29" s="78" t="str">
        <f t="shared" si="3"/>
        <v/>
      </c>
      <c r="G29" s="79" t="str">
        <f t="shared" si="4"/>
        <v/>
      </c>
      <c r="H29" s="80">
        <f t="shared" si="5"/>
        <v>0</v>
      </c>
      <c r="I29" s="79" t="str">
        <f t="shared" si="6"/>
        <v/>
      </c>
      <c r="J29" s="100" t="s">
        <v>129</v>
      </c>
      <c r="K29" s="77">
        <f>K19+K20+K25+K26</f>
        <v>0</v>
      </c>
      <c r="L29" s="77">
        <f>L19+L20+L25+L26</f>
        <v>0</v>
      </c>
      <c r="M29" s="77"/>
      <c r="N29" s="77"/>
      <c r="O29" s="78"/>
      <c r="P29" s="79"/>
      <c r="Q29" s="80"/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29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29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6" stopIfTrue="1">
      <formula>"len($A:$A)=3"</formula>
    </cfRule>
    <cfRule type="expression" dxfId="0" priority="7" stopIfTrue="1">
      <formula>"len($A:$A)=3"</formula>
    </cfRule>
  </conditionalFormatting>
  <conditionalFormatting sqref="A20:A27">
    <cfRule type="expression" dxfId="0" priority="4" stopIfTrue="1">
      <formula>"len($A:$A)=3"</formula>
    </cfRule>
    <cfRule type="expression" dxfId="0" priority="5" stopIfTrue="1">
      <formula>"len($A:$A)=3"</formula>
    </cfRule>
  </conditionalFormatting>
  <conditionalFormatting sqref="J23:J24">
    <cfRule type="expression" dxfId="0" priority="3" stopIfTrue="1">
      <formula>"len($A:$A)=3"</formula>
    </cfRule>
  </conditionalFormatting>
  <conditionalFormatting sqref="G5:I29">
    <cfRule type="cellIs" dxfId="1" priority="2" stopIfTrue="1" operator="lessThan">
      <formula>0</formula>
    </cfRule>
  </conditionalFormatting>
  <conditionalFormatting sqref="P5:R29">
    <cfRule type="cellIs" dxfId="1" priority="1" stopIfTrue="1" operator="lessThan">
      <formula>0</formula>
    </cfRule>
  </conditionalFormatting>
  <conditionalFormatting sqref="A17:A18 A28 J27">
    <cfRule type="expression" dxfId="0" priority="12" stopIfTrue="1">
      <formula>"len($A:$A)=3"</formula>
    </cfRule>
  </conditionalFormatting>
  <conditionalFormatting sqref="G30:I52 P30:P52">
    <cfRule type="cellIs" dxfId="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I10" sqref="I10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14</v>
      </c>
      <c r="B3" s="39" t="s">
        <v>15</v>
      </c>
      <c r="C3" s="40" t="s">
        <v>16</v>
      </c>
      <c r="D3" s="40"/>
      <c r="E3" s="38" t="s">
        <v>17</v>
      </c>
      <c r="F3" s="39" t="s">
        <v>15</v>
      </c>
      <c r="G3" s="40" t="s">
        <v>16</v>
      </c>
      <c r="H3" s="40"/>
    </row>
    <row r="4" s="33" customFormat="1" ht="19.5" customHeight="1" spans="1:8">
      <c r="A4" s="41"/>
      <c r="B4" s="39"/>
      <c r="C4" s="39" t="s">
        <v>20</v>
      </c>
      <c r="D4" s="39" t="s">
        <v>169</v>
      </c>
      <c r="E4" s="41"/>
      <c r="F4" s="39"/>
      <c r="G4" s="39" t="s">
        <v>20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81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77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77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D10" sqref="D10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13</v>
      </c>
    </row>
    <row r="5" s="1" customFormat="1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s="1" customFormat="1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2020年一般公预算执行情况表</vt:lpstr>
      <vt:lpstr>2020年政府性基金预算执行情况表</vt:lpstr>
      <vt:lpstr>2020年国有资本经营预算执行情况表</vt:lpstr>
      <vt:lpstr>2020年社会保险基金预算执行情况表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</cp:lastModifiedBy>
  <cp:revision>1</cp:revision>
  <dcterms:created xsi:type="dcterms:W3CDTF">1996-12-17T01:32:00Z</dcterms:created>
  <cp:lastPrinted>2017-01-11T06:49:00Z</cp:lastPrinted>
  <dcterms:modified xsi:type="dcterms:W3CDTF">2021-02-17T07:26:49Z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