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 tabRatio="754"/>
  </bookViews>
  <sheets>
    <sheet name="2018（修改）" sheetId="5" r:id="rId1"/>
  </sheets>
  <definedNames>
    <definedName name="_xlnm._FilterDatabase" localSheetId="0" hidden="1">'2018（修改）'!$A$5:$AH$103</definedName>
    <definedName name="_xlnm.Print_Area" localSheetId="0">'2018（修改）'!$A$1:$AB$125</definedName>
    <definedName name="_xlnm.Print_Titles" localSheetId="0">'2018（修改）'!$1:$3</definedName>
  </definedNames>
  <calcPr calcId="144525"/>
</workbook>
</file>

<file path=xl/sharedStrings.xml><?xml version="1.0" encoding="utf-8"?>
<sst xmlns="http://schemas.openxmlformats.org/spreadsheetml/2006/main" count="1225" uniqueCount="434">
  <si>
    <t>附表1</t>
  </si>
  <si>
    <t>梁河县2018年财政专项扶贫资金项目完成情况表--全县</t>
  </si>
  <si>
    <t>单位：梁河县扶贫办      财政局                                                                                                                                       核对人：各项目实施单位                                                       时间：2019年11月1日</t>
  </si>
  <si>
    <t>序号</t>
  </si>
  <si>
    <t>资金类别</t>
  </si>
  <si>
    <t>项目名称</t>
  </si>
  <si>
    <t>实施地点</t>
  </si>
  <si>
    <t>下达资金年度</t>
  </si>
  <si>
    <t>实施年度</t>
  </si>
  <si>
    <t>省、州、县资金计划  下达指标文号</t>
  </si>
  <si>
    <t>县财政下达资金</t>
  </si>
  <si>
    <t>项目批复文号</t>
  </si>
  <si>
    <t>批复资金</t>
  </si>
  <si>
    <t>项目         是否          报备</t>
  </si>
  <si>
    <t>项目实施          责任部门或乡镇</t>
  </si>
  <si>
    <t>资金到位情况（万元）</t>
  </si>
  <si>
    <t>项目完成情况</t>
  </si>
  <si>
    <t>报账及结余情况</t>
  </si>
  <si>
    <t>备注</t>
  </si>
  <si>
    <t>乡镇</t>
  </si>
  <si>
    <t>村委会</t>
  </si>
  <si>
    <t>村民小组</t>
  </si>
  <si>
    <t>省财政</t>
  </si>
  <si>
    <t>州财政</t>
  </si>
  <si>
    <t>县政府项目指标文号</t>
  </si>
  <si>
    <t>县财政资金指标文号</t>
  </si>
  <si>
    <t>合计</t>
  </si>
  <si>
    <t>中央</t>
  </si>
  <si>
    <t>省级</t>
  </si>
  <si>
    <t>州级</t>
  </si>
  <si>
    <t>县级</t>
  </si>
  <si>
    <t>已完工</t>
  </si>
  <si>
    <t>未完工</t>
  </si>
  <si>
    <t>已报账    （万元）</t>
  </si>
  <si>
    <t>未报账    （万元）</t>
  </si>
  <si>
    <t>缴国库        （万元）</t>
  </si>
  <si>
    <t>2018年小计</t>
  </si>
  <si>
    <t>第一批中央专项扶贫资金</t>
  </si>
  <si>
    <t>云财农〔2017〕266号</t>
  </si>
  <si>
    <t>德财农〔2017〕197号</t>
  </si>
  <si>
    <t>梁政发〔2018〕27、64、83号</t>
  </si>
  <si>
    <t>梁政复〔2018〕82、128、3号</t>
  </si>
  <si>
    <t>1-1</t>
  </si>
  <si>
    <t>中央专项</t>
  </si>
  <si>
    <t>产业项目</t>
  </si>
  <si>
    <t>梁政发〔2018〕27号、38号、90号</t>
  </si>
  <si>
    <t>梁财农2018]39号</t>
  </si>
  <si>
    <t>梁政复〔2018〕82号</t>
  </si>
  <si>
    <t>是</t>
  </si>
  <si>
    <t>各乡镇</t>
  </si>
  <si>
    <t>结余收回重安排用于勐蚌光伏电站</t>
  </si>
  <si>
    <t>1-1-1</t>
  </si>
  <si>
    <t>遮岛镇建档立卡户产业扶持项目</t>
  </si>
  <si>
    <t>遮岛镇</t>
  </si>
  <si>
    <t>1-1-2</t>
  </si>
  <si>
    <t>芒东镇建档立卡户产业扶持项目</t>
  </si>
  <si>
    <t>芒东镇</t>
  </si>
  <si>
    <t>1-1-3</t>
  </si>
  <si>
    <t>勐养镇建档立卡户产业扶持项目</t>
  </si>
  <si>
    <t>勐养镇</t>
  </si>
  <si>
    <t>1-1-4</t>
  </si>
  <si>
    <t>九保乡建档立卡户产业扶持项目</t>
  </si>
  <si>
    <t>九保乡</t>
  </si>
  <si>
    <t>1-1-5</t>
  </si>
  <si>
    <t>河西乡建档立卡户产业扶持项目</t>
  </si>
  <si>
    <t>河西乡</t>
  </si>
  <si>
    <t>1-1-6</t>
  </si>
  <si>
    <t>大厂乡建档立卡户产业扶持项目</t>
  </si>
  <si>
    <t>大厂乡</t>
  </si>
  <si>
    <t>1-1-7</t>
  </si>
  <si>
    <t>小厂乡建档立卡户产业扶持项目</t>
  </si>
  <si>
    <t>小厂乡</t>
  </si>
  <si>
    <t>1-1-8</t>
  </si>
  <si>
    <t>平山乡建档立卡户产业扶持项目</t>
  </si>
  <si>
    <t>平山乡</t>
  </si>
  <si>
    <t>1-2</t>
  </si>
  <si>
    <t>项目管理费</t>
  </si>
  <si>
    <t>梁政发〔2018〕27号</t>
  </si>
  <si>
    <t>财政局</t>
  </si>
  <si>
    <t>扶贫办</t>
  </si>
  <si>
    <t>1-3</t>
  </si>
  <si>
    <t>建档立卡户易地搬迁建房补助</t>
  </si>
  <si>
    <t>梁政发〔2018〕27号、38号</t>
  </si>
  <si>
    <t>调减225.428</t>
  </si>
  <si>
    <t>1-3-1</t>
  </si>
  <si>
    <t>2017年建档立卡户易地搬迁建房补助</t>
  </si>
  <si>
    <t>易地办</t>
  </si>
  <si>
    <t>项目未实施，全额调减</t>
  </si>
  <si>
    <t>项目未实施全额调减</t>
  </si>
  <si>
    <t>1-3-2</t>
  </si>
  <si>
    <t>2018年建档立卡户易地搬迁建房补助</t>
  </si>
  <si>
    <t>1-4</t>
  </si>
  <si>
    <t>光伏项目</t>
  </si>
  <si>
    <t>梁政发〔2018〕64号</t>
  </si>
  <si>
    <t>梁财农2018]82号</t>
  </si>
  <si>
    <t>梁政复〔2018〕128号</t>
  </si>
  <si>
    <t>24个点</t>
  </si>
  <si>
    <t>1-4-1</t>
  </si>
  <si>
    <t>水箐村村级光伏电站建设</t>
  </si>
  <si>
    <t>水箐村</t>
  </si>
  <si>
    <t>跟踪审订</t>
  </si>
  <si>
    <t>1-4-2</t>
  </si>
  <si>
    <t>弄么村级光伏电站建设</t>
  </si>
  <si>
    <t>弄么村</t>
  </si>
  <si>
    <t>1-4-3</t>
  </si>
  <si>
    <t>笋子洼村级光伏电站建设</t>
  </si>
  <si>
    <t>笋子洼村</t>
  </si>
  <si>
    <t>1-4-4</t>
  </si>
  <si>
    <t>洒坞村级光伏电站建设</t>
  </si>
  <si>
    <t>洒坞村</t>
  </si>
  <si>
    <t>1-4-5</t>
  </si>
  <si>
    <t>小寨子村级光伏电站建设</t>
  </si>
  <si>
    <t>小寨子村</t>
  </si>
  <si>
    <t>1-4-6</t>
  </si>
  <si>
    <t>野鸭塘村级光伏电站建设</t>
  </si>
  <si>
    <t>野鸭塘村</t>
  </si>
  <si>
    <t>1-4-7</t>
  </si>
  <si>
    <t>帮歪村级光伏电站建设</t>
  </si>
  <si>
    <t>帮歪村</t>
  </si>
  <si>
    <t>1-4-8</t>
  </si>
  <si>
    <t>芒杏村级光伏电站建设</t>
  </si>
  <si>
    <t>芒杏村</t>
  </si>
  <si>
    <t>1-4-9</t>
  </si>
  <si>
    <t>勐来村级光伏电站建设</t>
  </si>
  <si>
    <t>勐来村</t>
  </si>
  <si>
    <t>1-4-10</t>
  </si>
  <si>
    <t>三锅疆村级光伏电站建设</t>
  </si>
  <si>
    <t>三锅疆村</t>
  </si>
  <si>
    <t>1-4-11</t>
  </si>
  <si>
    <t>阳塘村级光伏电站建设</t>
  </si>
  <si>
    <t>阳塘村</t>
  </si>
  <si>
    <t>1-4-12</t>
  </si>
  <si>
    <t>马茂村级光伏电站建设</t>
  </si>
  <si>
    <t>曩宋乡</t>
  </si>
  <si>
    <t>马茂村</t>
  </si>
  <si>
    <t>1-4-13</t>
  </si>
  <si>
    <t>九保村级光伏电站建设</t>
  </si>
  <si>
    <t>九保村</t>
  </si>
  <si>
    <t>1-4-14</t>
  </si>
  <si>
    <t>丙盖村级光伏电站建设</t>
  </si>
  <si>
    <t>丙盖村</t>
  </si>
  <si>
    <t>1-4-15</t>
  </si>
  <si>
    <t>横路村级光伏电站建设</t>
  </si>
  <si>
    <t>横路村</t>
  </si>
  <si>
    <t>1-4-16</t>
  </si>
  <si>
    <t>平山村级光伏电站建设</t>
  </si>
  <si>
    <t>平山村</t>
  </si>
  <si>
    <t>1-4-17</t>
  </si>
  <si>
    <t>天宝村级光伏电站建设</t>
  </si>
  <si>
    <t>天宝村</t>
  </si>
  <si>
    <t>1-4-18</t>
  </si>
  <si>
    <t>勐蚌村级光伏电站建设</t>
  </si>
  <si>
    <t>勐蚌村</t>
  </si>
  <si>
    <t>梁政发〔2018〕64号、92号、93号、95号</t>
  </si>
  <si>
    <t>1-4-19</t>
  </si>
  <si>
    <t>核桃林村级光伏电站建设</t>
  </si>
  <si>
    <t>核桃林村</t>
  </si>
  <si>
    <t>1-4-20</t>
  </si>
  <si>
    <t>小园子村级光伏电站建设</t>
  </si>
  <si>
    <t>小园子村</t>
  </si>
  <si>
    <t>1-4-21</t>
  </si>
  <si>
    <t>上河东村级光伏电站建设</t>
  </si>
  <si>
    <t>上河东村</t>
  </si>
  <si>
    <t>1-4-22</t>
  </si>
  <si>
    <t>小厂村级光伏电站建设</t>
  </si>
  <si>
    <t>小厂村</t>
  </si>
  <si>
    <t>1-4-23</t>
  </si>
  <si>
    <t>大邦幸村级光伏电站建设</t>
  </si>
  <si>
    <t>大邦幸村</t>
  </si>
  <si>
    <t>1-4-24</t>
  </si>
  <si>
    <t>友义村级光伏电站建设</t>
  </si>
  <si>
    <t>友义村</t>
  </si>
  <si>
    <t>5-1</t>
  </si>
  <si>
    <t>避雨不遮风房屋改造</t>
  </si>
  <si>
    <t>梁政发〔2018〕83号</t>
  </si>
  <si>
    <t>梁财农[2018]103号</t>
  </si>
  <si>
    <t>梁政复〔2019〕3号</t>
  </si>
  <si>
    <t>8个乡镇</t>
  </si>
  <si>
    <t>5-1-1</t>
  </si>
  <si>
    <t>梁政复〔2018〕347号</t>
  </si>
  <si>
    <t>5-1-2</t>
  </si>
  <si>
    <t>5-1-3</t>
  </si>
  <si>
    <t>5-1-4</t>
  </si>
  <si>
    <t>5-1-5</t>
  </si>
  <si>
    <t>财政已收回</t>
  </si>
  <si>
    <t>5-1-6</t>
  </si>
  <si>
    <t>5-1-7</t>
  </si>
  <si>
    <t>5-1-8</t>
  </si>
  <si>
    <t>在建</t>
  </si>
  <si>
    <t>6-1</t>
  </si>
  <si>
    <t>调整安排基础设施</t>
  </si>
  <si>
    <t>梁政发〔2018〕39号</t>
  </si>
  <si>
    <t>梁财农[2018]67号</t>
  </si>
  <si>
    <t>2个乡镇</t>
  </si>
  <si>
    <t>6-1-1</t>
  </si>
  <si>
    <t>人畜饮水工程</t>
  </si>
  <si>
    <t>卡子村</t>
  </si>
  <si>
    <t>梁政复〔2018〕252号</t>
  </si>
  <si>
    <t>6-1-2</t>
  </si>
  <si>
    <t>村内道路建设</t>
  </si>
  <si>
    <t>梁政复〔2018〕266号</t>
  </si>
  <si>
    <t>6-1-3</t>
  </si>
  <si>
    <t>杞木寨村</t>
  </si>
  <si>
    <t>梁政复〔2018〕253号</t>
  </si>
  <si>
    <t>6-1-4</t>
  </si>
  <si>
    <t>建档立卡户产业扶持</t>
  </si>
  <si>
    <t>梁政复〔2018〕212号</t>
  </si>
  <si>
    <t>2</t>
  </si>
  <si>
    <t>第一批省级专项</t>
  </si>
  <si>
    <t>梁政发〔2018〕64号、94号</t>
  </si>
  <si>
    <t>2-1</t>
  </si>
  <si>
    <t>省级专项</t>
  </si>
  <si>
    <t>金融扶贫</t>
  </si>
  <si>
    <t>梁政发〔2018〕27号、78号、91号</t>
  </si>
  <si>
    <t>梁政复〔2018〕120号、121号</t>
  </si>
  <si>
    <t>3家银行</t>
  </si>
  <si>
    <t>调减250</t>
  </si>
  <si>
    <t>2-1-1</t>
  </si>
  <si>
    <t>2017年小额信贷财政贴息资金</t>
  </si>
  <si>
    <t>梁政复〔2018〕120号</t>
  </si>
  <si>
    <t>2-1-2</t>
  </si>
  <si>
    <t>2018年小额信贷财政贴息资金</t>
  </si>
  <si>
    <t>梁政复〔2018〕121号</t>
  </si>
  <si>
    <r>
      <rPr>
        <b/>
        <sz val="10"/>
        <rFont val="宋体"/>
        <charset val="134"/>
      </rPr>
      <t>进行了两次调减：第一次150万用于龙营村道路；第二次调减100万；10万元</t>
    </r>
    <r>
      <rPr>
        <b/>
        <sz val="10"/>
        <color rgb="FFFF0000"/>
        <rFont val="宋体"/>
        <charset val="134"/>
      </rPr>
      <t>已由财政收回</t>
    </r>
  </si>
  <si>
    <t>2-2</t>
  </si>
  <si>
    <t>2018年雨露计划项目</t>
  </si>
  <si>
    <t>教育局</t>
  </si>
  <si>
    <t>梁政发〔2018〕27号、93号</t>
  </si>
  <si>
    <t>梁政复〔2018〕113号</t>
  </si>
  <si>
    <t>含调减小额信贷的36.1万</t>
  </si>
  <si>
    <t>2-3</t>
  </si>
  <si>
    <t>工作经费</t>
  </si>
  <si>
    <t>云财农〔2017〕266号、云财整合〔2018〕1号</t>
  </si>
  <si>
    <t>德财农〔2017〕197号、德财整合〔2018〕1号</t>
  </si>
  <si>
    <t>梁政发〔2018〕27号、52号</t>
  </si>
  <si>
    <t>无</t>
  </si>
  <si>
    <t>2-3-1</t>
  </si>
  <si>
    <t>第一批中央、省资金项目管理费</t>
  </si>
  <si>
    <t>2-3-2</t>
  </si>
  <si>
    <t>2018年统计监测经费</t>
  </si>
  <si>
    <t>农调队</t>
  </si>
  <si>
    <t>2-4</t>
  </si>
  <si>
    <t>建档立卡户建房补助项目</t>
  </si>
  <si>
    <t>7个乡镇</t>
  </si>
  <si>
    <t>梁政复〔2018〕211号、梁政复〔2019〕4号</t>
  </si>
  <si>
    <t>2-4-1</t>
  </si>
  <si>
    <t>建档立卡户建房补助</t>
  </si>
  <si>
    <t>梁财农[2018]82号</t>
  </si>
  <si>
    <t>梁政复〔2018〕211号</t>
  </si>
  <si>
    <r>
      <rPr>
        <b/>
        <sz val="10"/>
        <color rgb="FF000000"/>
        <rFont val="宋体"/>
        <charset val="134"/>
      </rPr>
      <t>下达</t>
    </r>
    <r>
      <rPr>
        <b/>
        <sz val="10"/>
        <color rgb="FF000000"/>
        <rFont val="Times New Roman"/>
        <charset val="134"/>
      </rPr>
      <t>33</t>
    </r>
    <r>
      <rPr>
        <b/>
        <sz val="10"/>
        <color rgb="FF000000"/>
        <rFont val="宋体"/>
        <charset val="134"/>
      </rPr>
      <t>户，兑付</t>
    </r>
    <r>
      <rPr>
        <b/>
        <sz val="10"/>
        <color rgb="FF000000"/>
        <rFont val="Times New Roman"/>
        <charset val="134"/>
      </rPr>
      <t>32</t>
    </r>
    <r>
      <rPr>
        <b/>
        <sz val="10"/>
        <color rgb="FF000000"/>
        <rFont val="宋体"/>
        <charset val="134"/>
      </rPr>
      <t>户，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户已在</t>
    </r>
    <r>
      <rPr>
        <b/>
        <sz val="10"/>
        <color rgb="FF000000"/>
        <rFont val="Times New Roman"/>
        <charset val="134"/>
      </rPr>
      <t>2017</t>
    </r>
    <r>
      <rPr>
        <b/>
        <sz val="10"/>
        <color rgb="FF000000"/>
        <rFont val="宋体"/>
        <charset val="134"/>
      </rPr>
      <t>年专项资金民居建设中兑付。</t>
    </r>
  </si>
  <si>
    <t>2-4-2</t>
  </si>
  <si>
    <r>
      <rPr>
        <b/>
        <sz val="10"/>
        <color indexed="8"/>
        <rFont val="Times New Roman"/>
        <charset val="134"/>
      </rPr>
      <t>12</t>
    </r>
    <r>
      <rPr>
        <b/>
        <sz val="10"/>
        <color indexed="8"/>
        <rFont val="宋体"/>
        <charset val="134"/>
      </rPr>
      <t>户</t>
    </r>
  </si>
  <si>
    <t>2-4-3</t>
  </si>
  <si>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宋体"/>
        <charset val="134"/>
      </rPr>
      <t>户，</t>
    </r>
    <r>
      <rPr>
        <b/>
        <sz val="10"/>
        <color rgb="FFFF0000"/>
        <rFont val="宋体"/>
        <charset val="134"/>
      </rPr>
      <t>财政已收回</t>
    </r>
  </si>
  <si>
    <t>2-4-4</t>
  </si>
  <si>
    <r>
      <rPr>
        <b/>
        <sz val="10"/>
        <color rgb="FF000000"/>
        <rFont val="Times New Roman"/>
        <charset val="134"/>
      </rPr>
      <t>28</t>
    </r>
    <r>
      <rPr>
        <b/>
        <sz val="10"/>
        <color rgb="FF000000"/>
        <rFont val="宋体"/>
        <charset val="134"/>
      </rPr>
      <t>户，结余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宋体"/>
        <charset val="134"/>
      </rPr>
      <t>待收</t>
    </r>
    <r>
      <rPr>
        <b/>
        <sz val="10"/>
        <color rgb="FFFF0000"/>
        <rFont val="宋体"/>
        <charset val="134"/>
      </rPr>
      <t>财政已收回</t>
    </r>
  </si>
  <si>
    <t>2-4-5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</si>
  <si>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户</t>
    </r>
  </si>
  <si>
    <t>2-4-6</t>
  </si>
  <si>
    <r>
      <rPr>
        <b/>
        <sz val="10"/>
        <rFont val="Times New Roman"/>
        <charset val="134"/>
      </rPr>
      <t>31</t>
    </r>
    <r>
      <rPr>
        <b/>
        <sz val="10"/>
        <rFont val="宋体"/>
        <charset val="134"/>
      </rPr>
      <t>户，</t>
    </r>
    <r>
      <rPr>
        <b/>
        <sz val="10"/>
        <color rgb="FFFF0000"/>
        <rFont val="宋体"/>
        <charset val="134"/>
      </rPr>
      <t>财政已收回</t>
    </r>
  </si>
  <si>
    <t>2-4-7</t>
  </si>
  <si>
    <r>
      <rPr>
        <b/>
        <sz val="10"/>
        <rFont val="Times New Roman"/>
        <charset val="134"/>
      </rPr>
      <t>14</t>
    </r>
    <r>
      <rPr>
        <b/>
        <sz val="10"/>
        <rFont val="宋体"/>
        <charset val="134"/>
      </rPr>
      <t>户</t>
    </r>
  </si>
  <si>
    <t>2-5</t>
  </si>
  <si>
    <t>曩宋乡龙营村道路建设项目</t>
  </si>
  <si>
    <t>龙营村</t>
  </si>
  <si>
    <t>梁政发〔2018〕79号</t>
  </si>
  <si>
    <t>梁财农102号</t>
  </si>
  <si>
    <t>交通局</t>
  </si>
  <si>
    <t>与交通局核对</t>
  </si>
  <si>
    <t>2-6</t>
  </si>
  <si>
    <t>曩宋乡建档立卡户房屋改造项目</t>
  </si>
  <si>
    <t>梁政发〔2018〕94号</t>
  </si>
  <si>
    <t>梁财农[2018]110号</t>
  </si>
  <si>
    <t>梁政复〔2019〕4号</t>
  </si>
  <si>
    <t>调减小额信贷中的36万</t>
  </si>
  <si>
    <t>2-7</t>
  </si>
  <si>
    <t>“十三五”第一批村级光伏扶贫电站建设项目</t>
  </si>
  <si>
    <t>（勐蚌村）</t>
  </si>
  <si>
    <t>梁政发〔2018〕93号</t>
  </si>
  <si>
    <t>调减小额信贷中的27.9万</t>
  </si>
  <si>
    <t>2-8</t>
  </si>
  <si>
    <t>小型公益设施建设</t>
  </si>
  <si>
    <t>梁政发【2018】39号</t>
  </si>
  <si>
    <t>3</t>
  </si>
  <si>
    <t>第二批中央专项</t>
  </si>
  <si>
    <t>云财整合〔2018〕1号</t>
  </si>
  <si>
    <t>德财整合〔2018〕1号</t>
  </si>
  <si>
    <t>梁政发〔2018〕52号</t>
  </si>
  <si>
    <t>梁财整合（2018）1号</t>
  </si>
  <si>
    <t>3-1</t>
  </si>
  <si>
    <t>梁政复〔2018〕251号</t>
  </si>
  <si>
    <t>3-1-1</t>
  </si>
  <si>
    <t>3-1-2</t>
  </si>
  <si>
    <t>3-1-3</t>
  </si>
  <si>
    <t>第二批中央资金项目管理费</t>
  </si>
  <si>
    <t>3-2</t>
  </si>
  <si>
    <t>傈僳部落民族特色村寨建设</t>
  </si>
  <si>
    <t>弄么</t>
  </si>
  <si>
    <t>傈僳部落</t>
  </si>
  <si>
    <t>德财整合[2018]1号</t>
  </si>
  <si>
    <t>梁财整合[2018]1号</t>
  </si>
  <si>
    <t>梁政复[2018]281号</t>
  </si>
  <si>
    <t>梁河县民宗局</t>
  </si>
  <si>
    <t>招标让利资金，转继续使用</t>
  </si>
  <si>
    <t>3-3</t>
  </si>
  <si>
    <t>林业局管护用房建设</t>
  </si>
  <si>
    <t>梁政复 〔2018〕162号</t>
  </si>
  <si>
    <t>梁河县国有林场</t>
  </si>
  <si>
    <t>与林业局核对</t>
  </si>
  <si>
    <t>4</t>
  </si>
  <si>
    <t>2018年第一批省级统筹整合涉农资金</t>
  </si>
  <si>
    <t>云财整合 [2018]3号</t>
  </si>
  <si>
    <t>德财整合 [2018]2号</t>
  </si>
  <si>
    <t>梁财整合[2018]2号</t>
  </si>
  <si>
    <t>4-1</t>
  </si>
  <si>
    <t>安乐村村内道路建设项目</t>
  </si>
  <si>
    <t>安乐村</t>
  </si>
  <si>
    <t>4-2</t>
  </si>
  <si>
    <t>白马头内道路建设项目</t>
  </si>
  <si>
    <t>4-3</t>
  </si>
  <si>
    <t>梁政复[2018]162号</t>
  </si>
  <si>
    <t>水箐村基础设施建设项目</t>
  </si>
  <si>
    <t>5</t>
  </si>
  <si>
    <t>2018年财政扶贫资金</t>
  </si>
  <si>
    <t>建档立卡户安置房建设</t>
  </si>
  <si>
    <t>云财整合 [2018]12号</t>
  </si>
  <si>
    <t>德财整合 [2018]8号</t>
  </si>
  <si>
    <t>梁财整合[2018]11号</t>
  </si>
  <si>
    <t>鑫河公司</t>
  </si>
  <si>
    <t>6</t>
  </si>
  <si>
    <t>2017年脱贫摘帽考核奖</t>
  </si>
  <si>
    <t>——</t>
  </si>
  <si>
    <t>德财农 [2018]154号</t>
  </si>
  <si>
    <t>梁财农[2018]116</t>
  </si>
  <si>
    <t>7</t>
  </si>
  <si>
    <t>州级专项资金</t>
  </si>
  <si>
    <t>德财农 [2018]76号</t>
  </si>
  <si>
    <t>梁财农[2018]88</t>
  </si>
  <si>
    <t>7-1</t>
  </si>
  <si>
    <t>州级专项</t>
  </si>
  <si>
    <t>德财农【2018】76号</t>
  </si>
  <si>
    <t>梁政发[2018]95号</t>
  </si>
  <si>
    <t>7-1-1</t>
  </si>
  <si>
    <t>德财农〔2018〕76号</t>
  </si>
  <si>
    <t>梁政发〔2018〕95号</t>
  </si>
  <si>
    <t>7-1-2</t>
  </si>
  <si>
    <t>德财农〔2017〕197号、德财农〔2018〕76号</t>
  </si>
  <si>
    <t>8</t>
  </si>
  <si>
    <t>2018年度易地扶贫搬迁建房贷款省级贴息资金</t>
  </si>
  <si>
    <t>云财农 [2018]60号</t>
  </si>
  <si>
    <t>德财农 [2018]73号</t>
  </si>
  <si>
    <t>梁财农[2018]58号</t>
  </si>
  <si>
    <t>9</t>
  </si>
  <si>
    <t>2018年中央财政专项扶贫资金少数民族发展资金</t>
  </si>
  <si>
    <t>基础设施项目</t>
  </si>
  <si>
    <t>3个乡镇</t>
  </si>
  <si>
    <t>云财农[2017]260号</t>
  </si>
  <si>
    <t>德财农[2018]3号</t>
  </si>
  <si>
    <t>梁政复2018]162号</t>
  </si>
  <si>
    <t>梁财农[2018]71号</t>
  </si>
  <si>
    <t>民宗局</t>
  </si>
  <si>
    <t>9-1</t>
  </si>
  <si>
    <t>专项</t>
  </si>
  <si>
    <t>帮歪村小坝塘人畜饮水工程建设</t>
  </si>
  <si>
    <t>帮歪</t>
  </si>
  <si>
    <t>2018-2019</t>
  </si>
  <si>
    <t>梁发改复[2018]135号</t>
  </si>
  <si>
    <t>梁河县水利局</t>
  </si>
  <si>
    <t>与水利局核对</t>
  </si>
  <si>
    <t>9-2</t>
  </si>
  <si>
    <t>丙费民族团结进步示范村建设</t>
  </si>
  <si>
    <t>罗岗</t>
  </si>
  <si>
    <t>丙费</t>
  </si>
  <si>
    <t>梁政复[2018]104号</t>
  </si>
  <si>
    <t>9-3</t>
  </si>
  <si>
    <t>丙那民族团结进步示范村建设</t>
  </si>
  <si>
    <t>翁冷</t>
  </si>
  <si>
    <t>丙那</t>
  </si>
  <si>
    <t>9-4</t>
  </si>
  <si>
    <t>二古城老寨民族团结进步示范村建设</t>
  </si>
  <si>
    <t>二古城老寨</t>
  </si>
  <si>
    <t>10</t>
  </si>
  <si>
    <t>2018年中央财政国有贫困林场扶贫资金</t>
  </si>
  <si>
    <t>国有林场基础设施建设项目</t>
  </si>
  <si>
    <t>德财农〔2017〕196号</t>
  </si>
  <si>
    <t>梁财农[2018]56号</t>
  </si>
  <si>
    <t>梁政复[2018]293号</t>
  </si>
  <si>
    <t>县级投入专项扶贫资金</t>
  </si>
  <si>
    <t>县级专项</t>
  </si>
  <si>
    <t>关于下达扶贫小额贴息资金的通知（列支）</t>
  </si>
  <si>
    <t>梁开办〔2018〕10号</t>
  </si>
  <si>
    <t>梁财预〔2018〕510号</t>
  </si>
  <si>
    <t>梁河县人民政府扶贫开发办公室</t>
  </si>
  <si>
    <t>下达建档立卡贫困人口医疗保险费个人缴费部分补助的通知</t>
  </si>
  <si>
    <t>梁财预〔2018〕102号</t>
  </si>
  <si>
    <t>梁河县人力资源和社会保障局</t>
  </si>
  <si>
    <t>下达2018年初预算政府债券、易地搬迁2018年利息</t>
  </si>
  <si>
    <t>梁财预〔2018〕369号</t>
  </si>
  <si>
    <t>梁河县银河发展投资有限公司</t>
  </si>
  <si>
    <t>下达2018年建档立卡贫困人口生态护林员管护劳务费</t>
  </si>
  <si>
    <t>梁财预〔2018〕199号</t>
  </si>
  <si>
    <t>梁河县林业局</t>
  </si>
  <si>
    <t>下达度易地扶贫搬迁专项贷款2018年第三季利息</t>
  </si>
  <si>
    <t>梁财预〔2018〕370号</t>
  </si>
  <si>
    <t>梁河县鑫河城乡开发投资有限公司</t>
  </si>
  <si>
    <t>下达河东村产业扶贫捐赠资金</t>
  </si>
  <si>
    <t>梁财预〔2018〕98号</t>
  </si>
  <si>
    <t>梁河县曩宋阿昌族乡人民政府</t>
  </si>
  <si>
    <t>下达芒东镇清平村茨竹园新村易地扶贫搬迁项目资金盘活存量返还</t>
  </si>
  <si>
    <t>梁财预〔2018〕48号</t>
  </si>
  <si>
    <t>梁河县发展和改革局</t>
  </si>
  <si>
    <t>下达曩宋乡老关璋自然村村内道路硬化项目资金盘活存量返还</t>
  </si>
  <si>
    <t>梁财预〔2018〕49号</t>
  </si>
  <si>
    <t>下达盘活使用2017年结余财政专项扶贫资金建档立卡户产业扶持资金</t>
  </si>
  <si>
    <t>梁财预〔2018〕459号</t>
  </si>
  <si>
    <t>梁政复〔2018〕224号</t>
  </si>
  <si>
    <t>梁河县九保阿昌族乡人民政府</t>
  </si>
  <si>
    <t>以项目录入国办系统</t>
  </si>
  <si>
    <t>下达盘活使用2017年结余财政专项扶贫资金建档立卡劳务输出车船费补助资金</t>
  </si>
  <si>
    <t>梁政复〔2018〕213号</t>
  </si>
  <si>
    <t>梁河县小厂乡人民政府</t>
  </si>
  <si>
    <t>下达盘活使用2017年结余财政专项扶贫资金小型公益设施建设资金</t>
  </si>
  <si>
    <t>梁河县芒东镇人民政府</t>
  </si>
  <si>
    <t>下达平山村集体经济发展资金</t>
  </si>
  <si>
    <t>梁财预〔2018〕151号</t>
  </si>
  <si>
    <t>梁河县平山乡人民政府</t>
  </si>
  <si>
    <t>下达整改易地扶贫搬迁历史遗留问题所需县级配套资金</t>
  </si>
  <si>
    <t>梁财预〔2018〕368号</t>
  </si>
  <si>
    <t>梁河县遮岛镇人民政府</t>
  </si>
  <si>
    <t>梁河县大厂乡人民政府</t>
  </si>
  <si>
    <t>下达中国有色矿业集团捐赠资金</t>
  </si>
  <si>
    <t>梁财预〔2018〕97号</t>
  </si>
  <si>
    <t>梁政复[2017]313号</t>
  </si>
  <si>
    <t>梁河县河西乡人民政府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</si>
</sst>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b/>
      <sz val="10"/>
      <color indexed="30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24"/>
      <color indexed="10"/>
      <name val="宋体"/>
      <charset val="134"/>
    </font>
    <font>
      <b/>
      <sz val="10"/>
      <color indexed="8"/>
      <name val="Times New Roman"/>
      <charset val="134"/>
    </font>
    <font>
      <b/>
      <sz val="10"/>
      <name val="Arial"/>
      <charset val="134"/>
    </font>
    <font>
      <b/>
      <sz val="10"/>
      <color indexed="8"/>
      <name val="Arial"/>
      <charset val="134"/>
    </font>
    <font>
      <b/>
      <sz val="10"/>
      <color indexed="10"/>
      <name val="宋体"/>
      <charset val="134"/>
    </font>
    <font>
      <b/>
      <sz val="24"/>
      <name val="宋体"/>
      <charset val="134"/>
    </font>
    <font>
      <b/>
      <sz val="9"/>
      <color indexed="8"/>
      <name val="SimSun"/>
      <charset val="134"/>
    </font>
    <font>
      <b/>
      <sz val="9.75"/>
      <color indexed="8"/>
      <name val="SimSun"/>
      <charset val="134"/>
    </font>
    <font>
      <b/>
      <sz val="9.75"/>
      <name val="SimSun"/>
      <charset val="134"/>
    </font>
    <font>
      <b/>
      <sz val="8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sz val="11"/>
      <color indexed="9"/>
      <name val="宋体"/>
      <charset val="0"/>
    </font>
    <font>
      <sz val="12"/>
      <name val="Times New Roman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22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35" fillId="21" borderId="14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9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/>
    <xf numFmtId="176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3" fillId="5" borderId="0" xfId="0" applyNumberFormat="1" applyFont="1" applyFill="1" applyAlignment="1">
      <alignment horizontal="left" vertical="center"/>
    </xf>
    <xf numFmtId="176" fontId="4" fillId="5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6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left" vertical="center"/>
    </xf>
    <xf numFmtId="176" fontId="1" fillId="7" borderId="0" xfId="0" applyNumberFormat="1" applyFont="1" applyFill="1" applyAlignment="1">
      <alignment horizontal="center" vertical="center"/>
    </xf>
    <xf numFmtId="176" fontId="1" fillId="8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left" vertical="center" wrapText="1"/>
    </xf>
    <xf numFmtId="176" fontId="12" fillId="7" borderId="1" xfId="0" applyNumberFormat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176" fontId="1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3" fillId="9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4" fillId="8" borderId="1" xfId="0" applyNumberFormat="1" applyFont="1" applyFill="1" applyBorder="1" applyAlignment="1">
      <alignment horizontal="center" vertical="center" wrapText="1"/>
    </xf>
    <xf numFmtId="176" fontId="14" fillId="9" borderId="1" xfId="0" applyNumberFormat="1" applyFont="1" applyFill="1" applyBorder="1" applyAlignment="1">
      <alignment horizontal="left" vertical="center" wrapText="1"/>
    </xf>
    <xf numFmtId="176" fontId="15" fillId="5" borderId="7" xfId="0" applyNumberFormat="1" applyFont="1" applyFill="1" applyBorder="1" applyAlignment="1">
      <alignment horizontal="left" vertical="center" wrapText="1"/>
    </xf>
    <xf numFmtId="176" fontId="15" fillId="5" borderId="7" xfId="0" applyNumberFormat="1" applyFont="1" applyFill="1" applyBorder="1" applyAlignment="1">
      <alignment horizontal="center" vertical="center" wrapText="1"/>
    </xf>
    <xf numFmtId="176" fontId="14" fillId="9" borderId="1" xfId="0" applyNumberFormat="1" applyFont="1" applyFill="1" applyBorder="1" applyAlignment="1">
      <alignment horizontal="right" vertical="center" wrapText="1"/>
    </xf>
    <xf numFmtId="176" fontId="14" fillId="5" borderId="7" xfId="0" applyNumberFormat="1" applyFont="1" applyFill="1" applyBorder="1" applyAlignment="1">
      <alignment horizontal="left" vertical="center" wrapText="1"/>
    </xf>
    <xf numFmtId="176" fontId="14" fillId="5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4" fillId="5" borderId="8" xfId="0" applyNumberFormat="1" applyFont="1" applyFill="1" applyBorder="1" applyAlignment="1">
      <alignment horizontal="left" vertical="center" wrapText="1"/>
    </xf>
    <xf numFmtId="176" fontId="14" fillId="5" borderId="8" xfId="0" applyNumberFormat="1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left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176" fontId="13" fillId="9" borderId="7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需求汇总表（1-4）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2013-2014年指标账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4"/>
    <pageSetUpPr fitToPage="1"/>
  </sheetPr>
  <dimension ref="A1:AH125"/>
  <sheetViews>
    <sheetView tabSelected="1" view="pageBreakPreview" zoomScaleNormal="100" zoomScaleSheetLayoutView="100" topLeftCell="K1" workbookViewId="0">
      <pane ySplit="5" topLeftCell="A6" activePane="bottomLeft" state="frozen"/>
      <selection/>
      <selection pane="bottomLeft" activeCell="X112" sqref="X112"/>
    </sheetView>
  </sheetViews>
  <sheetFormatPr defaultColWidth="9" defaultRowHeight="12"/>
  <cols>
    <col min="1" max="1" width="9" style="20"/>
    <col min="2" max="2" width="11.875" style="21" customWidth="1"/>
    <col min="3" max="3" width="12" style="22" customWidth="1"/>
    <col min="4" max="6" width="9" style="22" customWidth="1"/>
    <col min="7" max="8" width="9" style="23" customWidth="1"/>
    <col min="9" max="9" width="12" style="24" customWidth="1"/>
    <col min="10" max="10" width="11.875" style="22" customWidth="1"/>
    <col min="11" max="12" width="22.5" style="24" customWidth="1"/>
    <col min="13" max="13" width="15.25" style="24" customWidth="1"/>
    <col min="14" max="14" width="12.5" style="24" customWidth="1"/>
    <col min="15" max="15" width="11.25" style="24" customWidth="1"/>
    <col min="16" max="17" width="10.375" style="24"/>
    <col min="18" max="18" width="11.875" style="24"/>
    <col min="19" max="20" width="11.875" style="24" customWidth="1"/>
    <col min="21" max="21" width="10.375" style="24" customWidth="1"/>
    <col min="22" max="22" width="9" style="24" customWidth="1"/>
    <col min="23" max="24" width="9.125" style="24" customWidth="1"/>
    <col min="25" max="25" width="12.625" style="24"/>
    <col min="26" max="26" width="10.375" style="24"/>
    <col min="27" max="27" width="11.5" style="24"/>
    <col min="28" max="28" width="13.75" style="21" customWidth="1"/>
    <col min="29" max="16384" width="9" style="22"/>
  </cols>
  <sheetData>
    <row r="1" s="1" customFormat="1" ht="24" customHeight="1" spans="1:34">
      <c r="A1" s="25" t="s">
        <v>0</v>
      </c>
      <c r="B1" s="26"/>
      <c r="C1" s="27"/>
      <c r="D1" s="28"/>
      <c r="E1" s="28"/>
      <c r="F1" s="28"/>
      <c r="G1" s="29"/>
      <c r="H1" s="29"/>
      <c r="I1" s="26"/>
      <c r="J1" s="27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  <c r="AF1" s="27"/>
      <c r="AG1" s="27"/>
      <c r="AH1" s="27"/>
    </row>
    <row r="2" s="2" customFormat="1" ht="37.9" customHeight="1" spans="1:28">
      <c r="A2" s="30" t="s">
        <v>1</v>
      </c>
      <c r="B2" s="31"/>
      <c r="C2" s="31"/>
      <c r="D2" s="31"/>
      <c r="E2" s="31"/>
      <c r="F2" s="31"/>
      <c r="G2" s="32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="3" customFormat="1" ht="34" customHeight="1" spans="1:28">
      <c r="A3" s="33" t="s">
        <v>2</v>
      </c>
      <c r="B3" s="33"/>
      <c r="C3" s="33"/>
      <c r="D3" s="33"/>
      <c r="E3" s="33"/>
      <c r="F3" s="33"/>
      <c r="G3" s="34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="4" customFormat="1" ht="37.9" customHeight="1" spans="1:28">
      <c r="A4" s="35" t="s">
        <v>3</v>
      </c>
      <c r="B4" s="35" t="s">
        <v>4</v>
      </c>
      <c r="C4" s="35" t="s">
        <v>5</v>
      </c>
      <c r="D4" s="36" t="s">
        <v>6</v>
      </c>
      <c r="E4" s="36"/>
      <c r="F4" s="36"/>
      <c r="G4" s="37" t="s">
        <v>7</v>
      </c>
      <c r="H4" s="37" t="s">
        <v>8</v>
      </c>
      <c r="I4" s="36" t="s">
        <v>9</v>
      </c>
      <c r="J4" s="36"/>
      <c r="K4" s="36"/>
      <c r="L4" s="36"/>
      <c r="M4" s="35" t="s">
        <v>10</v>
      </c>
      <c r="N4" s="35" t="s">
        <v>11</v>
      </c>
      <c r="O4" s="35" t="s">
        <v>12</v>
      </c>
      <c r="P4" s="35" t="s">
        <v>13</v>
      </c>
      <c r="Q4" s="35" t="s">
        <v>14</v>
      </c>
      <c r="R4" s="36" t="s">
        <v>15</v>
      </c>
      <c r="S4" s="36"/>
      <c r="T4" s="36"/>
      <c r="U4" s="36"/>
      <c r="V4" s="36"/>
      <c r="W4" s="62" t="s">
        <v>16</v>
      </c>
      <c r="X4" s="62"/>
      <c r="Y4" s="74" t="s">
        <v>17</v>
      </c>
      <c r="Z4" s="75"/>
      <c r="AA4" s="75"/>
      <c r="AB4" s="35" t="s">
        <v>18</v>
      </c>
    </row>
    <row r="5" s="4" customFormat="1" ht="42" customHeight="1" spans="1:28">
      <c r="A5" s="38"/>
      <c r="B5" s="39"/>
      <c r="C5" s="38"/>
      <c r="D5" s="36" t="s">
        <v>19</v>
      </c>
      <c r="E5" s="36" t="s">
        <v>20</v>
      </c>
      <c r="F5" s="36" t="s">
        <v>21</v>
      </c>
      <c r="G5" s="40"/>
      <c r="H5" s="40"/>
      <c r="I5" s="36" t="s">
        <v>22</v>
      </c>
      <c r="J5" s="36" t="s">
        <v>23</v>
      </c>
      <c r="K5" s="36" t="s">
        <v>24</v>
      </c>
      <c r="L5" s="36" t="s">
        <v>25</v>
      </c>
      <c r="M5" s="38"/>
      <c r="N5" s="38"/>
      <c r="O5" s="38"/>
      <c r="P5" s="38"/>
      <c r="Q5" s="38"/>
      <c r="R5" s="36" t="s">
        <v>26</v>
      </c>
      <c r="S5" s="36" t="s">
        <v>27</v>
      </c>
      <c r="T5" s="36" t="s">
        <v>28</v>
      </c>
      <c r="U5" s="36" t="s">
        <v>29</v>
      </c>
      <c r="V5" s="36" t="s">
        <v>30</v>
      </c>
      <c r="W5" s="62" t="s">
        <v>31</v>
      </c>
      <c r="X5" s="62" t="s">
        <v>32</v>
      </c>
      <c r="Y5" s="36" t="s">
        <v>33</v>
      </c>
      <c r="Z5" s="36" t="s">
        <v>34</v>
      </c>
      <c r="AA5" s="36" t="s">
        <v>35</v>
      </c>
      <c r="AB5" s="38"/>
    </row>
    <row r="6" s="5" customFormat="1" ht="35.45" customHeight="1" spans="1:28">
      <c r="A6" s="41" t="s">
        <v>36</v>
      </c>
      <c r="B6" s="42"/>
      <c r="C6" s="43"/>
      <c r="D6" s="43"/>
      <c r="E6" s="43"/>
      <c r="F6" s="43"/>
      <c r="G6" s="44"/>
      <c r="H6" s="44"/>
      <c r="I6" s="43"/>
      <c r="J6" s="43"/>
      <c r="K6" s="43"/>
      <c r="L6" s="43"/>
      <c r="M6" s="43">
        <f>M7+M60+M80+M87+M91+M92+M93+M97+M98+M103</f>
        <v>7241.53</v>
      </c>
      <c r="N6" s="43"/>
      <c r="O6" s="43">
        <f>O7+O60+O80+O87+O91+O92+O93+O97+O98+O103</f>
        <v>6730.53</v>
      </c>
      <c r="P6" s="43"/>
      <c r="Q6" s="43"/>
      <c r="R6" s="43">
        <f>SUM(S6:V6)</f>
        <v>8736.04351</v>
      </c>
      <c r="S6" s="43">
        <f>S7+S60+S80+S87+S91+S92+S93+S97+S98+S103</f>
        <v>5496</v>
      </c>
      <c r="T6" s="43">
        <f>T7+T60+T80+T87+T91+T92+T93+T97+T98+T103</f>
        <v>1615.53</v>
      </c>
      <c r="U6" s="43">
        <f>U7+U60+U80+U87+U91+U92+U93+U97+U98+U103</f>
        <v>130</v>
      </c>
      <c r="V6" s="43">
        <f>V106</f>
        <v>1494.51351</v>
      </c>
      <c r="W6" s="43">
        <f>W7+W60+W80+W87+W91+W92+W93+W97+W98+W103+W106</f>
        <v>82</v>
      </c>
      <c r="X6" s="43">
        <f>X7+X60+X80+X87+X91+X92+X93+X97+X98+X103+X106</f>
        <v>1</v>
      </c>
      <c r="Y6" s="43">
        <f>Y7+Y60+Y80+Y87+Y91+Y92+Y93+Y97+Y98+Y103+Y106</f>
        <v>8642.67261</v>
      </c>
      <c r="Z6" s="43">
        <f>Z7+Z60+Z80+Z87+Z91+Z92+Z93+Z97+Z98+Z103</f>
        <v>4.8</v>
      </c>
      <c r="AA6" s="43">
        <f>AA7+AA60+AA80+AA87+AA91+AA92+AA93+AA97+AA98+AA103</f>
        <v>88.56566</v>
      </c>
      <c r="AB6" s="43"/>
    </row>
    <row r="7" s="6" customFormat="1" ht="32" customHeight="1" spans="1:28">
      <c r="A7" s="45">
        <v>1</v>
      </c>
      <c r="B7" s="45" t="s">
        <v>37</v>
      </c>
      <c r="C7" s="45"/>
      <c r="D7" s="46"/>
      <c r="E7" s="46"/>
      <c r="F7" s="46"/>
      <c r="G7" s="47">
        <v>2017</v>
      </c>
      <c r="H7" s="47">
        <v>2018</v>
      </c>
      <c r="I7" s="45" t="s">
        <v>38</v>
      </c>
      <c r="J7" s="45" t="s">
        <v>39</v>
      </c>
      <c r="K7" s="45" t="s">
        <v>40</v>
      </c>
      <c r="L7" s="45"/>
      <c r="M7" s="45">
        <f t="shared" ref="M7:AA7" si="0">M8+M17+M18+M21+M46+M55</f>
        <v>4093</v>
      </c>
      <c r="N7" s="45" t="s">
        <v>41</v>
      </c>
      <c r="O7" s="45">
        <f>O8+O17+O18+O21+O46+O55</f>
        <v>4052.07</v>
      </c>
      <c r="P7" s="45"/>
      <c r="Q7" s="46"/>
      <c r="R7" s="46">
        <f t="shared" ref="R7:AE7" si="1">R8+R17+R18+R21+R46+R55</f>
        <v>4093</v>
      </c>
      <c r="S7" s="46">
        <f t="shared" si="1"/>
        <v>4093</v>
      </c>
      <c r="T7" s="46">
        <f t="shared" si="1"/>
        <v>0</v>
      </c>
      <c r="U7" s="46">
        <f t="shared" si="1"/>
        <v>0</v>
      </c>
      <c r="V7" s="46">
        <f t="shared" si="1"/>
        <v>0</v>
      </c>
      <c r="W7" s="46">
        <f t="shared" si="1"/>
        <v>44</v>
      </c>
      <c r="X7" s="46">
        <f t="shared" si="1"/>
        <v>0</v>
      </c>
      <c r="Y7" s="46">
        <f t="shared" si="1"/>
        <v>4035.4176</v>
      </c>
      <c r="Z7" s="46">
        <f t="shared" si="1"/>
        <v>0</v>
      </c>
      <c r="AA7" s="46">
        <f t="shared" si="1"/>
        <v>57.57716</v>
      </c>
      <c r="AB7" s="45"/>
    </row>
    <row r="8" s="7" customFormat="1" ht="32" customHeight="1" spans="1:28">
      <c r="A8" s="48" t="s">
        <v>42</v>
      </c>
      <c r="B8" s="48" t="s">
        <v>43</v>
      </c>
      <c r="C8" s="48" t="s">
        <v>44</v>
      </c>
      <c r="D8" s="49"/>
      <c r="E8" s="49"/>
      <c r="F8" s="49"/>
      <c r="G8" s="50">
        <v>2017</v>
      </c>
      <c r="H8" s="50">
        <v>2018</v>
      </c>
      <c r="I8" s="48" t="s">
        <v>38</v>
      </c>
      <c r="J8" s="48" t="s">
        <v>39</v>
      </c>
      <c r="K8" s="48" t="s">
        <v>45</v>
      </c>
      <c r="L8" s="48" t="s">
        <v>46</v>
      </c>
      <c r="M8" s="48">
        <f t="shared" ref="M8:S8" si="2">SUM(M9:M16)</f>
        <v>993.9038</v>
      </c>
      <c r="N8" s="48" t="s">
        <v>47</v>
      </c>
      <c r="O8" s="48">
        <f>SUM(O9:O16)</f>
        <v>993.9038</v>
      </c>
      <c r="P8" s="48" t="s">
        <v>48</v>
      </c>
      <c r="Q8" s="49" t="s">
        <v>49</v>
      </c>
      <c r="R8" s="49">
        <f>SUM(R9:R16)</f>
        <v>993.9038</v>
      </c>
      <c r="S8" s="49">
        <f>SUM(S9:S16)</f>
        <v>993.9038</v>
      </c>
      <c r="T8" s="49"/>
      <c r="U8" s="49"/>
      <c r="V8" s="49"/>
      <c r="W8" s="49">
        <f>SUM(W9:W16)</f>
        <v>8</v>
      </c>
      <c r="X8" s="49">
        <f>SUM(X9:X16)</f>
        <v>0</v>
      </c>
      <c r="Y8" s="49">
        <f>SUM(Y9:Y16)</f>
        <v>967.9623</v>
      </c>
      <c r="Z8" s="49">
        <f>SUM(Z9:Z16)</f>
        <v>0</v>
      </c>
      <c r="AA8" s="49">
        <f>SUM(AA9:AA16)</f>
        <v>25.9415</v>
      </c>
      <c r="AB8" s="48" t="s">
        <v>50</v>
      </c>
    </row>
    <row r="9" s="8" customFormat="1" ht="36" spans="1:28">
      <c r="A9" s="51" t="s">
        <v>51</v>
      </c>
      <c r="B9" s="52" t="s">
        <v>43</v>
      </c>
      <c r="C9" s="53" t="s">
        <v>52</v>
      </c>
      <c r="D9" s="52" t="s">
        <v>53</v>
      </c>
      <c r="E9" s="52"/>
      <c r="F9" s="52"/>
      <c r="G9" s="54">
        <v>2017</v>
      </c>
      <c r="H9" s="54">
        <v>2018</v>
      </c>
      <c r="I9" s="52" t="s">
        <v>38</v>
      </c>
      <c r="J9" s="53" t="s">
        <v>39</v>
      </c>
      <c r="K9" s="52" t="s">
        <v>45</v>
      </c>
      <c r="L9" s="52" t="s">
        <v>46</v>
      </c>
      <c r="M9" s="52">
        <v>72.9208</v>
      </c>
      <c r="N9" s="53" t="s">
        <v>47</v>
      </c>
      <c r="O9" s="52">
        <v>72.9208</v>
      </c>
      <c r="P9" s="52" t="s">
        <v>48</v>
      </c>
      <c r="Q9" s="52" t="s">
        <v>53</v>
      </c>
      <c r="R9" s="51">
        <v>72.9208</v>
      </c>
      <c r="S9" s="51">
        <v>72.9208</v>
      </c>
      <c r="T9" s="51"/>
      <c r="U9" s="51"/>
      <c r="V9" s="51"/>
      <c r="W9" s="69">
        <v>1</v>
      </c>
      <c r="X9" s="51"/>
      <c r="Y9" s="51">
        <v>72.9208</v>
      </c>
      <c r="Z9" s="51"/>
      <c r="AA9" s="51"/>
      <c r="AB9" s="52"/>
    </row>
    <row r="10" s="8" customFormat="1" ht="36" spans="1:28">
      <c r="A10" s="51" t="s">
        <v>54</v>
      </c>
      <c r="B10" s="52" t="s">
        <v>43</v>
      </c>
      <c r="C10" s="53" t="s">
        <v>55</v>
      </c>
      <c r="D10" s="52" t="s">
        <v>56</v>
      </c>
      <c r="E10" s="52"/>
      <c r="F10" s="52"/>
      <c r="G10" s="54">
        <v>2017</v>
      </c>
      <c r="H10" s="54">
        <v>2018</v>
      </c>
      <c r="I10" s="52" t="s">
        <v>38</v>
      </c>
      <c r="J10" s="53" t="s">
        <v>39</v>
      </c>
      <c r="K10" s="52" t="s">
        <v>45</v>
      </c>
      <c r="L10" s="52" t="s">
        <v>46</v>
      </c>
      <c r="M10" s="52">
        <v>120.494</v>
      </c>
      <c r="N10" s="52" t="s">
        <v>47</v>
      </c>
      <c r="O10" s="52">
        <v>120.494</v>
      </c>
      <c r="P10" s="52" t="s">
        <v>48</v>
      </c>
      <c r="Q10" s="52" t="s">
        <v>56</v>
      </c>
      <c r="R10" s="51">
        <v>120.494</v>
      </c>
      <c r="S10" s="51">
        <v>120.494</v>
      </c>
      <c r="T10" s="51"/>
      <c r="U10" s="51"/>
      <c r="V10" s="51"/>
      <c r="W10" s="69">
        <v>1</v>
      </c>
      <c r="X10" s="51"/>
      <c r="Y10" s="51">
        <v>111.431</v>
      </c>
      <c r="Z10" s="51"/>
      <c r="AA10" s="72">
        <v>9.063</v>
      </c>
      <c r="AB10" s="52" t="s">
        <v>50</v>
      </c>
    </row>
    <row r="11" s="8" customFormat="1" ht="36" spans="1:28">
      <c r="A11" s="51" t="s">
        <v>57</v>
      </c>
      <c r="B11" s="52" t="s">
        <v>43</v>
      </c>
      <c r="C11" s="53" t="s">
        <v>58</v>
      </c>
      <c r="D11" s="52" t="s">
        <v>59</v>
      </c>
      <c r="E11" s="52"/>
      <c r="F11" s="52"/>
      <c r="G11" s="54">
        <v>2017</v>
      </c>
      <c r="H11" s="54">
        <v>2018</v>
      </c>
      <c r="I11" s="52" t="s">
        <v>38</v>
      </c>
      <c r="J11" s="53" t="s">
        <v>39</v>
      </c>
      <c r="K11" s="52" t="s">
        <v>45</v>
      </c>
      <c r="L11" s="52" t="s">
        <v>46</v>
      </c>
      <c r="M11" s="52">
        <v>89.155</v>
      </c>
      <c r="N11" s="53" t="s">
        <v>47</v>
      </c>
      <c r="O11" s="52">
        <v>89.155</v>
      </c>
      <c r="P11" s="52" t="s">
        <v>48</v>
      </c>
      <c r="Q11" s="52" t="s">
        <v>59</v>
      </c>
      <c r="R11" s="51">
        <v>89.155</v>
      </c>
      <c r="S11" s="51">
        <v>89.155</v>
      </c>
      <c r="T11" s="51"/>
      <c r="U11" s="51"/>
      <c r="V11" s="51"/>
      <c r="W11" s="69">
        <v>1</v>
      </c>
      <c r="X11" s="51"/>
      <c r="Y11" s="51">
        <v>87.145</v>
      </c>
      <c r="Z11" s="51"/>
      <c r="AA11" s="72">
        <v>2.01</v>
      </c>
      <c r="AB11" s="52" t="s">
        <v>50</v>
      </c>
    </row>
    <row r="12" s="8" customFormat="1" ht="30" customHeight="1" spans="1:28">
      <c r="A12" s="51" t="s">
        <v>60</v>
      </c>
      <c r="B12" s="52" t="s">
        <v>43</v>
      </c>
      <c r="C12" s="53" t="s">
        <v>61</v>
      </c>
      <c r="D12" s="52" t="s">
        <v>62</v>
      </c>
      <c r="E12" s="52"/>
      <c r="F12" s="52"/>
      <c r="G12" s="54">
        <v>2017</v>
      </c>
      <c r="H12" s="54">
        <v>2018</v>
      </c>
      <c r="I12" s="52" t="s">
        <v>38</v>
      </c>
      <c r="J12" s="53" t="s">
        <v>39</v>
      </c>
      <c r="K12" s="52" t="s">
        <v>45</v>
      </c>
      <c r="L12" s="52" t="s">
        <v>46</v>
      </c>
      <c r="M12" s="52">
        <v>203.37</v>
      </c>
      <c r="N12" s="53" t="s">
        <v>47</v>
      </c>
      <c r="O12" s="52">
        <v>203.37</v>
      </c>
      <c r="P12" s="52" t="s">
        <v>48</v>
      </c>
      <c r="Q12" s="52" t="s">
        <v>62</v>
      </c>
      <c r="R12" s="51">
        <f>S12+T12+U12+V12</f>
        <v>203.37</v>
      </c>
      <c r="S12" s="51">
        <v>203.37</v>
      </c>
      <c r="T12" s="51"/>
      <c r="U12" s="51"/>
      <c r="V12" s="51"/>
      <c r="W12" s="69">
        <v>1</v>
      </c>
      <c r="X12" s="51"/>
      <c r="Y12" s="51">
        <v>203.37</v>
      </c>
      <c r="Z12" s="51"/>
      <c r="AA12" s="51"/>
      <c r="AB12" s="52"/>
    </row>
    <row r="13" s="8" customFormat="1" ht="36" spans="1:28">
      <c r="A13" s="51" t="s">
        <v>63</v>
      </c>
      <c r="B13" s="52" t="s">
        <v>43</v>
      </c>
      <c r="C13" s="53" t="s">
        <v>64</v>
      </c>
      <c r="D13" s="52" t="s">
        <v>65</v>
      </c>
      <c r="E13" s="52"/>
      <c r="F13" s="52"/>
      <c r="G13" s="54">
        <v>2017</v>
      </c>
      <c r="H13" s="54">
        <v>2018</v>
      </c>
      <c r="I13" s="52" t="s">
        <v>38</v>
      </c>
      <c r="J13" s="53" t="s">
        <v>39</v>
      </c>
      <c r="K13" s="52" t="s">
        <v>45</v>
      </c>
      <c r="L13" s="52" t="s">
        <v>46</v>
      </c>
      <c r="M13" s="52">
        <v>205.579</v>
      </c>
      <c r="N13" s="53" t="s">
        <v>47</v>
      </c>
      <c r="O13" s="52">
        <v>205.579</v>
      </c>
      <c r="P13" s="52" t="s">
        <v>48</v>
      </c>
      <c r="Q13" s="52" t="s">
        <v>65</v>
      </c>
      <c r="R13" s="51">
        <v>205.579</v>
      </c>
      <c r="S13" s="51">
        <v>205.579</v>
      </c>
      <c r="T13" s="51"/>
      <c r="U13" s="51"/>
      <c r="V13" s="51"/>
      <c r="W13" s="69">
        <v>1</v>
      </c>
      <c r="X13" s="51"/>
      <c r="Y13" s="51">
        <v>200.2535</v>
      </c>
      <c r="Z13" s="51"/>
      <c r="AA13" s="72">
        <v>5.3255</v>
      </c>
      <c r="AB13" s="52" t="s">
        <v>50</v>
      </c>
    </row>
    <row r="14" s="8" customFormat="1" ht="36" spans="1:28">
      <c r="A14" s="51" t="s">
        <v>66</v>
      </c>
      <c r="B14" s="52" t="s">
        <v>43</v>
      </c>
      <c r="C14" s="53" t="s">
        <v>67</v>
      </c>
      <c r="D14" s="52" t="s">
        <v>68</v>
      </c>
      <c r="E14" s="52"/>
      <c r="F14" s="52"/>
      <c r="G14" s="54">
        <v>2017</v>
      </c>
      <c r="H14" s="54">
        <v>2018</v>
      </c>
      <c r="I14" s="52" t="s">
        <v>38</v>
      </c>
      <c r="J14" s="53" t="s">
        <v>39</v>
      </c>
      <c r="K14" s="52" t="s">
        <v>45</v>
      </c>
      <c r="L14" s="52" t="s">
        <v>46</v>
      </c>
      <c r="M14" s="52">
        <v>30.677</v>
      </c>
      <c r="N14" s="53" t="s">
        <v>47</v>
      </c>
      <c r="O14" s="52">
        <v>30.677</v>
      </c>
      <c r="P14" s="52" t="s">
        <v>48</v>
      </c>
      <c r="Q14" s="52" t="s">
        <v>68</v>
      </c>
      <c r="R14" s="51">
        <v>30.677</v>
      </c>
      <c r="S14" s="51">
        <v>30.677</v>
      </c>
      <c r="T14" s="51"/>
      <c r="U14" s="51"/>
      <c r="V14" s="51"/>
      <c r="W14" s="69">
        <v>1</v>
      </c>
      <c r="X14" s="51"/>
      <c r="Y14" s="51">
        <v>30.677</v>
      </c>
      <c r="Z14" s="51"/>
      <c r="AA14" s="51"/>
      <c r="AB14" s="52"/>
    </row>
    <row r="15" s="8" customFormat="1" ht="27" customHeight="1" spans="1:28">
      <c r="A15" s="51" t="s">
        <v>69</v>
      </c>
      <c r="B15" s="52" t="s">
        <v>43</v>
      </c>
      <c r="C15" s="53" t="s">
        <v>70</v>
      </c>
      <c r="D15" s="52" t="s">
        <v>71</v>
      </c>
      <c r="E15" s="52"/>
      <c r="F15" s="52"/>
      <c r="G15" s="54">
        <v>2017</v>
      </c>
      <c r="H15" s="54">
        <v>2018</v>
      </c>
      <c r="I15" s="52" t="s">
        <v>38</v>
      </c>
      <c r="J15" s="53" t="s">
        <v>39</v>
      </c>
      <c r="K15" s="52" t="s">
        <v>45</v>
      </c>
      <c r="L15" s="52" t="s">
        <v>46</v>
      </c>
      <c r="M15" s="52">
        <v>175.631</v>
      </c>
      <c r="N15" s="53" t="s">
        <v>47</v>
      </c>
      <c r="O15" s="52">
        <v>175.631</v>
      </c>
      <c r="P15" s="52" t="s">
        <v>48</v>
      </c>
      <c r="Q15" s="52" t="s">
        <v>71</v>
      </c>
      <c r="R15" s="51">
        <v>175.631</v>
      </c>
      <c r="S15" s="51">
        <v>175.631</v>
      </c>
      <c r="T15" s="51"/>
      <c r="U15" s="51"/>
      <c r="V15" s="51"/>
      <c r="W15" s="69">
        <v>1</v>
      </c>
      <c r="X15" s="51"/>
      <c r="Y15" s="51">
        <v>175.595</v>
      </c>
      <c r="Z15" s="51"/>
      <c r="AA15" s="72">
        <v>0.036</v>
      </c>
      <c r="AB15" s="52" t="s">
        <v>50</v>
      </c>
    </row>
    <row r="16" s="8" customFormat="1" ht="36" customHeight="1" spans="1:28">
      <c r="A16" s="51" t="s">
        <v>72</v>
      </c>
      <c r="B16" s="52" t="s">
        <v>43</v>
      </c>
      <c r="C16" s="53" t="s">
        <v>73</v>
      </c>
      <c r="D16" s="52" t="s">
        <v>74</v>
      </c>
      <c r="E16" s="52"/>
      <c r="F16" s="52"/>
      <c r="G16" s="54">
        <v>2017</v>
      </c>
      <c r="H16" s="54">
        <v>2018</v>
      </c>
      <c r="I16" s="52" t="s">
        <v>38</v>
      </c>
      <c r="J16" s="53" t="s">
        <v>39</v>
      </c>
      <c r="K16" s="52" t="s">
        <v>45</v>
      </c>
      <c r="L16" s="52" t="s">
        <v>46</v>
      </c>
      <c r="M16" s="52">
        <v>96.077</v>
      </c>
      <c r="N16" s="53" t="s">
        <v>47</v>
      </c>
      <c r="O16" s="52">
        <v>96.077</v>
      </c>
      <c r="P16" s="52" t="s">
        <v>48</v>
      </c>
      <c r="Q16" s="52" t="s">
        <v>74</v>
      </c>
      <c r="R16" s="51">
        <v>96.077</v>
      </c>
      <c r="S16" s="51">
        <v>96.077</v>
      </c>
      <c r="T16" s="51"/>
      <c r="U16" s="51"/>
      <c r="V16" s="51"/>
      <c r="W16" s="69">
        <v>1</v>
      </c>
      <c r="X16" s="51"/>
      <c r="Y16" s="51">
        <v>86.57</v>
      </c>
      <c r="Z16" s="51"/>
      <c r="AA16" s="72">
        <v>9.507</v>
      </c>
      <c r="AB16" s="52" t="s">
        <v>50</v>
      </c>
    </row>
    <row r="17" s="7" customFormat="1" ht="32" customHeight="1" spans="1:28">
      <c r="A17" s="48" t="s">
        <v>75</v>
      </c>
      <c r="B17" s="48" t="s">
        <v>43</v>
      </c>
      <c r="C17" s="48" t="s">
        <v>76</v>
      </c>
      <c r="D17" s="49"/>
      <c r="E17" s="49"/>
      <c r="F17" s="49"/>
      <c r="G17" s="50">
        <v>2017</v>
      </c>
      <c r="H17" s="50">
        <v>2018</v>
      </c>
      <c r="I17" s="48" t="s">
        <v>38</v>
      </c>
      <c r="J17" s="48" t="s">
        <v>39</v>
      </c>
      <c r="K17" s="48" t="s">
        <v>77</v>
      </c>
      <c r="L17" s="48"/>
      <c r="M17" s="48">
        <v>40.93</v>
      </c>
      <c r="N17" s="48"/>
      <c r="O17" s="48"/>
      <c r="P17" s="48" t="s">
        <v>48</v>
      </c>
      <c r="Q17" s="49" t="s">
        <v>78</v>
      </c>
      <c r="R17" s="49">
        <f>SUM(S17:V17)</f>
        <v>40.93</v>
      </c>
      <c r="S17" s="49">
        <v>40.93</v>
      </c>
      <c r="T17" s="49"/>
      <c r="U17" s="49"/>
      <c r="V17" s="49"/>
      <c r="W17" s="49">
        <v>0</v>
      </c>
      <c r="X17" s="49">
        <v>0</v>
      </c>
      <c r="Y17" s="49">
        <v>9.9415</v>
      </c>
      <c r="Z17" s="49">
        <v>0</v>
      </c>
      <c r="AA17" s="49">
        <f>SUM(AA60:AA60)</f>
        <v>30.9885</v>
      </c>
      <c r="AB17" s="48" t="s">
        <v>79</v>
      </c>
    </row>
    <row r="18" s="7" customFormat="1" ht="32" customHeight="1" spans="1:28">
      <c r="A18" s="48" t="s">
        <v>80</v>
      </c>
      <c r="B18" s="48" t="s">
        <v>43</v>
      </c>
      <c r="C18" s="48" t="s">
        <v>81</v>
      </c>
      <c r="D18" s="49"/>
      <c r="E18" s="49"/>
      <c r="F18" s="49"/>
      <c r="G18" s="50">
        <v>2017</v>
      </c>
      <c r="H18" s="50">
        <v>2018</v>
      </c>
      <c r="I18" s="48" t="s">
        <v>38</v>
      </c>
      <c r="J18" s="48" t="s">
        <v>39</v>
      </c>
      <c r="K18" s="48" t="s">
        <v>82</v>
      </c>
      <c r="L18" s="48" t="s">
        <v>46</v>
      </c>
      <c r="M18" s="48">
        <v>0</v>
      </c>
      <c r="N18" s="48"/>
      <c r="O18" s="48"/>
      <c r="P18" s="48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8" t="s">
        <v>83</v>
      </c>
    </row>
    <row r="19" s="9" customFormat="1" ht="39" customHeight="1" spans="1:28">
      <c r="A19" s="55" t="s">
        <v>84</v>
      </c>
      <c r="B19" s="56" t="s">
        <v>43</v>
      </c>
      <c r="C19" s="56" t="s">
        <v>85</v>
      </c>
      <c r="D19" s="57" t="s">
        <v>86</v>
      </c>
      <c r="E19" s="57"/>
      <c r="F19" s="57"/>
      <c r="G19" s="58">
        <v>2017</v>
      </c>
      <c r="H19" s="58">
        <v>2018</v>
      </c>
      <c r="I19" s="56" t="s">
        <v>38</v>
      </c>
      <c r="J19" s="56" t="s">
        <v>39</v>
      </c>
      <c r="K19" s="56" t="s">
        <v>77</v>
      </c>
      <c r="L19" s="56" t="s">
        <v>46</v>
      </c>
      <c r="M19" s="56" t="s">
        <v>87</v>
      </c>
      <c r="N19" s="56"/>
      <c r="O19" s="56"/>
      <c r="P19" s="56"/>
      <c r="Q19" s="57"/>
      <c r="R19" s="56"/>
      <c r="S19" s="56"/>
      <c r="T19" s="57"/>
      <c r="U19" s="57"/>
      <c r="V19" s="57"/>
      <c r="W19" s="57"/>
      <c r="X19" s="57"/>
      <c r="Y19" s="57"/>
      <c r="Z19" s="57"/>
      <c r="AA19" s="57"/>
      <c r="AB19" s="56" t="s">
        <v>88</v>
      </c>
    </row>
    <row r="20" s="9" customFormat="1" ht="39" customHeight="1" spans="1:28">
      <c r="A20" s="55" t="s">
        <v>89</v>
      </c>
      <c r="B20" s="56" t="s">
        <v>43</v>
      </c>
      <c r="C20" s="56" t="s">
        <v>90</v>
      </c>
      <c r="D20" s="57" t="s">
        <v>86</v>
      </c>
      <c r="E20" s="57"/>
      <c r="F20" s="57"/>
      <c r="G20" s="58">
        <v>2017</v>
      </c>
      <c r="H20" s="58">
        <v>2018</v>
      </c>
      <c r="I20" s="56" t="s">
        <v>38</v>
      </c>
      <c r="J20" s="56" t="s">
        <v>39</v>
      </c>
      <c r="K20" s="56" t="s">
        <v>77</v>
      </c>
      <c r="L20" s="56" t="s">
        <v>46</v>
      </c>
      <c r="M20" s="56" t="s">
        <v>87</v>
      </c>
      <c r="N20" s="56"/>
      <c r="O20" s="56"/>
      <c r="P20" s="56"/>
      <c r="Q20" s="57"/>
      <c r="R20" s="56"/>
      <c r="S20" s="56"/>
      <c r="T20" s="57"/>
      <c r="U20" s="57"/>
      <c r="V20" s="57"/>
      <c r="W20" s="57"/>
      <c r="X20" s="57"/>
      <c r="Y20" s="57"/>
      <c r="Z20" s="57"/>
      <c r="AA20" s="57"/>
      <c r="AB20" s="56" t="s">
        <v>88</v>
      </c>
    </row>
    <row r="21" s="7" customFormat="1" ht="32" customHeight="1" spans="1:28">
      <c r="A21" s="48" t="s">
        <v>91</v>
      </c>
      <c r="B21" s="48" t="s">
        <v>43</v>
      </c>
      <c r="C21" s="48" t="s">
        <v>92</v>
      </c>
      <c r="D21" s="49"/>
      <c r="E21" s="49"/>
      <c r="F21" s="49"/>
      <c r="G21" s="50"/>
      <c r="H21" s="50"/>
      <c r="I21" s="48" t="s">
        <v>38</v>
      </c>
      <c r="J21" s="48" t="s">
        <v>39</v>
      </c>
      <c r="K21" s="48" t="s">
        <v>93</v>
      </c>
      <c r="L21" s="48" t="s">
        <v>94</v>
      </c>
      <c r="M21" s="48">
        <f t="shared" ref="M21:X21" si="3">SUM(M22:M45)</f>
        <v>2500</v>
      </c>
      <c r="N21" s="48" t="s">
        <v>95</v>
      </c>
      <c r="O21" s="48">
        <f>SUM(O22:O45)</f>
        <v>2500</v>
      </c>
      <c r="P21" s="48"/>
      <c r="Q21" s="49" t="s">
        <v>96</v>
      </c>
      <c r="R21" s="49">
        <f t="shared" ref="R21:X21" si="4">SUM(R22:R45)</f>
        <v>2500</v>
      </c>
      <c r="S21" s="49">
        <f t="shared" si="4"/>
        <v>2500</v>
      </c>
      <c r="T21" s="49">
        <f t="shared" si="4"/>
        <v>0</v>
      </c>
      <c r="U21" s="49">
        <f t="shared" si="4"/>
        <v>0</v>
      </c>
      <c r="V21" s="49">
        <f t="shared" si="4"/>
        <v>0</v>
      </c>
      <c r="W21" s="49">
        <f t="shared" si="4"/>
        <v>24</v>
      </c>
      <c r="X21" s="49">
        <f t="shared" si="4"/>
        <v>0</v>
      </c>
      <c r="Y21" s="49">
        <v>2500</v>
      </c>
      <c r="Z21" s="49">
        <f>SUM(Z22:Z45)</f>
        <v>0</v>
      </c>
      <c r="AA21" s="49">
        <f>SUM(AA22:AA45)</f>
        <v>0</v>
      </c>
      <c r="AB21" s="48"/>
    </row>
    <row r="22" s="10" customFormat="1" ht="45" customHeight="1" spans="1:28">
      <c r="A22" s="51" t="s">
        <v>97</v>
      </c>
      <c r="B22" s="52" t="s">
        <v>43</v>
      </c>
      <c r="C22" s="53" t="s">
        <v>98</v>
      </c>
      <c r="D22" s="52" t="s">
        <v>53</v>
      </c>
      <c r="E22" s="52" t="s">
        <v>99</v>
      </c>
      <c r="F22" s="52"/>
      <c r="G22" s="54">
        <v>2017</v>
      </c>
      <c r="H22" s="54">
        <v>2018</v>
      </c>
      <c r="I22" s="52" t="s">
        <v>38</v>
      </c>
      <c r="J22" s="53" t="s">
        <v>39</v>
      </c>
      <c r="K22" s="52" t="s">
        <v>93</v>
      </c>
      <c r="L22" s="52" t="s">
        <v>94</v>
      </c>
      <c r="M22" s="52">
        <v>100</v>
      </c>
      <c r="N22" s="53" t="s">
        <v>95</v>
      </c>
      <c r="O22" s="52">
        <v>100</v>
      </c>
      <c r="P22" s="52" t="s">
        <v>48</v>
      </c>
      <c r="Q22" s="52" t="s">
        <v>53</v>
      </c>
      <c r="R22" s="51">
        <v>100</v>
      </c>
      <c r="S22" s="51">
        <v>100</v>
      </c>
      <c r="T22" s="51"/>
      <c r="U22" s="51"/>
      <c r="V22" s="51"/>
      <c r="W22" s="69">
        <v>1</v>
      </c>
      <c r="X22" s="51"/>
      <c r="Y22" s="51">
        <v>100</v>
      </c>
      <c r="Z22" s="51"/>
      <c r="AA22" s="51"/>
      <c r="AB22" s="52" t="s">
        <v>100</v>
      </c>
    </row>
    <row r="23" s="10" customFormat="1" ht="45" customHeight="1" spans="1:28">
      <c r="A23" s="51" t="s">
        <v>101</v>
      </c>
      <c r="B23" s="52" t="s">
        <v>43</v>
      </c>
      <c r="C23" s="53" t="s">
        <v>102</v>
      </c>
      <c r="D23" s="52" t="s">
        <v>53</v>
      </c>
      <c r="E23" s="52" t="s">
        <v>103</v>
      </c>
      <c r="F23" s="52"/>
      <c r="G23" s="54">
        <v>2017</v>
      </c>
      <c r="H23" s="54">
        <v>2018</v>
      </c>
      <c r="I23" s="52" t="s">
        <v>38</v>
      </c>
      <c r="J23" s="53" t="s">
        <v>39</v>
      </c>
      <c r="K23" s="52" t="s">
        <v>93</v>
      </c>
      <c r="L23" s="52" t="s">
        <v>94</v>
      </c>
      <c r="M23" s="52">
        <v>100</v>
      </c>
      <c r="N23" s="53" t="s">
        <v>95</v>
      </c>
      <c r="O23" s="52">
        <v>100</v>
      </c>
      <c r="P23" s="52" t="s">
        <v>48</v>
      </c>
      <c r="Q23" s="52" t="s">
        <v>53</v>
      </c>
      <c r="R23" s="51">
        <v>100</v>
      </c>
      <c r="S23" s="51">
        <v>100</v>
      </c>
      <c r="T23" s="51"/>
      <c r="U23" s="51"/>
      <c r="V23" s="51"/>
      <c r="W23" s="69">
        <v>1</v>
      </c>
      <c r="X23" s="51"/>
      <c r="Y23" s="51">
        <v>100</v>
      </c>
      <c r="Z23" s="51"/>
      <c r="AA23" s="51"/>
      <c r="AB23" s="52" t="s">
        <v>100</v>
      </c>
    </row>
    <row r="24" s="10" customFormat="1" ht="35.45" customHeight="1" spans="1:28">
      <c r="A24" s="51" t="s">
        <v>104</v>
      </c>
      <c r="B24" s="52" t="s">
        <v>43</v>
      </c>
      <c r="C24" s="53" t="s">
        <v>105</v>
      </c>
      <c r="D24" s="52" t="s">
        <v>56</v>
      </c>
      <c r="E24" s="52" t="s">
        <v>106</v>
      </c>
      <c r="F24" s="52"/>
      <c r="G24" s="54">
        <v>2017</v>
      </c>
      <c r="H24" s="54">
        <v>2018</v>
      </c>
      <c r="I24" s="52" t="s">
        <v>38</v>
      </c>
      <c r="J24" s="53" t="s">
        <v>39</v>
      </c>
      <c r="K24" s="52" t="s">
        <v>93</v>
      </c>
      <c r="L24" s="52" t="s">
        <v>94</v>
      </c>
      <c r="M24" s="52">
        <v>100</v>
      </c>
      <c r="N24" s="52" t="s">
        <v>95</v>
      </c>
      <c r="O24" s="52">
        <v>100</v>
      </c>
      <c r="P24" s="52" t="s">
        <v>48</v>
      </c>
      <c r="Q24" s="52" t="s">
        <v>56</v>
      </c>
      <c r="R24" s="51">
        <v>100</v>
      </c>
      <c r="S24" s="51">
        <v>100</v>
      </c>
      <c r="T24" s="51"/>
      <c r="U24" s="51"/>
      <c r="V24" s="51"/>
      <c r="W24" s="69">
        <v>1</v>
      </c>
      <c r="X24" s="51"/>
      <c r="Y24" s="51">
        <v>100</v>
      </c>
      <c r="Z24" s="51"/>
      <c r="AA24" s="51"/>
      <c r="AB24" s="52" t="s">
        <v>100</v>
      </c>
    </row>
    <row r="25" s="10" customFormat="1" ht="35.45" customHeight="1" spans="1:28">
      <c r="A25" s="51" t="s">
        <v>107</v>
      </c>
      <c r="B25" s="52" t="s">
        <v>43</v>
      </c>
      <c r="C25" s="53" t="s">
        <v>108</v>
      </c>
      <c r="D25" s="52" t="s">
        <v>56</v>
      </c>
      <c r="E25" s="52" t="s">
        <v>109</v>
      </c>
      <c r="F25" s="52"/>
      <c r="G25" s="54">
        <v>2017</v>
      </c>
      <c r="H25" s="54">
        <v>2018</v>
      </c>
      <c r="I25" s="52" t="s">
        <v>38</v>
      </c>
      <c r="J25" s="53" t="s">
        <v>39</v>
      </c>
      <c r="K25" s="52" t="s">
        <v>93</v>
      </c>
      <c r="L25" s="52" t="s">
        <v>94</v>
      </c>
      <c r="M25" s="52">
        <v>100</v>
      </c>
      <c r="N25" s="52" t="s">
        <v>95</v>
      </c>
      <c r="O25" s="52">
        <v>100</v>
      </c>
      <c r="P25" s="52" t="s">
        <v>48</v>
      </c>
      <c r="Q25" s="52" t="s">
        <v>56</v>
      </c>
      <c r="R25" s="51">
        <v>100</v>
      </c>
      <c r="S25" s="51">
        <v>100</v>
      </c>
      <c r="T25" s="51"/>
      <c r="U25" s="51"/>
      <c r="V25" s="51"/>
      <c r="W25" s="69">
        <v>1</v>
      </c>
      <c r="X25" s="51"/>
      <c r="Y25" s="51">
        <v>100</v>
      </c>
      <c r="Z25" s="51"/>
      <c r="AA25" s="51"/>
      <c r="AB25" s="52" t="s">
        <v>100</v>
      </c>
    </row>
    <row r="26" s="10" customFormat="1" ht="35.45" customHeight="1" spans="1:28">
      <c r="A26" s="51" t="s">
        <v>110</v>
      </c>
      <c r="B26" s="52" t="s">
        <v>43</v>
      </c>
      <c r="C26" s="53" t="s">
        <v>111</v>
      </c>
      <c r="D26" s="52" t="s">
        <v>56</v>
      </c>
      <c r="E26" s="52" t="s">
        <v>112</v>
      </c>
      <c r="F26" s="52"/>
      <c r="G26" s="54">
        <v>2017</v>
      </c>
      <c r="H26" s="54">
        <v>2018</v>
      </c>
      <c r="I26" s="52" t="s">
        <v>38</v>
      </c>
      <c r="J26" s="53" t="s">
        <v>39</v>
      </c>
      <c r="K26" s="52" t="s">
        <v>93</v>
      </c>
      <c r="L26" s="52" t="s">
        <v>94</v>
      </c>
      <c r="M26" s="52">
        <v>100</v>
      </c>
      <c r="N26" s="52" t="s">
        <v>95</v>
      </c>
      <c r="O26" s="52">
        <v>100</v>
      </c>
      <c r="P26" s="52" t="s">
        <v>48</v>
      </c>
      <c r="Q26" s="52" t="s">
        <v>56</v>
      </c>
      <c r="R26" s="51">
        <v>100</v>
      </c>
      <c r="S26" s="51">
        <v>100</v>
      </c>
      <c r="T26" s="51"/>
      <c r="U26" s="51"/>
      <c r="V26" s="51"/>
      <c r="W26" s="69">
        <v>1</v>
      </c>
      <c r="X26" s="51"/>
      <c r="Y26" s="51">
        <v>100</v>
      </c>
      <c r="Z26" s="51"/>
      <c r="AA26" s="51"/>
      <c r="AB26" s="52" t="s">
        <v>100</v>
      </c>
    </row>
    <row r="27" s="11" customFormat="1" ht="35.45" customHeight="1" spans="1:28">
      <c r="A27" s="51" t="s">
        <v>113</v>
      </c>
      <c r="B27" s="59" t="s">
        <v>43</v>
      </c>
      <c r="C27" s="60" t="s">
        <v>114</v>
      </c>
      <c r="D27" s="59" t="s">
        <v>59</v>
      </c>
      <c r="E27" s="59" t="s">
        <v>115</v>
      </c>
      <c r="F27" s="59"/>
      <c r="G27" s="61">
        <v>2017</v>
      </c>
      <c r="H27" s="61">
        <v>2018</v>
      </c>
      <c r="I27" s="59" t="s">
        <v>38</v>
      </c>
      <c r="J27" s="60" t="s">
        <v>39</v>
      </c>
      <c r="K27" s="59" t="s">
        <v>93</v>
      </c>
      <c r="L27" s="52" t="s">
        <v>94</v>
      </c>
      <c r="M27" s="59">
        <v>100</v>
      </c>
      <c r="N27" s="60" t="s">
        <v>95</v>
      </c>
      <c r="O27" s="59">
        <v>100</v>
      </c>
      <c r="P27" s="59" t="s">
        <v>48</v>
      </c>
      <c r="Q27" s="59" t="s">
        <v>59</v>
      </c>
      <c r="R27" s="66">
        <v>100</v>
      </c>
      <c r="S27" s="66">
        <v>100</v>
      </c>
      <c r="T27" s="66"/>
      <c r="U27" s="66"/>
      <c r="V27" s="66"/>
      <c r="W27" s="70">
        <v>1</v>
      </c>
      <c r="X27" s="66"/>
      <c r="Y27" s="66">
        <v>100</v>
      </c>
      <c r="Z27" s="66"/>
      <c r="AA27" s="66"/>
      <c r="AB27" s="52" t="s">
        <v>100</v>
      </c>
    </row>
    <row r="28" s="11" customFormat="1" ht="35.45" customHeight="1" spans="1:28">
      <c r="A28" s="51" t="s">
        <v>116</v>
      </c>
      <c r="B28" s="59" t="s">
        <v>43</v>
      </c>
      <c r="C28" s="60" t="s">
        <v>117</v>
      </c>
      <c r="D28" s="59" t="s">
        <v>59</v>
      </c>
      <c r="E28" s="59" t="s">
        <v>118</v>
      </c>
      <c r="F28" s="59"/>
      <c r="G28" s="61">
        <v>2017</v>
      </c>
      <c r="H28" s="61">
        <v>2018</v>
      </c>
      <c r="I28" s="59" t="s">
        <v>38</v>
      </c>
      <c r="J28" s="60" t="s">
        <v>39</v>
      </c>
      <c r="K28" s="59" t="s">
        <v>93</v>
      </c>
      <c r="L28" s="52" t="s">
        <v>94</v>
      </c>
      <c r="M28" s="59">
        <v>100</v>
      </c>
      <c r="N28" s="60" t="s">
        <v>95</v>
      </c>
      <c r="O28" s="59">
        <v>100</v>
      </c>
      <c r="P28" s="59" t="s">
        <v>48</v>
      </c>
      <c r="Q28" s="59" t="s">
        <v>59</v>
      </c>
      <c r="R28" s="66">
        <v>100</v>
      </c>
      <c r="S28" s="66">
        <v>100</v>
      </c>
      <c r="T28" s="66"/>
      <c r="U28" s="66"/>
      <c r="V28" s="66"/>
      <c r="W28" s="70">
        <v>1</v>
      </c>
      <c r="X28" s="66"/>
      <c r="Y28" s="66">
        <v>100</v>
      </c>
      <c r="Z28" s="66"/>
      <c r="AA28" s="66"/>
      <c r="AB28" s="52" t="s">
        <v>100</v>
      </c>
    </row>
    <row r="29" s="10" customFormat="1" ht="35.45" customHeight="1" spans="1:28">
      <c r="A29" s="51" t="s">
        <v>119</v>
      </c>
      <c r="B29" s="52" t="s">
        <v>43</v>
      </c>
      <c r="C29" s="53" t="s">
        <v>120</v>
      </c>
      <c r="D29" s="52" t="s">
        <v>65</v>
      </c>
      <c r="E29" s="52" t="s">
        <v>121</v>
      </c>
      <c r="F29" s="52"/>
      <c r="G29" s="54">
        <v>2017</v>
      </c>
      <c r="H29" s="54">
        <v>2018</v>
      </c>
      <c r="I29" s="52" t="s">
        <v>38</v>
      </c>
      <c r="J29" s="53" t="s">
        <v>39</v>
      </c>
      <c r="K29" s="52" t="s">
        <v>93</v>
      </c>
      <c r="L29" s="52" t="s">
        <v>94</v>
      </c>
      <c r="M29" s="52">
        <v>100</v>
      </c>
      <c r="N29" s="53" t="s">
        <v>95</v>
      </c>
      <c r="O29" s="52">
        <v>100</v>
      </c>
      <c r="P29" s="52" t="s">
        <v>48</v>
      </c>
      <c r="Q29" s="52" t="s">
        <v>65</v>
      </c>
      <c r="R29" s="51">
        <v>100</v>
      </c>
      <c r="S29" s="51">
        <v>100</v>
      </c>
      <c r="T29" s="51"/>
      <c r="U29" s="51"/>
      <c r="V29" s="51"/>
      <c r="W29" s="69">
        <v>1</v>
      </c>
      <c r="X29" s="51"/>
      <c r="Y29" s="51">
        <v>100</v>
      </c>
      <c r="Z29" s="51"/>
      <c r="AA29" s="51"/>
      <c r="AB29" s="52" t="s">
        <v>100</v>
      </c>
    </row>
    <row r="30" s="10" customFormat="1" ht="35.45" customHeight="1" spans="1:28">
      <c r="A30" s="51" t="s">
        <v>122</v>
      </c>
      <c r="B30" s="52" t="s">
        <v>43</v>
      </c>
      <c r="C30" s="53" t="s">
        <v>123</v>
      </c>
      <c r="D30" s="52" t="s">
        <v>65</v>
      </c>
      <c r="E30" s="52" t="s">
        <v>124</v>
      </c>
      <c r="F30" s="52"/>
      <c r="G30" s="54">
        <v>2017</v>
      </c>
      <c r="H30" s="54">
        <v>2018</v>
      </c>
      <c r="I30" s="52" t="s">
        <v>38</v>
      </c>
      <c r="J30" s="53" t="s">
        <v>39</v>
      </c>
      <c r="K30" s="52" t="s">
        <v>93</v>
      </c>
      <c r="L30" s="52" t="s">
        <v>94</v>
      </c>
      <c r="M30" s="52">
        <v>100</v>
      </c>
      <c r="N30" s="53" t="s">
        <v>95</v>
      </c>
      <c r="O30" s="52">
        <v>100</v>
      </c>
      <c r="P30" s="52" t="s">
        <v>48</v>
      </c>
      <c r="Q30" s="52" t="s">
        <v>65</v>
      </c>
      <c r="R30" s="51">
        <v>100</v>
      </c>
      <c r="S30" s="51">
        <v>100</v>
      </c>
      <c r="T30" s="51"/>
      <c r="U30" s="51"/>
      <c r="V30" s="51"/>
      <c r="W30" s="69">
        <v>1</v>
      </c>
      <c r="X30" s="51"/>
      <c r="Y30" s="51">
        <v>100</v>
      </c>
      <c r="Z30" s="51"/>
      <c r="AA30" s="51"/>
      <c r="AB30" s="52" t="s">
        <v>100</v>
      </c>
    </row>
    <row r="31" s="10" customFormat="1" ht="35.45" customHeight="1" spans="1:28">
      <c r="A31" s="51" t="s">
        <v>125</v>
      </c>
      <c r="B31" s="52" t="s">
        <v>43</v>
      </c>
      <c r="C31" s="53" t="s">
        <v>126</v>
      </c>
      <c r="D31" s="52" t="s">
        <v>65</v>
      </c>
      <c r="E31" s="52" t="s">
        <v>127</v>
      </c>
      <c r="F31" s="52"/>
      <c r="G31" s="54">
        <v>2017</v>
      </c>
      <c r="H31" s="54">
        <v>2018</v>
      </c>
      <c r="I31" s="52" t="s">
        <v>38</v>
      </c>
      <c r="J31" s="53" t="s">
        <v>39</v>
      </c>
      <c r="K31" s="52" t="s">
        <v>93</v>
      </c>
      <c r="L31" s="52" t="s">
        <v>94</v>
      </c>
      <c r="M31" s="52">
        <v>200</v>
      </c>
      <c r="N31" s="53" t="s">
        <v>95</v>
      </c>
      <c r="O31" s="52">
        <v>200</v>
      </c>
      <c r="P31" s="52" t="s">
        <v>48</v>
      </c>
      <c r="Q31" s="52" t="s">
        <v>65</v>
      </c>
      <c r="R31" s="51">
        <v>200</v>
      </c>
      <c r="S31" s="51">
        <v>200</v>
      </c>
      <c r="T31" s="51"/>
      <c r="U31" s="51"/>
      <c r="V31" s="51"/>
      <c r="W31" s="69">
        <v>1</v>
      </c>
      <c r="X31" s="51"/>
      <c r="Y31" s="51">
        <v>200</v>
      </c>
      <c r="Z31" s="51"/>
      <c r="AA31" s="51"/>
      <c r="AB31" s="52" t="s">
        <v>100</v>
      </c>
    </row>
    <row r="32" s="10" customFormat="1" ht="35.45" customHeight="1" spans="1:28">
      <c r="A32" s="51" t="s">
        <v>128</v>
      </c>
      <c r="B32" s="52" t="s">
        <v>43</v>
      </c>
      <c r="C32" s="53" t="s">
        <v>129</v>
      </c>
      <c r="D32" s="52" t="s">
        <v>65</v>
      </c>
      <c r="E32" s="52" t="s">
        <v>130</v>
      </c>
      <c r="F32" s="52"/>
      <c r="G32" s="54">
        <v>2017</v>
      </c>
      <c r="H32" s="54">
        <v>2018</v>
      </c>
      <c r="I32" s="52" t="s">
        <v>38</v>
      </c>
      <c r="J32" s="53" t="s">
        <v>39</v>
      </c>
      <c r="K32" s="52" t="s">
        <v>93</v>
      </c>
      <c r="L32" s="52" t="s">
        <v>94</v>
      </c>
      <c r="M32" s="52">
        <v>100</v>
      </c>
      <c r="N32" s="53" t="s">
        <v>95</v>
      </c>
      <c r="O32" s="52">
        <v>100</v>
      </c>
      <c r="P32" s="52" t="s">
        <v>48</v>
      </c>
      <c r="Q32" s="52" t="s">
        <v>65</v>
      </c>
      <c r="R32" s="51">
        <v>100</v>
      </c>
      <c r="S32" s="51">
        <v>100</v>
      </c>
      <c r="T32" s="51"/>
      <c r="U32" s="51"/>
      <c r="V32" s="51"/>
      <c r="W32" s="69">
        <v>1</v>
      </c>
      <c r="X32" s="51"/>
      <c r="Y32" s="51">
        <v>100</v>
      </c>
      <c r="Z32" s="51"/>
      <c r="AA32" s="51"/>
      <c r="AB32" s="52" t="s">
        <v>100</v>
      </c>
    </row>
    <row r="33" s="10" customFormat="1" ht="35.45" customHeight="1" spans="1:28">
      <c r="A33" s="51" t="s">
        <v>131</v>
      </c>
      <c r="B33" s="52" t="s">
        <v>43</v>
      </c>
      <c r="C33" s="53" t="s">
        <v>132</v>
      </c>
      <c r="D33" s="52" t="s">
        <v>133</v>
      </c>
      <c r="E33" s="52" t="s">
        <v>134</v>
      </c>
      <c r="F33" s="52"/>
      <c r="G33" s="54">
        <v>2017</v>
      </c>
      <c r="H33" s="54">
        <v>2018</v>
      </c>
      <c r="I33" s="52" t="s">
        <v>38</v>
      </c>
      <c r="J33" s="53" t="s">
        <v>39</v>
      </c>
      <c r="K33" s="52" t="s">
        <v>93</v>
      </c>
      <c r="L33" s="52" t="s">
        <v>94</v>
      </c>
      <c r="M33" s="52">
        <v>100</v>
      </c>
      <c r="N33" s="53" t="s">
        <v>95</v>
      </c>
      <c r="O33" s="52">
        <v>100</v>
      </c>
      <c r="P33" s="52" t="s">
        <v>48</v>
      </c>
      <c r="Q33" s="52" t="s">
        <v>133</v>
      </c>
      <c r="R33" s="51">
        <v>100</v>
      </c>
      <c r="S33" s="51">
        <v>100</v>
      </c>
      <c r="T33" s="51"/>
      <c r="U33" s="51"/>
      <c r="V33" s="51"/>
      <c r="W33" s="69">
        <v>1</v>
      </c>
      <c r="X33" s="51"/>
      <c r="Y33" s="51">
        <v>100</v>
      </c>
      <c r="Z33" s="51"/>
      <c r="AA33" s="51"/>
      <c r="AB33" s="52" t="s">
        <v>100</v>
      </c>
    </row>
    <row r="34" s="10" customFormat="1" ht="35.45" customHeight="1" spans="1:28">
      <c r="A34" s="51" t="s">
        <v>135</v>
      </c>
      <c r="B34" s="52" t="s">
        <v>43</v>
      </c>
      <c r="C34" s="53" t="s">
        <v>136</v>
      </c>
      <c r="D34" s="52" t="s">
        <v>62</v>
      </c>
      <c r="E34" s="52" t="s">
        <v>137</v>
      </c>
      <c r="F34" s="52"/>
      <c r="G34" s="54">
        <v>2017</v>
      </c>
      <c r="H34" s="54">
        <v>2018</v>
      </c>
      <c r="I34" s="52" t="s">
        <v>38</v>
      </c>
      <c r="J34" s="53" t="s">
        <v>39</v>
      </c>
      <c r="K34" s="52" t="s">
        <v>93</v>
      </c>
      <c r="L34" s="52" t="s">
        <v>94</v>
      </c>
      <c r="M34" s="52">
        <v>100</v>
      </c>
      <c r="N34" s="53" t="s">
        <v>95</v>
      </c>
      <c r="O34" s="52">
        <v>100</v>
      </c>
      <c r="P34" s="52" t="s">
        <v>48</v>
      </c>
      <c r="Q34" s="52" t="s">
        <v>62</v>
      </c>
      <c r="R34" s="51">
        <f t="shared" ref="R34:R36" si="5">S34+T34+U34+V34</f>
        <v>100</v>
      </c>
      <c r="S34" s="51">
        <v>100</v>
      </c>
      <c r="T34" s="51"/>
      <c r="U34" s="51"/>
      <c r="V34" s="51"/>
      <c r="W34" s="69">
        <v>1</v>
      </c>
      <c r="X34" s="51"/>
      <c r="Y34" s="51">
        <v>100</v>
      </c>
      <c r="Z34" s="51"/>
      <c r="AA34" s="51"/>
      <c r="AB34" s="52" t="s">
        <v>100</v>
      </c>
    </row>
    <row r="35" s="10" customFormat="1" ht="35.45" customHeight="1" spans="1:28">
      <c r="A35" s="51" t="s">
        <v>138</v>
      </c>
      <c r="B35" s="52" t="s">
        <v>43</v>
      </c>
      <c r="C35" s="53" t="s">
        <v>139</v>
      </c>
      <c r="D35" s="52" t="s">
        <v>62</v>
      </c>
      <c r="E35" s="52" t="s">
        <v>140</v>
      </c>
      <c r="F35" s="52"/>
      <c r="G35" s="54">
        <v>2017</v>
      </c>
      <c r="H35" s="54">
        <v>2018</v>
      </c>
      <c r="I35" s="52" t="s">
        <v>38</v>
      </c>
      <c r="J35" s="53" t="s">
        <v>39</v>
      </c>
      <c r="K35" s="52" t="s">
        <v>93</v>
      </c>
      <c r="L35" s="52" t="s">
        <v>94</v>
      </c>
      <c r="M35" s="52">
        <v>100</v>
      </c>
      <c r="N35" s="53" t="s">
        <v>95</v>
      </c>
      <c r="O35" s="52">
        <v>100</v>
      </c>
      <c r="P35" s="52" t="s">
        <v>48</v>
      </c>
      <c r="Q35" s="52" t="s">
        <v>62</v>
      </c>
      <c r="R35" s="51">
        <f t="shared" si="5"/>
        <v>100</v>
      </c>
      <c r="S35" s="51">
        <v>100</v>
      </c>
      <c r="T35" s="51"/>
      <c r="U35" s="51"/>
      <c r="V35" s="51"/>
      <c r="W35" s="69">
        <v>1</v>
      </c>
      <c r="X35" s="51"/>
      <c r="Y35" s="51">
        <v>100</v>
      </c>
      <c r="Z35" s="51"/>
      <c r="AA35" s="51"/>
      <c r="AB35" s="52" t="s">
        <v>100</v>
      </c>
    </row>
    <row r="36" s="10" customFormat="1" ht="35.45" customHeight="1" spans="1:28">
      <c r="A36" s="51" t="s">
        <v>141</v>
      </c>
      <c r="B36" s="52" t="s">
        <v>43</v>
      </c>
      <c r="C36" s="53" t="s">
        <v>142</v>
      </c>
      <c r="D36" s="52" t="s">
        <v>62</v>
      </c>
      <c r="E36" s="52" t="s">
        <v>143</v>
      </c>
      <c r="F36" s="52"/>
      <c r="G36" s="54">
        <v>2017</v>
      </c>
      <c r="H36" s="54">
        <v>2018</v>
      </c>
      <c r="I36" s="52" t="s">
        <v>38</v>
      </c>
      <c r="J36" s="53" t="s">
        <v>39</v>
      </c>
      <c r="K36" s="52" t="s">
        <v>93</v>
      </c>
      <c r="L36" s="52" t="s">
        <v>94</v>
      </c>
      <c r="M36" s="52">
        <v>50</v>
      </c>
      <c r="N36" s="53" t="s">
        <v>95</v>
      </c>
      <c r="O36" s="52">
        <v>50</v>
      </c>
      <c r="P36" s="52" t="s">
        <v>48</v>
      </c>
      <c r="Q36" s="52" t="s">
        <v>62</v>
      </c>
      <c r="R36" s="51">
        <f t="shared" si="5"/>
        <v>50</v>
      </c>
      <c r="S36" s="51">
        <v>50</v>
      </c>
      <c r="T36" s="51"/>
      <c r="U36" s="51"/>
      <c r="V36" s="51"/>
      <c r="W36" s="69">
        <v>1</v>
      </c>
      <c r="X36" s="51"/>
      <c r="Y36" s="51">
        <v>50</v>
      </c>
      <c r="Z36" s="51"/>
      <c r="AA36" s="51"/>
      <c r="AB36" s="52" t="s">
        <v>100</v>
      </c>
    </row>
    <row r="37" s="10" customFormat="1" ht="35.45" customHeight="1" spans="1:28">
      <c r="A37" s="51" t="s">
        <v>144</v>
      </c>
      <c r="B37" s="52" t="s">
        <v>43</v>
      </c>
      <c r="C37" s="53" t="s">
        <v>145</v>
      </c>
      <c r="D37" s="52" t="s">
        <v>74</v>
      </c>
      <c r="E37" s="52" t="s">
        <v>146</v>
      </c>
      <c r="F37" s="52"/>
      <c r="G37" s="54">
        <v>2017</v>
      </c>
      <c r="H37" s="54">
        <v>2018</v>
      </c>
      <c r="I37" s="52" t="s">
        <v>38</v>
      </c>
      <c r="J37" s="53" t="s">
        <v>39</v>
      </c>
      <c r="K37" s="52" t="s">
        <v>93</v>
      </c>
      <c r="L37" s="52" t="s">
        <v>94</v>
      </c>
      <c r="M37" s="52">
        <v>100</v>
      </c>
      <c r="N37" s="53" t="s">
        <v>95</v>
      </c>
      <c r="O37" s="52">
        <v>100</v>
      </c>
      <c r="P37" s="52" t="s">
        <v>48</v>
      </c>
      <c r="Q37" s="52" t="s">
        <v>74</v>
      </c>
      <c r="R37" s="51">
        <v>100</v>
      </c>
      <c r="S37" s="51">
        <v>100</v>
      </c>
      <c r="T37" s="51"/>
      <c r="U37" s="51"/>
      <c r="V37" s="51"/>
      <c r="W37" s="69">
        <v>1</v>
      </c>
      <c r="X37" s="51"/>
      <c r="Y37" s="51">
        <v>100</v>
      </c>
      <c r="Z37" s="51"/>
      <c r="AA37" s="51"/>
      <c r="AB37" s="52" t="s">
        <v>100</v>
      </c>
    </row>
    <row r="38" s="10" customFormat="1" ht="35.45" customHeight="1" spans="1:28">
      <c r="A38" s="51" t="s">
        <v>147</v>
      </c>
      <c r="B38" s="52" t="s">
        <v>43</v>
      </c>
      <c r="C38" s="53" t="s">
        <v>148</v>
      </c>
      <c r="D38" s="52" t="s">
        <v>74</v>
      </c>
      <c r="E38" s="52" t="s">
        <v>149</v>
      </c>
      <c r="F38" s="52"/>
      <c r="G38" s="54">
        <v>2017</v>
      </c>
      <c r="H38" s="54">
        <v>2018</v>
      </c>
      <c r="I38" s="52" t="s">
        <v>38</v>
      </c>
      <c r="J38" s="53" t="s">
        <v>39</v>
      </c>
      <c r="K38" s="52" t="s">
        <v>93</v>
      </c>
      <c r="L38" s="52" t="s">
        <v>94</v>
      </c>
      <c r="M38" s="52">
        <v>100</v>
      </c>
      <c r="N38" s="53" t="s">
        <v>95</v>
      </c>
      <c r="O38" s="52">
        <v>100</v>
      </c>
      <c r="P38" s="52" t="s">
        <v>48</v>
      </c>
      <c r="Q38" s="52" t="s">
        <v>74</v>
      </c>
      <c r="R38" s="51">
        <v>100</v>
      </c>
      <c r="S38" s="51">
        <v>100</v>
      </c>
      <c r="T38" s="51"/>
      <c r="U38" s="51"/>
      <c r="V38" s="51"/>
      <c r="W38" s="69">
        <v>1</v>
      </c>
      <c r="X38" s="51"/>
      <c r="Y38" s="51">
        <v>100</v>
      </c>
      <c r="Z38" s="51"/>
      <c r="AA38" s="51"/>
      <c r="AB38" s="52" t="s">
        <v>100</v>
      </c>
    </row>
    <row r="39" s="10" customFormat="1" ht="35.45" customHeight="1" spans="1:28">
      <c r="A39" s="51" t="s">
        <v>150</v>
      </c>
      <c r="B39" s="52" t="s">
        <v>43</v>
      </c>
      <c r="C39" s="53" t="s">
        <v>151</v>
      </c>
      <c r="D39" s="52" t="s">
        <v>74</v>
      </c>
      <c r="E39" s="52" t="s">
        <v>152</v>
      </c>
      <c r="F39" s="52"/>
      <c r="G39" s="54">
        <v>2017</v>
      </c>
      <c r="H39" s="54">
        <v>2018</v>
      </c>
      <c r="I39" s="52" t="s">
        <v>38</v>
      </c>
      <c r="J39" s="53" t="s">
        <v>39</v>
      </c>
      <c r="K39" s="52" t="s">
        <v>153</v>
      </c>
      <c r="L39" s="52" t="s">
        <v>94</v>
      </c>
      <c r="M39" s="52">
        <v>100</v>
      </c>
      <c r="N39" s="53" t="s">
        <v>95</v>
      </c>
      <c r="O39" s="52">
        <v>100</v>
      </c>
      <c r="P39" s="52" t="s">
        <v>48</v>
      </c>
      <c r="Q39" s="52" t="s">
        <v>74</v>
      </c>
      <c r="R39" s="51">
        <v>100</v>
      </c>
      <c r="S39" s="51">
        <v>100</v>
      </c>
      <c r="T39" s="51"/>
      <c r="U39" s="51"/>
      <c r="V39" s="51"/>
      <c r="W39" s="69">
        <v>1</v>
      </c>
      <c r="X39" s="51"/>
      <c r="Y39" s="51">
        <v>100</v>
      </c>
      <c r="Z39" s="51"/>
      <c r="AA39" s="51"/>
      <c r="AB39" s="52" t="s">
        <v>100</v>
      </c>
    </row>
    <row r="40" s="10" customFormat="1" ht="35.45" customHeight="1" spans="1:28">
      <c r="A40" s="51" t="s">
        <v>154</v>
      </c>
      <c r="B40" s="52" t="s">
        <v>43</v>
      </c>
      <c r="C40" s="53" t="s">
        <v>155</v>
      </c>
      <c r="D40" s="52" t="s">
        <v>74</v>
      </c>
      <c r="E40" s="52" t="s">
        <v>156</v>
      </c>
      <c r="F40" s="52"/>
      <c r="G40" s="54">
        <v>2017</v>
      </c>
      <c r="H40" s="54">
        <v>2018</v>
      </c>
      <c r="I40" s="52" t="s">
        <v>38</v>
      </c>
      <c r="J40" s="53" t="s">
        <v>39</v>
      </c>
      <c r="K40" s="52" t="s">
        <v>93</v>
      </c>
      <c r="L40" s="52" t="s">
        <v>94</v>
      </c>
      <c r="M40" s="52">
        <v>100</v>
      </c>
      <c r="N40" s="53" t="s">
        <v>95</v>
      </c>
      <c r="O40" s="52">
        <v>100</v>
      </c>
      <c r="P40" s="52" t="s">
        <v>48</v>
      </c>
      <c r="Q40" s="52" t="s">
        <v>74</v>
      </c>
      <c r="R40" s="51">
        <v>100</v>
      </c>
      <c r="S40" s="51">
        <v>100</v>
      </c>
      <c r="T40" s="51"/>
      <c r="U40" s="51"/>
      <c r="V40" s="51"/>
      <c r="W40" s="69">
        <v>1</v>
      </c>
      <c r="X40" s="51"/>
      <c r="Y40" s="51">
        <v>100</v>
      </c>
      <c r="Z40" s="51"/>
      <c r="AA40" s="51"/>
      <c r="AB40" s="52" t="s">
        <v>100</v>
      </c>
    </row>
    <row r="41" s="10" customFormat="1" ht="35.45" customHeight="1" spans="1:28">
      <c r="A41" s="51" t="s">
        <v>157</v>
      </c>
      <c r="B41" s="52" t="s">
        <v>43</v>
      </c>
      <c r="C41" s="53" t="s">
        <v>158</v>
      </c>
      <c r="D41" s="52" t="s">
        <v>74</v>
      </c>
      <c r="E41" s="52" t="s">
        <v>159</v>
      </c>
      <c r="F41" s="52"/>
      <c r="G41" s="54">
        <v>2017</v>
      </c>
      <c r="H41" s="54">
        <v>2018</v>
      </c>
      <c r="I41" s="52" t="s">
        <v>38</v>
      </c>
      <c r="J41" s="53" t="s">
        <v>39</v>
      </c>
      <c r="K41" s="52" t="s">
        <v>93</v>
      </c>
      <c r="L41" s="52" t="s">
        <v>94</v>
      </c>
      <c r="M41" s="52">
        <v>100</v>
      </c>
      <c r="N41" s="53" t="s">
        <v>95</v>
      </c>
      <c r="O41" s="52">
        <v>100</v>
      </c>
      <c r="P41" s="52" t="s">
        <v>48</v>
      </c>
      <c r="Q41" s="52" t="s">
        <v>74</v>
      </c>
      <c r="R41" s="51">
        <v>100</v>
      </c>
      <c r="S41" s="51">
        <v>100</v>
      </c>
      <c r="T41" s="51"/>
      <c r="U41" s="51"/>
      <c r="V41" s="51"/>
      <c r="W41" s="69">
        <v>1</v>
      </c>
      <c r="X41" s="51"/>
      <c r="Y41" s="51">
        <v>100</v>
      </c>
      <c r="Z41" s="51"/>
      <c r="AA41" s="51"/>
      <c r="AB41" s="52" t="s">
        <v>100</v>
      </c>
    </row>
    <row r="42" s="10" customFormat="1" ht="35.45" customHeight="1" spans="1:28">
      <c r="A42" s="51" t="s">
        <v>160</v>
      </c>
      <c r="B42" s="52" t="s">
        <v>43</v>
      </c>
      <c r="C42" s="53" t="s">
        <v>161</v>
      </c>
      <c r="D42" s="52" t="s">
        <v>74</v>
      </c>
      <c r="E42" s="52" t="s">
        <v>162</v>
      </c>
      <c r="F42" s="52"/>
      <c r="G42" s="54">
        <v>2017</v>
      </c>
      <c r="H42" s="54">
        <v>2018</v>
      </c>
      <c r="I42" s="52" t="s">
        <v>38</v>
      </c>
      <c r="J42" s="53" t="s">
        <v>39</v>
      </c>
      <c r="K42" s="52" t="s">
        <v>93</v>
      </c>
      <c r="L42" s="52" t="s">
        <v>94</v>
      </c>
      <c r="M42" s="52">
        <v>100</v>
      </c>
      <c r="N42" s="53" t="s">
        <v>95</v>
      </c>
      <c r="O42" s="52">
        <v>100</v>
      </c>
      <c r="P42" s="52" t="s">
        <v>48</v>
      </c>
      <c r="Q42" s="52" t="s">
        <v>74</v>
      </c>
      <c r="R42" s="51">
        <v>100</v>
      </c>
      <c r="S42" s="51">
        <v>100</v>
      </c>
      <c r="T42" s="51"/>
      <c r="U42" s="51"/>
      <c r="V42" s="51"/>
      <c r="W42" s="69">
        <v>1</v>
      </c>
      <c r="X42" s="51"/>
      <c r="Y42" s="51">
        <v>100</v>
      </c>
      <c r="Z42" s="51"/>
      <c r="AA42" s="51"/>
      <c r="AB42" s="52" t="s">
        <v>100</v>
      </c>
    </row>
    <row r="43" s="10" customFormat="1" ht="35.45" customHeight="1" spans="1:28">
      <c r="A43" s="51" t="s">
        <v>163</v>
      </c>
      <c r="B43" s="52" t="s">
        <v>43</v>
      </c>
      <c r="C43" s="53" t="s">
        <v>164</v>
      </c>
      <c r="D43" s="52" t="s">
        <v>71</v>
      </c>
      <c r="E43" s="52" t="s">
        <v>165</v>
      </c>
      <c r="F43" s="52"/>
      <c r="G43" s="54">
        <v>2017</v>
      </c>
      <c r="H43" s="54">
        <v>2018</v>
      </c>
      <c r="I43" s="52" t="s">
        <v>38</v>
      </c>
      <c r="J43" s="53" t="s">
        <v>39</v>
      </c>
      <c r="K43" s="52" t="s">
        <v>93</v>
      </c>
      <c r="L43" s="52" t="s">
        <v>94</v>
      </c>
      <c r="M43" s="52">
        <v>100</v>
      </c>
      <c r="N43" s="53" t="s">
        <v>95</v>
      </c>
      <c r="O43" s="52">
        <v>100</v>
      </c>
      <c r="P43" s="52" t="s">
        <v>48</v>
      </c>
      <c r="Q43" s="52" t="s">
        <v>71</v>
      </c>
      <c r="R43" s="51">
        <v>100</v>
      </c>
      <c r="S43" s="51">
        <v>100</v>
      </c>
      <c r="T43" s="51"/>
      <c r="U43" s="51"/>
      <c r="V43" s="51"/>
      <c r="W43" s="69">
        <v>1</v>
      </c>
      <c r="X43" s="51"/>
      <c r="Y43" s="51">
        <v>100</v>
      </c>
      <c r="Z43" s="51"/>
      <c r="AA43" s="51"/>
      <c r="AB43" s="52" t="s">
        <v>100</v>
      </c>
    </row>
    <row r="44" s="10" customFormat="1" ht="35.45" customHeight="1" spans="1:28">
      <c r="A44" s="51" t="s">
        <v>166</v>
      </c>
      <c r="B44" s="52" t="s">
        <v>43</v>
      </c>
      <c r="C44" s="53" t="s">
        <v>167</v>
      </c>
      <c r="D44" s="52" t="s">
        <v>71</v>
      </c>
      <c r="E44" s="52" t="s">
        <v>168</v>
      </c>
      <c r="F44" s="52"/>
      <c r="G44" s="54">
        <v>2017</v>
      </c>
      <c r="H44" s="54">
        <v>2018</v>
      </c>
      <c r="I44" s="52" t="s">
        <v>38</v>
      </c>
      <c r="J44" s="53" t="s">
        <v>39</v>
      </c>
      <c r="K44" s="52" t="s">
        <v>93</v>
      </c>
      <c r="L44" s="52" t="s">
        <v>94</v>
      </c>
      <c r="M44" s="52">
        <v>100</v>
      </c>
      <c r="N44" s="53" t="s">
        <v>95</v>
      </c>
      <c r="O44" s="52">
        <v>100</v>
      </c>
      <c r="P44" s="52" t="s">
        <v>48</v>
      </c>
      <c r="Q44" s="52" t="s">
        <v>71</v>
      </c>
      <c r="R44" s="51">
        <v>100</v>
      </c>
      <c r="S44" s="51">
        <v>100</v>
      </c>
      <c r="T44" s="51"/>
      <c r="U44" s="51"/>
      <c r="V44" s="51"/>
      <c r="W44" s="69">
        <v>1</v>
      </c>
      <c r="X44" s="51"/>
      <c r="Y44" s="51">
        <v>100</v>
      </c>
      <c r="Z44" s="51"/>
      <c r="AA44" s="51"/>
      <c r="AB44" s="52" t="s">
        <v>100</v>
      </c>
    </row>
    <row r="45" s="10" customFormat="1" ht="35.45" customHeight="1" spans="1:28">
      <c r="A45" s="51" t="s">
        <v>169</v>
      </c>
      <c r="B45" s="52" t="s">
        <v>43</v>
      </c>
      <c r="C45" s="53" t="s">
        <v>170</v>
      </c>
      <c r="D45" s="52" t="s">
        <v>71</v>
      </c>
      <c r="E45" s="52" t="s">
        <v>171</v>
      </c>
      <c r="F45" s="52"/>
      <c r="G45" s="54">
        <v>2017</v>
      </c>
      <c r="H45" s="54">
        <v>2018</v>
      </c>
      <c r="I45" s="52" t="s">
        <v>38</v>
      </c>
      <c r="J45" s="53" t="s">
        <v>39</v>
      </c>
      <c r="K45" s="52" t="s">
        <v>93</v>
      </c>
      <c r="L45" s="52" t="s">
        <v>94</v>
      </c>
      <c r="M45" s="52">
        <v>150</v>
      </c>
      <c r="N45" s="53" t="s">
        <v>95</v>
      </c>
      <c r="O45" s="52">
        <v>150</v>
      </c>
      <c r="P45" s="52" t="s">
        <v>48</v>
      </c>
      <c r="Q45" s="52" t="s">
        <v>71</v>
      </c>
      <c r="R45" s="51">
        <v>150</v>
      </c>
      <c r="S45" s="51">
        <v>150</v>
      </c>
      <c r="T45" s="51"/>
      <c r="U45" s="51"/>
      <c r="V45" s="51"/>
      <c r="W45" s="69">
        <v>1</v>
      </c>
      <c r="X45" s="51"/>
      <c r="Y45" s="51">
        <v>150</v>
      </c>
      <c r="Z45" s="51"/>
      <c r="AA45" s="51"/>
      <c r="AB45" s="52" t="s">
        <v>100</v>
      </c>
    </row>
    <row r="46" s="7" customFormat="1" ht="32" customHeight="1" spans="1:28">
      <c r="A46" s="48" t="s">
        <v>172</v>
      </c>
      <c r="B46" s="48" t="s">
        <v>43</v>
      </c>
      <c r="C46" s="48" t="s">
        <v>173</v>
      </c>
      <c r="D46" s="49"/>
      <c r="E46" s="49"/>
      <c r="F46" s="49"/>
      <c r="G46" s="50">
        <v>2017</v>
      </c>
      <c r="H46" s="50">
        <v>2018</v>
      </c>
      <c r="I46" s="48" t="s">
        <v>38</v>
      </c>
      <c r="J46" s="48" t="s">
        <v>39</v>
      </c>
      <c r="K46" s="48" t="s">
        <v>174</v>
      </c>
      <c r="L46" s="48" t="s">
        <v>175</v>
      </c>
      <c r="M46" s="48">
        <f>SUM(M47:M54)</f>
        <v>300</v>
      </c>
      <c r="N46" s="48" t="s">
        <v>176</v>
      </c>
      <c r="O46" s="48">
        <f>SUM(O47:O54)</f>
        <v>300</v>
      </c>
      <c r="P46" s="48" t="s">
        <v>48</v>
      </c>
      <c r="Q46" s="49" t="s">
        <v>177</v>
      </c>
      <c r="R46" s="49">
        <f t="shared" ref="R46:AE46" si="6">SUM(R47:R54)</f>
        <v>300</v>
      </c>
      <c r="S46" s="49">
        <f t="shared" si="6"/>
        <v>300</v>
      </c>
      <c r="T46" s="49">
        <f t="shared" si="6"/>
        <v>0</v>
      </c>
      <c r="U46" s="49">
        <f t="shared" si="6"/>
        <v>0</v>
      </c>
      <c r="V46" s="49">
        <f t="shared" si="6"/>
        <v>0</v>
      </c>
      <c r="W46" s="49">
        <f t="shared" si="6"/>
        <v>8</v>
      </c>
      <c r="X46" s="49">
        <f t="shared" si="6"/>
        <v>0</v>
      </c>
      <c r="Y46" s="49">
        <f t="shared" si="6"/>
        <v>299.3438</v>
      </c>
      <c r="Z46" s="49">
        <f t="shared" si="6"/>
        <v>0</v>
      </c>
      <c r="AA46" s="49">
        <f t="shared" si="6"/>
        <v>0.64716</v>
      </c>
      <c r="AB46" s="48" t="s">
        <v>79</v>
      </c>
    </row>
    <row r="47" s="12" customFormat="1" ht="35.45" customHeight="1" spans="1:28">
      <c r="A47" s="62" t="s">
        <v>178</v>
      </c>
      <c r="B47" s="63" t="s">
        <v>43</v>
      </c>
      <c r="C47" s="64" t="s">
        <v>173</v>
      </c>
      <c r="D47" s="63" t="s">
        <v>62</v>
      </c>
      <c r="E47" s="63"/>
      <c r="F47" s="63"/>
      <c r="G47" s="65">
        <v>2017</v>
      </c>
      <c r="H47" s="65">
        <v>2018</v>
      </c>
      <c r="I47" s="63" t="s">
        <v>38</v>
      </c>
      <c r="J47" s="64" t="s">
        <v>39</v>
      </c>
      <c r="K47" s="63" t="s">
        <v>174</v>
      </c>
      <c r="L47" s="63" t="s">
        <v>175</v>
      </c>
      <c r="M47" s="63">
        <v>6.228</v>
      </c>
      <c r="N47" s="64" t="s">
        <v>179</v>
      </c>
      <c r="O47" s="63">
        <v>6.228</v>
      </c>
      <c r="P47" s="63" t="s">
        <v>48</v>
      </c>
      <c r="Q47" s="63" t="s">
        <v>62</v>
      </c>
      <c r="R47" s="68">
        <f>S47+T47+U47+V47</f>
        <v>6.228</v>
      </c>
      <c r="S47" s="68">
        <v>6.228</v>
      </c>
      <c r="T47" s="68"/>
      <c r="U47" s="68"/>
      <c r="V47" s="68"/>
      <c r="W47" s="71">
        <v>1</v>
      </c>
      <c r="X47" s="68"/>
      <c r="Y47" s="68">
        <v>6.228</v>
      </c>
      <c r="Z47" s="68"/>
      <c r="AA47" s="68"/>
      <c r="AB47" s="63"/>
    </row>
    <row r="48" s="10" customFormat="1" ht="35.45" customHeight="1" spans="1:28">
      <c r="A48" s="62" t="s">
        <v>180</v>
      </c>
      <c r="B48" s="52" t="s">
        <v>43</v>
      </c>
      <c r="C48" s="53" t="s">
        <v>173</v>
      </c>
      <c r="D48" s="52" t="s">
        <v>65</v>
      </c>
      <c r="E48" s="52"/>
      <c r="F48" s="52"/>
      <c r="G48" s="54">
        <v>2017</v>
      </c>
      <c r="H48" s="54">
        <v>2018</v>
      </c>
      <c r="I48" s="52" t="s">
        <v>38</v>
      </c>
      <c r="J48" s="53" t="s">
        <v>39</v>
      </c>
      <c r="K48" s="52" t="s">
        <v>174</v>
      </c>
      <c r="L48" s="52" t="s">
        <v>175</v>
      </c>
      <c r="M48" s="52">
        <v>26.4</v>
      </c>
      <c r="N48" s="53" t="s">
        <v>179</v>
      </c>
      <c r="O48" s="52">
        <v>26.4</v>
      </c>
      <c r="P48" s="52" t="s">
        <v>48</v>
      </c>
      <c r="Q48" s="52" t="s">
        <v>65</v>
      </c>
      <c r="R48" s="51">
        <v>26.4</v>
      </c>
      <c r="S48" s="51">
        <v>26.4</v>
      </c>
      <c r="T48" s="51"/>
      <c r="U48" s="51"/>
      <c r="V48" s="51"/>
      <c r="W48" s="69">
        <v>1</v>
      </c>
      <c r="X48" s="51"/>
      <c r="Y48" s="51">
        <v>26.4</v>
      </c>
      <c r="Z48" s="51"/>
      <c r="AA48" s="51"/>
      <c r="AB48" s="52"/>
    </row>
    <row r="49" s="10" customFormat="1" ht="35.45" customHeight="1" spans="1:28">
      <c r="A49" s="62" t="s">
        <v>181</v>
      </c>
      <c r="B49" s="52" t="s">
        <v>43</v>
      </c>
      <c r="C49" s="53" t="s">
        <v>173</v>
      </c>
      <c r="D49" s="52" t="s">
        <v>71</v>
      </c>
      <c r="E49" s="52"/>
      <c r="F49" s="52"/>
      <c r="G49" s="54">
        <v>2017</v>
      </c>
      <c r="H49" s="54">
        <v>2018</v>
      </c>
      <c r="I49" s="52" t="s">
        <v>38</v>
      </c>
      <c r="J49" s="53" t="s">
        <v>39</v>
      </c>
      <c r="K49" s="52" t="s">
        <v>174</v>
      </c>
      <c r="L49" s="52" t="s">
        <v>175</v>
      </c>
      <c r="M49" s="52">
        <v>20.328</v>
      </c>
      <c r="N49" s="53" t="s">
        <v>179</v>
      </c>
      <c r="O49" s="52">
        <v>20.328</v>
      </c>
      <c r="P49" s="52" t="s">
        <v>48</v>
      </c>
      <c r="Q49" s="52" t="s">
        <v>71</v>
      </c>
      <c r="R49" s="51">
        <v>20.328</v>
      </c>
      <c r="S49" s="51">
        <v>20.328</v>
      </c>
      <c r="T49" s="51"/>
      <c r="U49" s="51"/>
      <c r="V49" s="51"/>
      <c r="W49" s="69">
        <v>1</v>
      </c>
      <c r="X49" s="51"/>
      <c r="Y49" s="51">
        <v>20.328</v>
      </c>
      <c r="Z49" s="51"/>
      <c r="AA49" s="51"/>
      <c r="AB49" s="52"/>
    </row>
    <row r="50" s="10" customFormat="1" ht="35.45" customHeight="1" spans="1:28">
      <c r="A50" s="62" t="s">
        <v>182</v>
      </c>
      <c r="B50" s="52" t="s">
        <v>43</v>
      </c>
      <c r="C50" s="53" t="s">
        <v>173</v>
      </c>
      <c r="D50" s="52" t="s">
        <v>68</v>
      </c>
      <c r="E50" s="52"/>
      <c r="F50" s="52"/>
      <c r="G50" s="54">
        <v>2017</v>
      </c>
      <c r="H50" s="54">
        <v>2018</v>
      </c>
      <c r="I50" s="52" t="s">
        <v>38</v>
      </c>
      <c r="J50" s="53" t="s">
        <v>39</v>
      </c>
      <c r="K50" s="52" t="s">
        <v>174</v>
      </c>
      <c r="L50" s="52" t="s">
        <v>175</v>
      </c>
      <c r="M50" s="52">
        <v>28.296</v>
      </c>
      <c r="N50" s="53" t="s">
        <v>179</v>
      </c>
      <c r="O50" s="52">
        <v>28.296</v>
      </c>
      <c r="P50" s="52" t="s">
        <v>48</v>
      </c>
      <c r="Q50" s="52" t="s">
        <v>68</v>
      </c>
      <c r="R50" s="51">
        <v>28.296</v>
      </c>
      <c r="S50" s="51">
        <v>28.296</v>
      </c>
      <c r="T50" s="51"/>
      <c r="U50" s="51"/>
      <c r="V50" s="51"/>
      <c r="W50" s="69">
        <v>1</v>
      </c>
      <c r="X50" s="51"/>
      <c r="Y50" s="51">
        <v>28.296</v>
      </c>
      <c r="Z50" s="51"/>
      <c r="AA50" s="51"/>
      <c r="AB50" s="52"/>
    </row>
    <row r="51" s="11" customFormat="1" ht="35.45" customHeight="1" spans="1:28">
      <c r="A51" s="62" t="s">
        <v>183</v>
      </c>
      <c r="B51" s="59" t="s">
        <v>43</v>
      </c>
      <c r="C51" s="60" t="s">
        <v>173</v>
      </c>
      <c r="D51" s="59" t="s">
        <v>59</v>
      </c>
      <c r="E51" s="59"/>
      <c r="F51" s="59"/>
      <c r="G51" s="61">
        <v>2017</v>
      </c>
      <c r="H51" s="61">
        <v>2018</v>
      </c>
      <c r="I51" s="59" t="s">
        <v>38</v>
      </c>
      <c r="J51" s="60" t="s">
        <v>39</v>
      </c>
      <c r="K51" s="59" t="s">
        <v>174</v>
      </c>
      <c r="L51" s="52" t="s">
        <v>175</v>
      </c>
      <c r="M51" s="59">
        <v>90.6522</v>
      </c>
      <c r="N51" s="60" t="s">
        <v>179</v>
      </c>
      <c r="O51" s="59">
        <v>90.6522</v>
      </c>
      <c r="P51" s="59" t="s">
        <v>48</v>
      </c>
      <c r="Q51" s="59" t="s">
        <v>59</v>
      </c>
      <c r="R51" s="66">
        <v>90.6522</v>
      </c>
      <c r="S51" s="66">
        <v>90.6522</v>
      </c>
      <c r="T51" s="66"/>
      <c r="U51" s="66"/>
      <c r="V51" s="66"/>
      <c r="W51" s="70">
        <v>1</v>
      </c>
      <c r="X51" s="66"/>
      <c r="Y51" s="66">
        <v>90.3</v>
      </c>
      <c r="Z51" s="72"/>
      <c r="AA51" s="72">
        <v>0.34716</v>
      </c>
      <c r="AB51" s="56" t="s">
        <v>184</v>
      </c>
    </row>
    <row r="52" s="10" customFormat="1" ht="35.45" customHeight="1" spans="1:28">
      <c r="A52" s="62" t="s">
        <v>185</v>
      </c>
      <c r="B52" s="52" t="s">
        <v>43</v>
      </c>
      <c r="C52" s="53" t="s">
        <v>173</v>
      </c>
      <c r="D52" s="52" t="s">
        <v>74</v>
      </c>
      <c r="E52" s="52"/>
      <c r="F52" s="52"/>
      <c r="G52" s="54">
        <v>2017</v>
      </c>
      <c r="H52" s="54">
        <v>2018</v>
      </c>
      <c r="I52" s="52" t="s">
        <v>38</v>
      </c>
      <c r="J52" s="53" t="s">
        <v>39</v>
      </c>
      <c r="K52" s="52" t="s">
        <v>174</v>
      </c>
      <c r="L52" s="52" t="s">
        <v>175</v>
      </c>
      <c r="M52" s="52">
        <v>52.5478</v>
      </c>
      <c r="N52" s="53" t="s">
        <v>179</v>
      </c>
      <c r="O52" s="52">
        <v>52.5478</v>
      </c>
      <c r="P52" s="52" t="s">
        <v>48</v>
      </c>
      <c r="Q52" s="52" t="s">
        <v>74</v>
      </c>
      <c r="R52" s="51">
        <v>52.5478</v>
      </c>
      <c r="S52" s="51">
        <v>52.5478</v>
      </c>
      <c r="T52" s="51"/>
      <c r="U52" s="51"/>
      <c r="V52" s="51"/>
      <c r="W52" s="69">
        <v>1</v>
      </c>
      <c r="X52" s="51"/>
      <c r="Y52" s="51">
        <v>52.5478</v>
      </c>
      <c r="Z52" s="51"/>
      <c r="AA52" s="51"/>
      <c r="AB52" s="52"/>
    </row>
    <row r="53" s="10" customFormat="1" ht="35.45" customHeight="1" spans="1:28">
      <c r="A53" s="62" t="s">
        <v>186</v>
      </c>
      <c r="B53" s="52" t="s">
        <v>43</v>
      </c>
      <c r="C53" s="53" t="s">
        <v>173</v>
      </c>
      <c r="D53" s="52" t="s">
        <v>53</v>
      </c>
      <c r="E53" s="52"/>
      <c r="F53" s="52"/>
      <c r="G53" s="54">
        <v>2017</v>
      </c>
      <c r="H53" s="54">
        <v>2018</v>
      </c>
      <c r="I53" s="52" t="s">
        <v>38</v>
      </c>
      <c r="J53" s="53" t="s">
        <v>39</v>
      </c>
      <c r="K53" s="52" t="s">
        <v>174</v>
      </c>
      <c r="L53" s="52" t="s">
        <v>175</v>
      </c>
      <c r="M53" s="52">
        <v>4.824</v>
      </c>
      <c r="N53" s="53" t="s">
        <v>179</v>
      </c>
      <c r="O53" s="52">
        <v>4.824</v>
      </c>
      <c r="P53" s="52" t="s">
        <v>48</v>
      </c>
      <c r="Q53" s="52" t="s">
        <v>53</v>
      </c>
      <c r="R53" s="72">
        <v>4.824</v>
      </c>
      <c r="S53" s="72">
        <v>4.824</v>
      </c>
      <c r="T53" s="51"/>
      <c r="U53" s="51"/>
      <c r="V53" s="51"/>
      <c r="W53" s="69">
        <v>1</v>
      </c>
      <c r="X53" s="51"/>
      <c r="Y53" s="72">
        <v>4.524</v>
      </c>
      <c r="Z53" s="51"/>
      <c r="AA53" s="72">
        <v>0.3</v>
      </c>
      <c r="AB53" s="56" t="s">
        <v>184</v>
      </c>
    </row>
    <row r="54" s="10" customFormat="1" ht="35.45" customHeight="1" spans="1:28">
      <c r="A54" s="62" t="s">
        <v>187</v>
      </c>
      <c r="B54" s="52" t="s">
        <v>43</v>
      </c>
      <c r="C54" s="53" t="s">
        <v>173</v>
      </c>
      <c r="D54" s="52" t="s">
        <v>56</v>
      </c>
      <c r="E54" s="52"/>
      <c r="F54" s="52"/>
      <c r="G54" s="54">
        <v>2017</v>
      </c>
      <c r="H54" s="54">
        <v>2018</v>
      </c>
      <c r="I54" s="52" t="s">
        <v>38</v>
      </c>
      <c r="J54" s="53" t="s">
        <v>39</v>
      </c>
      <c r="K54" s="52" t="s">
        <v>174</v>
      </c>
      <c r="L54" s="52" t="s">
        <v>175</v>
      </c>
      <c r="M54" s="52">
        <v>70.724</v>
      </c>
      <c r="N54" s="52" t="s">
        <v>179</v>
      </c>
      <c r="O54" s="52">
        <v>70.724</v>
      </c>
      <c r="P54" s="52" t="s">
        <v>48</v>
      </c>
      <c r="Q54" s="52" t="s">
        <v>56</v>
      </c>
      <c r="R54" s="51">
        <v>70.724</v>
      </c>
      <c r="S54" s="51">
        <v>70.724</v>
      </c>
      <c r="T54" s="51"/>
      <c r="U54" s="51"/>
      <c r="V54" s="51"/>
      <c r="W54" s="69">
        <v>1</v>
      </c>
      <c r="X54" s="51"/>
      <c r="Y54" s="51">
        <v>70.72</v>
      </c>
      <c r="Z54" s="72"/>
      <c r="AA54" s="51"/>
      <c r="AB54" s="52" t="s">
        <v>188</v>
      </c>
    </row>
    <row r="55" s="7" customFormat="1" ht="32" customHeight="1" spans="1:28">
      <c r="A55" s="48" t="s">
        <v>189</v>
      </c>
      <c r="B55" s="48" t="s">
        <v>43</v>
      </c>
      <c r="C55" s="48" t="s">
        <v>190</v>
      </c>
      <c r="D55" s="49"/>
      <c r="E55" s="49"/>
      <c r="F55" s="49"/>
      <c r="G55" s="50">
        <v>2017</v>
      </c>
      <c r="H55" s="50">
        <v>2018</v>
      </c>
      <c r="I55" s="48" t="s">
        <v>38</v>
      </c>
      <c r="J55" s="48" t="s">
        <v>39</v>
      </c>
      <c r="K55" s="48" t="s">
        <v>191</v>
      </c>
      <c r="L55" s="48" t="s">
        <v>192</v>
      </c>
      <c r="M55" s="48">
        <f t="shared" ref="M55:S55" si="7">SUM(M56:M59)</f>
        <v>258.1662</v>
      </c>
      <c r="N55" s="48"/>
      <c r="O55" s="48">
        <f>SUM(O56:O59)</f>
        <v>258.1662</v>
      </c>
      <c r="P55" s="48" t="s">
        <v>48</v>
      </c>
      <c r="Q55" s="49" t="s">
        <v>193</v>
      </c>
      <c r="R55" s="49">
        <f>SUM(R56:R59)</f>
        <v>258.1662</v>
      </c>
      <c r="S55" s="49">
        <f>SUM(S56:S59)</f>
        <v>258.1662</v>
      </c>
      <c r="T55" s="49"/>
      <c r="U55" s="49"/>
      <c r="V55" s="49"/>
      <c r="W55" s="49">
        <f t="shared" ref="W55:Z55" si="8">SUM(W56:W59)</f>
        <v>4</v>
      </c>
      <c r="X55" s="49">
        <f t="shared" si="8"/>
        <v>0</v>
      </c>
      <c r="Y55" s="49">
        <f t="shared" si="8"/>
        <v>258.17</v>
      </c>
      <c r="Z55" s="49">
        <f t="shared" si="8"/>
        <v>0</v>
      </c>
      <c r="AA55" s="49"/>
      <c r="AB55" s="48" t="s">
        <v>79</v>
      </c>
    </row>
    <row r="56" s="11" customFormat="1" ht="35.45" customHeight="1" spans="1:28">
      <c r="A56" s="66" t="s">
        <v>194</v>
      </c>
      <c r="B56" s="59" t="s">
        <v>43</v>
      </c>
      <c r="C56" s="60" t="s">
        <v>195</v>
      </c>
      <c r="D56" s="59" t="s">
        <v>59</v>
      </c>
      <c r="E56" s="59" t="s">
        <v>196</v>
      </c>
      <c r="F56" s="59"/>
      <c r="G56" s="61">
        <v>2017</v>
      </c>
      <c r="H56" s="61">
        <v>2018</v>
      </c>
      <c r="I56" s="59" t="s">
        <v>38</v>
      </c>
      <c r="J56" s="60" t="s">
        <v>39</v>
      </c>
      <c r="K56" s="59" t="s">
        <v>191</v>
      </c>
      <c r="L56" s="52" t="s">
        <v>192</v>
      </c>
      <c r="M56" s="67">
        <v>53</v>
      </c>
      <c r="N56" s="60" t="s">
        <v>197</v>
      </c>
      <c r="O56" s="67">
        <v>53</v>
      </c>
      <c r="P56" s="59" t="s">
        <v>48</v>
      </c>
      <c r="Q56" s="59" t="s">
        <v>59</v>
      </c>
      <c r="R56" s="66">
        <v>53</v>
      </c>
      <c r="S56" s="66">
        <v>53</v>
      </c>
      <c r="T56" s="66"/>
      <c r="U56" s="66"/>
      <c r="V56" s="66"/>
      <c r="W56" s="70">
        <v>1</v>
      </c>
      <c r="X56" s="70"/>
      <c r="Y56" s="66">
        <v>53</v>
      </c>
      <c r="Z56" s="72"/>
      <c r="AA56" s="66"/>
      <c r="AB56" s="59"/>
    </row>
    <row r="57" s="11" customFormat="1" ht="35.45" customHeight="1" spans="1:28">
      <c r="A57" s="66" t="s">
        <v>198</v>
      </c>
      <c r="B57" s="59" t="s">
        <v>43</v>
      </c>
      <c r="C57" s="60" t="s">
        <v>199</v>
      </c>
      <c r="D57" s="59" t="s">
        <v>59</v>
      </c>
      <c r="E57" s="59" t="s">
        <v>196</v>
      </c>
      <c r="F57" s="59"/>
      <c r="G57" s="61">
        <v>2017</v>
      </c>
      <c r="H57" s="61">
        <v>2018</v>
      </c>
      <c r="I57" s="59" t="s">
        <v>38</v>
      </c>
      <c r="J57" s="60" t="s">
        <v>39</v>
      </c>
      <c r="K57" s="59" t="s">
        <v>191</v>
      </c>
      <c r="L57" s="52" t="s">
        <v>192</v>
      </c>
      <c r="M57" s="67">
        <v>100</v>
      </c>
      <c r="N57" s="60" t="s">
        <v>200</v>
      </c>
      <c r="O57" s="67">
        <v>100</v>
      </c>
      <c r="P57" s="59" t="s">
        <v>48</v>
      </c>
      <c r="Q57" s="59" t="s">
        <v>59</v>
      </c>
      <c r="R57" s="66">
        <v>100</v>
      </c>
      <c r="S57" s="66">
        <v>100</v>
      </c>
      <c r="T57" s="66"/>
      <c r="U57" s="66"/>
      <c r="V57" s="66"/>
      <c r="W57" s="70">
        <v>1</v>
      </c>
      <c r="X57" s="70"/>
      <c r="Y57" s="66">
        <v>100</v>
      </c>
      <c r="Z57" s="66"/>
      <c r="AA57" s="66"/>
      <c r="AB57" s="59"/>
    </row>
    <row r="58" s="10" customFormat="1" ht="35.45" customHeight="1" spans="1:28">
      <c r="A58" s="66" t="s">
        <v>201</v>
      </c>
      <c r="B58" s="52" t="s">
        <v>43</v>
      </c>
      <c r="C58" s="53" t="s">
        <v>199</v>
      </c>
      <c r="D58" s="52" t="s">
        <v>56</v>
      </c>
      <c r="E58" s="52" t="s">
        <v>202</v>
      </c>
      <c r="F58" s="52"/>
      <c r="G58" s="54">
        <v>2017</v>
      </c>
      <c r="H58" s="54">
        <v>2018</v>
      </c>
      <c r="I58" s="52" t="s">
        <v>38</v>
      </c>
      <c r="J58" s="53" t="s">
        <v>39</v>
      </c>
      <c r="K58" s="52" t="s">
        <v>191</v>
      </c>
      <c r="L58" s="52" t="s">
        <v>192</v>
      </c>
      <c r="M58" s="67">
        <v>55.1662000000001</v>
      </c>
      <c r="N58" s="52" t="s">
        <v>203</v>
      </c>
      <c r="O58" s="67">
        <v>55.1662000000001</v>
      </c>
      <c r="P58" s="52" t="s">
        <v>48</v>
      </c>
      <c r="Q58" s="52" t="s">
        <v>56</v>
      </c>
      <c r="R58" s="51">
        <v>55.1662</v>
      </c>
      <c r="S58" s="51">
        <v>55.1662</v>
      </c>
      <c r="T58" s="51"/>
      <c r="U58" s="51"/>
      <c r="V58" s="51"/>
      <c r="W58" s="69">
        <v>1</v>
      </c>
      <c r="X58" s="51"/>
      <c r="Y58" s="51">
        <v>55.17</v>
      </c>
      <c r="Z58" s="51"/>
      <c r="AA58" s="51"/>
      <c r="AB58" s="52"/>
    </row>
    <row r="59" s="11" customFormat="1" ht="35.45" customHeight="1" spans="1:28">
      <c r="A59" s="66" t="s">
        <v>204</v>
      </c>
      <c r="B59" s="59" t="s">
        <v>43</v>
      </c>
      <c r="C59" s="60" t="s">
        <v>205</v>
      </c>
      <c r="D59" s="59" t="s">
        <v>59</v>
      </c>
      <c r="E59" s="59"/>
      <c r="F59" s="59"/>
      <c r="G59" s="61">
        <v>2017</v>
      </c>
      <c r="H59" s="61">
        <v>2018</v>
      </c>
      <c r="I59" s="59" t="s">
        <v>38</v>
      </c>
      <c r="J59" s="60" t="s">
        <v>39</v>
      </c>
      <c r="K59" s="59" t="s">
        <v>191</v>
      </c>
      <c r="L59" s="52" t="s">
        <v>192</v>
      </c>
      <c r="M59" s="67">
        <v>50</v>
      </c>
      <c r="N59" s="60" t="s">
        <v>206</v>
      </c>
      <c r="O59" s="67">
        <v>50</v>
      </c>
      <c r="P59" s="59"/>
      <c r="Q59" s="59" t="s">
        <v>59</v>
      </c>
      <c r="R59" s="66">
        <v>50</v>
      </c>
      <c r="S59" s="66">
        <v>50</v>
      </c>
      <c r="T59" s="66"/>
      <c r="U59" s="66"/>
      <c r="V59" s="66"/>
      <c r="W59" s="70">
        <v>1</v>
      </c>
      <c r="X59" s="66"/>
      <c r="Y59" s="66">
        <v>50</v>
      </c>
      <c r="Z59" s="66"/>
      <c r="AA59" s="66"/>
      <c r="AB59" s="59"/>
    </row>
    <row r="60" s="13" customFormat="1" ht="56" customHeight="1" spans="1:28">
      <c r="A60" s="46" t="s">
        <v>207</v>
      </c>
      <c r="B60" s="45" t="s">
        <v>208</v>
      </c>
      <c r="C60" s="45"/>
      <c r="D60" s="46"/>
      <c r="E60" s="46"/>
      <c r="F60" s="46"/>
      <c r="G60" s="47">
        <v>2017</v>
      </c>
      <c r="H60" s="47">
        <v>2018</v>
      </c>
      <c r="I60" s="45" t="s">
        <v>38</v>
      </c>
      <c r="J60" s="45" t="s">
        <v>39</v>
      </c>
      <c r="K60" s="45" t="s">
        <v>209</v>
      </c>
      <c r="L60" s="45"/>
      <c r="M60" s="45">
        <f>M61+M64+M65+M68+M76+M77+M78+M79</f>
        <v>1182</v>
      </c>
      <c r="N60" s="45"/>
      <c r="O60" s="45">
        <f>O61+O64+O65+O68+O76+O77+O78+O79</f>
        <v>1182</v>
      </c>
      <c r="P60" s="45" t="s">
        <v>48</v>
      </c>
      <c r="Q60" s="45"/>
      <c r="R60" s="45">
        <f t="shared" ref="R60:AE60" si="9">R61+R64+R65+R68+R76+R77+R78+R79</f>
        <v>1182</v>
      </c>
      <c r="S60" s="45">
        <f t="shared" si="9"/>
        <v>0</v>
      </c>
      <c r="T60" s="45">
        <f t="shared" si="9"/>
        <v>1182</v>
      </c>
      <c r="U60" s="45">
        <f t="shared" si="9"/>
        <v>0</v>
      </c>
      <c r="V60" s="45">
        <f t="shared" si="9"/>
        <v>0</v>
      </c>
      <c r="W60" s="45">
        <f t="shared" si="9"/>
        <v>16</v>
      </c>
      <c r="X60" s="45">
        <f t="shared" si="9"/>
        <v>0</v>
      </c>
      <c r="Y60" s="45">
        <f t="shared" si="9"/>
        <v>1151.0115</v>
      </c>
      <c r="Z60" s="45">
        <f t="shared" si="9"/>
        <v>0</v>
      </c>
      <c r="AA60" s="45">
        <f t="shared" si="9"/>
        <v>30.9885</v>
      </c>
      <c r="AB60" s="45"/>
    </row>
    <row r="61" s="7" customFormat="1" ht="32" customHeight="1" spans="1:28">
      <c r="A61" s="48" t="s">
        <v>210</v>
      </c>
      <c r="B61" s="48" t="s">
        <v>211</v>
      </c>
      <c r="C61" s="48" t="s">
        <v>212</v>
      </c>
      <c r="D61" s="49"/>
      <c r="E61" s="49"/>
      <c r="F61" s="49"/>
      <c r="G61" s="50">
        <v>2017</v>
      </c>
      <c r="H61" s="50">
        <v>2018</v>
      </c>
      <c r="I61" s="48" t="s">
        <v>38</v>
      </c>
      <c r="J61" s="48" t="s">
        <v>39</v>
      </c>
      <c r="K61" s="48" t="s">
        <v>213</v>
      </c>
      <c r="L61" s="48" t="s">
        <v>46</v>
      </c>
      <c r="M61" s="48">
        <f t="shared" ref="M61:R61" si="10">SUM(M62:M63)</f>
        <v>398.02</v>
      </c>
      <c r="N61" s="48" t="s">
        <v>214</v>
      </c>
      <c r="O61" s="48">
        <f>SUM(O62:O63)</f>
        <v>398.02</v>
      </c>
      <c r="P61" s="48" t="s">
        <v>48</v>
      </c>
      <c r="Q61" s="49" t="s">
        <v>215</v>
      </c>
      <c r="R61" s="49">
        <f>SUM(R62:R63)</f>
        <v>398.02</v>
      </c>
      <c r="S61" s="49"/>
      <c r="T61" s="49">
        <f t="shared" ref="T61:AE61" si="11">SUM(T62:T63)</f>
        <v>398.02</v>
      </c>
      <c r="U61" s="49">
        <f t="shared" si="11"/>
        <v>0</v>
      </c>
      <c r="V61" s="49">
        <f t="shared" si="11"/>
        <v>0</v>
      </c>
      <c r="W61" s="49">
        <f t="shared" si="11"/>
        <v>2</v>
      </c>
      <c r="X61" s="49">
        <f t="shared" si="11"/>
        <v>0</v>
      </c>
      <c r="Y61" s="49">
        <f t="shared" si="11"/>
        <v>388.02</v>
      </c>
      <c r="Z61" s="49">
        <f t="shared" si="11"/>
        <v>0</v>
      </c>
      <c r="AA61" s="49">
        <f t="shared" si="11"/>
        <v>10</v>
      </c>
      <c r="AB61" s="48" t="s">
        <v>216</v>
      </c>
    </row>
    <row r="62" s="12" customFormat="1" ht="35.45" customHeight="1" spans="1:28">
      <c r="A62" s="62" t="s">
        <v>217</v>
      </c>
      <c r="B62" s="63" t="s">
        <v>211</v>
      </c>
      <c r="C62" s="64" t="s">
        <v>218</v>
      </c>
      <c r="D62" s="63" t="s">
        <v>79</v>
      </c>
      <c r="E62" s="63"/>
      <c r="F62" s="63"/>
      <c r="G62" s="65">
        <v>2017</v>
      </c>
      <c r="H62" s="65">
        <v>2018</v>
      </c>
      <c r="I62" s="63" t="s">
        <v>38</v>
      </c>
      <c r="J62" s="64" t="s">
        <v>39</v>
      </c>
      <c r="K62" s="63" t="s">
        <v>77</v>
      </c>
      <c r="L62" s="63" t="s">
        <v>46</v>
      </c>
      <c r="M62" s="63">
        <v>230.52</v>
      </c>
      <c r="N62" s="64" t="s">
        <v>219</v>
      </c>
      <c r="O62" s="63">
        <v>230.52</v>
      </c>
      <c r="P62" s="63" t="s">
        <v>48</v>
      </c>
      <c r="Q62" s="63" t="s">
        <v>79</v>
      </c>
      <c r="R62" s="68">
        <f t="shared" ref="R62:R64" si="12">S62+T62+U62+V62</f>
        <v>230.52</v>
      </c>
      <c r="S62" s="68"/>
      <c r="T62" s="73">
        <v>230.52</v>
      </c>
      <c r="U62" s="68"/>
      <c r="V62" s="68"/>
      <c r="W62" s="68">
        <v>1</v>
      </c>
      <c r="X62" s="68"/>
      <c r="Y62" s="68">
        <v>230.52</v>
      </c>
      <c r="Z62" s="68"/>
      <c r="AA62" s="68"/>
      <c r="AB62" s="63"/>
    </row>
    <row r="63" s="12" customFormat="1" ht="66" customHeight="1" spans="1:28">
      <c r="A63" s="62" t="s">
        <v>220</v>
      </c>
      <c r="B63" s="63" t="s">
        <v>211</v>
      </c>
      <c r="C63" s="64" t="s">
        <v>221</v>
      </c>
      <c r="D63" s="63" t="s">
        <v>79</v>
      </c>
      <c r="E63" s="63"/>
      <c r="F63" s="63"/>
      <c r="G63" s="65">
        <v>2017</v>
      </c>
      <c r="H63" s="65">
        <v>2018</v>
      </c>
      <c r="I63" s="63" t="s">
        <v>38</v>
      </c>
      <c r="J63" s="64" t="s">
        <v>39</v>
      </c>
      <c r="K63" s="63" t="s">
        <v>213</v>
      </c>
      <c r="L63" s="63" t="s">
        <v>46</v>
      </c>
      <c r="M63" s="68">
        <v>167.5</v>
      </c>
      <c r="N63" s="64" t="s">
        <v>222</v>
      </c>
      <c r="O63" s="63">
        <v>167.5</v>
      </c>
      <c r="P63" s="63" t="s">
        <v>48</v>
      </c>
      <c r="Q63" s="63" t="s">
        <v>79</v>
      </c>
      <c r="R63" s="68">
        <f t="shared" si="12"/>
        <v>167.5</v>
      </c>
      <c r="S63" s="68"/>
      <c r="T63" s="73">
        <v>167.5</v>
      </c>
      <c r="U63" s="68"/>
      <c r="V63" s="68"/>
      <c r="W63" s="68">
        <v>1</v>
      </c>
      <c r="X63" s="68"/>
      <c r="Y63" s="68">
        <v>157.5</v>
      </c>
      <c r="Z63" s="68"/>
      <c r="AA63" s="73">
        <v>10</v>
      </c>
      <c r="AB63" s="63" t="s">
        <v>223</v>
      </c>
    </row>
    <row r="64" s="7" customFormat="1" ht="32" customHeight="1" spans="1:28">
      <c r="A64" s="48" t="s">
        <v>224</v>
      </c>
      <c r="B64" s="48" t="s">
        <v>211</v>
      </c>
      <c r="C64" s="48" t="s">
        <v>225</v>
      </c>
      <c r="D64" s="49" t="s">
        <v>226</v>
      </c>
      <c r="E64" s="49"/>
      <c r="F64" s="49"/>
      <c r="G64" s="50">
        <v>2017</v>
      </c>
      <c r="H64" s="50">
        <v>2018</v>
      </c>
      <c r="I64" s="48" t="s">
        <v>38</v>
      </c>
      <c r="J64" s="48" t="s">
        <v>39</v>
      </c>
      <c r="K64" s="48" t="s">
        <v>227</v>
      </c>
      <c r="L64" s="48" t="s">
        <v>46</v>
      </c>
      <c r="M64" s="48">
        <v>240.6</v>
      </c>
      <c r="N64" s="48" t="s">
        <v>228</v>
      </c>
      <c r="O64" s="48">
        <v>240.6</v>
      </c>
      <c r="P64" s="48" t="s">
        <v>48</v>
      </c>
      <c r="Q64" s="49" t="s">
        <v>226</v>
      </c>
      <c r="R64" s="49">
        <f t="shared" si="12"/>
        <v>240.6</v>
      </c>
      <c r="S64" s="49"/>
      <c r="T64" s="49">
        <v>240.6</v>
      </c>
      <c r="U64" s="49"/>
      <c r="V64" s="49"/>
      <c r="W64" s="49">
        <v>1</v>
      </c>
      <c r="X64" s="49"/>
      <c r="Y64" s="49">
        <v>239.45</v>
      </c>
      <c r="Z64" s="49"/>
      <c r="AA64" s="49">
        <v>1.15</v>
      </c>
      <c r="AB64" s="48" t="s">
        <v>229</v>
      </c>
    </row>
    <row r="65" s="7" customFormat="1" ht="32" customHeight="1" spans="1:28">
      <c r="A65" s="48" t="s">
        <v>230</v>
      </c>
      <c r="B65" s="48" t="s">
        <v>211</v>
      </c>
      <c r="C65" s="48" t="s">
        <v>231</v>
      </c>
      <c r="D65" s="49"/>
      <c r="E65" s="49"/>
      <c r="F65" s="49"/>
      <c r="G65" s="50">
        <v>2017</v>
      </c>
      <c r="H65" s="50">
        <v>2018</v>
      </c>
      <c r="I65" s="48" t="s">
        <v>232</v>
      </c>
      <c r="J65" s="48" t="s">
        <v>233</v>
      </c>
      <c r="K65" s="48" t="s">
        <v>234</v>
      </c>
      <c r="L65" s="48"/>
      <c r="M65" s="48">
        <f>SUM(M66:M67)</f>
        <v>13.8</v>
      </c>
      <c r="N65" s="48" t="s">
        <v>235</v>
      </c>
      <c r="O65" s="48">
        <v>13.8</v>
      </c>
      <c r="P65" s="48" t="s">
        <v>48</v>
      </c>
      <c r="Q65" s="49"/>
      <c r="R65" s="49">
        <f>SUM(R66:R67)</f>
        <v>13.8</v>
      </c>
      <c r="S65" s="49"/>
      <c r="T65" s="49">
        <f>SUM(T66:T67)</f>
        <v>13.8</v>
      </c>
      <c r="U65" s="49"/>
      <c r="V65" s="49"/>
      <c r="W65" s="49">
        <f>SUM(W66:W67)</f>
        <v>2</v>
      </c>
      <c r="X65" s="49">
        <f>SUM(X66:X67)</f>
        <v>0</v>
      </c>
      <c r="Y65" s="49">
        <f>SUM(Y66:Y67)</f>
        <v>13.8</v>
      </c>
      <c r="Z65" s="49">
        <f>SUM(Z66:Z67)</f>
        <v>0</v>
      </c>
      <c r="AA65" s="49">
        <f>SUM(AA66:AA67)</f>
        <v>0</v>
      </c>
      <c r="AB65" s="48" t="s">
        <v>79</v>
      </c>
    </row>
    <row r="66" s="12" customFormat="1" ht="35.45" customHeight="1" spans="1:28">
      <c r="A66" s="62" t="s">
        <v>236</v>
      </c>
      <c r="B66" s="63" t="s">
        <v>211</v>
      </c>
      <c r="C66" s="64" t="s">
        <v>237</v>
      </c>
      <c r="D66" s="63" t="s">
        <v>78</v>
      </c>
      <c r="E66" s="63"/>
      <c r="F66" s="63"/>
      <c r="G66" s="65">
        <v>2017</v>
      </c>
      <c r="H66" s="65">
        <v>2018</v>
      </c>
      <c r="I66" s="63" t="s">
        <v>38</v>
      </c>
      <c r="J66" s="64" t="s">
        <v>39</v>
      </c>
      <c r="K66" s="63" t="s">
        <v>77</v>
      </c>
      <c r="L66" s="63"/>
      <c r="M66" s="63">
        <v>11.8</v>
      </c>
      <c r="N66" s="64" t="s">
        <v>235</v>
      </c>
      <c r="O66" s="63"/>
      <c r="P66" s="63" t="s">
        <v>48</v>
      </c>
      <c r="Q66" s="63" t="s">
        <v>78</v>
      </c>
      <c r="R66" s="68">
        <f t="shared" ref="R66:R70" si="13">S66+T66+U66+V66</f>
        <v>11.8</v>
      </c>
      <c r="S66" s="68"/>
      <c r="T66" s="73">
        <v>11.8</v>
      </c>
      <c r="U66" s="68"/>
      <c r="V66" s="68"/>
      <c r="W66" s="68">
        <v>1</v>
      </c>
      <c r="X66" s="68"/>
      <c r="Y66" s="68">
        <v>11.8</v>
      </c>
      <c r="Z66" s="68"/>
      <c r="AA66" s="68"/>
      <c r="AB66" s="63"/>
    </row>
    <row r="67" s="12" customFormat="1" ht="35.45" customHeight="1" spans="1:28">
      <c r="A67" s="62" t="s">
        <v>238</v>
      </c>
      <c r="B67" s="63" t="s">
        <v>211</v>
      </c>
      <c r="C67" s="64" t="s">
        <v>239</v>
      </c>
      <c r="D67" s="63" t="s">
        <v>240</v>
      </c>
      <c r="E67" s="63"/>
      <c r="F67" s="63"/>
      <c r="G67" s="65">
        <v>2017</v>
      </c>
      <c r="H67" s="65">
        <v>2018</v>
      </c>
      <c r="I67" s="63" t="s">
        <v>38</v>
      </c>
      <c r="J67" s="64" t="s">
        <v>39</v>
      </c>
      <c r="K67" s="63" t="s">
        <v>77</v>
      </c>
      <c r="L67" s="63" t="s">
        <v>46</v>
      </c>
      <c r="M67" s="63">
        <v>2</v>
      </c>
      <c r="N67" s="64" t="s">
        <v>235</v>
      </c>
      <c r="O67" s="63"/>
      <c r="P67" s="63" t="s">
        <v>48</v>
      </c>
      <c r="Q67" s="63" t="s">
        <v>240</v>
      </c>
      <c r="R67" s="68">
        <f t="shared" si="13"/>
        <v>2</v>
      </c>
      <c r="S67" s="68"/>
      <c r="T67" s="73">
        <v>2</v>
      </c>
      <c r="U67" s="68"/>
      <c r="V67" s="68"/>
      <c r="W67" s="68">
        <v>1</v>
      </c>
      <c r="X67" s="68"/>
      <c r="Y67" s="68">
        <v>2</v>
      </c>
      <c r="Z67" s="68"/>
      <c r="AA67" s="68"/>
      <c r="AB67" s="63"/>
    </row>
    <row r="68" s="7" customFormat="1" ht="32" customHeight="1" spans="1:28">
      <c r="A68" s="48" t="s">
        <v>241</v>
      </c>
      <c r="B68" s="48" t="s">
        <v>211</v>
      </c>
      <c r="C68" s="48" t="s">
        <v>242</v>
      </c>
      <c r="D68" s="49" t="s">
        <v>243</v>
      </c>
      <c r="E68" s="49"/>
      <c r="F68" s="49"/>
      <c r="G68" s="50">
        <v>2017</v>
      </c>
      <c r="H68" s="50">
        <v>2018</v>
      </c>
      <c r="I68" s="48" t="s">
        <v>38</v>
      </c>
      <c r="J68" s="48" t="s">
        <v>39</v>
      </c>
      <c r="K68" s="48" t="s">
        <v>93</v>
      </c>
      <c r="L68" s="48" t="s">
        <v>94</v>
      </c>
      <c r="M68" s="48">
        <f t="shared" ref="M68:R68" si="14">SUM(M69:M75)</f>
        <v>244.1195</v>
      </c>
      <c r="N68" s="48" t="s">
        <v>244</v>
      </c>
      <c r="O68" s="48">
        <f>SUM(O69:O75)</f>
        <v>244.1195</v>
      </c>
      <c r="P68" s="48" t="s">
        <v>48</v>
      </c>
      <c r="Q68" s="49" t="s">
        <v>177</v>
      </c>
      <c r="R68" s="49">
        <f>SUM(R69:R75)</f>
        <v>244.1195</v>
      </c>
      <c r="S68" s="49"/>
      <c r="T68" s="49">
        <f>SUM(T69:T75)</f>
        <v>244.1195</v>
      </c>
      <c r="U68" s="49"/>
      <c r="V68" s="49"/>
      <c r="W68" s="49">
        <f>SUM(W69:W75)</f>
        <v>7</v>
      </c>
      <c r="X68" s="49">
        <f>SUM(X69:X75)</f>
        <v>0</v>
      </c>
      <c r="Y68" s="49">
        <f>SUM(Y69:Y75)</f>
        <v>224.281</v>
      </c>
      <c r="Z68" s="49">
        <f>SUM(Z69:Z75)</f>
        <v>0</v>
      </c>
      <c r="AA68" s="49">
        <f>SUM(AA69:AA75)</f>
        <v>19.8385</v>
      </c>
      <c r="AB68" s="48" t="s">
        <v>79</v>
      </c>
    </row>
    <row r="69" s="10" customFormat="1" ht="45" customHeight="1" spans="1:28">
      <c r="A69" s="51" t="s">
        <v>245</v>
      </c>
      <c r="B69" s="52" t="s">
        <v>211</v>
      </c>
      <c r="C69" s="53" t="s">
        <v>246</v>
      </c>
      <c r="D69" s="52" t="s">
        <v>65</v>
      </c>
      <c r="E69" s="52"/>
      <c r="F69" s="52"/>
      <c r="G69" s="54">
        <v>2017</v>
      </c>
      <c r="H69" s="54">
        <v>2018</v>
      </c>
      <c r="I69" s="52" t="s">
        <v>38</v>
      </c>
      <c r="J69" s="53" t="s">
        <v>39</v>
      </c>
      <c r="K69" s="52" t="s">
        <v>93</v>
      </c>
      <c r="L69" s="52" t="s">
        <v>247</v>
      </c>
      <c r="M69" s="52">
        <v>40.2765</v>
      </c>
      <c r="N69" s="53" t="s">
        <v>248</v>
      </c>
      <c r="O69" s="52">
        <v>40.2765</v>
      </c>
      <c r="P69" s="52" t="s">
        <v>48</v>
      </c>
      <c r="Q69" s="52" t="s">
        <v>65</v>
      </c>
      <c r="R69" s="51">
        <v>40.2765</v>
      </c>
      <c r="S69" s="51"/>
      <c r="T69" s="72">
        <v>40.2765</v>
      </c>
      <c r="U69" s="51"/>
      <c r="V69" s="51"/>
      <c r="W69" s="51">
        <v>1</v>
      </c>
      <c r="X69" s="51"/>
      <c r="Y69" s="51">
        <v>39.056</v>
      </c>
      <c r="Z69" s="51"/>
      <c r="AA69" s="72">
        <v>1.2205</v>
      </c>
      <c r="AB69" s="105" t="s">
        <v>249</v>
      </c>
    </row>
    <row r="70" s="10" customFormat="1" ht="35.45" customHeight="1" spans="1:28">
      <c r="A70" s="51" t="s">
        <v>250</v>
      </c>
      <c r="B70" s="52" t="s">
        <v>211</v>
      </c>
      <c r="C70" s="53" t="s">
        <v>246</v>
      </c>
      <c r="D70" s="52" t="s">
        <v>62</v>
      </c>
      <c r="E70" s="52"/>
      <c r="F70" s="52"/>
      <c r="G70" s="54">
        <v>2017</v>
      </c>
      <c r="H70" s="54">
        <v>2018</v>
      </c>
      <c r="I70" s="52" t="s">
        <v>38</v>
      </c>
      <c r="J70" s="53" t="s">
        <v>39</v>
      </c>
      <c r="K70" s="52" t="s">
        <v>93</v>
      </c>
      <c r="L70" s="52" t="s">
        <v>247</v>
      </c>
      <c r="M70" s="52">
        <v>19.2</v>
      </c>
      <c r="N70" s="53" t="s">
        <v>248</v>
      </c>
      <c r="O70" s="52">
        <v>19.2</v>
      </c>
      <c r="P70" s="52" t="s">
        <v>48</v>
      </c>
      <c r="Q70" s="52" t="s">
        <v>62</v>
      </c>
      <c r="R70" s="51">
        <f>S70+T70+U70+V70</f>
        <v>19.2</v>
      </c>
      <c r="S70" s="51"/>
      <c r="T70" s="72">
        <v>19.2</v>
      </c>
      <c r="U70" s="51"/>
      <c r="V70" s="51"/>
      <c r="W70" s="51">
        <v>1</v>
      </c>
      <c r="X70" s="51"/>
      <c r="Y70" s="51">
        <v>19.2</v>
      </c>
      <c r="Z70" s="51"/>
      <c r="AA70" s="51"/>
      <c r="AB70" s="67" t="s">
        <v>251</v>
      </c>
    </row>
    <row r="71" s="10" customFormat="1" ht="35.45" customHeight="1" spans="1:28">
      <c r="A71" s="51" t="s">
        <v>252</v>
      </c>
      <c r="B71" s="52" t="s">
        <v>211</v>
      </c>
      <c r="C71" s="53" t="s">
        <v>246</v>
      </c>
      <c r="D71" s="52" t="s">
        <v>56</v>
      </c>
      <c r="E71" s="52"/>
      <c r="F71" s="52"/>
      <c r="G71" s="54">
        <v>2017</v>
      </c>
      <c r="H71" s="54">
        <v>2018</v>
      </c>
      <c r="I71" s="52" t="s">
        <v>38</v>
      </c>
      <c r="J71" s="53" t="s">
        <v>39</v>
      </c>
      <c r="K71" s="52" t="s">
        <v>93</v>
      </c>
      <c r="L71" s="52" t="s">
        <v>247</v>
      </c>
      <c r="M71" s="52">
        <v>78</v>
      </c>
      <c r="N71" s="52" t="s">
        <v>248</v>
      </c>
      <c r="O71" s="52">
        <v>78</v>
      </c>
      <c r="P71" s="52" t="s">
        <v>48</v>
      </c>
      <c r="Q71" s="52" t="s">
        <v>56</v>
      </c>
      <c r="R71" s="51">
        <v>78</v>
      </c>
      <c r="S71" s="51"/>
      <c r="T71" s="72">
        <v>78</v>
      </c>
      <c r="U71" s="51"/>
      <c r="V71" s="51"/>
      <c r="W71" s="51">
        <v>1</v>
      </c>
      <c r="X71" s="51"/>
      <c r="Y71" s="51">
        <v>69.5</v>
      </c>
      <c r="Z71" s="72"/>
      <c r="AA71" s="72">
        <v>8.5</v>
      </c>
      <c r="AB71" s="106" t="s">
        <v>253</v>
      </c>
    </row>
    <row r="72" s="10" customFormat="1" ht="35.45" customHeight="1" spans="1:28">
      <c r="A72" s="51" t="s">
        <v>254</v>
      </c>
      <c r="B72" s="52" t="s">
        <v>211</v>
      </c>
      <c r="C72" s="53" t="s">
        <v>246</v>
      </c>
      <c r="D72" s="52" t="s">
        <v>59</v>
      </c>
      <c r="E72" s="52"/>
      <c r="F72" s="52"/>
      <c r="G72" s="54">
        <v>2017</v>
      </c>
      <c r="H72" s="54">
        <v>2018</v>
      </c>
      <c r="I72" s="52" t="s">
        <v>38</v>
      </c>
      <c r="J72" s="53" t="s">
        <v>39</v>
      </c>
      <c r="K72" s="52" t="s">
        <v>93</v>
      </c>
      <c r="L72" s="52" t="s">
        <v>247</v>
      </c>
      <c r="M72" s="52">
        <v>35.6895</v>
      </c>
      <c r="N72" s="53" t="s">
        <v>248</v>
      </c>
      <c r="O72" s="52">
        <v>35.6895</v>
      </c>
      <c r="P72" s="52" t="s">
        <v>48</v>
      </c>
      <c r="Q72" s="52" t="s">
        <v>59</v>
      </c>
      <c r="R72" s="51">
        <f>S72+T72+U72+V72</f>
        <v>35.6895</v>
      </c>
      <c r="S72" s="51"/>
      <c r="T72" s="72">
        <v>35.6895</v>
      </c>
      <c r="U72" s="51"/>
      <c r="V72" s="51"/>
      <c r="W72" s="51">
        <v>1</v>
      </c>
      <c r="X72" s="51"/>
      <c r="Y72" s="51">
        <v>30.6895</v>
      </c>
      <c r="Z72" s="51"/>
      <c r="AA72" s="72">
        <v>5</v>
      </c>
      <c r="AB72" s="106" t="s">
        <v>255</v>
      </c>
    </row>
    <row r="73" s="10" customFormat="1" ht="35.45" customHeight="1" spans="1:28">
      <c r="A73" s="51" t="s">
        <v>256</v>
      </c>
      <c r="B73" s="52" t="s">
        <v>211</v>
      </c>
      <c r="C73" s="53" t="s">
        <v>246</v>
      </c>
      <c r="D73" s="52" t="s">
        <v>133</v>
      </c>
      <c r="E73" s="52"/>
      <c r="F73" s="52"/>
      <c r="G73" s="54">
        <v>2017</v>
      </c>
      <c r="H73" s="54">
        <v>2018</v>
      </c>
      <c r="I73" s="52" t="s">
        <v>38</v>
      </c>
      <c r="J73" s="53" t="s">
        <v>39</v>
      </c>
      <c r="K73" s="52" t="s">
        <v>93</v>
      </c>
      <c r="L73" s="52" t="s">
        <v>247</v>
      </c>
      <c r="M73" s="52">
        <v>1.2205</v>
      </c>
      <c r="N73" s="53" t="s">
        <v>248</v>
      </c>
      <c r="O73" s="52">
        <v>1.2205</v>
      </c>
      <c r="P73" s="52" t="s">
        <v>48</v>
      </c>
      <c r="Q73" s="52" t="s">
        <v>133</v>
      </c>
      <c r="R73" s="51">
        <v>1.2205</v>
      </c>
      <c r="S73" s="51"/>
      <c r="T73" s="72">
        <v>1.2205</v>
      </c>
      <c r="U73" s="51"/>
      <c r="V73" s="51"/>
      <c r="W73" s="51">
        <v>1</v>
      </c>
      <c r="X73" s="51"/>
      <c r="Y73" s="51">
        <v>1.2205</v>
      </c>
      <c r="Z73" s="51"/>
      <c r="AA73" s="51"/>
      <c r="AB73" s="107" t="s">
        <v>257</v>
      </c>
    </row>
    <row r="74" s="10" customFormat="1" ht="35.45" customHeight="1" spans="1:28">
      <c r="A74" s="51" t="s">
        <v>258</v>
      </c>
      <c r="B74" s="52" t="s">
        <v>211</v>
      </c>
      <c r="C74" s="53" t="s">
        <v>246</v>
      </c>
      <c r="D74" s="52" t="s">
        <v>71</v>
      </c>
      <c r="E74" s="52"/>
      <c r="F74" s="52"/>
      <c r="G74" s="54">
        <v>2017</v>
      </c>
      <c r="H74" s="54">
        <v>2018</v>
      </c>
      <c r="I74" s="52" t="s">
        <v>38</v>
      </c>
      <c r="J74" s="53" t="s">
        <v>39</v>
      </c>
      <c r="K74" s="52" t="s">
        <v>93</v>
      </c>
      <c r="L74" s="52" t="s">
        <v>247</v>
      </c>
      <c r="M74" s="52">
        <v>41.733</v>
      </c>
      <c r="N74" s="53" t="s">
        <v>248</v>
      </c>
      <c r="O74" s="52">
        <v>41.733</v>
      </c>
      <c r="P74" s="52" t="s">
        <v>48</v>
      </c>
      <c r="Q74" s="52" t="s">
        <v>71</v>
      </c>
      <c r="R74" s="51">
        <v>41.733</v>
      </c>
      <c r="S74" s="51"/>
      <c r="T74" s="72">
        <v>41.733</v>
      </c>
      <c r="U74" s="51"/>
      <c r="V74" s="51"/>
      <c r="W74" s="51">
        <v>1</v>
      </c>
      <c r="X74" s="51"/>
      <c r="Y74" s="51">
        <v>36.615</v>
      </c>
      <c r="Z74" s="51"/>
      <c r="AA74" s="72">
        <v>5.118</v>
      </c>
      <c r="AB74" s="107" t="s">
        <v>259</v>
      </c>
    </row>
    <row r="75" s="10" customFormat="1" ht="35.45" customHeight="1" spans="1:28">
      <c r="A75" s="51" t="s">
        <v>260</v>
      </c>
      <c r="B75" s="52" t="s">
        <v>211</v>
      </c>
      <c r="C75" s="53" t="s">
        <v>246</v>
      </c>
      <c r="D75" s="52" t="s">
        <v>53</v>
      </c>
      <c r="E75" s="52"/>
      <c r="F75" s="52"/>
      <c r="G75" s="54">
        <v>2017</v>
      </c>
      <c r="H75" s="54">
        <v>2018</v>
      </c>
      <c r="I75" s="52" t="s">
        <v>38</v>
      </c>
      <c r="J75" s="53" t="s">
        <v>39</v>
      </c>
      <c r="K75" s="52" t="s">
        <v>93</v>
      </c>
      <c r="L75" s="52" t="s">
        <v>247</v>
      </c>
      <c r="M75" s="52">
        <v>28</v>
      </c>
      <c r="N75" s="53" t="s">
        <v>248</v>
      </c>
      <c r="O75" s="52">
        <v>28</v>
      </c>
      <c r="P75" s="52" t="s">
        <v>48</v>
      </c>
      <c r="Q75" s="52" t="s">
        <v>53</v>
      </c>
      <c r="R75" s="66">
        <v>28</v>
      </c>
      <c r="S75" s="66"/>
      <c r="T75" s="72">
        <v>28</v>
      </c>
      <c r="U75" s="66"/>
      <c r="V75" s="66"/>
      <c r="W75" s="66">
        <v>1</v>
      </c>
      <c r="X75" s="66"/>
      <c r="Y75" s="66">
        <v>28</v>
      </c>
      <c r="Z75" s="51"/>
      <c r="AA75" s="51"/>
      <c r="AB75" s="107" t="s">
        <v>261</v>
      </c>
    </row>
    <row r="76" s="7" customFormat="1" ht="32" customHeight="1" spans="1:28">
      <c r="A76" s="48" t="s">
        <v>262</v>
      </c>
      <c r="B76" s="48" t="s">
        <v>211</v>
      </c>
      <c r="C76" s="48" t="s">
        <v>263</v>
      </c>
      <c r="D76" s="49" t="s">
        <v>133</v>
      </c>
      <c r="E76" s="49" t="s">
        <v>264</v>
      </c>
      <c r="F76" s="49"/>
      <c r="G76" s="50">
        <v>2017</v>
      </c>
      <c r="H76" s="50">
        <v>2018</v>
      </c>
      <c r="I76" s="48" t="s">
        <v>38</v>
      </c>
      <c r="J76" s="48" t="s">
        <v>39</v>
      </c>
      <c r="K76" s="48" t="s">
        <v>265</v>
      </c>
      <c r="L76" s="48" t="s">
        <v>266</v>
      </c>
      <c r="M76" s="48">
        <v>150</v>
      </c>
      <c r="N76" s="48" t="s">
        <v>235</v>
      </c>
      <c r="O76" s="48">
        <v>150</v>
      </c>
      <c r="P76" s="48" t="s">
        <v>48</v>
      </c>
      <c r="Q76" s="49" t="s">
        <v>267</v>
      </c>
      <c r="R76" s="49">
        <v>150</v>
      </c>
      <c r="S76" s="49"/>
      <c r="T76" s="49">
        <v>150</v>
      </c>
      <c r="U76" s="49"/>
      <c r="V76" s="49"/>
      <c r="W76" s="49">
        <v>1</v>
      </c>
      <c r="X76" s="49"/>
      <c r="Y76" s="49">
        <v>150</v>
      </c>
      <c r="Z76" s="49"/>
      <c r="AA76" s="49"/>
      <c r="AB76" s="48" t="s">
        <v>268</v>
      </c>
    </row>
    <row r="77" s="7" customFormat="1" ht="32" customHeight="1" spans="1:28">
      <c r="A77" s="48" t="s">
        <v>269</v>
      </c>
      <c r="B77" s="48" t="s">
        <v>211</v>
      </c>
      <c r="C77" s="48" t="s">
        <v>270</v>
      </c>
      <c r="D77" s="49" t="s">
        <v>133</v>
      </c>
      <c r="E77" s="49"/>
      <c r="F77" s="49"/>
      <c r="G77" s="50">
        <v>2017</v>
      </c>
      <c r="H77" s="50">
        <v>2018</v>
      </c>
      <c r="I77" s="48" t="s">
        <v>38</v>
      </c>
      <c r="J77" s="48" t="s">
        <v>39</v>
      </c>
      <c r="K77" s="48" t="s">
        <v>271</v>
      </c>
      <c r="L77" s="48" t="s">
        <v>272</v>
      </c>
      <c r="M77" s="48">
        <v>36</v>
      </c>
      <c r="N77" s="48" t="s">
        <v>273</v>
      </c>
      <c r="O77" s="48">
        <v>36</v>
      </c>
      <c r="P77" s="48" t="s">
        <v>48</v>
      </c>
      <c r="Q77" s="49" t="s">
        <v>79</v>
      </c>
      <c r="R77" s="49">
        <v>36</v>
      </c>
      <c r="S77" s="49"/>
      <c r="T77" s="49">
        <v>36</v>
      </c>
      <c r="U77" s="49"/>
      <c r="V77" s="49"/>
      <c r="W77" s="49">
        <v>1</v>
      </c>
      <c r="X77" s="49"/>
      <c r="Y77" s="49">
        <v>36</v>
      </c>
      <c r="Z77" s="49"/>
      <c r="AA77" s="49"/>
      <c r="AB77" s="48" t="s">
        <v>274</v>
      </c>
    </row>
    <row r="78" s="7" customFormat="1" ht="39" customHeight="1" spans="1:28">
      <c r="A78" s="48" t="s">
        <v>275</v>
      </c>
      <c r="B78" s="48" t="s">
        <v>211</v>
      </c>
      <c r="C78" s="48" t="s">
        <v>276</v>
      </c>
      <c r="D78" s="49" t="s">
        <v>74</v>
      </c>
      <c r="E78" s="49" t="s">
        <v>277</v>
      </c>
      <c r="F78" s="49"/>
      <c r="G78" s="50">
        <v>2017</v>
      </c>
      <c r="H78" s="50">
        <v>2018</v>
      </c>
      <c r="I78" s="48" t="s">
        <v>38</v>
      </c>
      <c r="J78" s="48" t="s">
        <v>39</v>
      </c>
      <c r="K78" s="48" t="s">
        <v>278</v>
      </c>
      <c r="L78" s="48" t="s">
        <v>272</v>
      </c>
      <c r="M78" s="48">
        <v>27.9</v>
      </c>
      <c r="N78" s="48" t="s">
        <v>95</v>
      </c>
      <c r="O78" s="48">
        <v>27.9</v>
      </c>
      <c r="P78" s="48"/>
      <c r="Q78" s="49"/>
      <c r="R78" s="49">
        <v>27.9</v>
      </c>
      <c r="S78" s="49"/>
      <c r="T78" s="49">
        <v>27.9</v>
      </c>
      <c r="U78" s="49"/>
      <c r="V78" s="49"/>
      <c r="W78" s="49">
        <v>1</v>
      </c>
      <c r="X78" s="49"/>
      <c r="Y78" s="49">
        <v>27.9</v>
      </c>
      <c r="Z78" s="49"/>
      <c r="AA78" s="49"/>
      <c r="AB78" s="48" t="s">
        <v>279</v>
      </c>
    </row>
    <row r="79" s="7" customFormat="1" ht="32" customHeight="1" spans="1:28">
      <c r="A79" s="48" t="s">
        <v>280</v>
      </c>
      <c r="B79" s="48" t="s">
        <v>211</v>
      </c>
      <c r="C79" s="48" t="s">
        <v>281</v>
      </c>
      <c r="D79" s="49" t="s">
        <v>56</v>
      </c>
      <c r="E79" s="49"/>
      <c r="F79" s="49"/>
      <c r="G79" s="50">
        <v>2017</v>
      </c>
      <c r="H79" s="50">
        <v>2018</v>
      </c>
      <c r="I79" s="48" t="s">
        <v>38</v>
      </c>
      <c r="J79" s="48" t="s">
        <v>39</v>
      </c>
      <c r="K79" s="48" t="s">
        <v>282</v>
      </c>
      <c r="L79" s="48" t="s">
        <v>192</v>
      </c>
      <c r="M79" s="48">
        <v>71.5605</v>
      </c>
      <c r="N79" s="48" t="s">
        <v>206</v>
      </c>
      <c r="O79" s="48">
        <v>71.5605</v>
      </c>
      <c r="P79" s="48"/>
      <c r="Q79" s="49"/>
      <c r="R79" s="49">
        <v>71.5605</v>
      </c>
      <c r="S79" s="49"/>
      <c r="T79" s="49">
        <v>71.5605</v>
      </c>
      <c r="U79" s="49"/>
      <c r="V79" s="49"/>
      <c r="W79" s="49">
        <v>1</v>
      </c>
      <c r="X79" s="49"/>
      <c r="Y79" s="49">
        <v>71.5605</v>
      </c>
      <c r="Z79" s="49"/>
      <c r="AA79" s="49"/>
      <c r="AB79" s="48"/>
    </row>
    <row r="80" s="13" customFormat="1" ht="56" customHeight="1" spans="1:28">
      <c r="A80" s="46" t="s">
        <v>283</v>
      </c>
      <c r="B80" s="45" t="s">
        <v>284</v>
      </c>
      <c r="C80" s="45"/>
      <c r="D80" s="46"/>
      <c r="E80" s="46"/>
      <c r="F80" s="46"/>
      <c r="G80" s="47"/>
      <c r="H80" s="47">
        <v>2018</v>
      </c>
      <c r="I80" s="45" t="s">
        <v>285</v>
      </c>
      <c r="J80" s="45" t="s">
        <v>286</v>
      </c>
      <c r="K80" s="45" t="s">
        <v>287</v>
      </c>
      <c r="L80" s="45" t="s">
        <v>288</v>
      </c>
      <c r="M80" s="45">
        <f t="shared" ref="M80:T80" si="15">M81+M85+M86</f>
        <v>822</v>
      </c>
      <c r="N80" s="45"/>
      <c r="O80" s="45">
        <f>O81+O85+O86</f>
        <v>815.46</v>
      </c>
      <c r="P80" s="45" t="s">
        <v>48</v>
      </c>
      <c r="Q80" s="45"/>
      <c r="R80" s="46">
        <f>R81+R85+R86</f>
        <v>822</v>
      </c>
      <c r="S80" s="46">
        <f>S81+S85+S86</f>
        <v>822</v>
      </c>
      <c r="T80" s="46">
        <f>T81+T85+T86</f>
        <v>0</v>
      </c>
      <c r="U80" s="46"/>
      <c r="V80" s="46"/>
      <c r="W80" s="46">
        <f>W81+W85+W86</f>
        <v>4</v>
      </c>
      <c r="X80" s="46">
        <f>X81+X85+X86</f>
        <v>1</v>
      </c>
      <c r="Y80" s="46">
        <f>Y81+Y85+Y86</f>
        <v>817.2</v>
      </c>
      <c r="Z80" s="46">
        <f>Z81+Z85+Z86</f>
        <v>4.8</v>
      </c>
      <c r="AA80" s="46">
        <f>AA81+AA85+AA86</f>
        <v>0</v>
      </c>
      <c r="AB80" s="45"/>
    </row>
    <row r="81" s="13" customFormat="1" ht="56" customHeight="1" spans="1:28">
      <c r="A81" s="49" t="s">
        <v>289</v>
      </c>
      <c r="B81" s="48" t="s">
        <v>43</v>
      </c>
      <c r="C81" s="48" t="s">
        <v>199</v>
      </c>
      <c r="D81" s="49"/>
      <c r="E81" s="49"/>
      <c r="F81" s="49"/>
      <c r="G81" s="50">
        <v>2017</v>
      </c>
      <c r="H81" s="50">
        <v>2018</v>
      </c>
      <c r="I81" s="48" t="s">
        <v>285</v>
      </c>
      <c r="J81" s="48" t="s">
        <v>286</v>
      </c>
      <c r="K81" s="48" t="s">
        <v>287</v>
      </c>
      <c r="L81" s="48" t="s">
        <v>288</v>
      </c>
      <c r="M81" s="48">
        <f t="shared" ref="M81:S81" si="16">SUM(M82:M84)</f>
        <v>654</v>
      </c>
      <c r="N81" s="48" t="s">
        <v>290</v>
      </c>
      <c r="O81" s="48">
        <f>SUM(O82:O84)</f>
        <v>647.46</v>
      </c>
      <c r="P81" s="48" t="s">
        <v>48</v>
      </c>
      <c r="Q81" s="48"/>
      <c r="R81" s="49">
        <f>SUM(R82:R84)</f>
        <v>654</v>
      </c>
      <c r="S81" s="49">
        <f>SUM(S82:S84)</f>
        <v>654</v>
      </c>
      <c r="T81" s="49"/>
      <c r="U81" s="49"/>
      <c r="V81" s="49"/>
      <c r="W81" s="49">
        <f>SUM(W82:W84)</f>
        <v>3</v>
      </c>
      <c r="X81" s="49">
        <f>SUM(X82:X84)</f>
        <v>0</v>
      </c>
      <c r="Y81" s="49">
        <f>SUM(Y82:Y84)</f>
        <v>654</v>
      </c>
      <c r="Z81" s="49">
        <f>SUM(Z82:Z84)</f>
        <v>0</v>
      </c>
      <c r="AA81" s="49">
        <f>SUM(AA82:AA84)</f>
        <v>0</v>
      </c>
      <c r="AB81" s="48"/>
    </row>
    <row r="82" s="10" customFormat="1" ht="35.45" customHeight="1" spans="1:28">
      <c r="A82" s="51" t="s">
        <v>291</v>
      </c>
      <c r="B82" s="52" t="s">
        <v>43</v>
      </c>
      <c r="C82" s="53" t="s">
        <v>199</v>
      </c>
      <c r="D82" s="52" t="s">
        <v>56</v>
      </c>
      <c r="E82" s="52"/>
      <c r="F82" s="52"/>
      <c r="G82" s="54">
        <v>2017</v>
      </c>
      <c r="H82" s="54">
        <v>2018</v>
      </c>
      <c r="I82" s="52" t="s">
        <v>285</v>
      </c>
      <c r="J82" s="53" t="s">
        <v>286</v>
      </c>
      <c r="K82" s="52" t="s">
        <v>287</v>
      </c>
      <c r="L82" s="52" t="s">
        <v>288</v>
      </c>
      <c r="M82" s="52">
        <v>554.4</v>
      </c>
      <c r="N82" s="52" t="s">
        <v>290</v>
      </c>
      <c r="O82" s="52">
        <v>554.4</v>
      </c>
      <c r="P82" s="52" t="s">
        <v>48</v>
      </c>
      <c r="Q82" s="52" t="s">
        <v>56</v>
      </c>
      <c r="R82" s="51">
        <v>554.4</v>
      </c>
      <c r="S82" s="51">
        <v>554.4</v>
      </c>
      <c r="T82" s="51"/>
      <c r="U82" s="51"/>
      <c r="V82" s="51"/>
      <c r="W82" s="69">
        <v>1</v>
      </c>
      <c r="X82" s="69"/>
      <c r="Y82" s="51">
        <v>554.4</v>
      </c>
      <c r="Z82" s="51"/>
      <c r="AA82" s="51"/>
      <c r="AB82" s="52"/>
    </row>
    <row r="83" s="10" customFormat="1" ht="35.45" customHeight="1" spans="1:28">
      <c r="A83" s="51" t="s">
        <v>292</v>
      </c>
      <c r="B83" s="52" t="s">
        <v>43</v>
      </c>
      <c r="C83" s="53" t="s">
        <v>199</v>
      </c>
      <c r="D83" s="52" t="s">
        <v>71</v>
      </c>
      <c r="E83" s="52"/>
      <c r="F83" s="52"/>
      <c r="G83" s="54">
        <v>2017</v>
      </c>
      <c r="H83" s="54">
        <v>2018</v>
      </c>
      <c r="I83" s="52" t="s">
        <v>285</v>
      </c>
      <c r="J83" s="53" t="s">
        <v>286</v>
      </c>
      <c r="K83" s="52" t="s">
        <v>287</v>
      </c>
      <c r="L83" s="52" t="s">
        <v>288</v>
      </c>
      <c r="M83" s="52">
        <v>93.06</v>
      </c>
      <c r="N83" s="53" t="s">
        <v>290</v>
      </c>
      <c r="O83" s="52">
        <v>93.06</v>
      </c>
      <c r="P83" s="52" t="s">
        <v>48</v>
      </c>
      <c r="Q83" s="52" t="s">
        <v>71</v>
      </c>
      <c r="R83" s="51">
        <v>93.06</v>
      </c>
      <c r="S83" s="51">
        <v>93.06</v>
      </c>
      <c r="T83" s="51"/>
      <c r="U83" s="51"/>
      <c r="V83" s="51"/>
      <c r="W83" s="69">
        <v>1</v>
      </c>
      <c r="X83" s="69"/>
      <c r="Y83" s="51">
        <v>93.06</v>
      </c>
      <c r="Z83" s="51"/>
      <c r="AA83" s="51"/>
      <c r="AB83" s="52"/>
    </row>
    <row r="84" s="10" customFormat="1" ht="35.45" customHeight="1" spans="1:28">
      <c r="A84" s="51" t="s">
        <v>293</v>
      </c>
      <c r="B84" s="52" t="s">
        <v>43</v>
      </c>
      <c r="C84" s="53" t="s">
        <v>294</v>
      </c>
      <c r="D84" s="52" t="s">
        <v>78</v>
      </c>
      <c r="E84" s="52"/>
      <c r="F84" s="52"/>
      <c r="G84" s="54">
        <v>2017</v>
      </c>
      <c r="H84" s="54">
        <v>2018</v>
      </c>
      <c r="I84" s="52" t="s">
        <v>285</v>
      </c>
      <c r="J84" s="53" t="s">
        <v>286</v>
      </c>
      <c r="K84" s="52" t="s">
        <v>287</v>
      </c>
      <c r="L84" s="52"/>
      <c r="M84" s="52">
        <v>6.54</v>
      </c>
      <c r="N84" s="53" t="s">
        <v>235</v>
      </c>
      <c r="O84" s="52"/>
      <c r="P84" s="52" t="s">
        <v>48</v>
      </c>
      <c r="Q84" s="52" t="s">
        <v>78</v>
      </c>
      <c r="R84" s="51">
        <f>S84+T84+U84+V84</f>
        <v>6.54</v>
      </c>
      <c r="S84" s="51">
        <v>6.54</v>
      </c>
      <c r="T84" s="51"/>
      <c r="U84" s="51"/>
      <c r="V84" s="51"/>
      <c r="W84" s="51">
        <v>1</v>
      </c>
      <c r="X84" s="51"/>
      <c r="Y84" s="51">
        <v>6.54</v>
      </c>
      <c r="Z84" s="51"/>
      <c r="AA84" s="51"/>
      <c r="AB84" s="52"/>
    </row>
    <row r="85" s="13" customFormat="1" ht="56" customHeight="1" spans="1:28">
      <c r="A85" s="49" t="s">
        <v>295</v>
      </c>
      <c r="B85" s="48" t="s">
        <v>43</v>
      </c>
      <c r="C85" s="48" t="s">
        <v>296</v>
      </c>
      <c r="D85" s="49" t="s">
        <v>53</v>
      </c>
      <c r="E85" s="49" t="s">
        <v>297</v>
      </c>
      <c r="F85" s="49" t="s">
        <v>298</v>
      </c>
      <c r="G85" s="50">
        <v>2018</v>
      </c>
      <c r="H85" s="50">
        <v>2018</v>
      </c>
      <c r="I85" s="48" t="s">
        <v>285</v>
      </c>
      <c r="J85" s="48" t="s">
        <v>299</v>
      </c>
      <c r="K85" s="48" t="s">
        <v>287</v>
      </c>
      <c r="L85" s="48" t="s">
        <v>300</v>
      </c>
      <c r="M85" s="48">
        <v>118</v>
      </c>
      <c r="N85" s="48" t="s">
        <v>301</v>
      </c>
      <c r="O85" s="48">
        <v>118</v>
      </c>
      <c r="P85" s="48" t="s">
        <v>48</v>
      </c>
      <c r="Q85" s="48" t="s">
        <v>302</v>
      </c>
      <c r="R85" s="49">
        <v>118</v>
      </c>
      <c r="S85" s="49">
        <v>118</v>
      </c>
      <c r="T85" s="49">
        <v>0</v>
      </c>
      <c r="U85" s="49">
        <v>0</v>
      </c>
      <c r="V85" s="49">
        <v>0</v>
      </c>
      <c r="W85" s="49">
        <v>0</v>
      </c>
      <c r="X85" s="49">
        <v>1</v>
      </c>
      <c r="Y85" s="49">
        <v>113.2</v>
      </c>
      <c r="Z85" s="49">
        <v>4.8</v>
      </c>
      <c r="AA85" s="49">
        <v>0</v>
      </c>
      <c r="AB85" s="48" t="s">
        <v>303</v>
      </c>
    </row>
    <row r="86" s="13" customFormat="1" ht="56" customHeight="1" spans="1:28">
      <c r="A86" s="49" t="s">
        <v>304</v>
      </c>
      <c r="B86" s="48" t="s">
        <v>43</v>
      </c>
      <c r="C86" s="48" t="s">
        <v>305</v>
      </c>
      <c r="D86" s="49" t="s">
        <v>59</v>
      </c>
      <c r="E86" s="49" t="s">
        <v>115</v>
      </c>
      <c r="F86" s="49"/>
      <c r="G86" s="50">
        <v>2018</v>
      </c>
      <c r="H86" s="50">
        <v>2018</v>
      </c>
      <c r="I86" s="48" t="s">
        <v>285</v>
      </c>
      <c r="J86" s="48" t="s">
        <v>299</v>
      </c>
      <c r="K86" s="48" t="s">
        <v>287</v>
      </c>
      <c r="L86" s="48" t="s">
        <v>300</v>
      </c>
      <c r="M86" s="48">
        <v>50</v>
      </c>
      <c r="N86" s="48" t="s">
        <v>306</v>
      </c>
      <c r="O86" s="48">
        <v>50</v>
      </c>
      <c r="P86" s="48" t="s">
        <v>48</v>
      </c>
      <c r="Q86" s="48" t="s">
        <v>307</v>
      </c>
      <c r="R86" s="49">
        <v>50</v>
      </c>
      <c r="S86" s="49">
        <v>50</v>
      </c>
      <c r="T86" s="49"/>
      <c r="U86" s="49"/>
      <c r="V86" s="49"/>
      <c r="W86" s="49">
        <v>1</v>
      </c>
      <c r="X86" s="49"/>
      <c r="Y86" s="49">
        <v>50</v>
      </c>
      <c r="Z86" s="49"/>
      <c r="AA86" s="49"/>
      <c r="AB86" s="48" t="s">
        <v>308</v>
      </c>
    </row>
    <row r="87" s="14" customFormat="1" ht="56" customHeight="1" spans="1:28">
      <c r="A87" s="46" t="s">
        <v>309</v>
      </c>
      <c r="B87" s="45" t="s">
        <v>310</v>
      </c>
      <c r="C87" s="45"/>
      <c r="D87" s="46"/>
      <c r="E87" s="46"/>
      <c r="F87" s="46"/>
      <c r="G87" s="47">
        <v>2018</v>
      </c>
      <c r="H87" s="47">
        <v>2018</v>
      </c>
      <c r="I87" s="45" t="s">
        <v>311</v>
      </c>
      <c r="J87" s="45" t="s">
        <v>312</v>
      </c>
      <c r="K87" s="45"/>
      <c r="L87" s="45" t="s">
        <v>313</v>
      </c>
      <c r="M87" s="45">
        <v>196</v>
      </c>
      <c r="N87" s="45"/>
      <c r="O87" s="45"/>
      <c r="P87" s="45"/>
      <c r="Q87" s="45"/>
      <c r="R87" s="46">
        <v>196</v>
      </c>
      <c r="S87" s="46"/>
      <c r="T87" s="46">
        <v>196</v>
      </c>
      <c r="U87" s="46"/>
      <c r="V87" s="46"/>
      <c r="W87" s="46">
        <f>SUM(W88:W90)</f>
        <v>3</v>
      </c>
      <c r="X87" s="46"/>
      <c r="Y87" s="46">
        <v>196</v>
      </c>
      <c r="Z87" s="46"/>
      <c r="AA87" s="46"/>
      <c r="AB87" s="45"/>
    </row>
    <row r="88" s="13" customFormat="1" ht="56" customHeight="1" spans="1:28">
      <c r="A88" s="49" t="s">
        <v>314</v>
      </c>
      <c r="B88" s="48" t="s">
        <v>211</v>
      </c>
      <c r="C88" s="48" t="s">
        <v>315</v>
      </c>
      <c r="D88" s="49" t="s">
        <v>62</v>
      </c>
      <c r="E88" s="49" t="s">
        <v>316</v>
      </c>
      <c r="F88" s="49"/>
      <c r="G88" s="50">
        <v>2018</v>
      </c>
      <c r="H88" s="50">
        <v>2018</v>
      </c>
      <c r="I88" s="48" t="s">
        <v>311</v>
      </c>
      <c r="J88" s="48" t="s">
        <v>312</v>
      </c>
      <c r="K88" s="48"/>
      <c r="L88" s="48" t="s">
        <v>313</v>
      </c>
      <c r="M88" s="48">
        <v>96</v>
      </c>
      <c r="N88" s="48"/>
      <c r="O88" s="48"/>
      <c r="P88" s="48"/>
      <c r="Q88" s="48" t="s">
        <v>62</v>
      </c>
      <c r="R88" s="49"/>
      <c r="S88" s="49"/>
      <c r="T88" s="49"/>
      <c r="U88" s="49"/>
      <c r="V88" s="49"/>
      <c r="W88" s="49">
        <v>1</v>
      </c>
      <c r="X88" s="49"/>
      <c r="Y88" s="49">
        <v>96</v>
      </c>
      <c r="Z88" s="49"/>
      <c r="AA88" s="49"/>
      <c r="AB88" s="48"/>
    </row>
    <row r="89" s="13" customFormat="1" ht="56" customHeight="1" spans="1:28">
      <c r="A89" s="49" t="s">
        <v>317</v>
      </c>
      <c r="B89" s="48" t="s">
        <v>211</v>
      </c>
      <c r="C89" s="48" t="s">
        <v>318</v>
      </c>
      <c r="D89" s="49" t="s">
        <v>59</v>
      </c>
      <c r="E89" s="49"/>
      <c r="F89" s="49"/>
      <c r="G89" s="50">
        <v>2018</v>
      </c>
      <c r="H89" s="50">
        <v>2018</v>
      </c>
      <c r="I89" s="48" t="s">
        <v>311</v>
      </c>
      <c r="J89" s="48" t="s">
        <v>312</v>
      </c>
      <c r="K89" s="48"/>
      <c r="L89" s="48" t="s">
        <v>313</v>
      </c>
      <c r="M89" s="48">
        <v>50</v>
      </c>
      <c r="N89" s="48"/>
      <c r="O89" s="48"/>
      <c r="P89" s="48"/>
      <c r="Q89" s="48" t="s">
        <v>59</v>
      </c>
      <c r="R89" s="49"/>
      <c r="S89" s="49"/>
      <c r="T89" s="49"/>
      <c r="U89" s="49"/>
      <c r="V89" s="49"/>
      <c r="W89" s="49">
        <v>1</v>
      </c>
      <c r="X89" s="49"/>
      <c r="Y89" s="49">
        <v>50</v>
      </c>
      <c r="Z89" s="49"/>
      <c r="AA89" s="49"/>
      <c r="AB89" s="48"/>
    </row>
    <row r="90" s="13" customFormat="1" ht="56" customHeight="1" spans="1:28">
      <c r="A90" s="49" t="s">
        <v>319</v>
      </c>
      <c r="B90" s="48" t="s">
        <v>211</v>
      </c>
      <c r="C90" s="48" t="s">
        <v>310</v>
      </c>
      <c r="D90" s="49" t="s">
        <v>53</v>
      </c>
      <c r="E90" s="49" t="s">
        <v>99</v>
      </c>
      <c r="F90" s="49"/>
      <c r="G90" s="50">
        <v>2018</v>
      </c>
      <c r="H90" s="50">
        <v>2018</v>
      </c>
      <c r="I90" s="48" t="s">
        <v>311</v>
      </c>
      <c r="J90" s="48" t="s">
        <v>312</v>
      </c>
      <c r="K90" s="48"/>
      <c r="L90" s="48" t="s">
        <v>313</v>
      </c>
      <c r="M90" s="48">
        <v>50</v>
      </c>
      <c r="N90" s="48" t="s">
        <v>320</v>
      </c>
      <c r="O90" s="48">
        <v>50</v>
      </c>
      <c r="P90" s="48" t="s">
        <v>48</v>
      </c>
      <c r="Q90" s="48" t="s">
        <v>53</v>
      </c>
      <c r="R90" s="49"/>
      <c r="S90" s="49"/>
      <c r="T90" s="49">
        <v>50</v>
      </c>
      <c r="U90" s="49"/>
      <c r="V90" s="49"/>
      <c r="W90" s="49">
        <v>1</v>
      </c>
      <c r="X90" s="49"/>
      <c r="Y90" s="49">
        <v>50</v>
      </c>
      <c r="Z90" s="49"/>
      <c r="AA90" s="49"/>
      <c r="AB90" s="48" t="s">
        <v>321</v>
      </c>
    </row>
    <row r="91" s="15" customFormat="1" ht="56" customHeight="1" spans="1:28">
      <c r="A91" s="76" t="s">
        <v>322</v>
      </c>
      <c r="B91" s="77" t="s">
        <v>323</v>
      </c>
      <c r="C91" s="77" t="s">
        <v>324</v>
      </c>
      <c r="D91" s="76"/>
      <c r="E91" s="76"/>
      <c r="F91" s="76"/>
      <c r="G91" s="78">
        <v>2018</v>
      </c>
      <c r="H91" s="78">
        <v>2018</v>
      </c>
      <c r="I91" s="77" t="s">
        <v>325</v>
      </c>
      <c r="J91" s="77" t="s">
        <v>326</v>
      </c>
      <c r="K91" s="77"/>
      <c r="L91" s="77" t="s">
        <v>327</v>
      </c>
      <c r="M91" s="77">
        <v>157.13</v>
      </c>
      <c r="N91" s="77"/>
      <c r="O91" s="77"/>
      <c r="P91" s="77"/>
      <c r="Q91" s="77" t="s">
        <v>328</v>
      </c>
      <c r="R91" s="76">
        <v>157.13</v>
      </c>
      <c r="S91" s="76"/>
      <c r="T91" s="76">
        <v>157.13</v>
      </c>
      <c r="U91" s="76"/>
      <c r="V91" s="76"/>
      <c r="W91" s="76">
        <v>1</v>
      </c>
      <c r="X91" s="76"/>
      <c r="Y91" s="76">
        <v>157.13</v>
      </c>
      <c r="Z91" s="76"/>
      <c r="AA91" s="76"/>
      <c r="AB91" s="77"/>
    </row>
    <row r="92" s="15" customFormat="1" ht="56" customHeight="1" spans="1:28">
      <c r="A92" s="76" t="s">
        <v>329</v>
      </c>
      <c r="B92" s="77" t="s">
        <v>330</v>
      </c>
      <c r="C92" s="77"/>
      <c r="D92" s="76" t="s">
        <v>133</v>
      </c>
      <c r="E92" s="76"/>
      <c r="F92" s="76"/>
      <c r="G92" s="78">
        <v>2018</v>
      </c>
      <c r="H92" s="78">
        <v>2018</v>
      </c>
      <c r="I92" s="77" t="s">
        <v>331</v>
      </c>
      <c r="J92" s="77" t="s">
        <v>332</v>
      </c>
      <c r="K92" s="77"/>
      <c r="L92" s="77" t="s">
        <v>333</v>
      </c>
      <c r="M92" s="77">
        <v>30</v>
      </c>
      <c r="N92" s="77"/>
      <c r="O92" s="77"/>
      <c r="P92" s="77"/>
      <c r="Q92" s="77" t="s">
        <v>133</v>
      </c>
      <c r="R92" s="76">
        <v>30</v>
      </c>
      <c r="S92" s="76"/>
      <c r="T92" s="76"/>
      <c r="U92" s="76">
        <v>30</v>
      </c>
      <c r="V92" s="76"/>
      <c r="W92" s="76">
        <v>1</v>
      </c>
      <c r="X92" s="76"/>
      <c r="Y92" s="76">
        <v>30</v>
      </c>
      <c r="Z92" s="76"/>
      <c r="AA92" s="76"/>
      <c r="AB92" s="77"/>
    </row>
    <row r="93" s="13" customFormat="1" ht="56" customHeight="1" spans="1:28">
      <c r="A93" s="46" t="s">
        <v>334</v>
      </c>
      <c r="B93" s="45" t="s">
        <v>335</v>
      </c>
      <c r="C93" s="45"/>
      <c r="D93" s="46"/>
      <c r="E93" s="46"/>
      <c r="F93" s="46"/>
      <c r="G93" s="47">
        <v>2017</v>
      </c>
      <c r="H93" s="47">
        <v>2018</v>
      </c>
      <c r="I93" s="45" t="s">
        <v>331</v>
      </c>
      <c r="J93" s="45" t="s">
        <v>336</v>
      </c>
      <c r="K93" s="45" t="s">
        <v>209</v>
      </c>
      <c r="L93" s="45" t="s">
        <v>337</v>
      </c>
      <c r="M93" s="45">
        <f>M94</f>
        <v>100</v>
      </c>
      <c r="N93" s="45" t="s">
        <v>244</v>
      </c>
      <c r="O93" s="45">
        <f>O94</f>
        <v>100</v>
      </c>
      <c r="P93" s="45"/>
      <c r="Q93" s="45"/>
      <c r="R93" s="46">
        <f>R94</f>
        <v>100</v>
      </c>
      <c r="S93" s="46">
        <f t="shared" ref="S93:AE93" si="17">S94</f>
        <v>0</v>
      </c>
      <c r="T93" s="46">
        <f t="shared" si="17"/>
        <v>0</v>
      </c>
      <c r="U93" s="46">
        <f t="shared" si="17"/>
        <v>100</v>
      </c>
      <c r="V93" s="46">
        <f t="shared" si="17"/>
        <v>0</v>
      </c>
      <c r="W93" s="46">
        <f t="shared" si="17"/>
        <v>2</v>
      </c>
      <c r="X93" s="46">
        <f t="shared" si="17"/>
        <v>0</v>
      </c>
      <c r="Y93" s="46">
        <f t="shared" si="17"/>
        <v>100</v>
      </c>
      <c r="Z93" s="46">
        <f t="shared" si="17"/>
        <v>0</v>
      </c>
      <c r="AA93" s="46">
        <f t="shared" si="17"/>
        <v>0</v>
      </c>
      <c r="AB93" s="45"/>
    </row>
    <row r="94" s="13" customFormat="1" ht="56" customHeight="1" spans="1:28">
      <c r="A94" s="49" t="s">
        <v>338</v>
      </c>
      <c r="B94" s="48" t="s">
        <v>339</v>
      </c>
      <c r="C94" s="48" t="s">
        <v>92</v>
      </c>
      <c r="D94" s="49"/>
      <c r="E94" s="49"/>
      <c r="F94" s="49"/>
      <c r="G94" s="50">
        <v>2017</v>
      </c>
      <c r="H94" s="50">
        <v>2018</v>
      </c>
      <c r="I94" s="48" t="s">
        <v>331</v>
      </c>
      <c r="J94" s="48" t="s">
        <v>340</v>
      </c>
      <c r="K94" s="48" t="s">
        <v>341</v>
      </c>
      <c r="L94" s="48" t="s">
        <v>337</v>
      </c>
      <c r="M94" s="48">
        <f>SUM(M95:M96)</f>
        <v>100</v>
      </c>
      <c r="N94" s="64" t="s">
        <v>95</v>
      </c>
      <c r="O94" s="63">
        <f>SUM(O95:O96)</f>
        <v>100</v>
      </c>
      <c r="P94" s="63" t="s">
        <v>48</v>
      </c>
      <c r="Q94" s="63" t="s">
        <v>53</v>
      </c>
      <c r="R94" s="49">
        <f>SUM(S94:V94)</f>
        <v>100</v>
      </c>
      <c r="S94" s="49">
        <f t="shared" ref="S94:AE94" si="18">SUM(S95:S96)</f>
        <v>0</v>
      </c>
      <c r="T94" s="49">
        <f t="shared" si="18"/>
        <v>0</v>
      </c>
      <c r="U94" s="49">
        <f t="shared" si="18"/>
        <v>100</v>
      </c>
      <c r="V94" s="49">
        <f t="shared" si="18"/>
        <v>0</v>
      </c>
      <c r="W94" s="49">
        <f t="shared" si="18"/>
        <v>2</v>
      </c>
      <c r="X94" s="49">
        <f t="shared" si="18"/>
        <v>0</v>
      </c>
      <c r="Y94" s="49">
        <f t="shared" si="18"/>
        <v>100</v>
      </c>
      <c r="Z94" s="49">
        <f t="shared" si="18"/>
        <v>0</v>
      </c>
      <c r="AA94" s="49">
        <f t="shared" si="18"/>
        <v>0</v>
      </c>
      <c r="AB94" s="48"/>
    </row>
    <row r="95" s="10" customFormat="1" ht="35.45" customHeight="1" spans="1:28">
      <c r="A95" s="51" t="s">
        <v>342</v>
      </c>
      <c r="B95" s="52" t="s">
        <v>339</v>
      </c>
      <c r="C95" s="53" t="s">
        <v>98</v>
      </c>
      <c r="D95" s="52" t="s">
        <v>53</v>
      </c>
      <c r="E95" s="52" t="s">
        <v>99</v>
      </c>
      <c r="F95" s="52"/>
      <c r="G95" s="54">
        <v>2017</v>
      </c>
      <c r="H95" s="54">
        <v>2018</v>
      </c>
      <c r="I95" s="52" t="s">
        <v>331</v>
      </c>
      <c r="J95" s="53" t="s">
        <v>343</v>
      </c>
      <c r="K95" s="52" t="s">
        <v>344</v>
      </c>
      <c r="L95" s="52" t="s">
        <v>337</v>
      </c>
      <c r="M95" s="52">
        <v>50</v>
      </c>
      <c r="N95" s="53" t="s">
        <v>95</v>
      </c>
      <c r="O95" s="52">
        <v>50</v>
      </c>
      <c r="P95" s="52" t="s">
        <v>48</v>
      </c>
      <c r="Q95" s="52" t="s">
        <v>53</v>
      </c>
      <c r="R95" s="72">
        <v>50</v>
      </c>
      <c r="S95" s="51"/>
      <c r="T95" s="51"/>
      <c r="U95" s="51">
        <v>50</v>
      </c>
      <c r="V95" s="51"/>
      <c r="W95" s="69">
        <v>1</v>
      </c>
      <c r="X95" s="51"/>
      <c r="Y95" s="51">
        <v>50</v>
      </c>
      <c r="Z95" s="51"/>
      <c r="AA95" s="51"/>
      <c r="AB95" s="52"/>
    </row>
    <row r="96" s="10" customFormat="1" ht="35.45" customHeight="1" spans="1:28">
      <c r="A96" s="51" t="s">
        <v>345</v>
      </c>
      <c r="B96" s="52" t="s">
        <v>339</v>
      </c>
      <c r="C96" s="53" t="s">
        <v>102</v>
      </c>
      <c r="D96" s="52" t="s">
        <v>53</v>
      </c>
      <c r="E96" s="52" t="s">
        <v>103</v>
      </c>
      <c r="F96" s="52"/>
      <c r="G96" s="54">
        <v>2017</v>
      </c>
      <c r="H96" s="54">
        <v>2018</v>
      </c>
      <c r="I96" s="52" t="s">
        <v>331</v>
      </c>
      <c r="J96" s="53" t="s">
        <v>346</v>
      </c>
      <c r="K96" s="52" t="s">
        <v>344</v>
      </c>
      <c r="L96" s="52" t="s">
        <v>337</v>
      </c>
      <c r="M96" s="52">
        <v>50</v>
      </c>
      <c r="N96" s="53" t="s">
        <v>95</v>
      </c>
      <c r="O96" s="52">
        <v>50</v>
      </c>
      <c r="P96" s="52" t="s">
        <v>48</v>
      </c>
      <c r="Q96" s="52" t="s">
        <v>53</v>
      </c>
      <c r="R96" s="72">
        <v>50</v>
      </c>
      <c r="S96" s="51"/>
      <c r="T96" s="51"/>
      <c r="U96" s="51">
        <v>50</v>
      </c>
      <c r="V96" s="51"/>
      <c r="W96" s="69">
        <v>1</v>
      </c>
      <c r="X96" s="51"/>
      <c r="Y96" s="51">
        <v>50</v>
      </c>
      <c r="Z96" s="51"/>
      <c r="AA96" s="51"/>
      <c r="AB96" s="52"/>
    </row>
    <row r="97" s="15" customFormat="1" ht="56" customHeight="1" spans="1:28">
      <c r="A97" s="76" t="s">
        <v>347</v>
      </c>
      <c r="B97" s="77" t="s">
        <v>348</v>
      </c>
      <c r="C97" s="77" t="s">
        <v>86</v>
      </c>
      <c r="D97" s="76"/>
      <c r="E97" s="76"/>
      <c r="F97" s="76"/>
      <c r="G97" s="78">
        <v>2018</v>
      </c>
      <c r="H97" s="78">
        <v>2018</v>
      </c>
      <c r="I97" s="77" t="s">
        <v>349</v>
      </c>
      <c r="J97" s="77" t="s">
        <v>350</v>
      </c>
      <c r="K97" s="77"/>
      <c r="L97" s="77" t="s">
        <v>351</v>
      </c>
      <c r="M97" s="77">
        <v>80.4</v>
      </c>
      <c r="N97" s="77"/>
      <c r="O97" s="77"/>
      <c r="P97" s="77"/>
      <c r="Q97" s="77" t="s">
        <v>86</v>
      </c>
      <c r="R97" s="76">
        <v>80.4</v>
      </c>
      <c r="S97" s="76"/>
      <c r="T97" s="76">
        <v>80.4</v>
      </c>
      <c r="U97" s="76"/>
      <c r="V97" s="76"/>
      <c r="W97" s="76">
        <v>1</v>
      </c>
      <c r="X97" s="76"/>
      <c r="Y97" s="76">
        <v>80.4</v>
      </c>
      <c r="Z97" s="76"/>
      <c r="AA97" s="76"/>
      <c r="AB97" s="77"/>
    </row>
    <row r="98" s="14" customFormat="1" ht="56" customHeight="1" spans="1:28">
      <c r="A98" s="46" t="s">
        <v>352</v>
      </c>
      <c r="B98" s="45" t="s">
        <v>353</v>
      </c>
      <c r="C98" s="45" t="s">
        <v>354</v>
      </c>
      <c r="D98" s="46" t="s">
        <v>355</v>
      </c>
      <c r="E98" s="46"/>
      <c r="F98" s="46"/>
      <c r="G98" s="47">
        <v>2018</v>
      </c>
      <c r="H98" s="47">
        <v>2018</v>
      </c>
      <c r="I98" s="45" t="s">
        <v>356</v>
      </c>
      <c r="J98" s="45" t="s">
        <v>357</v>
      </c>
      <c r="K98" s="45" t="s">
        <v>358</v>
      </c>
      <c r="L98" s="45" t="s">
        <v>359</v>
      </c>
      <c r="M98" s="45">
        <f>SUM(M99:M102)</f>
        <v>500</v>
      </c>
      <c r="N98" s="45"/>
      <c r="O98" s="45">
        <f>SUM(O99:O102)</f>
        <v>500</v>
      </c>
      <c r="P98" s="45"/>
      <c r="Q98" s="45"/>
      <c r="R98" s="46">
        <f t="shared" ref="R98:AE98" si="19">SUM(R99:R102)</f>
        <v>500</v>
      </c>
      <c r="S98" s="46">
        <f t="shared" si="19"/>
        <v>500</v>
      </c>
      <c r="T98" s="46">
        <f t="shared" si="19"/>
        <v>0</v>
      </c>
      <c r="U98" s="46">
        <f t="shared" si="19"/>
        <v>0</v>
      </c>
      <c r="V98" s="46">
        <f t="shared" si="19"/>
        <v>0</v>
      </c>
      <c r="W98" s="46">
        <f t="shared" si="19"/>
        <v>4</v>
      </c>
      <c r="X98" s="46">
        <f t="shared" si="19"/>
        <v>0</v>
      </c>
      <c r="Y98" s="46">
        <f t="shared" si="19"/>
        <v>500</v>
      </c>
      <c r="Z98" s="46">
        <f t="shared" si="19"/>
        <v>0</v>
      </c>
      <c r="AA98" s="46">
        <f t="shared" si="19"/>
        <v>0</v>
      </c>
      <c r="AB98" s="45" t="s">
        <v>360</v>
      </c>
    </row>
    <row r="99" s="16" customFormat="1" ht="35.45" customHeight="1" spans="1:28">
      <c r="A99" s="49" t="s">
        <v>361</v>
      </c>
      <c r="B99" s="48" t="s">
        <v>362</v>
      </c>
      <c r="C99" s="79" t="s">
        <v>363</v>
      </c>
      <c r="D99" s="48" t="s">
        <v>59</v>
      </c>
      <c r="E99" s="48" t="s">
        <v>364</v>
      </c>
      <c r="F99" s="48"/>
      <c r="G99" s="50">
        <v>2018</v>
      </c>
      <c r="H99" s="50" t="s">
        <v>365</v>
      </c>
      <c r="I99" s="48" t="s">
        <v>356</v>
      </c>
      <c r="J99" s="79" t="s">
        <v>357</v>
      </c>
      <c r="K99" s="48" t="s">
        <v>358</v>
      </c>
      <c r="L99" s="48" t="s">
        <v>359</v>
      </c>
      <c r="M99" s="48">
        <v>200</v>
      </c>
      <c r="N99" s="79" t="s">
        <v>366</v>
      </c>
      <c r="O99" s="48">
        <v>200</v>
      </c>
      <c r="P99" s="48" t="s">
        <v>48</v>
      </c>
      <c r="Q99" s="48" t="s">
        <v>367</v>
      </c>
      <c r="R99" s="49">
        <v>200</v>
      </c>
      <c r="S99" s="49">
        <v>200</v>
      </c>
      <c r="T99" s="49"/>
      <c r="U99" s="49"/>
      <c r="V99" s="49"/>
      <c r="W99" s="49">
        <v>1</v>
      </c>
      <c r="X99" s="49"/>
      <c r="Y99" s="49">
        <v>200</v>
      </c>
      <c r="Z99" s="49"/>
      <c r="AA99" s="49"/>
      <c r="AB99" s="48" t="s">
        <v>368</v>
      </c>
    </row>
    <row r="100" s="16" customFormat="1" ht="35.45" customHeight="1" spans="1:28">
      <c r="A100" s="49" t="s">
        <v>369</v>
      </c>
      <c r="B100" s="48" t="s">
        <v>362</v>
      </c>
      <c r="C100" s="79" t="s">
        <v>370</v>
      </c>
      <c r="D100" s="48" t="s">
        <v>56</v>
      </c>
      <c r="E100" s="48" t="s">
        <v>371</v>
      </c>
      <c r="F100" s="48" t="s">
        <v>372</v>
      </c>
      <c r="G100" s="50">
        <v>2018</v>
      </c>
      <c r="H100" s="50">
        <v>2018</v>
      </c>
      <c r="I100" s="48" t="s">
        <v>356</v>
      </c>
      <c r="J100" s="79" t="s">
        <v>357</v>
      </c>
      <c r="K100" s="48" t="s">
        <v>358</v>
      </c>
      <c r="L100" s="48" t="s">
        <v>359</v>
      </c>
      <c r="M100" s="48">
        <v>100</v>
      </c>
      <c r="N100" s="48" t="s">
        <v>373</v>
      </c>
      <c r="O100" s="48">
        <v>100</v>
      </c>
      <c r="P100" s="48" t="s">
        <v>48</v>
      </c>
      <c r="Q100" s="48" t="s">
        <v>302</v>
      </c>
      <c r="R100" s="49">
        <v>100</v>
      </c>
      <c r="S100" s="49">
        <v>100</v>
      </c>
      <c r="T100" s="49">
        <v>0</v>
      </c>
      <c r="U100" s="49">
        <v>0</v>
      </c>
      <c r="V100" s="49">
        <v>0</v>
      </c>
      <c r="W100" s="49">
        <v>1</v>
      </c>
      <c r="X100" s="49">
        <v>0</v>
      </c>
      <c r="Y100" s="49">
        <v>100</v>
      </c>
      <c r="Z100" s="49">
        <v>0</v>
      </c>
      <c r="AA100" s="49">
        <v>0</v>
      </c>
      <c r="AB100" s="48"/>
    </row>
    <row r="101" s="16" customFormat="1" ht="35.45" customHeight="1" spans="1:28">
      <c r="A101" s="49" t="s">
        <v>374</v>
      </c>
      <c r="B101" s="48" t="s">
        <v>362</v>
      </c>
      <c r="C101" s="79" t="s">
        <v>375</v>
      </c>
      <c r="D101" s="48" t="s">
        <v>56</v>
      </c>
      <c r="E101" s="48" t="s">
        <v>376</v>
      </c>
      <c r="F101" s="48" t="s">
        <v>377</v>
      </c>
      <c r="G101" s="50">
        <v>2018</v>
      </c>
      <c r="H101" s="50">
        <v>2018</v>
      </c>
      <c r="I101" s="48" t="s">
        <v>356</v>
      </c>
      <c r="J101" s="79" t="s">
        <v>357</v>
      </c>
      <c r="K101" s="48" t="s">
        <v>358</v>
      </c>
      <c r="L101" s="48" t="s">
        <v>359</v>
      </c>
      <c r="M101" s="48">
        <v>100</v>
      </c>
      <c r="N101" s="48" t="s">
        <v>373</v>
      </c>
      <c r="O101" s="48">
        <v>100</v>
      </c>
      <c r="P101" s="48" t="s">
        <v>48</v>
      </c>
      <c r="Q101" s="48" t="s">
        <v>302</v>
      </c>
      <c r="R101" s="49">
        <v>100</v>
      </c>
      <c r="S101" s="49">
        <v>100</v>
      </c>
      <c r="T101" s="49">
        <v>0</v>
      </c>
      <c r="U101" s="49">
        <v>0</v>
      </c>
      <c r="V101" s="49">
        <v>0</v>
      </c>
      <c r="W101" s="49">
        <v>1</v>
      </c>
      <c r="X101" s="49">
        <v>0</v>
      </c>
      <c r="Y101" s="49">
        <v>100</v>
      </c>
      <c r="Z101" s="49">
        <v>0</v>
      </c>
      <c r="AA101" s="49">
        <v>0</v>
      </c>
      <c r="AB101" s="48"/>
    </row>
    <row r="102" s="16" customFormat="1" ht="35.45" customHeight="1" spans="1:28">
      <c r="A102" s="49" t="s">
        <v>378</v>
      </c>
      <c r="B102" s="48" t="s">
        <v>362</v>
      </c>
      <c r="C102" s="79" t="s">
        <v>379</v>
      </c>
      <c r="D102" s="48" t="s">
        <v>65</v>
      </c>
      <c r="E102" s="48" t="s">
        <v>124</v>
      </c>
      <c r="F102" s="48" t="s">
        <v>380</v>
      </c>
      <c r="G102" s="50">
        <v>2018</v>
      </c>
      <c r="H102" s="50">
        <v>2018</v>
      </c>
      <c r="I102" s="48" t="s">
        <v>356</v>
      </c>
      <c r="J102" s="79" t="s">
        <v>357</v>
      </c>
      <c r="K102" s="48" t="s">
        <v>358</v>
      </c>
      <c r="L102" s="48" t="s">
        <v>359</v>
      </c>
      <c r="M102" s="48">
        <v>100</v>
      </c>
      <c r="N102" s="79" t="s">
        <v>373</v>
      </c>
      <c r="O102" s="48">
        <v>100</v>
      </c>
      <c r="P102" s="48" t="s">
        <v>48</v>
      </c>
      <c r="Q102" s="48" t="s">
        <v>302</v>
      </c>
      <c r="R102" s="49">
        <v>100</v>
      </c>
      <c r="S102" s="49">
        <v>100</v>
      </c>
      <c r="T102" s="49">
        <v>0</v>
      </c>
      <c r="U102" s="49">
        <v>0</v>
      </c>
      <c r="V102" s="49">
        <v>0</v>
      </c>
      <c r="W102" s="49">
        <v>1</v>
      </c>
      <c r="X102" s="49">
        <v>0</v>
      </c>
      <c r="Y102" s="49">
        <v>100</v>
      </c>
      <c r="Z102" s="49">
        <v>0</v>
      </c>
      <c r="AA102" s="49">
        <v>0</v>
      </c>
      <c r="AB102" s="48"/>
    </row>
    <row r="103" s="14" customFormat="1" ht="56" customHeight="1" spans="1:28">
      <c r="A103" s="46" t="s">
        <v>381</v>
      </c>
      <c r="B103" s="45" t="s">
        <v>382</v>
      </c>
      <c r="C103" s="45" t="s">
        <v>383</v>
      </c>
      <c r="D103" s="46" t="s">
        <v>59</v>
      </c>
      <c r="E103" s="46" t="s">
        <v>115</v>
      </c>
      <c r="F103" s="46"/>
      <c r="G103" s="47">
        <v>2018</v>
      </c>
      <c r="H103" s="47">
        <v>2018</v>
      </c>
      <c r="I103" s="45" t="s">
        <v>356</v>
      </c>
      <c r="J103" s="45" t="s">
        <v>384</v>
      </c>
      <c r="K103" s="45"/>
      <c r="L103" s="45" t="s">
        <v>385</v>
      </c>
      <c r="M103" s="45">
        <v>81</v>
      </c>
      <c r="N103" s="45" t="s">
        <v>386</v>
      </c>
      <c r="O103" s="45">
        <v>81</v>
      </c>
      <c r="P103" s="45" t="s">
        <v>48</v>
      </c>
      <c r="Q103" s="45" t="s">
        <v>307</v>
      </c>
      <c r="R103" s="46">
        <v>81</v>
      </c>
      <c r="S103" s="46">
        <v>81</v>
      </c>
      <c r="T103" s="46"/>
      <c r="U103" s="46"/>
      <c r="V103" s="46"/>
      <c r="W103" s="46">
        <v>1</v>
      </c>
      <c r="X103" s="46">
        <v>0</v>
      </c>
      <c r="Y103" s="46">
        <v>81</v>
      </c>
      <c r="Z103" s="46"/>
      <c r="AA103" s="46"/>
      <c r="AB103" s="45" t="s">
        <v>308</v>
      </c>
    </row>
    <row r="104" s="10" customFormat="1" ht="35.45" customHeight="1" spans="1:28">
      <c r="A104" s="51"/>
      <c r="B104" s="52"/>
      <c r="C104" s="53"/>
      <c r="D104" s="52"/>
      <c r="E104" s="52"/>
      <c r="F104" s="52"/>
      <c r="G104" s="54"/>
      <c r="H104" s="54"/>
      <c r="I104" s="52"/>
      <c r="J104" s="53"/>
      <c r="K104" s="52"/>
      <c r="L104" s="52"/>
      <c r="M104" s="52"/>
      <c r="N104" s="53"/>
      <c r="O104" s="52"/>
      <c r="P104" s="52"/>
      <c r="Q104" s="52"/>
      <c r="R104" s="72"/>
      <c r="S104" s="51"/>
      <c r="T104" s="51"/>
      <c r="U104" s="51"/>
      <c r="V104" s="51"/>
      <c r="W104" s="69"/>
      <c r="X104" s="51"/>
      <c r="Y104" s="51"/>
      <c r="Z104" s="51"/>
      <c r="AA104" s="51"/>
      <c r="AB104" s="52"/>
    </row>
    <row r="105" s="17" customFormat="1" ht="38" customHeight="1" spans="1:28">
      <c r="A105" s="80" t="s">
        <v>387</v>
      </c>
      <c r="B105" s="80"/>
      <c r="C105" s="80"/>
      <c r="D105" s="80"/>
      <c r="E105" s="80"/>
      <c r="F105" s="80"/>
      <c r="G105" s="81"/>
      <c r="H105" s="81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108"/>
    </row>
    <row r="106" s="18" customFormat="1" ht="28" customHeight="1" spans="1:28">
      <c r="A106" s="82">
        <v>19</v>
      </c>
      <c r="B106" s="83" t="s">
        <v>388</v>
      </c>
      <c r="C106" s="84"/>
      <c r="D106" s="85"/>
      <c r="E106" s="85"/>
      <c r="F106" s="85"/>
      <c r="G106" s="86"/>
      <c r="H106" s="86"/>
      <c r="I106" s="85"/>
      <c r="J106" s="85"/>
      <c r="K106" s="91"/>
      <c r="L106" s="85"/>
      <c r="M106" s="85">
        <f>SUM(M107:M125)</f>
        <v>1494.51351</v>
      </c>
      <c r="N106" s="85"/>
      <c r="O106" s="85"/>
      <c r="P106" s="91"/>
      <c r="Q106" s="85"/>
      <c r="R106" s="85">
        <f>SUM(R107:R125)</f>
        <v>1494.51351</v>
      </c>
      <c r="S106" s="85"/>
      <c r="T106" s="91"/>
      <c r="U106" s="85"/>
      <c r="V106" s="85">
        <f>SUM(V107:V125)</f>
        <v>1494.51351</v>
      </c>
      <c r="W106" s="85">
        <f>SUM(W107:W125)</f>
        <v>5</v>
      </c>
      <c r="X106" s="85"/>
      <c r="Y106" s="85">
        <f>SUM(Y107:Y125)</f>
        <v>1494.51351</v>
      </c>
      <c r="Z106" s="85"/>
      <c r="AA106" s="85"/>
      <c r="AB106" s="85"/>
    </row>
    <row r="107" s="19" customFormat="1" ht="38" customHeight="1" spans="1:28">
      <c r="A107" s="87">
        <v>1</v>
      </c>
      <c r="B107" s="88" t="s">
        <v>388</v>
      </c>
      <c r="C107" s="89" t="s">
        <v>389</v>
      </c>
      <c r="D107" s="87"/>
      <c r="E107" s="87"/>
      <c r="F107" s="87"/>
      <c r="G107" s="90">
        <v>2018</v>
      </c>
      <c r="H107" s="90">
        <v>2018</v>
      </c>
      <c r="I107" s="87"/>
      <c r="J107" s="87"/>
      <c r="K107" s="92" t="s">
        <v>390</v>
      </c>
      <c r="L107" s="93" t="s">
        <v>391</v>
      </c>
      <c r="M107" s="94">
        <v>78.073385</v>
      </c>
      <c r="N107" s="64" t="s">
        <v>222</v>
      </c>
      <c r="O107" s="87">
        <v>78.07</v>
      </c>
      <c r="P107" s="95" t="s">
        <v>48</v>
      </c>
      <c r="Q107" s="104" t="s">
        <v>392</v>
      </c>
      <c r="R107" s="94">
        <v>78.073385</v>
      </c>
      <c r="S107" s="95"/>
      <c r="T107" s="95"/>
      <c r="U107" s="87"/>
      <c r="V107" s="94">
        <v>78.073385</v>
      </c>
      <c r="W107" s="95">
        <v>1</v>
      </c>
      <c r="X107" s="87"/>
      <c r="Y107" s="94">
        <v>78.073385</v>
      </c>
      <c r="Z107" s="87"/>
      <c r="AA107" s="87"/>
      <c r="AB107" s="87"/>
    </row>
    <row r="108" s="4" customFormat="1" ht="37" customHeight="1" spans="1:28">
      <c r="A108" s="87">
        <v>2</v>
      </c>
      <c r="B108" s="88" t="s">
        <v>388</v>
      </c>
      <c r="C108" s="89" t="s">
        <v>393</v>
      </c>
      <c r="D108" s="36"/>
      <c r="E108" s="36"/>
      <c r="F108" s="36"/>
      <c r="G108" s="90"/>
      <c r="H108" s="90"/>
      <c r="I108" s="36"/>
      <c r="J108" s="36"/>
      <c r="K108" s="36"/>
      <c r="L108" s="93" t="s">
        <v>394</v>
      </c>
      <c r="M108" s="94">
        <v>148.0878</v>
      </c>
      <c r="N108" s="36"/>
      <c r="O108" s="36"/>
      <c r="P108" s="36"/>
      <c r="Q108" s="104" t="s">
        <v>395</v>
      </c>
      <c r="R108" s="94">
        <v>148.0878</v>
      </c>
      <c r="S108" s="95"/>
      <c r="T108" s="36"/>
      <c r="U108" s="36"/>
      <c r="V108" s="94">
        <v>148.0878</v>
      </c>
      <c r="W108" s="36"/>
      <c r="X108" s="36"/>
      <c r="Y108" s="94">
        <v>148.0878</v>
      </c>
      <c r="Z108" s="36"/>
      <c r="AA108" s="36"/>
      <c r="AB108" s="36"/>
    </row>
    <row r="109" s="4" customFormat="1" ht="47" customHeight="1" spans="1:28">
      <c r="A109" s="87">
        <v>3</v>
      </c>
      <c r="B109" s="88" t="s">
        <v>388</v>
      </c>
      <c r="C109" s="89" t="s">
        <v>396</v>
      </c>
      <c r="D109" s="36"/>
      <c r="E109" s="36"/>
      <c r="F109" s="36"/>
      <c r="G109" s="90"/>
      <c r="H109" s="90"/>
      <c r="I109" s="36"/>
      <c r="J109" s="36"/>
      <c r="K109" s="36"/>
      <c r="L109" s="96" t="s">
        <v>397</v>
      </c>
      <c r="M109" s="97">
        <v>508.384916</v>
      </c>
      <c r="N109" s="36"/>
      <c r="O109" s="36"/>
      <c r="P109" s="36"/>
      <c r="Q109" s="104" t="s">
        <v>398</v>
      </c>
      <c r="R109" s="97">
        <v>508.384916</v>
      </c>
      <c r="S109" s="95"/>
      <c r="T109" s="36"/>
      <c r="U109" s="36"/>
      <c r="V109" s="97">
        <v>508.384916</v>
      </c>
      <c r="W109" s="36"/>
      <c r="X109" s="36"/>
      <c r="Y109" s="97">
        <v>508.384916</v>
      </c>
      <c r="Z109" s="36"/>
      <c r="AA109" s="36"/>
      <c r="AB109" s="36"/>
    </row>
    <row r="110" s="4" customFormat="1" ht="40" customHeight="1" spans="1:28">
      <c r="A110" s="87">
        <v>4</v>
      </c>
      <c r="B110" s="88" t="s">
        <v>388</v>
      </c>
      <c r="C110" s="89" t="s">
        <v>399</v>
      </c>
      <c r="D110" s="36"/>
      <c r="E110" s="36"/>
      <c r="F110" s="36"/>
      <c r="G110" s="90"/>
      <c r="H110" s="90"/>
      <c r="I110" s="36"/>
      <c r="J110" s="36"/>
      <c r="K110" s="36"/>
      <c r="L110" s="96" t="s">
        <v>400</v>
      </c>
      <c r="M110" s="97">
        <v>50</v>
      </c>
      <c r="N110" s="36"/>
      <c r="O110" s="36"/>
      <c r="P110" s="36"/>
      <c r="Q110" s="104" t="s">
        <v>401</v>
      </c>
      <c r="R110" s="97">
        <v>50</v>
      </c>
      <c r="S110" s="95"/>
      <c r="T110" s="36"/>
      <c r="U110" s="36"/>
      <c r="V110" s="97">
        <v>50</v>
      </c>
      <c r="W110" s="36"/>
      <c r="X110" s="36"/>
      <c r="Y110" s="97">
        <v>50</v>
      </c>
      <c r="Z110" s="36"/>
      <c r="AA110" s="36"/>
      <c r="AB110" s="36"/>
    </row>
    <row r="111" s="4" customFormat="1" ht="35.45" customHeight="1" spans="1:28">
      <c r="A111" s="87">
        <v>5</v>
      </c>
      <c r="B111" s="88" t="s">
        <v>388</v>
      </c>
      <c r="C111" s="89" t="s">
        <v>402</v>
      </c>
      <c r="D111" s="36"/>
      <c r="E111" s="36"/>
      <c r="F111" s="36"/>
      <c r="G111" s="90"/>
      <c r="H111" s="90"/>
      <c r="I111" s="36"/>
      <c r="J111" s="36"/>
      <c r="K111" s="36"/>
      <c r="L111" s="96" t="s">
        <v>403</v>
      </c>
      <c r="M111" s="97">
        <v>181.530488</v>
      </c>
      <c r="N111" s="36"/>
      <c r="O111" s="36"/>
      <c r="P111" s="36"/>
      <c r="Q111" s="104" t="s">
        <v>404</v>
      </c>
      <c r="R111" s="97">
        <v>181.530488</v>
      </c>
      <c r="S111" s="95"/>
      <c r="T111" s="36"/>
      <c r="U111" s="36"/>
      <c r="V111" s="97">
        <v>181.530488</v>
      </c>
      <c r="W111" s="36"/>
      <c r="X111" s="36"/>
      <c r="Y111" s="97">
        <v>181.530488</v>
      </c>
      <c r="Z111" s="36"/>
      <c r="AA111" s="36"/>
      <c r="AB111" s="36"/>
    </row>
    <row r="112" s="4" customFormat="1" ht="35.45" customHeight="1" spans="1:28">
      <c r="A112" s="87">
        <v>6</v>
      </c>
      <c r="B112" s="88" t="s">
        <v>388</v>
      </c>
      <c r="C112" s="89" t="s">
        <v>405</v>
      </c>
      <c r="D112" s="36"/>
      <c r="E112" s="36"/>
      <c r="F112" s="36"/>
      <c r="G112" s="90"/>
      <c r="H112" s="90"/>
      <c r="I112" s="36"/>
      <c r="J112" s="36"/>
      <c r="K112" s="36"/>
      <c r="L112" s="96" t="s">
        <v>406</v>
      </c>
      <c r="M112" s="97">
        <v>4.5</v>
      </c>
      <c r="N112" s="36"/>
      <c r="O112" s="36"/>
      <c r="P112" s="36"/>
      <c r="Q112" s="104" t="s">
        <v>407</v>
      </c>
      <c r="R112" s="97">
        <v>4.5</v>
      </c>
      <c r="S112" s="95"/>
      <c r="T112" s="36"/>
      <c r="U112" s="36"/>
      <c r="V112" s="97">
        <v>4.5</v>
      </c>
      <c r="W112" s="36"/>
      <c r="X112" s="36"/>
      <c r="Y112" s="97">
        <v>4.5</v>
      </c>
      <c r="Z112" s="36"/>
      <c r="AA112" s="36"/>
      <c r="AB112" s="36"/>
    </row>
    <row r="113" s="4" customFormat="1" ht="35.45" customHeight="1" spans="1:28">
      <c r="A113" s="87">
        <v>7</v>
      </c>
      <c r="B113" s="88" t="s">
        <v>388</v>
      </c>
      <c r="C113" s="89" t="s">
        <v>408</v>
      </c>
      <c r="D113" s="36"/>
      <c r="E113" s="36"/>
      <c r="F113" s="36"/>
      <c r="G113" s="90"/>
      <c r="H113" s="90"/>
      <c r="I113" s="36"/>
      <c r="J113" s="36"/>
      <c r="K113" s="36"/>
      <c r="L113" s="96" t="s">
        <v>409</v>
      </c>
      <c r="M113" s="97">
        <v>140</v>
      </c>
      <c r="N113" s="36"/>
      <c r="O113" s="36"/>
      <c r="P113" s="36"/>
      <c r="Q113" s="104" t="s">
        <v>410</v>
      </c>
      <c r="R113" s="97">
        <v>140</v>
      </c>
      <c r="S113" s="95"/>
      <c r="T113" s="36"/>
      <c r="U113" s="36"/>
      <c r="V113" s="97">
        <v>140</v>
      </c>
      <c r="W113" s="36"/>
      <c r="X113" s="36"/>
      <c r="Y113" s="97">
        <v>140</v>
      </c>
      <c r="Z113" s="36"/>
      <c r="AA113" s="36"/>
      <c r="AB113" s="36"/>
    </row>
    <row r="114" s="4" customFormat="1" ht="35.45" customHeight="1" spans="1:28">
      <c r="A114" s="87">
        <v>8</v>
      </c>
      <c r="B114" s="88" t="s">
        <v>388</v>
      </c>
      <c r="C114" s="89" t="s">
        <v>411</v>
      </c>
      <c r="D114" s="36"/>
      <c r="E114" s="36"/>
      <c r="F114" s="36"/>
      <c r="G114" s="90"/>
      <c r="H114" s="90"/>
      <c r="I114" s="36"/>
      <c r="J114" s="36"/>
      <c r="K114" s="36"/>
      <c r="L114" s="96" t="s">
        <v>412</v>
      </c>
      <c r="M114" s="97">
        <v>25</v>
      </c>
      <c r="N114" s="36"/>
      <c r="O114" s="36"/>
      <c r="P114" s="36"/>
      <c r="Q114" s="104" t="s">
        <v>410</v>
      </c>
      <c r="R114" s="97">
        <v>25</v>
      </c>
      <c r="S114" s="95"/>
      <c r="T114" s="36"/>
      <c r="U114" s="36"/>
      <c r="V114" s="97">
        <v>25</v>
      </c>
      <c r="W114" s="36"/>
      <c r="X114" s="36"/>
      <c r="Y114" s="97">
        <v>25</v>
      </c>
      <c r="Z114" s="36"/>
      <c r="AA114" s="36"/>
      <c r="AB114" s="36"/>
    </row>
    <row r="115" s="4" customFormat="1" ht="35.45" customHeight="1" spans="1:28">
      <c r="A115" s="87">
        <v>9</v>
      </c>
      <c r="B115" s="88" t="s">
        <v>388</v>
      </c>
      <c r="C115" s="89" t="s">
        <v>413</v>
      </c>
      <c r="D115" s="36"/>
      <c r="E115" s="36"/>
      <c r="F115" s="36"/>
      <c r="G115" s="90">
        <v>2018</v>
      </c>
      <c r="H115" s="90">
        <v>2018</v>
      </c>
      <c r="I115" s="36"/>
      <c r="J115" s="36"/>
      <c r="K115" s="98" t="s">
        <v>191</v>
      </c>
      <c r="L115" s="96" t="s">
        <v>414</v>
      </c>
      <c r="M115" s="97">
        <v>3</v>
      </c>
      <c r="N115" s="99" t="s">
        <v>415</v>
      </c>
      <c r="O115" s="36">
        <v>3</v>
      </c>
      <c r="P115" s="36" t="s">
        <v>48</v>
      </c>
      <c r="Q115" s="104" t="s">
        <v>416</v>
      </c>
      <c r="R115" s="97">
        <v>3</v>
      </c>
      <c r="S115" s="95"/>
      <c r="T115" s="36"/>
      <c r="U115" s="36"/>
      <c r="V115" s="97">
        <v>3</v>
      </c>
      <c r="W115" s="36">
        <v>1</v>
      </c>
      <c r="X115" s="36"/>
      <c r="Y115" s="97">
        <v>3</v>
      </c>
      <c r="Z115" s="36"/>
      <c r="AA115" s="36"/>
      <c r="AB115" s="36" t="s">
        <v>417</v>
      </c>
    </row>
    <row r="116" s="4" customFormat="1" ht="35.45" customHeight="1" spans="1:28">
      <c r="A116" s="87">
        <v>10</v>
      </c>
      <c r="B116" s="88" t="s">
        <v>388</v>
      </c>
      <c r="C116" s="89" t="s">
        <v>418</v>
      </c>
      <c r="D116" s="36"/>
      <c r="E116" s="36"/>
      <c r="F116" s="36"/>
      <c r="G116" s="90">
        <v>2018</v>
      </c>
      <c r="H116" s="90">
        <v>2018</v>
      </c>
      <c r="I116" s="36"/>
      <c r="J116" s="36"/>
      <c r="K116" s="36" t="s">
        <v>191</v>
      </c>
      <c r="L116" s="96" t="s">
        <v>414</v>
      </c>
      <c r="M116" s="97">
        <v>14.5</v>
      </c>
      <c r="N116" s="99" t="s">
        <v>419</v>
      </c>
      <c r="O116" s="36">
        <v>14.5</v>
      </c>
      <c r="P116" s="36" t="s">
        <v>48</v>
      </c>
      <c r="Q116" s="104" t="s">
        <v>420</v>
      </c>
      <c r="R116" s="97">
        <v>14.5</v>
      </c>
      <c r="S116" s="95"/>
      <c r="T116" s="36"/>
      <c r="U116" s="36"/>
      <c r="V116" s="97">
        <v>14.5</v>
      </c>
      <c r="W116" s="36">
        <v>1</v>
      </c>
      <c r="X116" s="36"/>
      <c r="Y116" s="97">
        <v>14.5</v>
      </c>
      <c r="Z116" s="36"/>
      <c r="AA116" s="36"/>
      <c r="AB116" s="36" t="s">
        <v>417</v>
      </c>
    </row>
    <row r="117" s="4" customFormat="1" ht="35.45" customHeight="1" spans="1:28">
      <c r="A117" s="87">
        <v>11</v>
      </c>
      <c r="B117" s="88" t="s">
        <v>388</v>
      </c>
      <c r="C117" s="89" t="s">
        <v>421</v>
      </c>
      <c r="D117" s="36"/>
      <c r="E117" s="36"/>
      <c r="F117" s="36"/>
      <c r="G117" s="90">
        <v>2018</v>
      </c>
      <c r="H117" s="90">
        <v>2018</v>
      </c>
      <c r="I117" s="36"/>
      <c r="J117" s="36"/>
      <c r="K117" s="36" t="s">
        <v>191</v>
      </c>
      <c r="L117" s="96" t="s">
        <v>414</v>
      </c>
      <c r="M117" s="97">
        <v>21.931421</v>
      </c>
      <c r="O117" s="36">
        <v>21.93</v>
      </c>
      <c r="P117" s="36" t="s">
        <v>48</v>
      </c>
      <c r="Q117" s="104" t="s">
        <v>422</v>
      </c>
      <c r="R117" s="97">
        <v>21.931421</v>
      </c>
      <c r="S117" s="95"/>
      <c r="T117" s="36"/>
      <c r="U117" s="36"/>
      <c r="V117" s="97">
        <v>21.931421</v>
      </c>
      <c r="W117" s="36">
        <v>1</v>
      </c>
      <c r="X117" s="36"/>
      <c r="Y117" s="97">
        <v>21.931421</v>
      </c>
      <c r="Z117" s="36"/>
      <c r="AA117" s="36"/>
      <c r="AB117" s="36" t="s">
        <v>417</v>
      </c>
    </row>
    <row r="118" s="4" customFormat="1" ht="35.45" customHeight="1" spans="1:28">
      <c r="A118" s="87">
        <v>12</v>
      </c>
      <c r="B118" s="88" t="s">
        <v>388</v>
      </c>
      <c r="C118" s="89" t="s">
        <v>423</v>
      </c>
      <c r="D118" s="36"/>
      <c r="E118" s="36"/>
      <c r="F118" s="36"/>
      <c r="G118" s="90"/>
      <c r="H118" s="90"/>
      <c r="I118" s="36"/>
      <c r="J118" s="36"/>
      <c r="K118" s="36"/>
      <c r="L118" s="96" t="s">
        <v>424</v>
      </c>
      <c r="M118" s="97">
        <v>43.5</v>
      </c>
      <c r="N118" s="36"/>
      <c r="O118" s="36"/>
      <c r="P118" s="36"/>
      <c r="Q118" s="104" t="s">
        <v>425</v>
      </c>
      <c r="R118" s="97">
        <v>43.5</v>
      </c>
      <c r="S118" s="95"/>
      <c r="T118" s="36"/>
      <c r="U118" s="36"/>
      <c r="V118" s="97">
        <v>43.5</v>
      </c>
      <c r="W118" s="36"/>
      <c r="X118" s="36"/>
      <c r="Y118" s="97">
        <v>43.5</v>
      </c>
      <c r="Z118" s="36"/>
      <c r="AA118" s="36"/>
      <c r="AB118" s="36"/>
    </row>
    <row r="119" s="4" customFormat="1" ht="35.45" customHeight="1" spans="1:28">
      <c r="A119" s="87">
        <v>13</v>
      </c>
      <c r="B119" s="88" t="s">
        <v>388</v>
      </c>
      <c r="C119" s="89" t="s">
        <v>426</v>
      </c>
      <c r="D119" s="36"/>
      <c r="E119" s="36"/>
      <c r="F119" s="36"/>
      <c r="G119" s="90"/>
      <c r="H119" s="90"/>
      <c r="I119" s="36"/>
      <c r="J119" s="36"/>
      <c r="K119" s="36"/>
      <c r="L119" s="96" t="s">
        <v>427</v>
      </c>
      <c r="M119" s="97">
        <v>12</v>
      </c>
      <c r="N119" s="36"/>
      <c r="O119" s="36"/>
      <c r="P119" s="36"/>
      <c r="Q119" s="104" t="s">
        <v>428</v>
      </c>
      <c r="R119" s="97">
        <v>12</v>
      </c>
      <c r="S119" s="95"/>
      <c r="T119" s="36"/>
      <c r="U119" s="36"/>
      <c r="V119" s="97">
        <v>12</v>
      </c>
      <c r="W119" s="36"/>
      <c r="X119" s="36"/>
      <c r="Y119" s="97">
        <v>12</v>
      </c>
      <c r="Z119" s="36"/>
      <c r="AA119" s="36"/>
      <c r="AB119" s="36"/>
    </row>
    <row r="120" s="4" customFormat="1" ht="35.45" customHeight="1" spans="1:28">
      <c r="A120" s="87">
        <v>14</v>
      </c>
      <c r="B120" s="88" t="s">
        <v>388</v>
      </c>
      <c r="C120" s="89" t="s">
        <v>426</v>
      </c>
      <c r="D120" s="36"/>
      <c r="E120" s="36"/>
      <c r="F120" s="36"/>
      <c r="G120" s="90"/>
      <c r="H120" s="90"/>
      <c r="I120" s="36"/>
      <c r="J120" s="36"/>
      <c r="K120" s="36"/>
      <c r="L120" s="96" t="s">
        <v>427</v>
      </c>
      <c r="M120" s="97">
        <v>31</v>
      </c>
      <c r="N120" s="36"/>
      <c r="O120" s="36"/>
      <c r="P120" s="36"/>
      <c r="Q120" s="104" t="s">
        <v>425</v>
      </c>
      <c r="R120" s="97">
        <v>31</v>
      </c>
      <c r="S120" s="95"/>
      <c r="T120" s="36"/>
      <c r="U120" s="36"/>
      <c r="V120" s="97">
        <v>31</v>
      </c>
      <c r="W120" s="36"/>
      <c r="X120" s="36"/>
      <c r="Y120" s="97">
        <v>31</v>
      </c>
      <c r="Z120" s="36"/>
      <c r="AA120" s="36"/>
      <c r="AB120" s="36"/>
    </row>
    <row r="121" s="4" customFormat="1" ht="35.45" customHeight="1" spans="1:28">
      <c r="A121" s="87">
        <v>15</v>
      </c>
      <c r="B121" s="88" t="s">
        <v>388</v>
      </c>
      <c r="C121" s="89" t="s">
        <v>426</v>
      </c>
      <c r="D121" s="36"/>
      <c r="E121" s="36"/>
      <c r="F121" s="36"/>
      <c r="G121" s="90"/>
      <c r="H121" s="90"/>
      <c r="I121" s="36"/>
      <c r="J121" s="36"/>
      <c r="K121" s="36"/>
      <c r="L121" s="96" t="s">
        <v>427</v>
      </c>
      <c r="M121" s="97">
        <v>18</v>
      </c>
      <c r="N121" s="36"/>
      <c r="O121" s="36"/>
      <c r="P121" s="36"/>
      <c r="Q121" s="104" t="s">
        <v>429</v>
      </c>
      <c r="R121" s="97">
        <v>18</v>
      </c>
      <c r="S121" s="95"/>
      <c r="T121" s="36"/>
      <c r="U121" s="36"/>
      <c r="V121" s="97">
        <v>18</v>
      </c>
      <c r="W121" s="36"/>
      <c r="X121" s="36"/>
      <c r="Y121" s="97">
        <v>18</v>
      </c>
      <c r="Z121" s="36"/>
      <c r="AA121" s="36"/>
      <c r="AB121" s="36"/>
    </row>
    <row r="122" s="4" customFormat="1" ht="35.45" customHeight="1" spans="1:28">
      <c r="A122" s="87">
        <v>16</v>
      </c>
      <c r="B122" s="88" t="s">
        <v>388</v>
      </c>
      <c r="C122" s="89" t="s">
        <v>426</v>
      </c>
      <c r="D122" s="36"/>
      <c r="E122" s="36"/>
      <c r="F122" s="36"/>
      <c r="G122" s="90"/>
      <c r="H122" s="90"/>
      <c r="I122" s="36"/>
      <c r="J122" s="36"/>
      <c r="K122" s="36"/>
      <c r="L122" s="96" t="s">
        <v>427</v>
      </c>
      <c r="M122" s="97">
        <v>25.4255</v>
      </c>
      <c r="N122" s="36"/>
      <c r="O122" s="36"/>
      <c r="P122" s="36"/>
      <c r="Q122" s="104" t="s">
        <v>420</v>
      </c>
      <c r="R122" s="97">
        <v>25.4255</v>
      </c>
      <c r="S122" s="95"/>
      <c r="T122" s="36"/>
      <c r="U122" s="36"/>
      <c r="V122" s="97">
        <v>25.4255</v>
      </c>
      <c r="W122" s="36"/>
      <c r="X122" s="36"/>
      <c r="Y122" s="97">
        <v>25.4255</v>
      </c>
      <c r="Z122" s="36"/>
      <c r="AA122" s="36"/>
      <c r="AB122" s="36"/>
    </row>
    <row r="123" s="4" customFormat="1" ht="35.45" customHeight="1" spans="1:28">
      <c r="A123" s="87">
        <v>17</v>
      </c>
      <c r="B123" s="88" t="s">
        <v>388</v>
      </c>
      <c r="C123" s="89" t="s">
        <v>426</v>
      </c>
      <c r="D123" s="36"/>
      <c r="E123" s="36"/>
      <c r="F123" s="36"/>
      <c r="G123" s="90"/>
      <c r="H123" s="90"/>
      <c r="I123" s="36"/>
      <c r="J123" s="36"/>
      <c r="K123" s="36"/>
      <c r="L123" s="96" t="s">
        <v>427</v>
      </c>
      <c r="M123" s="97">
        <v>5.58</v>
      </c>
      <c r="N123" s="36"/>
      <c r="O123" s="36"/>
      <c r="P123" s="36"/>
      <c r="Q123" s="104" t="s">
        <v>416</v>
      </c>
      <c r="R123" s="97">
        <v>5.58</v>
      </c>
      <c r="S123" s="95"/>
      <c r="T123" s="36"/>
      <c r="U123" s="36"/>
      <c r="V123" s="97">
        <v>5.58</v>
      </c>
      <c r="W123" s="36"/>
      <c r="X123" s="36"/>
      <c r="Y123" s="97">
        <v>5.58</v>
      </c>
      <c r="Z123" s="36"/>
      <c r="AA123" s="36"/>
      <c r="AB123" s="36"/>
    </row>
    <row r="124" s="4" customFormat="1" ht="35.45" customHeight="1" spans="1:28">
      <c r="A124" s="87">
        <v>18</v>
      </c>
      <c r="B124" s="88" t="s">
        <v>388</v>
      </c>
      <c r="C124" s="89" t="s">
        <v>426</v>
      </c>
      <c r="D124" s="36"/>
      <c r="E124" s="36"/>
      <c r="F124" s="36"/>
      <c r="G124" s="90"/>
      <c r="H124" s="90"/>
      <c r="I124" s="36"/>
      <c r="J124" s="36"/>
      <c r="K124" s="36"/>
      <c r="L124" s="100" t="s">
        <v>427</v>
      </c>
      <c r="M124" s="101">
        <v>20</v>
      </c>
      <c r="N124" s="36"/>
      <c r="O124" s="36"/>
      <c r="P124" s="36"/>
      <c r="Q124" s="104" t="s">
        <v>422</v>
      </c>
      <c r="R124" s="101">
        <v>20</v>
      </c>
      <c r="S124" s="95"/>
      <c r="T124" s="36"/>
      <c r="U124" s="36"/>
      <c r="V124" s="101">
        <v>20</v>
      </c>
      <c r="W124" s="36"/>
      <c r="X124" s="36"/>
      <c r="Y124" s="101">
        <v>20</v>
      </c>
      <c r="Z124" s="36"/>
      <c r="AA124" s="36"/>
      <c r="AB124" s="36"/>
    </row>
    <row r="125" s="4" customFormat="1" ht="35.45" customHeight="1" spans="1:28">
      <c r="A125" s="87">
        <v>19</v>
      </c>
      <c r="B125" s="88" t="s">
        <v>388</v>
      </c>
      <c r="C125" s="89" t="s">
        <v>430</v>
      </c>
      <c r="D125" s="36"/>
      <c r="E125" s="36"/>
      <c r="F125" s="36"/>
      <c r="G125" s="90">
        <v>2018</v>
      </c>
      <c r="H125" s="90">
        <v>2018</v>
      </c>
      <c r="I125" s="36"/>
      <c r="J125" s="36"/>
      <c r="K125" s="36"/>
      <c r="L125" s="102" t="s">
        <v>431</v>
      </c>
      <c r="M125" s="103">
        <v>164</v>
      </c>
      <c r="N125" s="36" t="s">
        <v>432</v>
      </c>
      <c r="O125" s="36">
        <v>164</v>
      </c>
      <c r="P125" s="36" t="s">
        <v>48</v>
      </c>
      <c r="Q125" s="104" t="s">
        <v>433</v>
      </c>
      <c r="R125" s="103">
        <v>164</v>
      </c>
      <c r="S125" s="95"/>
      <c r="T125" s="36"/>
      <c r="U125" s="36"/>
      <c r="V125" s="103">
        <v>164</v>
      </c>
      <c r="W125" s="36">
        <v>1</v>
      </c>
      <c r="X125" s="36"/>
      <c r="Y125" s="103">
        <v>164</v>
      </c>
      <c r="Z125" s="36"/>
      <c r="AA125" s="36"/>
      <c r="AB125" s="36" t="s">
        <v>417</v>
      </c>
    </row>
  </sheetData>
  <autoFilter ref="A5:AH103">
    <extLst/>
  </autoFilter>
  <mergeCells count="21">
    <mergeCell ref="A1:B1"/>
    <mergeCell ref="A2:AB2"/>
    <mergeCell ref="A3:AB3"/>
    <mergeCell ref="D4:F4"/>
    <mergeCell ref="I4:L4"/>
    <mergeCell ref="R4:V4"/>
    <mergeCell ref="W4:X4"/>
    <mergeCell ref="Y4:AA4"/>
    <mergeCell ref="A6:B6"/>
    <mergeCell ref="A105:AB105"/>
    <mergeCell ref="A4:A5"/>
    <mergeCell ref="B4:B5"/>
    <mergeCell ref="C4:C5"/>
    <mergeCell ref="G4:G5"/>
    <mergeCell ref="H4:H5"/>
    <mergeCell ref="M4:M5"/>
    <mergeCell ref="N4:N5"/>
    <mergeCell ref="O4:O5"/>
    <mergeCell ref="P4:P5"/>
    <mergeCell ref="Q4:Q5"/>
    <mergeCell ref="AB4:AB5"/>
  </mergeCells>
  <pageMargins left="0.751388888888889" right="0.751388888888889" top="1" bottom="1" header="0.5" footer="0.5"/>
  <pageSetup paperSize="9" scale="37" fitToHeight="0" orientation="landscape" horizontalDpi="600"/>
  <headerFooter alignWithMargins="0"/>
  <ignoredErrors>
    <ignoredError sqref="Y6:AA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2018（修改）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WG518</cp:lastModifiedBy>
  <dcterms:created xsi:type="dcterms:W3CDTF">2019-01-11T03:17:00Z</dcterms:created>
  <dcterms:modified xsi:type="dcterms:W3CDTF">2019-11-28T13:59:02Z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