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60" windowHeight="1035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7" hidden="1">'部门项目支出预算表05-1'!$A$6:$W$267</definedName>
  </definedNames>
  <calcPr calcId="144525"/>
</workbook>
</file>

<file path=xl/sharedStrings.xml><?xml version="1.0" encoding="utf-8"?>
<sst xmlns="http://schemas.openxmlformats.org/spreadsheetml/2006/main" count="6966" uniqueCount="1156">
  <si>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</si>
  <si>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</si>
  <si>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</si>
  <si>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</si>
  <si>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</si>
  <si>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</si>
  <si>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</si>
  <si>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</si>
  <si>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</si>
  <si>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</si>
  <si>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</si>
  <si>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</si>
  <si>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</si>
  <si>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</si>
  <si>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</si>
  <si>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</si>
  <si>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</si>
  <si>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</si>
  <si>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</si>
  <si>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</si>
  <si>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</si>
  <si>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</si>
  <si>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</si>
  <si>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</si>
  <si>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</si>
  <si>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</si>
  <si>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</si>
  <si>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</si>
  <si>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</si>
  <si>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</si>
  <si>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</si>
  <si>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</si>
  <si>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</si>
  <si>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</si>
  <si>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</si>
  <si>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</si>
  <si>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</si>
  <si>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</si>
  <si>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</si>
  <si>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</si>
  <si>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</si>
  <si>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</si>
  <si>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</si>
  <si>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</si>
  <si>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</si>
  <si>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</si>
  <si>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梁河县农业农村局</t>
  </si>
  <si>
    <t>125004</t>
  </si>
  <si>
    <t>梁河县农业技术推广中心</t>
  </si>
  <si>
    <t>125010</t>
  </si>
  <si>
    <t>梁河县农村合作经济经营管理站</t>
  </si>
  <si>
    <t>125007</t>
  </si>
  <si>
    <t>梁河县茶叶技术推广站</t>
  </si>
  <si>
    <t>125008</t>
  </si>
  <si>
    <t>梁河县水产技术推广站</t>
  </si>
  <si>
    <t>125009</t>
  </si>
  <si>
    <t>梁河县植保植检站</t>
  </si>
  <si>
    <t>125011</t>
  </si>
  <si>
    <t>梁河县种子管理站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</si>
  <si>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</si>
  <si>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</si>
  <si>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</si>
  <si>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</si>
  <si>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</si>
  <si>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</si>
  <si>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</si>
  <si>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</si>
  <si>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</si>
  <si>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</si>
  <si>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</si>
  <si>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</si>
  <si>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</si>
  <si>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</si>
  <si>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</si>
  <si>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</si>
  <si>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</si>
  <si>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</si>
  <si>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</si>
  <si>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</si>
  <si>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</si>
  <si>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</si>
  <si>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</si>
  <si>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</si>
  <si>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</si>
  <si>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</si>
  <si>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</si>
  <si>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</si>
  <si>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</si>
  <si>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</si>
  <si>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</si>
  <si>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</si>
  <si>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</si>
  <si>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</si>
  <si>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</si>
  <si>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</si>
  <si>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</si>
  <si>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</si>
  <si>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</si>
  <si>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</si>
  <si>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</si>
  <si>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</si>
  <si>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</si>
  <si>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</si>
  <si>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</si>
  <si>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</si>
  <si>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</si>
  <si>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</si>
  <si>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</si>
  <si>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</si>
  <si>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</si>
  <si>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</si>
  <si>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</si>
  <si>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</si>
  <si>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</si>
  <si>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</si>
  <si>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</si>
  <si>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</si>
  <si>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</si>
  <si>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</si>
  <si>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</si>
  <si>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</si>
  <si>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</si>
  <si>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</si>
  <si>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</si>
  <si>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</si>
  <si>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</si>
  <si>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</si>
  <si>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</si>
  <si>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</si>
  <si>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</si>
  <si>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</si>
  <si>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</si>
  <si>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</si>
  <si>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</si>
  <si>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</si>
  <si>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</si>
  <si>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</si>
  <si>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</si>
  <si>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</si>
  <si>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</si>
  <si>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</si>
  <si>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</si>
  <si>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</si>
  <si>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</si>
  <si>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2130119</t>
  </si>
  <si>
    <t>防灾救灾</t>
  </si>
  <si>
    <t>2130122</t>
  </si>
  <si>
    <t>农业生产发展</t>
  </si>
  <si>
    <t>2130124</t>
  </si>
  <si>
    <t>农村合作经济</t>
  </si>
  <si>
    <t>2130126</t>
  </si>
  <si>
    <t>农村社会事业</t>
  </si>
  <si>
    <t>2130199</t>
  </si>
  <si>
    <t>其他农业农村支出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</si>
  <si>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</si>
  <si>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</si>
  <si>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</si>
  <si>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</si>
  <si>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</si>
  <si>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</si>
  <si>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</si>
  <si>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</si>
  <si>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</si>
  <si>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</si>
  <si>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</si>
  <si>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</si>
  <si>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</si>
  <si>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</si>
  <si>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</si>
  <si>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</si>
  <si>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</si>
  <si>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</si>
  <si>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</si>
  <si>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</si>
  <si>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</si>
  <si>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</si>
  <si>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</si>
  <si>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</si>
  <si>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</si>
  <si>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</si>
  <si>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</si>
  <si>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</si>
  <si>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</si>
  <si>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</si>
  <si>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</si>
  <si>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</si>
  <si>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</si>
  <si>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</si>
  <si>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</si>
  <si>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</si>
  <si>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</si>
  <si>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</si>
  <si>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</si>
  <si>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</si>
  <si>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</si>
  <si>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</si>
  <si>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</si>
  <si>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</si>
  <si>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</si>
  <si>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</si>
  <si>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</si>
  <si>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</si>
  <si>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</si>
  <si>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</si>
  <si>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</si>
  <si>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</si>
  <si>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</si>
  <si>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</si>
  <si>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</si>
  <si>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</si>
  <si>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</si>
  <si>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533122210000000012982</t>
  </si>
  <si>
    <t>行政人员支出工资</t>
  </si>
  <si>
    <t>30101</t>
  </si>
  <si>
    <t>基本工资</t>
  </si>
  <si>
    <t>533122210000000012984</t>
  </si>
  <si>
    <t>事业人员支出工资</t>
  </si>
  <si>
    <t>30102</t>
  </si>
  <si>
    <t>津贴补贴</t>
  </si>
  <si>
    <t>30103</t>
  </si>
  <si>
    <t>奖金</t>
  </si>
  <si>
    <t>533122231100001447771</t>
  </si>
  <si>
    <t>行政绩效奖励</t>
  </si>
  <si>
    <t>30107</t>
  </si>
  <si>
    <t>绩效工资</t>
  </si>
  <si>
    <t>533122231100001447802</t>
  </si>
  <si>
    <t>事业绩效奖励</t>
  </si>
  <si>
    <t>533122251100003753923</t>
  </si>
  <si>
    <t>机关事业单位基本养老保险缴费</t>
  </si>
  <si>
    <t>30108</t>
  </si>
  <si>
    <t>533122210000000012997</t>
  </si>
  <si>
    <t>职业年金缴费</t>
  </si>
  <si>
    <t>30109</t>
  </si>
  <si>
    <t>533122210000000012996</t>
  </si>
  <si>
    <t>职工基本医疗保险缴费</t>
  </si>
  <si>
    <t>30110</t>
  </si>
  <si>
    <t>533122210000000012995</t>
  </si>
  <si>
    <t>失业保险</t>
  </si>
  <si>
    <t>30112</t>
  </si>
  <si>
    <t>其他社会保障缴费</t>
  </si>
  <si>
    <t>533122210000000012994</t>
  </si>
  <si>
    <t>生育保险</t>
  </si>
  <si>
    <t>533122241100002270139</t>
  </si>
  <si>
    <t>大病保险费</t>
  </si>
  <si>
    <t>533122210000000012988</t>
  </si>
  <si>
    <t>残疾人就业保障金财政分担部分</t>
  </si>
  <si>
    <t>533122251100003753922</t>
  </si>
  <si>
    <t>工伤保险</t>
  </si>
  <si>
    <t>533122210000000012998</t>
  </si>
  <si>
    <t>30113</t>
  </si>
  <si>
    <t>533122251100003753938</t>
  </si>
  <si>
    <t>单位编制外人员经费</t>
  </si>
  <si>
    <t>30199</t>
  </si>
  <si>
    <t>其他工资福利支出</t>
  </si>
  <si>
    <t>533122210000000014728</t>
  </si>
  <si>
    <t>党报党刊</t>
  </si>
  <si>
    <t>30201</t>
  </si>
  <si>
    <t>办公费</t>
  </si>
  <si>
    <t>533122241100002270141</t>
  </si>
  <si>
    <t>基层党组织开展活动经费</t>
  </si>
  <si>
    <t>30216</t>
  </si>
  <si>
    <t>培训费</t>
  </si>
  <si>
    <t>30299</t>
  </si>
  <si>
    <t>其他商品和服务支出</t>
  </si>
  <si>
    <t>533122210000000013008</t>
  </si>
  <si>
    <t>一般公用经费</t>
  </si>
  <si>
    <t>30206</t>
  </si>
  <si>
    <t>电费</t>
  </si>
  <si>
    <t>30211</t>
  </si>
  <si>
    <t>差旅费</t>
  </si>
  <si>
    <t>30215</t>
  </si>
  <si>
    <t>会议费</t>
  </si>
  <si>
    <t>533122221100000433376</t>
  </si>
  <si>
    <t>公用经费安排的公务接待费</t>
  </si>
  <si>
    <t>30217</t>
  </si>
  <si>
    <t>533122221100000433375</t>
  </si>
  <si>
    <t>公用经费安排的公车购置及运维费</t>
  </si>
  <si>
    <t>30231</t>
  </si>
  <si>
    <t>公务用车运行维护费</t>
  </si>
  <si>
    <t>533122261100005024169</t>
  </si>
  <si>
    <t>公用经费安排的其他工资福利支出</t>
  </si>
  <si>
    <t>30114</t>
  </si>
  <si>
    <t>医疗费</t>
  </si>
  <si>
    <t>30205</t>
  </si>
  <si>
    <t>水费</t>
  </si>
  <si>
    <t>30226</t>
  </si>
  <si>
    <t>劳务费</t>
  </si>
  <si>
    <t>30239</t>
  </si>
  <si>
    <t>其他交通费用</t>
  </si>
  <si>
    <t>533122210000000013007</t>
  </si>
  <si>
    <t>退休公用经费</t>
  </si>
  <si>
    <t>533122210000000013004</t>
  </si>
  <si>
    <t>工会经费</t>
  </si>
  <si>
    <t>30228</t>
  </si>
  <si>
    <t>533122210000000013003</t>
  </si>
  <si>
    <t>公务交通补贴</t>
  </si>
  <si>
    <t>533122210000000012999</t>
  </si>
  <si>
    <t>大学生公益性岗位工资及社会保险缴费县级配套</t>
  </si>
  <si>
    <t>30305</t>
  </si>
  <si>
    <t>生活补助</t>
  </si>
  <si>
    <t>533122210000000013006</t>
  </si>
  <si>
    <t>农业保险县级配套资金</t>
  </si>
  <si>
    <t>533122221100000322800</t>
  </si>
  <si>
    <t>临时人员</t>
  </si>
  <si>
    <t>533122251100003753939</t>
  </si>
  <si>
    <t>驻村工作队员工作经费</t>
  </si>
  <si>
    <t>533122241100002270131</t>
  </si>
  <si>
    <t>县直单位机关党组织工作经费</t>
  </si>
  <si>
    <t>533122210000000013002</t>
  </si>
  <si>
    <t>退休人员建房费</t>
  </si>
  <si>
    <t>30302</t>
  </si>
  <si>
    <t>退休费</t>
  </si>
  <si>
    <t>533122210000000013820</t>
  </si>
  <si>
    <t>533122231100001448408</t>
  </si>
  <si>
    <t>533122251100003739074</t>
  </si>
  <si>
    <t>533122210000000013828</t>
  </si>
  <si>
    <t>533122210000000013827</t>
  </si>
  <si>
    <t>533122210000000013826</t>
  </si>
  <si>
    <t>533122210000000013825</t>
  </si>
  <si>
    <t>533122241100002276023</t>
  </si>
  <si>
    <t>533122210000000013822</t>
  </si>
  <si>
    <t>533122251100003739073</t>
  </si>
  <si>
    <t>533122210000000013829</t>
  </si>
  <si>
    <t>533122210000000013841</t>
  </si>
  <si>
    <t>30207</t>
  </si>
  <si>
    <t>邮电费</t>
  </si>
  <si>
    <t>30213</t>
  </si>
  <si>
    <t>维修（护）费</t>
  </si>
  <si>
    <t>533122231100001283766</t>
  </si>
  <si>
    <t>533122210000000013839</t>
  </si>
  <si>
    <t>533122210000000013834</t>
  </si>
  <si>
    <t>533122210000000013832</t>
  </si>
  <si>
    <t>533122210000000012884</t>
  </si>
  <si>
    <t>533122231100001449858</t>
  </si>
  <si>
    <t>533122251100003752495</t>
  </si>
  <si>
    <t>533122210000000012893</t>
  </si>
  <si>
    <t>533122210000000012892</t>
  </si>
  <si>
    <t>533122210000000012891</t>
  </si>
  <si>
    <t>533122210000000012890</t>
  </si>
  <si>
    <t>533122241100002281338</t>
  </si>
  <si>
    <t>533122210000000012886</t>
  </si>
  <si>
    <t>533122251100003752484</t>
  </si>
  <si>
    <t>533122210000000012888</t>
  </si>
  <si>
    <t>临聘人员社会保险缴费</t>
  </si>
  <si>
    <t>533122210000000012894</t>
  </si>
  <si>
    <t>533122241100002281327</t>
  </si>
  <si>
    <t>533122210000000012899</t>
  </si>
  <si>
    <t>533122261100005019253</t>
  </si>
  <si>
    <t>533122210000000012898</t>
  </si>
  <si>
    <t>533122210000000012897</t>
  </si>
  <si>
    <t>533122210000000012896</t>
  </si>
  <si>
    <t>533122210000000010888</t>
  </si>
  <si>
    <t>533122231100001446787</t>
  </si>
  <si>
    <t>533122251100003710916</t>
  </si>
  <si>
    <t>533122210000000010893</t>
  </si>
  <si>
    <t>533122210000000010892</t>
  </si>
  <si>
    <t>533122210000000010891</t>
  </si>
  <si>
    <t>533122210000000010890</t>
  </si>
  <si>
    <t>533122241100002253380</t>
  </si>
  <si>
    <t>533122210000000012560</t>
  </si>
  <si>
    <t>533122251100003710909</t>
  </si>
  <si>
    <t>533122210000000010894</t>
  </si>
  <si>
    <t>533122221100000432539</t>
  </si>
  <si>
    <t>533122210000000010896</t>
  </si>
  <si>
    <t>533122210000000010895</t>
  </si>
  <si>
    <t>533122210000000012562</t>
  </si>
  <si>
    <t>533122210000000012561</t>
  </si>
  <si>
    <t>533122210000000013861</t>
  </si>
  <si>
    <t>533122231100001448650</t>
  </si>
  <si>
    <t>533122251100003735372</t>
  </si>
  <si>
    <t>533122210000000013869</t>
  </si>
  <si>
    <t>533122210000000013868</t>
  </si>
  <si>
    <t>533122210000000013867</t>
  </si>
  <si>
    <t>533122210000000013866</t>
  </si>
  <si>
    <t>533122241100002278970</t>
  </si>
  <si>
    <t>533122210000000013863</t>
  </si>
  <si>
    <t>533122251100003735365</t>
  </si>
  <si>
    <t>533122210000000013870</t>
  </si>
  <si>
    <t>533122210000000013875</t>
  </si>
  <si>
    <t>533122261100005011083</t>
  </si>
  <si>
    <t>533122210000000013874</t>
  </si>
  <si>
    <t>533122210000000013873</t>
  </si>
  <si>
    <t>533122210000000013872</t>
  </si>
  <si>
    <t>533122210000000012644</t>
  </si>
  <si>
    <t>533122231100001450680</t>
  </si>
  <si>
    <t>533122251100003733880</t>
  </si>
  <si>
    <t>533122210000000012651</t>
  </si>
  <si>
    <t>533122210000000012650</t>
  </si>
  <si>
    <t>533122210000000012649</t>
  </si>
  <si>
    <t>533122241100002252537</t>
  </si>
  <si>
    <t>533122210000000012646</t>
  </si>
  <si>
    <t>533122251100003733879</t>
  </si>
  <si>
    <t>533122210000000012653</t>
  </si>
  <si>
    <t>533122210000000012657</t>
  </si>
  <si>
    <t>533122261100004997539</t>
  </si>
  <si>
    <t>533122210000000012656</t>
  </si>
  <si>
    <t>533122210000000012655</t>
  </si>
  <si>
    <t>533122210000000012654</t>
  </si>
  <si>
    <t>533122210000000012901</t>
  </si>
  <si>
    <t>533122231100001447383</t>
  </si>
  <si>
    <t>533122251100003725495</t>
  </si>
  <si>
    <t>533122210000000012908</t>
  </si>
  <si>
    <t>533122210000000012907</t>
  </si>
  <si>
    <t>533122210000000012906</t>
  </si>
  <si>
    <t>533122241100002256351</t>
  </si>
  <si>
    <t>533122251100003725406</t>
  </si>
  <si>
    <t>533122210000000012910</t>
  </si>
  <si>
    <t>533122210000000012916</t>
  </si>
  <si>
    <t>533122221100000431786</t>
  </si>
  <si>
    <t>533122221100000431785</t>
  </si>
  <si>
    <t>533122261100005008197</t>
  </si>
  <si>
    <t>30202</t>
  </si>
  <si>
    <t>印刷费</t>
  </si>
  <si>
    <t>533122210000000012915</t>
  </si>
  <si>
    <t>533122210000000012914</t>
  </si>
  <si>
    <t>533122210000000012913</t>
  </si>
  <si>
    <t>预算05-1表</t>
  </si>
  <si>
    <t>项目分类</t>
  </si>
  <si>
    <t>项目单位</t>
  </si>
  <si>
    <t>经济科目编码</t>
  </si>
  <si>
    <t>经济科目名称</t>
  </si>
  <si>
    <t>本年拨款</t>
  </si>
  <si>
    <t>其中：本次下达</t>
  </si>
  <si>
    <t>2012年梁河县农产品质量安全检测站建设项目县级配套专项资金</t>
  </si>
  <si>
    <t>专项业务类</t>
  </si>
  <si>
    <t>533122210000000011853</t>
  </si>
  <si>
    <t>30227</t>
  </si>
  <si>
    <t>委托业务费</t>
  </si>
  <si>
    <t>大小春工作经费</t>
  </si>
  <si>
    <t>事业发展类</t>
  </si>
  <si>
    <t>533122200000000000381</t>
  </si>
  <si>
    <t>单位自有资金</t>
  </si>
  <si>
    <t>533122231100001185918</t>
  </si>
  <si>
    <t>30218</t>
  </si>
  <si>
    <t>专用材料费</t>
  </si>
  <si>
    <t>动物及动物产品检疫工作经费</t>
  </si>
  <si>
    <t>533122200000000000418</t>
  </si>
  <si>
    <t>耕地地力保护补贴工作经费</t>
  </si>
  <si>
    <t>533122251100003738646</t>
  </si>
  <si>
    <t>机关事业单位死亡人员一次性抚恤资金</t>
  </si>
  <si>
    <t>民生类</t>
  </si>
  <si>
    <t>533122261100005049025</t>
  </si>
  <si>
    <t>30304</t>
  </si>
  <si>
    <t>抚恤金</t>
  </si>
  <si>
    <t>机关事业单位职工遗属生活补助资金</t>
  </si>
  <si>
    <t>533122261100005048217</t>
  </si>
  <si>
    <t>烤房维修维护及配套设施建设监理费专项资金</t>
  </si>
  <si>
    <t>533122210000000012144</t>
  </si>
  <si>
    <t>梁河县2015、2016年中央财政支持现代农业生产发展山地养鸡项目审计服务经费</t>
  </si>
  <si>
    <t>533122210000000012179</t>
  </si>
  <si>
    <t>梁河县蚕桑产业发展项目专项资金</t>
  </si>
  <si>
    <t>533122200000000000327</t>
  </si>
  <si>
    <t>30310</t>
  </si>
  <si>
    <t>个人农业生产补贴</t>
  </si>
  <si>
    <t>梁河县规范生猪及产品调运工作专项经费</t>
  </si>
  <si>
    <t>533122221100000277550</t>
  </si>
  <si>
    <t>梁河县回龙茶产业发展三年行动专项资金</t>
  </si>
  <si>
    <t>533122210000000011882</t>
  </si>
  <si>
    <t>30214</t>
  </si>
  <si>
    <t>租赁费</t>
  </si>
  <si>
    <t>30309</t>
  </si>
  <si>
    <t>奖励金</t>
  </si>
  <si>
    <t>31204</t>
  </si>
  <si>
    <t>费用补贴</t>
  </si>
  <si>
    <t>梁河县开展耕地质量调查评价及耕地质量监测点运行维护工作经费</t>
  </si>
  <si>
    <t>533122251100003735636</t>
  </si>
  <si>
    <t>梁河县烤烟生产发展专项资金</t>
  </si>
  <si>
    <t>533122200000000000328</t>
  </si>
  <si>
    <t>31002</t>
  </si>
  <si>
    <t>办公设备购置</t>
  </si>
  <si>
    <t>31005</t>
  </si>
  <si>
    <t>基础设施建设</t>
  </si>
  <si>
    <t>梁河县粮食生产功能区和重要农产品生产保护区划定工作经费</t>
  </si>
  <si>
    <t>533122210000000011706</t>
  </si>
  <si>
    <t>梁河县农村土地承包经营权确权登记颁证工作经费</t>
  </si>
  <si>
    <t>533122210000000011690</t>
  </si>
  <si>
    <t>梁河县农业机械化技术推广工作经费</t>
  </si>
  <si>
    <t>533122241100002251058</t>
  </si>
  <si>
    <t>梁河县农业行政执法工作经费</t>
  </si>
  <si>
    <t>533122210000000012114</t>
  </si>
  <si>
    <t>梁河县生态牧业发展牛品种改良补助资金</t>
  </si>
  <si>
    <t>533122221100000276989</t>
  </si>
  <si>
    <t>梁河县畜禽水产养殖禁养区、限养区划定及方案调整工作经费</t>
  </si>
  <si>
    <t>533122210000000012112</t>
  </si>
  <si>
    <t>梁河县蔗糖产业发展经费</t>
  </si>
  <si>
    <t>533122200000000000329</t>
  </si>
  <si>
    <t>两新党建工作经费</t>
  </si>
  <si>
    <t>533122261100005019171</t>
  </si>
  <si>
    <t>30399</t>
  </si>
  <si>
    <t>其他对个人和家庭的补助</t>
  </si>
  <si>
    <t>农产品质量安全监管工作经费</t>
  </si>
  <si>
    <t>533122200000000000387</t>
  </si>
  <si>
    <t>农村集体产权制度改革工作经费</t>
  </si>
  <si>
    <t>533122200000000000382</t>
  </si>
  <si>
    <t>农村能源工作经费</t>
  </si>
  <si>
    <t>533122210000000011703</t>
  </si>
  <si>
    <t>农村宅基地审批管理工作经费</t>
  </si>
  <si>
    <t>533122210000000011979</t>
  </si>
  <si>
    <t>农机安全监理工作经费</t>
  </si>
  <si>
    <t>533122200000000000388</t>
  </si>
  <si>
    <t>人居环境整治提升及厕所革命工作经费</t>
  </si>
  <si>
    <t>533122210000000011702</t>
  </si>
  <si>
    <t>县级重大动物疫病防控专项经费</t>
  </si>
  <si>
    <t>533122200000000000351</t>
  </si>
  <si>
    <t>乡村振兴工作经费</t>
  </si>
  <si>
    <t>533122241100003063966</t>
  </si>
  <si>
    <t>畜牧产业发展工作经费</t>
  </si>
  <si>
    <t>533122200000000000380</t>
  </si>
  <si>
    <t>单位自有补助资金</t>
  </si>
  <si>
    <t>533122231100001181152</t>
  </si>
  <si>
    <t>机关事业单位职工死亡抚恤资金</t>
  </si>
  <si>
    <t>533122261100005048093</t>
  </si>
  <si>
    <t>开展受污染耕地和化肥减量增效工作经费</t>
  </si>
  <si>
    <t>533122221100000281020</t>
  </si>
  <si>
    <t>梁河县农业技术推广工作经费</t>
  </si>
  <si>
    <t>533122231100001177235</t>
  </si>
  <si>
    <t>“一县一业”工作经费</t>
  </si>
  <si>
    <t>533122231100001177822</t>
  </si>
  <si>
    <t>533122231100001182626</t>
  </si>
  <si>
    <t>533122261100005018690</t>
  </si>
  <si>
    <t>533122261100005057646</t>
  </si>
  <si>
    <t>渔业资源保护工作经费</t>
  </si>
  <si>
    <t>533122221100000276714</t>
  </si>
  <si>
    <t>梁河县植保植检站单位自有资金安排工作经费</t>
  </si>
  <si>
    <t>533122251100003695904</t>
  </si>
  <si>
    <t>梁河县植保植检站农作物病虫害防治工作经费</t>
  </si>
  <si>
    <t>533122210000000012100</t>
  </si>
  <si>
    <t>村级会计委托代理服务工作经费</t>
  </si>
  <si>
    <t>533122200000000000321</t>
  </si>
  <si>
    <t>533122261100005019206</t>
  </si>
  <si>
    <t>农村土地纠纷仲裁经费</t>
  </si>
  <si>
    <t>533122200000000000361</t>
  </si>
  <si>
    <t>533122231100001180200</t>
  </si>
  <si>
    <t>533122261100005050656</t>
  </si>
  <si>
    <t>梁河县农作物新品种试种专项经费</t>
  </si>
  <si>
    <t>533122221100000270926</t>
  </si>
  <si>
    <t>种子储备经费</t>
  </si>
  <si>
    <t>533122200000000000508</t>
  </si>
  <si>
    <t>种子市场监管工作经费</t>
  </si>
  <si>
    <t>533122200000000000395</t>
  </si>
  <si>
    <t>预算05-2表</t>
  </si>
  <si>
    <t>单位名称、项目名称</t>
  </si>
  <si>
    <t>项目年度绩效目标</t>
  </si>
  <si>
    <t>一级指标</t>
  </si>
  <si>
    <t>二级指标</t>
  </si>
  <si>
    <t>三级指标</t>
  </si>
  <si>
    <t>指标性质</t>
  </si>
  <si>
    <t>指标值</t>
  </si>
  <si>
    <t>度量单位</t>
  </si>
  <si>
    <t>指标属性</t>
  </si>
  <si>
    <t>指标内容</t>
  </si>
  <si>
    <t>2026年生猪定点屠宰场屠宰检疫率100%，进入定点屠宰场屠宰生猪产地检疫率100%，定点屠宰场出厂猪肉逐步开展肉制品检验工作；推进乡镇产地检疫电子出证，确保电子出证全覆盖，指导乡镇逐步完成定点屠宰场点建设。</t>
  </si>
  <si>
    <t>产出指标</t>
  </si>
  <si>
    <t>数量指标</t>
  </si>
  <si>
    <t>购买瘦肉精检测卡</t>
  </si>
  <si>
    <t>&gt;=</t>
  </si>
  <si>
    <t>200</t>
  </si>
  <si>
    <t>张</t>
  </si>
  <si>
    <t>定量指标</t>
  </si>
  <si>
    <t>关于取消和暂停征收一批行政事业性收费有关问题的通知、梁河县第十七届人民政府第二十八次常务会议纪要</t>
  </si>
  <si>
    <t>质量指标</t>
  </si>
  <si>
    <t>生猪产地检疫率</t>
  </si>
  <si>
    <t>=</t>
  </si>
  <si>
    <t>100</t>
  </si>
  <si>
    <t>%</t>
  </si>
  <si>
    <t>生猪屠宰检疫率</t>
  </si>
  <si>
    <t>检疫电子出证率空</t>
  </si>
  <si>
    <t>效益指标</t>
  </si>
  <si>
    <t>社会效益</t>
  </si>
  <si>
    <t>不发生重大畜禽产品安全</t>
  </si>
  <si>
    <t>确保不发生</t>
  </si>
  <si>
    <t>定性指标</t>
  </si>
  <si>
    <t>可持续影响</t>
  </si>
  <si>
    <t>保障重大畜禽产品安全</t>
  </si>
  <si>
    <t>长期</t>
  </si>
  <si>
    <t>满意度指标</t>
  </si>
  <si>
    <t>服务对象满意度</t>
  </si>
  <si>
    <t>服务群众满意度</t>
  </si>
  <si>
    <t>90</t>
  </si>
  <si>
    <t>1.努力确保不发生区域性重大动物疫情和人畜共患病；
2.努力确保不发生畜产品质量安全事件；
3.2026年提升专业技术人员重大动物防疫知识与监测技术。</t>
  </si>
  <si>
    <t>疫病防控知识和监测技术培训</t>
  </si>
  <si>
    <t>次</t>
  </si>
  <si>
    <t>《中华人民共和国动物防疫法》</t>
  </si>
  <si>
    <t>免疫抗体合格率</t>
  </si>
  <si>
    <t>70</t>
  </si>
  <si>
    <t>禽流感口蹄疫小反刍等应免畜禽</t>
  </si>
  <si>
    <t>区域性重大动物疫病</t>
  </si>
  <si>
    <t>保障畜牧产业健康稳步发展</t>
  </si>
  <si>
    <t>人民群众满意度</t>
  </si>
  <si>
    <t>95</t>
  </si>
  <si>
    <t>赵成良、晚晓会2人一次性死亡抚恤金。</t>
  </si>
  <si>
    <t>发放死亡人员一次性死亡抚恤金</t>
  </si>
  <si>
    <t>人</t>
  </si>
  <si>
    <t>相关审批表</t>
  </si>
  <si>
    <t>资金的发放有效提高信誉度</t>
  </si>
  <si>
    <t>有效提高</t>
  </si>
  <si>
    <t>死亡人员一次性抚恤金审批表</t>
  </si>
  <si>
    <t>满意度</t>
  </si>
  <si>
    <t>成本指标</t>
  </si>
  <si>
    <t>经济成本指标</t>
  </si>
  <si>
    <t>发放资金</t>
  </si>
  <si>
    <t>&lt;=</t>
  </si>
  <si>
    <t>440494.4</t>
  </si>
  <si>
    <t>元</t>
  </si>
  <si>
    <t>2026年根据《梁河县推动茶产业高质量发展三年行动计划》，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全县茶叶面积稳定在6.2万亩以上，创干茶产量4250吨以上，实现茶叶产业综合产值达4.31亿元以上，其中农业产值1.9亿元。</t>
  </si>
  <si>
    <t>初制茶场所改造提升</t>
  </si>
  <si>
    <t>家</t>
  </si>
  <si>
    <t>中共梁河县委办公室 梁河县人民政府办公室关于印发《梁河县推动茶产业高质量发展三年行动计划（2023-2025年）》的通知</t>
  </si>
  <si>
    <t>2026年根据《梁河县推动茶产业高质量发展三年行动计划》，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全县茶叶面积稳定在6.2万亩以上，创干茶产量4250吨以上，实现茶叶产业综合产值达4.31亿元以上，其中农业产值1.9亿元。</t>
  </si>
  <si>
    <t>发展产业现代化雏形</t>
  </si>
  <si>
    <t>效果显著</t>
  </si>
  <si>
    <t>经济效益</t>
  </si>
  <si>
    <t>创干茶产量</t>
  </si>
  <si>
    <t>4250</t>
  </si>
  <si>
    <t>万吨</t>
  </si>
  <si>
    <t>综合产值</t>
  </si>
  <si>
    <t>4.31</t>
  </si>
  <si>
    <t>亿元</t>
  </si>
  <si>
    <t>受益农户人数</t>
  </si>
  <si>
    <t>65000</t>
  </si>
  <si>
    <t>生态效益</t>
  </si>
  <si>
    <t>实现产业绿色有机化发展</t>
  </si>
  <si>
    <t>群众满意度</t>
  </si>
  <si>
    <t>人居环境提升是乡村振兴战略重要组成部分，通过实施该项目，全县61个行政村379个自然村人居环境得到有效提升。全县30485户79260人生活环境得到改善，极大提升农村居民的舒适感、幸福感、认同感，让群众真正体会到社会主义优越性和共产党的富民爱民情怀。</t>
  </si>
  <si>
    <t>农村公厕改造建设</t>
  </si>
  <si>
    <t>25</t>
  </si>
  <si>
    <t>座</t>
  </si>
  <si>
    <r>
      <rPr>
        <sz val="9"/>
        <color rgb="FF000000"/>
        <rFont val="SimSun"/>
        <charset val="134"/>
      </rPr>
      <t>云农人居</t>
    </r>
    <r>
      <rPr>
        <sz val="9"/>
        <color rgb="FF000000"/>
        <rFont val="方正仿宋_GBK"/>
        <charset val="134"/>
      </rPr>
      <t>〔</t>
    </r>
    <r>
      <rPr>
        <sz val="9"/>
        <color rgb="FF000000"/>
        <rFont val="SimSun"/>
        <charset val="134"/>
      </rPr>
      <t>2021</t>
    </r>
    <r>
      <rPr>
        <sz val="9"/>
        <color rgb="FF000000"/>
        <rFont val="方正仿宋_GBK"/>
        <charset val="134"/>
      </rPr>
      <t>〕</t>
    </r>
    <r>
      <rPr>
        <sz val="9"/>
        <color rgb="FF000000"/>
        <rFont val="SimSun"/>
        <charset val="134"/>
      </rPr>
      <t>1号 云南省农村人居环境整治工作领导小组印发《关于扎实推进云南省“十四五”农村厕所革命的实施意见》的通知</t>
    </r>
  </si>
  <si>
    <t>农村人居环境改善工作验收合格率</t>
  </si>
  <si>
    <t>农村生活环境得到改善</t>
  </si>
  <si>
    <t>有效提升</t>
  </si>
  <si>
    <t>2026年通过开展农机宣传教育活动，增强全民安全意识，提升公众安全素质，通过进行全面深入风险隐患排查整治，做到防患于未然，坚决遏制农机安全事故发生，切实维护人民群众生命财产安全，促进农机安全生产水平提升和安全生产形势持续稳定。梁河县境内重特大农业机械事故发生率为零。</t>
  </si>
  <si>
    <t>农机安全宣传覆盖率</t>
  </si>
  <si>
    <t>梁河县人民政府第三十三次常务会议纪要</t>
  </si>
  <si>
    <t>2026年通过开展农机宣传教育活动，增强全民安全意识，提升公众安全素质，通过进行全面深入风险隐患排查整治，做到防患于未然，坚决遏制农机安全事故发生，确实维护人民群众生命财产安全，促进农机安全生产水平提升和安全生产形势持续稳定。梁河县境内重特大农业机械事故发生率为零。</t>
  </si>
  <si>
    <t>隐患排查率</t>
  </si>
  <si>
    <t>农机安全宣传集中年检</t>
  </si>
  <si>
    <t>50</t>
  </si>
  <si>
    <t>次（期）</t>
  </si>
  <si>
    <t>重特大农业机械事故发生</t>
  </si>
  <si>
    <t>有效降低</t>
  </si>
  <si>
    <t>维护农机作业秩序及监督</t>
  </si>
  <si>
    <t>98</t>
  </si>
  <si>
    <t>对全县132个烤房点、2100座烤房进行维修维护。涉及8个乡镇，41个村委会。通过项目实施改善烟叶烘烤条件，提升烟叶质量和效益，增加农民收入，巩固拓展脱贫攻坚成果。</t>
  </si>
  <si>
    <t>烤房维修维护烤房点</t>
  </si>
  <si>
    <t>132</t>
  </si>
  <si>
    <t>个</t>
  </si>
  <si>
    <t>梁河县烤房维修维护及配套设施建设项目建设工程监理合同书、中标确认书及云南省扶贫资金管理办法</t>
  </si>
  <si>
    <t>对全县132个烤房点、2100座烤房进行维修维护。涉及8个乡镇，41个村委会。通过项目实施改善烟叶烘烤条件，提升烟叶质量和效益，增加农民收入，巩固脱贫成果。</t>
  </si>
  <si>
    <t>烤房维修维护烤房</t>
  </si>
  <si>
    <t>2100</t>
  </si>
  <si>
    <t>烘烤烟叶上等烟比例</t>
  </si>
  <si>
    <t>65</t>
  </si>
  <si>
    <t>亩产量</t>
  </si>
  <si>
    <t>135</t>
  </si>
  <si>
    <t>公斤</t>
  </si>
  <si>
    <t>亩产值</t>
  </si>
  <si>
    <t>3700</t>
  </si>
  <si>
    <t>增加农民收入，巩固拓展脱贫攻坚成果</t>
  </si>
  <si>
    <t>减少煤炭木材使用可持续</t>
  </si>
  <si>
    <t>年</t>
  </si>
  <si>
    <t>2026年通过水稻机插秧和机收减损技术培训，提高农户对水稻机械化种植认知度与接受率，加快推进我县水稻种植作业全程机械化覆盖范围。通过新型农机具的推广应用，补足农机短板，减少粮食收获损失，促进农民增收。</t>
  </si>
  <si>
    <t>完成机插秧示范推广</t>
  </si>
  <si>
    <t>1000</t>
  </si>
  <si>
    <t>亩</t>
  </si>
  <si>
    <t>《中华人民共和国农业技术推广法》</t>
  </si>
  <si>
    <t>全年核实补贴机具</t>
  </si>
  <si>
    <t>110</t>
  </si>
  <si>
    <t>台套</t>
  </si>
  <si>
    <t>科技培训</t>
  </si>
  <si>
    <t>农机总动力比上年增加</t>
  </si>
  <si>
    <t>0.1</t>
  </si>
  <si>
    <t>提高机械化种植认知度</t>
  </si>
  <si>
    <t>减少粮食收获损失促进农民增收</t>
  </si>
  <si>
    <t>有效减少</t>
  </si>
  <si>
    <t>计划2026年新植桑园2000亩，计划蚕棚建设32000平方米。上年预算新植桑园面积500亩任务、新建蚕棚面积3000平方米，超额完成新植桑园面积711.5亩，超额完成新建蚕棚面积7725平方米。</t>
  </si>
  <si>
    <t>2026年种植桑园</t>
  </si>
  <si>
    <t>2000</t>
  </si>
  <si>
    <t>《梁河县人民政府办公室关于印发〈梁河县蚕桑产业高质量发展三年行动方案（2025—2027年）〉的通知》（梁政办发〔2025〕19号）</t>
  </si>
  <si>
    <t>2026年蚕棚建设</t>
  </si>
  <si>
    <t>32000</t>
  </si>
  <si>
    <t>平方米</t>
  </si>
  <si>
    <t>去年超额完成新植桑园</t>
  </si>
  <si>
    <t>711.5</t>
  </si>
  <si>
    <t>去年超额完成新建蚕棚面积</t>
  </si>
  <si>
    <t>7725</t>
  </si>
  <si>
    <t>验收合格率</t>
  </si>
  <si>
    <t>4500</t>
  </si>
  <si>
    <t>受益蚕农</t>
  </si>
  <si>
    <t>120</t>
  </si>
  <si>
    <t>户</t>
  </si>
  <si>
    <t>可持续发展</t>
  </si>
  <si>
    <t>蚕农满意度</t>
  </si>
  <si>
    <t>梁河县人民政府办公室关于印发2021/2022年度蚕桑生产工作指导意见的通知</t>
  </si>
  <si>
    <t>2026年通过开展农产品质量、农作物种子、农作物种质资源、农药、兽药、肥料、饲料及饲料添加剂、渔业养殖捕捞、渔业资源、畜禽遗传资源、畜禽养殖、动物防疫、种畜禽、畜禽屠宰、农业机械（农机具）、植物检疫、转基因生物安全、植物新品种权、基本农田、耕地质量、农业环境、农业野生植物、食用菌菌种、蚕种、动物诊疗机构、执业兽医、生鲜乳、土壤污染、农村宅基地违法占用耕地等农业综合行政执法工作，确保全县农资市场安全、农产品质量安全。</t>
  </si>
  <si>
    <t>综合行政执法次数</t>
  </si>
  <si>
    <r>
      <rPr>
        <sz val="9"/>
        <color rgb="FF000000"/>
        <rFont val="SimSun"/>
        <charset val="134"/>
      </rPr>
      <t>德办发</t>
    </r>
    <r>
      <rPr>
        <sz val="9"/>
        <color rgb="FF000000"/>
        <rFont val="方正仿宋_GBK"/>
        <charset val="134"/>
      </rPr>
      <t>〔</t>
    </r>
    <r>
      <rPr>
        <sz val="9"/>
        <color rgb="FF000000"/>
        <rFont val="SimSun"/>
        <charset val="134"/>
      </rPr>
      <t>2020</t>
    </r>
    <r>
      <rPr>
        <sz val="9"/>
        <color rgb="FF000000"/>
        <rFont val="方正仿宋_GBK"/>
        <charset val="134"/>
      </rPr>
      <t>〕</t>
    </r>
    <r>
      <rPr>
        <sz val="9"/>
        <color rgb="FF000000"/>
        <rFont val="SimSun"/>
        <charset val="134"/>
      </rPr>
      <t>24号中共德宏州委办公室 德宏州人民政府办公室关于印发《德宏州深化农业综合行政执法改革实施方案》的通知、梁机编办</t>
    </r>
    <r>
      <rPr>
        <sz val="9"/>
        <color rgb="FF000000"/>
        <rFont val="方正仿宋_GBK"/>
        <charset val="134"/>
      </rPr>
      <t>〔</t>
    </r>
    <r>
      <rPr>
        <sz val="9"/>
        <color rgb="FF000000"/>
        <rFont val="SimSun"/>
        <charset val="134"/>
      </rPr>
      <t>2020</t>
    </r>
    <r>
      <rPr>
        <sz val="9"/>
        <color rgb="FF000000"/>
        <rFont val="方正仿宋_GBK"/>
        <charset val="134"/>
      </rPr>
      <t>〕</t>
    </r>
    <r>
      <rPr>
        <sz val="9"/>
        <color rgb="FF000000"/>
        <rFont val="SimSun"/>
        <charset val="134"/>
      </rPr>
      <t>2号</t>
    </r>
  </si>
  <si>
    <t>行政执法人员出动执法</t>
  </si>
  <si>
    <t>600</t>
  </si>
  <si>
    <t>人次</t>
  </si>
  <si>
    <t>年度违法案件办结率</t>
  </si>
  <si>
    <t>80</t>
  </si>
  <si>
    <t>对全县农资经营户监管</t>
  </si>
  <si>
    <t>确保农业安全让群众用上放心农资</t>
  </si>
  <si>
    <t>2026年单位自有资金636800元。</t>
  </si>
  <si>
    <t>保障单位工作正常运转</t>
  </si>
  <si>
    <t>单位自有资金情况说明</t>
  </si>
  <si>
    <t>时效指标</t>
  </si>
  <si>
    <t>时限</t>
  </si>
  <si>
    <t>2025</t>
  </si>
  <si>
    <t>保障农业工作顺利开展</t>
  </si>
  <si>
    <t>有效保障</t>
  </si>
  <si>
    <t>单位自有资金情况说明空</t>
  </si>
  <si>
    <t>开展牛品种改良以奖代补工作，改良品种，增加养殖收入。该项目已实施完成，未兑付相关补助资金。</t>
  </si>
  <si>
    <t>牛品种改良以奖代补</t>
  </si>
  <si>
    <t>266</t>
  </si>
  <si>
    <t>头/只</t>
  </si>
  <si>
    <t>《德宏州人民政府办公室关于牛品种改良以奖代补实施方案的通知》（德政办发〔2014〕68号）梁河县人民政府办公室关于印发梁河县牛品种改良以奖代补实施方案的通知（梁办发[2014]77号）</t>
  </si>
  <si>
    <t>品种改良产犊成活时间</t>
  </si>
  <si>
    <t>天</t>
  </si>
  <si>
    <t>改良品种提高效益</t>
  </si>
  <si>
    <t>品种改良</t>
  </si>
  <si>
    <t>提高效益减少污染</t>
  </si>
  <si>
    <t>改良地方品种</t>
  </si>
  <si>
    <t>85</t>
  </si>
  <si>
    <t>以前年度开展土壤样品检测46个，编制耕地质量调查评价报告1份。</t>
  </si>
  <si>
    <t>开展土壤样品检测数量</t>
  </si>
  <si>
    <t>46</t>
  </si>
  <si>
    <t>项目实施方案</t>
  </si>
  <si>
    <t>掌握全县耕地质量情况</t>
  </si>
  <si>
    <t>提升耕地土壤环境质量</t>
  </si>
  <si>
    <t>畜禽水产养殖禁养区、限养区划定工作及方案调整。其中欠划定工作第三方服务费4万元，工作经费1万元，方案调整第三方服务费10万元。</t>
  </si>
  <si>
    <t>完成划定工作及方案调整</t>
  </si>
  <si>
    <t>关于下达梁河县畜禽水产禁养区、限养区划定工作第三方服务费的通知、梁河县第十八届人民政府第五十次常务会议纪要</t>
  </si>
  <si>
    <t>规范养殖减少污染</t>
  </si>
  <si>
    <t>保护生态环境</t>
  </si>
  <si>
    <t>规范养殖区</t>
  </si>
  <si>
    <t>州下达我县“两区”划定任务为31.8万亩，其中：粮食生产功能区27万亩（水稻生产功能区17万亩、玉米生产功能区10万亩），重要农产品（糖料蔗）生产保护区4.8万亩。</t>
  </si>
  <si>
    <t>粮食生产功能区</t>
  </si>
  <si>
    <t>27</t>
  </si>
  <si>
    <t>万亩</t>
  </si>
  <si>
    <t>梁河县第十八届人民政府第29次常务会会议纪要、梁河县粮食生产功能区和重要农产品生产保护区划定项目经费使用方案</t>
  </si>
  <si>
    <t>重要农产品生产保护区</t>
  </si>
  <si>
    <t>4.8</t>
  </si>
  <si>
    <t>项目验收合格率</t>
  </si>
  <si>
    <t>促进农村农业发展</t>
  </si>
  <si>
    <t>有效促进</t>
  </si>
  <si>
    <t>稳定粮食作物</t>
  </si>
  <si>
    <t>农户满意度</t>
  </si>
  <si>
    <t>2026年甘蔗种植总面积7.8万亩，新种面积2万亩。</t>
  </si>
  <si>
    <t>甘蔗总面积</t>
  </si>
  <si>
    <t>7.8</t>
  </si>
  <si>
    <t>梁河县人民政府办公室关于印发梁河县2025/2026年蔗糖生产工作实施意见</t>
  </si>
  <si>
    <t>培训人次</t>
  </si>
  <si>
    <t>新种面积</t>
  </si>
  <si>
    <t>甘蔗总产量</t>
  </si>
  <si>
    <t>33</t>
  </si>
  <si>
    <t>甘蔗单产</t>
  </si>
  <si>
    <t>4.5</t>
  </si>
  <si>
    <t>吨</t>
  </si>
  <si>
    <t>甘蔗良种覆盖率</t>
  </si>
  <si>
    <t>甘蔗含糖分</t>
  </si>
  <si>
    <t>14.5</t>
  </si>
  <si>
    <t>总产值</t>
  </si>
  <si>
    <t>1.55</t>
  </si>
  <si>
    <t>梁河县人民政府办公室关于印发梁河县2022/2023年蔗糖生产工作实施意见</t>
  </si>
  <si>
    <t>带动建档立卡户</t>
  </si>
  <si>
    <t>效果明显</t>
  </si>
  <si>
    <t>助力产业扶贫和乡村振兴</t>
  </si>
  <si>
    <t>蔗农满意度</t>
  </si>
  <si>
    <t>两新党建工作本年完成</t>
  </si>
  <si>
    <t>两新企业工作满意</t>
  </si>
  <si>
    <t>两新企业党建工作按时完成</t>
  </si>
  <si>
    <t>两企三新党建工作</t>
  </si>
  <si>
    <t>两企三新党员满意</t>
  </si>
  <si>
    <t>社会对两企三新党建工作满意度</t>
  </si>
  <si>
    <t>按照省州级任务要求，完成2026年上级下达速测、定量检测任务，完成2026年技术人员培训工作。</t>
  </si>
  <si>
    <t>完成速测检测任务数量</t>
  </si>
  <si>
    <t>3000</t>
  </si>
  <si>
    <t>批次</t>
  </si>
  <si>
    <t>梁河县第十七届人民政府第三十三次常务会议纪要、梁河县农业农村局关于给予增加农产品质量安全监督检测运行经费县级财政预算的请示、《中华人民共和国农产品质量安全法》</t>
  </si>
  <si>
    <t>检测任务合格率</t>
  </si>
  <si>
    <t>97.5</t>
  </si>
  <si>
    <t>保障农产品消费安全</t>
  </si>
  <si>
    <t>保障农产品质量安全</t>
  </si>
  <si>
    <t>以前年度采取信息化管理，建立和完善农村土地承包档案信息化管理平台，建立系统化、规范化、经常化的土地承包档案和流转管理电子信息系统。</t>
  </si>
  <si>
    <t>土地确权耕地总面积</t>
  </si>
  <si>
    <t>403530.06</t>
  </si>
  <si>
    <r>
      <rPr>
        <sz val="9"/>
        <color rgb="FF000000"/>
        <rFont val="SimSun"/>
        <charset val="134"/>
      </rPr>
      <t>中共梁河县委办公室梁河县人民政府办公室关于印发《梁河县农村土地承包经营权确权登记颁证整县推进工作实施方案》的通知梁办发</t>
    </r>
    <r>
      <rPr>
        <sz val="9"/>
        <color rgb="FF000000"/>
        <rFont val="方正仿宋_GBK"/>
        <charset val="134"/>
      </rPr>
      <t>〔</t>
    </r>
    <r>
      <rPr>
        <sz val="9"/>
        <color rgb="FF000000"/>
        <rFont val="SimSun"/>
        <charset val="134"/>
      </rPr>
      <t>2017</t>
    </r>
    <r>
      <rPr>
        <sz val="9"/>
        <color rgb="FF000000"/>
        <rFont val="方正仿宋_GBK"/>
        <charset val="134"/>
      </rPr>
      <t>〕</t>
    </r>
    <r>
      <rPr>
        <sz val="9"/>
        <color rgb="FF000000"/>
        <rFont val="SimSun"/>
        <charset val="134"/>
      </rPr>
      <t>45号</t>
    </r>
  </si>
  <si>
    <t>完善农村基本经营制度</t>
  </si>
  <si>
    <t>保持承包关系稳定</t>
  </si>
  <si>
    <t>保障农民权益</t>
  </si>
  <si>
    <t>一是加强领导，完善机制；二是细化政策，强化保障；三是宣传发动，源头管控。（以前年度资金）</t>
  </si>
  <si>
    <t>农村宅基地改革与管理</t>
  </si>
  <si>
    <t>36637</t>
  </si>
  <si>
    <r>
      <rPr>
        <sz val="9"/>
        <color rgb="FF000000"/>
        <rFont val="SimSun"/>
        <charset val="134"/>
      </rPr>
      <t>德农办发</t>
    </r>
    <r>
      <rPr>
        <sz val="9"/>
        <color rgb="FF000000"/>
        <rFont val="方正仿宋_GBK"/>
        <charset val="134"/>
      </rPr>
      <t>〔</t>
    </r>
    <r>
      <rPr>
        <sz val="9"/>
        <color rgb="FF000000"/>
        <rFont val="SimSun"/>
        <charset val="134"/>
      </rPr>
      <t>2020</t>
    </r>
    <r>
      <rPr>
        <sz val="9"/>
        <color rgb="FF000000"/>
        <rFont val="方正仿宋_GBK"/>
        <charset val="134"/>
      </rPr>
      <t>〕</t>
    </r>
    <r>
      <rPr>
        <sz val="9"/>
        <color rgb="FF000000"/>
        <rFont val="SimSun"/>
        <charset val="134"/>
      </rPr>
      <t>8号 关于做好农村宅基地审批工作的通知</t>
    </r>
  </si>
  <si>
    <t>办理审批的办证率</t>
  </si>
  <si>
    <t>加强宅基地管理</t>
  </si>
  <si>
    <t>效果显著。</t>
  </si>
  <si>
    <t>有效保护农民权益</t>
  </si>
  <si>
    <t>96</t>
  </si>
  <si>
    <t>全县完成大小春农作物总播种面积32.59万亩，其中小春完成13.14万亩（粮食作物3.76万亩），大春完成19.44万亩（粮食作物18.15万亩）。</t>
  </si>
  <si>
    <t>小春播种面积</t>
  </si>
  <si>
    <t>13.16</t>
  </si>
  <si>
    <r>
      <rPr>
        <sz val="9"/>
        <color rgb="FF000000"/>
        <rFont val="SimSun"/>
        <charset val="134"/>
      </rPr>
      <t>梁政办发</t>
    </r>
    <r>
      <rPr>
        <sz val="9"/>
        <color rgb="FF000000"/>
        <rFont val="方正仿宋_GBK"/>
        <charset val="134"/>
      </rPr>
      <t>〔</t>
    </r>
    <r>
      <rPr>
        <sz val="9"/>
        <color rgb="FF000000"/>
        <rFont val="SimSun"/>
        <charset val="134"/>
      </rPr>
      <t>2022</t>
    </r>
    <r>
      <rPr>
        <sz val="9"/>
        <color rgb="FF000000"/>
        <rFont val="方正仿宋_GBK"/>
        <charset val="134"/>
      </rPr>
      <t>〕</t>
    </r>
    <r>
      <rPr>
        <sz val="9"/>
        <color rgb="FF000000"/>
        <rFont val="SimSun"/>
        <charset val="134"/>
      </rPr>
      <t>73号梁河县人民政府办公室关于梁河县2023年冬季农业开发的实施意见</t>
    </r>
  </si>
  <si>
    <t>大春播种面积</t>
  </si>
  <si>
    <t>19.44</t>
  </si>
  <si>
    <t>培训合格率</t>
  </si>
  <si>
    <t>确保全县粮食安全</t>
  </si>
  <si>
    <t>减少农药化肥使用量</t>
  </si>
  <si>
    <t>确保工作顺利开展</t>
  </si>
  <si>
    <t>农民满意度</t>
  </si>
  <si>
    <t xml:space="preserve">1.畜牧业稳产保供；
2.提升技术服务、推广能力,提升广大养殖户饲养管理水平。
</t>
  </si>
  <si>
    <t>畜牧人员技术服务人次</t>
  </si>
  <si>
    <t>关于对梁河县第十八届人民代表大会第四次会议第117号建议的答复、《中华人民共和国畜牧法》</t>
  </si>
  <si>
    <t>技术宣传指导、培训合格率</t>
  </si>
  <si>
    <t>2026年畜牧产值</t>
  </si>
  <si>
    <t>提升畜牧科技人员的整体素质</t>
  </si>
  <si>
    <t>保障畜牧产业健康有序发展</t>
  </si>
  <si>
    <t>烤烟产业是我县的重要支柱产业，我县烤烟生产工作紧紧围绕州政府下达的年度生产计划，在州委、州政府的正确领导下，2026年预计种植烤烟面积4.64万亩，烟叶收购量12.79万担，产值2.05亿元以上，烟叶税4500万元以上。</t>
  </si>
  <si>
    <t>烤烟面积</t>
  </si>
  <si>
    <t>4.64</t>
  </si>
  <si>
    <t>梁河县人民政府办公室关于2023年烤烟生产安排的实施方案</t>
  </si>
  <si>
    <t>收购量</t>
  </si>
  <si>
    <t>12.79</t>
  </si>
  <si>
    <t>万担</t>
  </si>
  <si>
    <t>项目实际完成情况</t>
  </si>
  <si>
    <t>上等烟比例</t>
  </si>
  <si>
    <t>烟农售烟收入</t>
  </si>
  <si>
    <t>2.05</t>
  </si>
  <si>
    <t>烟叶税</t>
  </si>
  <si>
    <t>万元</t>
  </si>
  <si>
    <t>4400</t>
  </si>
  <si>
    <t>带动农户</t>
  </si>
  <si>
    <t>3600</t>
  </si>
  <si>
    <t>带动脱贫户</t>
  </si>
  <si>
    <t>支持特色产业的发展</t>
  </si>
  <si>
    <t>烟农满意度</t>
  </si>
  <si>
    <t>2026年，根据工作需要开展乡村振兴工作与巩固全县脱贫攻坚有效衔接，社会帮扶、大数据管理及扶贫成效考核等工作，我单位特向上级党委、政府申请文件申请经费保障。</t>
  </si>
  <si>
    <t>开展项目库维护培训</t>
  </si>
  <si>
    <t>2026年，根据工作需要开展乡村振兴工作与巩固全县脱贫攻坚有效衔接，社会帮扶、大数据管理及扶贫成效考核等工作，我单位特向上级党委政府申请文件申请经费保障。</t>
  </si>
  <si>
    <t>开展乡村振兴调度会</t>
  </si>
  <si>
    <t>建档立卡户政策宣传率</t>
  </si>
  <si>
    <t>提高群众知晓率</t>
  </si>
  <si>
    <t>训提高扶贫工作的效益</t>
  </si>
  <si>
    <t>受益贫困人口满意度</t>
  </si>
  <si>
    <t>2026年做好政策宣传工作，业务培训，严格执行公示制度，严格基础数据审核关，加强资金管理和监督检查工作。</t>
  </si>
  <si>
    <t>发放耕地地力保护补贴</t>
  </si>
  <si>
    <t>项目实际情况</t>
  </si>
  <si>
    <t>受益农户31231户</t>
  </si>
  <si>
    <t>工作按时安质完成</t>
  </si>
  <si>
    <t>提升粮食供给保障能力</t>
  </si>
  <si>
    <t>加强农业生态资源保护</t>
  </si>
  <si>
    <t>全县基本完成农村集体产权制度改革工作，对农村集体产权制度改革工作认真分析，查漏补缺，资料整理归档，形成总结报告，迎接上级部门的检查验收。</t>
  </si>
  <si>
    <t>实施股份合作制改革</t>
  </si>
  <si>
    <t>211</t>
  </si>
  <si>
    <r>
      <rPr>
        <sz val="9"/>
        <color rgb="FF000000"/>
        <rFont val="SimSun"/>
        <charset val="134"/>
      </rPr>
      <t>德办发</t>
    </r>
    <r>
      <rPr>
        <sz val="9"/>
        <color rgb="FF000000"/>
        <rFont val="方正仿宋_GBK"/>
        <charset val="134"/>
      </rPr>
      <t>〔</t>
    </r>
    <r>
      <rPr>
        <sz val="9"/>
        <color rgb="FF000000"/>
        <rFont val="SimSun"/>
        <charset val="134"/>
      </rPr>
      <t>2018</t>
    </r>
    <r>
      <rPr>
        <sz val="9"/>
        <color rgb="FF000000"/>
        <rFont val="方正仿宋_GBK"/>
        <charset val="134"/>
      </rPr>
      <t>〕</t>
    </r>
    <r>
      <rPr>
        <sz val="9"/>
        <color rgb="FF000000"/>
        <rFont val="SimSun"/>
        <charset val="134"/>
      </rPr>
      <t>10号 中共德宏州委办公室 德宏州人民政府办公室印发《德宏州关于稳步推进农村集体产权制度改革的实施意见》的通知</t>
    </r>
  </si>
  <si>
    <t>发农村集体经营股权证</t>
  </si>
  <si>
    <t>9500</t>
  </si>
  <si>
    <t>本</t>
  </si>
  <si>
    <t>确保产改制度工作实施</t>
  </si>
  <si>
    <t>产权制度改革任务</t>
  </si>
  <si>
    <t>基本完成</t>
  </si>
  <si>
    <t>促进集体资产</t>
  </si>
  <si>
    <t>保值增值</t>
  </si>
  <si>
    <t>基础信息录入</t>
  </si>
  <si>
    <t>全面完成</t>
  </si>
  <si>
    <t>集体所有权关系</t>
  </si>
  <si>
    <t>明晰</t>
  </si>
  <si>
    <t>旦荣华、张素梅等14人遗属补助</t>
  </si>
  <si>
    <t>发放遗属补助人数</t>
  </si>
  <si>
    <t>发放孙正芹、张学仙、李子芹3人遗属补助</t>
  </si>
  <si>
    <t>遗属生活补助增加</t>
  </si>
  <si>
    <t>94801.75</t>
  </si>
  <si>
    <t>补助对象满意度</t>
  </si>
  <si>
    <t>经济成本增加</t>
  </si>
  <si>
    <t>为顺利通过项目审计，报请省、州两级完成项目验收。</t>
  </si>
  <si>
    <t>完成省州两级项目验收</t>
  </si>
  <si>
    <t>签订合同</t>
  </si>
  <si>
    <t>确保工作正常开展</t>
  </si>
  <si>
    <t>云南省农业厅关于2012年农产品质检体系建设项目初步设计的批复、梁河县人民政府关于2012年农产品质量检测体系建设项目配套资金的承诺报告</t>
  </si>
  <si>
    <t>保障生猪及其产品有序调运，规范生猪养殖、经营、运输、屠宰等环节监管，营造全县健康养殖环境</t>
  </si>
  <si>
    <t>生猪流通监管检查率</t>
  </si>
  <si>
    <t>梁河县人民政府办公室关于规范生猪及其产品调运活动的通知</t>
  </si>
  <si>
    <t>有效规范生猪调运行为</t>
  </si>
  <si>
    <t>杜绝病害生猪流入市场</t>
  </si>
  <si>
    <t>保障生猪养殖健康发展</t>
  </si>
  <si>
    <t>委托第三方完成项目审计服务，规范项目管理。</t>
  </si>
  <si>
    <t>完成项目审计</t>
  </si>
  <si>
    <t>委托第三方完成梁河县2015、2016年中央财政支持现代农业生产发展山地养鸡项目审计</t>
  </si>
  <si>
    <t>控制成本规范项目管理</t>
  </si>
  <si>
    <t>每年开展农村沼气设施安全隐患排查整治10次，完成沼气工程安全隐患排查2座，户用沼气安全隐患排查150户;每年开展农作物秸秆分散利用调查1次，完成6个乡镇6个行政村120个农户的秸秆分散利用调查任务。</t>
  </si>
  <si>
    <t>农村沼气设施安全隐患排查</t>
  </si>
  <si>
    <t>150</t>
  </si>
  <si>
    <r>
      <rPr>
        <sz val="9"/>
        <color rgb="FF000000"/>
        <rFont val="SimSun"/>
        <charset val="134"/>
      </rPr>
      <t>云政发</t>
    </r>
    <r>
      <rPr>
        <sz val="9"/>
        <color rgb="FF000000"/>
        <rFont val="方正仿宋_GBK"/>
        <charset val="134"/>
      </rPr>
      <t>〔</t>
    </r>
    <r>
      <rPr>
        <sz val="9"/>
        <color rgb="FF000000"/>
        <rFont val="SimSun"/>
        <charset val="134"/>
      </rPr>
      <t>2001</t>
    </r>
    <r>
      <rPr>
        <sz val="9"/>
        <color rgb="FF000000"/>
        <rFont val="方正仿宋_GBK"/>
        <charset val="134"/>
      </rPr>
      <t>〕</t>
    </r>
    <r>
      <rPr>
        <sz val="9"/>
        <color rgb="FF000000"/>
        <rFont val="SimSun"/>
        <charset val="134"/>
      </rPr>
      <t>103号云南省人民政府关于加强农村能源建设降低森林资源消耗的意见、《中华人民共和国可再生能源法》</t>
    </r>
  </si>
  <si>
    <t>农作物秸秆分散利用调查</t>
  </si>
  <si>
    <t>农作物秸秆综合利用率</t>
  </si>
  <si>
    <t>为农民增收节支</t>
  </si>
  <si>
    <t>减少二氧化碳排放</t>
  </si>
  <si>
    <t>达到农村减排降耗可持续利用</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</si>
  <si>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t>
  </si>
  <si>
    <t>项目完成时限</t>
  </si>
  <si>
    <t>2026年12月</t>
  </si>
  <si>
    <t>2026年12月前完成项目实施。</t>
  </si>
  <si>
    <t>促进农业增效农民增收</t>
  </si>
  <si>
    <t>中华人民共和国主席令第60号中华人民共和国农业技术推广法</t>
  </si>
  <si>
    <t>服务农户满意度</t>
  </si>
  <si>
    <t>购置办公设备</t>
  </si>
  <si>
    <t>2.00</t>
  </si>
  <si>
    <t>台/套</t>
  </si>
  <si>
    <t>根据中华人民共和国主席令第60号中华人民共和国农业技术推广法购置办公设备1台/套</t>
  </si>
  <si>
    <t>根据相关文件及政策做好2026年单位自有资金支出项目。</t>
  </si>
  <si>
    <t>保障单位正常运转</t>
  </si>
  <si>
    <t>1.00</t>
  </si>
  <si>
    <t>2026年单位自有资金</t>
  </si>
  <si>
    <t>完成时限</t>
  </si>
  <si>
    <t>保障工作的顺利开展</t>
  </si>
  <si>
    <t>根据相关文件要求及考核任务,计划在全县采取37个耕地质量等级评价土样。</t>
  </si>
  <si>
    <t>耕地质量等级评价土样</t>
  </si>
  <si>
    <t>37</t>
  </si>
  <si>
    <t>梁河县农业农村局关于解决土壤肥料工作站开展受污染耕地和化肥减量增效工作经费的请示</t>
  </si>
  <si>
    <t>增加配方肥的使用提高土壤肥力</t>
  </si>
  <si>
    <t>2026年发放尹培恒死亡一次性抚恤金。</t>
  </si>
  <si>
    <t>发放死亡抚恤金人数</t>
  </si>
  <si>
    <t>用于发放1人一次性死亡抚恤</t>
  </si>
  <si>
    <t>保障职工死亡抚恤权益人数</t>
  </si>
  <si>
    <t>用于发放1人死亡一次性抚恤</t>
  </si>
  <si>
    <t>217317.2</t>
  </si>
  <si>
    <t>以深化农村集体“三资”规范化管理、遏制基层财务风险为核心，全面推行“数字化+制度化”代理服务模式 。通过全流程监管和常态化公开，实现全县村级财务核算规范、支付透明、监督有力”，重点整治资产侵占、资金套取等突出问题，构建“代理服务民主监督”长效机制，为防范基层“微腐败”、壮大新型农村集体经济、推进乡村治理现代化提供坚实支撑。</t>
  </si>
  <si>
    <t>村、居委会</t>
  </si>
  <si>
    <t>67</t>
  </si>
  <si>
    <t>梁河县农业农村局 德宏农村商业银行股份有限公司梁河支行农村集体“三资”管理工作合作协议</t>
  </si>
  <si>
    <t>以深化农村集体“三资”规范化管理、遏制基层财务风险为核心，全面推行“数字化+制度化”代理服务模式 。通全流程监管和常态化公开，实现全县村级财务核算规范、支付透明、监督有力”，重点整治资产侵占、资金套取等突出问题，构建“代理服务民主监督”长效机制，为防范基层“微腐败”、壮大新型农村集体经济、推进乡村治理现代化提供坚实支撑。</t>
  </si>
  <si>
    <t>村民小组</t>
  </si>
  <si>
    <t>675</t>
  </si>
  <si>
    <t>聘用人员</t>
  </si>
  <si>
    <t>提升保障集体经济组织成员权益</t>
  </si>
  <si>
    <t>按年度完成</t>
  </si>
  <si>
    <t>2026</t>
  </si>
  <si>
    <t>村级财务工作准确高效规范</t>
  </si>
  <si>
    <t>农村集体三资管理持续健康发展</t>
  </si>
  <si>
    <t>人民满意度</t>
  </si>
  <si>
    <t>经济成本</t>
  </si>
  <si>
    <t>171179.81</t>
  </si>
  <si>
    <t>指导各乡镇开展好农村土地纠纷仲裁工作，及时有效化解农村土地承包纠纷，为全县顺利实施乡村振兴战略，促进平安乡村建设，发展现代农业，促进农村社会和谐稳定奠定坚实基础.</t>
  </si>
  <si>
    <t>调处农村土地承包纠纷仲裁农户数</t>
  </si>
  <si>
    <t>德宏州农业农村局转发《云南省农业农村厅办公室关于做好农村土地纠纷调解仲裁工作》的通知</t>
  </si>
  <si>
    <t>年度农村土地承包纠纷仲裁农户数</t>
  </si>
  <si>
    <t>按年度</t>
  </si>
  <si>
    <t>促进农村经济发展和社会和谐稳定</t>
  </si>
  <si>
    <t>化解农村土地承包纠纷</t>
  </si>
  <si>
    <t>促进社会平安和谐稳定</t>
  </si>
  <si>
    <r>
      <rPr>
        <sz val="9"/>
        <color rgb="FF000000"/>
        <rFont val="SimSun"/>
        <charset val="134"/>
      </rPr>
      <t>梁河县人民政府关于梁河县村级会计委托代理服务工作实施方案的批复 梁政复</t>
    </r>
    <r>
      <rPr>
        <sz val="9"/>
        <color rgb="FF000000"/>
        <rFont val="方正仿宋_GBK"/>
        <charset val="134"/>
      </rPr>
      <t>〔</t>
    </r>
    <r>
      <rPr>
        <sz val="9"/>
        <color rgb="FF000000"/>
        <rFont val="SimSun"/>
        <charset val="134"/>
      </rPr>
      <t>2011</t>
    </r>
    <r>
      <rPr>
        <sz val="9"/>
        <color rgb="FF000000"/>
        <rFont val="方正仿宋_GBK"/>
        <charset val="134"/>
      </rPr>
      <t>〕</t>
    </r>
    <r>
      <rPr>
        <sz val="9"/>
        <color rgb="FF000000"/>
        <rFont val="SimSun"/>
        <charset val="134"/>
      </rPr>
      <t>104号</t>
    </r>
  </si>
  <si>
    <t>组</t>
  </si>
  <si>
    <t>确保集体资金安全</t>
  </si>
  <si>
    <t>防止村级债务增加促进党风建设</t>
  </si>
  <si>
    <t>农村经济稳步发展促进新农村建设</t>
  </si>
  <si>
    <t>30000</t>
  </si>
  <si>
    <t>1.0</t>
  </si>
  <si>
    <t>梁河县茶叶技术推广站承担着贯彻上级方针政策及其推进全县茶叶科技进步、茶叶科技普及培训、新品种新技术新工艺实验示范推广、绿色有机茶园基地创建、茶场所提升改造、相关项目规划落实实施、招商引资及龙头企业培育等系列业务工作。</t>
  </si>
  <si>
    <t>使全县茶叶面积持续稳定</t>
  </si>
  <si>
    <t>6.23</t>
  </si>
  <si>
    <t>中共梁河县人民政府办关于印发《梁河县推动茶产业高质量发展三年行动计划（2023—2025年）》的通知</t>
  </si>
  <si>
    <t>创全县干茶总量</t>
  </si>
  <si>
    <t>4640</t>
  </si>
  <si>
    <t>年内完成低效茶园改造面积</t>
  </si>
  <si>
    <t>0.3</t>
  </si>
  <si>
    <t>创建标准化绿色茶园示范基地</t>
  </si>
  <si>
    <t>累计绿色食品茶园认证面积</t>
  </si>
  <si>
    <t>累计巩固拓展有机茶园认证面积</t>
  </si>
  <si>
    <t>0.18</t>
  </si>
  <si>
    <t>完成项目规划产业调研等材料编制</t>
  </si>
  <si>
    <t>项</t>
  </si>
  <si>
    <t>完成对外展示展销宣传推介</t>
  </si>
  <si>
    <t>开展实验示范及培训服务</t>
  </si>
  <si>
    <t>站职工下乡开展相关业务工作</t>
  </si>
  <si>
    <t>项目完成时间</t>
  </si>
  <si>
    <t>实现茶叶产业综合产值</t>
  </si>
  <si>
    <t>49800</t>
  </si>
  <si>
    <t>推动茶产业发展实现茶农增收致富</t>
  </si>
  <si>
    <t>有效发展</t>
  </si>
  <si>
    <t>项目实施生态效益明显</t>
  </si>
  <si>
    <t>项目实施生态效益显著</t>
  </si>
  <si>
    <t>可持续影响时间</t>
  </si>
  <si>
    <t>长期有效</t>
  </si>
  <si>
    <t>茶农、茶企、茶商满意度</t>
  </si>
  <si>
    <t>郭荣荘1人遗属补助</t>
  </si>
  <si>
    <t>发放郭荣荘1人遗属补助</t>
  </si>
  <si>
    <t>9000</t>
  </si>
  <si>
    <t>2026年单位自有资金800元</t>
  </si>
  <si>
    <t>梁河县水产技术推广站自有资金说明</t>
  </si>
  <si>
    <t>保障工作顺利开展</t>
  </si>
  <si>
    <t>一是加大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</si>
  <si>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预计开展渔业安全生产检查工作</t>
  </si>
  <si>
    <t>32</t>
  </si>
  <si>
    <r>
      <rPr>
        <sz val="9"/>
        <color rgb="FF000000"/>
        <rFont val="SimSun"/>
        <charset val="134"/>
      </rPr>
      <t>梁政办发</t>
    </r>
    <r>
      <rPr>
        <sz val="9"/>
        <color rgb="FF000000"/>
        <rFont val="方正仿宋_GBK"/>
        <charset val="134"/>
      </rPr>
      <t>〔</t>
    </r>
    <r>
      <rPr>
        <sz val="9"/>
        <color rgb="FF000000"/>
        <rFont val="SimSun"/>
        <charset val="134"/>
      </rPr>
      <t>2018</t>
    </r>
    <r>
      <rPr>
        <sz val="9"/>
        <color rgb="FF000000"/>
        <rFont val="方正仿宋_GBK"/>
        <charset val="134"/>
      </rPr>
      <t>〕</t>
    </r>
    <r>
      <rPr>
        <sz val="9"/>
        <color rgb="FF000000"/>
        <rFont val="SimSun"/>
        <charset val="134"/>
      </rPr>
      <t>84号梁河县人民政府办公室关于印发《梁河县水生野生动物类自然保护区和水产种质资源保护区划定方案》的通知</t>
    </r>
  </si>
  <si>
    <t>预计开展渔业资源保护检查工作</t>
  </si>
  <si>
    <t>30</t>
  </si>
  <si>
    <t>渔业资源保护宣传覆盖率</t>
  </si>
  <si>
    <t>完成时间</t>
  </si>
  <si>
    <t>增强全社会渔业资源保护意识</t>
  </si>
  <si>
    <t>明显增强</t>
  </si>
  <si>
    <t>改善水域生态环境</t>
  </si>
  <si>
    <t>明显改善</t>
  </si>
  <si>
    <t>保护全县渔业资源改善生态环境</t>
  </si>
  <si>
    <t>预算收入预计为1000元，用于日常公用经费支出，确保单位正常运转。</t>
  </si>
  <si>
    <t>部门正常运转</t>
  </si>
  <si>
    <t>梁河县植保植检站2025年自有资金情况说明</t>
  </si>
  <si>
    <t>100.00</t>
  </si>
  <si>
    <t>近两年来重点监测对象主要有迁飞性害虫草地贪夜蛾、柑橘小实蝇、水稻稻飞虱、三化螟、水稻稻瘟病、细菌性条斑病、水稻白叶枯病、玉米病虫害、马铃薯晚疫病、外来生物红火蚁等。在全县6乡3镇每周进行两次实地调查，详细记录诱捕对象成虫始见期、迁入高峰期，为大面积开展综合防控提供依据。</t>
  </si>
  <si>
    <t>下乡技术指导</t>
  </si>
  <si>
    <t>个（部）</t>
  </si>
  <si>
    <t>反映下乡技术指导开展病虫害调查的乡镇数量情况。</t>
  </si>
  <si>
    <t>近两年来重点监测对象主要有迁飞性害虫草地贪夜蛾、柑桔小实蝇、水稻稻飞虱、三化螟、水稻稻瘟病、细菌性条斑病、水稻白叶枯病、玉米病虫害、马铃薯晚疫病、外来生物红火蚁等。在全县6乡3镇每周进行两次实地调查，详细记录诱捕对象成虫始见期、迁入高峰期，为大面积开展综合防控提供依据。</t>
  </si>
  <si>
    <t>完成农作物病虫测报</t>
  </si>
  <si>
    <t>期</t>
  </si>
  <si>
    <t>反映完成农作物病虫测报上报期数</t>
  </si>
  <si>
    <t>病虫信息数据上报</t>
  </si>
  <si>
    <t>反映完成农作物病虫信息数据上报期数</t>
  </si>
  <si>
    <t>开展病虫害调查</t>
  </si>
  <si>
    <t>270</t>
  </si>
  <si>
    <t>反映开展下乡技术指导开展病虫害调查人次</t>
  </si>
  <si>
    <t>农作物病虫害危害损失率</t>
  </si>
  <si>
    <t>反映农作物病虫害危害损失率</t>
  </si>
  <si>
    <t>绿色防控面积</t>
  </si>
  <si>
    <t>反映农作物绿色防控面积</t>
  </si>
  <si>
    <t>反映农作物病虫测报完成时限</t>
  </si>
  <si>
    <t>开展技术培训</t>
  </si>
  <si>
    <t>反映病虫害防治技术培训成效情况</t>
  </si>
  <si>
    <t>减少农药施用量</t>
  </si>
  <si>
    <t>反映项目实施对生态效益的影响</t>
  </si>
  <si>
    <t>项目实施可影响时限</t>
  </si>
  <si>
    <t>反映项目实施对可持续的影响</t>
  </si>
  <si>
    <t xml:space="preserve">反映服务对象对科技推广工作整体满意度
</t>
  </si>
  <si>
    <t>2026年单位自有资金预计600元。</t>
  </si>
  <si>
    <t>自有资金说明</t>
  </si>
  <si>
    <t>李发芝1人遗属补助</t>
  </si>
  <si>
    <t>42660</t>
  </si>
  <si>
    <t>开展农作物新品种试验示范 4亩。为农民种植农作物品种提供科学依据，促进粮食生产稳定发展，农民增产增收。</t>
  </si>
  <si>
    <t>农作物新品种试种</t>
  </si>
  <si>
    <t>梁河县农作物新品种 试种专项经费实施方案</t>
  </si>
  <si>
    <t>购买化肥农药合格率</t>
  </si>
  <si>
    <t>农作物增产率</t>
  </si>
  <si>
    <t>科学指导农民选种用种</t>
  </si>
  <si>
    <t>农民收入明显增加</t>
  </si>
  <si>
    <t>促进粮食生产稳定发展</t>
  </si>
  <si>
    <t>农作物种植户满意度</t>
  </si>
  <si>
    <t>为确保在遭受自然灾害、粮食应急等特殊情况下，我县救灾种子供应，稳定粮食播种面积，提高粮食产量，提高农业生产抵御自然灾害的综合能力。2026年委托一家有资质，具备储备条件的企业储备粮食。</t>
  </si>
  <si>
    <t>储备种子合格率</t>
  </si>
  <si>
    <t>云农（种植）字〔2008〕55号</t>
  </si>
  <si>
    <t>稳定粮食播种面积提高粮食产量</t>
  </si>
  <si>
    <t>提高抵御自然灾害综合能力</t>
  </si>
  <si>
    <t>加强种子市场监管，确保维护农民的利益，提高农业生产水平。开展水稻、玉米种子、马铃薯种薯市场检查出动检查人员100人次以上，抽查种子经营户50户以上。</t>
  </si>
  <si>
    <t>农作物种子市场检查</t>
  </si>
  <si>
    <r>
      <rPr>
        <sz val="9"/>
        <color rgb="FF000000"/>
        <rFont val="SimSun"/>
        <charset val="134"/>
      </rPr>
      <t>云南推进种子管理体制改革实施意见（云政办发</t>
    </r>
    <r>
      <rPr>
        <sz val="9"/>
        <color rgb="FF000000"/>
        <rFont val="方正仿宋_GBK"/>
        <charset val="134"/>
      </rPr>
      <t>〔</t>
    </r>
    <r>
      <rPr>
        <sz val="9"/>
        <color rgb="FF000000"/>
        <rFont val="SimSun"/>
        <charset val="134"/>
      </rPr>
      <t>2006</t>
    </r>
    <r>
      <rPr>
        <sz val="9"/>
        <color rgb="FF000000"/>
        <rFont val="方正仿宋_GBK"/>
        <charset val="134"/>
      </rPr>
      <t>〕</t>
    </r>
    <r>
      <rPr>
        <sz val="9"/>
        <color rgb="FF000000"/>
        <rFont val="SimSun"/>
        <charset val="134"/>
      </rPr>
      <t>174号）、国务院办公厅关于推进种子管理体制改革加强市场监管的意见（国办发</t>
    </r>
    <r>
      <rPr>
        <sz val="9"/>
        <color rgb="FF000000"/>
        <rFont val="方正仿宋_GBK"/>
        <charset val="134"/>
      </rPr>
      <t>〔</t>
    </r>
    <r>
      <rPr>
        <sz val="9"/>
        <color rgb="FF000000"/>
        <rFont val="SimSun"/>
        <charset val="134"/>
      </rPr>
      <t>2006</t>
    </r>
    <r>
      <rPr>
        <sz val="9"/>
        <color rgb="FF000000"/>
        <rFont val="方正仿宋_GBK"/>
        <charset val="134"/>
      </rPr>
      <t>〕</t>
    </r>
    <r>
      <rPr>
        <sz val="9"/>
        <color rgb="FF000000"/>
        <rFont val="SimSun"/>
        <charset val="134"/>
      </rPr>
      <t>40号）云南推进种子管理体制改革实施意见（云政办发</t>
    </r>
    <r>
      <rPr>
        <sz val="9"/>
        <color rgb="FF000000"/>
        <rFont val="方正仿宋_GBK"/>
        <charset val="134"/>
      </rPr>
      <t>〔</t>
    </r>
    <r>
      <rPr>
        <sz val="9"/>
        <color rgb="FF000000"/>
        <rFont val="SimSun"/>
        <charset val="134"/>
      </rPr>
      <t>2006</t>
    </r>
    <r>
      <rPr>
        <sz val="9"/>
        <color rgb="FF000000"/>
        <rFont val="方正仿宋_GBK"/>
        <charset val="134"/>
      </rPr>
      <t>〕</t>
    </r>
    <r>
      <rPr>
        <sz val="9"/>
        <color rgb="FF000000"/>
        <rFont val="SimSun"/>
        <charset val="134"/>
      </rPr>
      <t>174号）</t>
    </r>
  </si>
  <si>
    <t>检查种子经营户</t>
  </si>
  <si>
    <r>
      <rPr>
        <sz val="9"/>
        <color rgb="FF000000"/>
        <rFont val="SimSun"/>
        <charset val="134"/>
      </rPr>
      <t>云南推进种子管理体制改革实施意见（云政办发</t>
    </r>
    <r>
      <rPr>
        <sz val="9"/>
        <color rgb="FF000000"/>
        <rFont val="方正仿宋_GBK"/>
        <charset val="134"/>
      </rPr>
      <t>〔</t>
    </r>
    <r>
      <rPr>
        <sz val="9"/>
        <color rgb="FF000000"/>
        <rFont val="SimSun"/>
        <charset val="134"/>
      </rPr>
      <t>2006</t>
    </r>
    <r>
      <rPr>
        <sz val="9"/>
        <color rgb="FF000000"/>
        <rFont val="方正仿宋_GBK"/>
        <charset val="134"/>
      </rPr>
      <t>〕</t>
    </r>
    <r>
      <rPr>
        <sz val="9"/>
        <color rgb="FF000000"/>
        <rFont val="SimSun"/>
        <charset val="134"/>
      </rPr>
      <t>174号）、国务院办公厅关于推进种子管理体制改革加强市场监管的意见（国办发</t>
    </r>
    <r>
      <rPr>
        <sz val="9"/>
        <color rgb="FF000000"/>
        <rFont val="方正仿宋_GBK"/>
        <charset val="134"/>
      </rPr>
      <t>〔</t>
    </r>
    <r>
      <rPr>
        <sz val="9"/>
        <color rgb="FF000000"/>
        <rFont val="SimSun"/>
        <charset val="134"/>
      </rPr>
      <t>2006</t>
    </r>
    <r>
      <rPr>
        <sz val="9"/>
        <color rgb="FF000000"/>
        <rFont val="方正仿宋_GBK"/>
        <charset val="134"/>
      </rPr>
      <t>〕</t>
    </r>
    <r>
      <rPr>
        <sz val="9"/>
        <color rgb="FF000000"/>
        <rFont val="SimSun"/>
        <charset val="134"/>
      </rPr>
      <t>40号）</t>
    </r>
  </si>
  <si>
    <t>种子经营户检查率</t>
  </si>
  <si>
    <t>保障农业用种安全</t>
  </si>
  <si>
    <t>种子经营户满意度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</si>
  <si>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</si>
  <si>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</si>
  <si>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</si>
  <si>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</si>
  <si>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</si>
  <si>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</si>
  <si>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</si>
  <si>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</si>
  <si>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</si>
  <si>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</si>
  <si>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</si>
  <si>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</si>
  <si>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</si>
  <si>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</si>
  <si>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</si>
  <si>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</si>
  <si>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</si>
  <si>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</si>
  <si>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办公椅购置</t>
  </si>
  <si>
    <t>办公椅</t>
  </si>
  <si>
    <t>烤烟经费公务用车燃油费</t>
  </si>
  <si>
    <t>车辆加油、添加燃料服务</t>
  </si>
  <si>
    <t>烤烟经费公务用车维修费</t>
  </si>
  <si>
    <t>车辆维修和保养服务</t>
  </si>
  <si>
    <t>烤烟经费公务用车保险费</t>
  </si>
  <si>
    <t>机动车保险服务</t>
  </si>
  <si>
    <t>辆</t>
  </si>
  <si>
    <t>县级重大动物公务用车燃油费</t>
  </si>
  <si>
    <t>批</t>
  </si>
  <si>
    <t>县级重大动物经费公务用车维修费</t>
  </si>
  <si>
    <t>公务用车保险费</t>
  </si>
  <si>
    <t>份</t>
  </si>
  <si>
    <t>农村宅基地工作经费公务用车燃油费</t>
  </si>
  <si>
    <t>农村宅基地工作经费公务用车运行维修费</t>
  </si>
  <si>
    <t>农村宅基地工作经费办公用纸购置</t>
  </si>
  <si>
    <t>复印纸</t>
  </si>
  <si>
    <t>农业行政执法工作经费公务用车燃油费</t>
  </si>
  <si>
    <t>公务用车燃油费</t>
  </si>
  <si>
    <t>公务用车维修费</t>
  </si>
  <si>
    <t>公务用车运行维修费</t>
  </si>
  <si>
    <t>办公用纸购置</t>
  </si>
  <si>
    <t>购置扫描仪</t>
  </si>
  <si>
    <t>扫描仪</t>
  </si>
  <si>
    <t>台</t>
  </si>
  <si>
    <t>购置打印机</t>
  </si>
  <si>
    <t>台式计算机</t>
  </si>
  <si>
    <t>公务用车车辆维修和保养</t>
  </si>
  <si>
    <t>燃油费</t>
  </si>
  <si>
    <t>车辆保养及维修费</t>
  </si>
  <si>
    <t>保险费</t>
  </si>
  <si>
    <t>云计算服务</t>
  </si>
  <si>
    <t>办公设备采购</t>
  </si>
  <si>
    <t>A4黑白打印机</t>
  </si>
  <si>
    <t>维修费</t>
  </si>
  <si>
    <t>梁河县农作物病虫害防治工作经费</t>
  </si>
  <si>
    <t>公文用纸、资料汇编、信封印刷服务</t>
  </si>
  <si>
    <t>预算08表</t>
  </si>
  <si>
    <t>政府购买服务项目</t>
  </si>
  <si>
    <t>政府购买服务目录</t>
  </si>
  <si>
    <t>公务用车运行维修服务</t>
  </si>
  <si>
    <t>B1101 维修保养服务</t>
  </si>
  <si>
    <t>公务用车维修保养服务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</si>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</sst>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4"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2" workbookViewId="0">
      <selection activeCell="C30" sqref="C30"/>
    </sheetView>
  </sheetViews>
  <sheetFormatPr defaultColWidth="10.2857142857143" defaultRowHeight="15" customHeight="1" outlineLevelCol="3"/>
  <cols>
    <col min="1" max="4" width="33.2857142857143" customWidth="1"/>
  </cols>
  <sheetData>
    <row r="1" ht="18.75" customHeight="1" spans="1:4">
      <c r="A1" s="196"/>
      <c r="B1" s="196"/>
      <c r="C1" s="196"/>
      <c r="D1" s="197" t="s">
        <v>0</v>
      </c>
    </row>
    <row r="2" ht="42" customHeight="1" spans="1:4">
      <c r="A2" s="198" t="str">
        <f>"2026"&amp;"年部门财务收支预算总表"</f>
        <v>2026年部门财务收支预算总表</v>
      </c>
      <c r="B2" s="198"/>
      <c r="C2" s="198"/>
      <c r="D2" s="198"/>
    </row>
    <row r="3" ht="18.75" customHeight="1" spans="1:4">
      <c r="A3" s="196" t="str">
        <f>"单位名称："&amp;"梁河县农业农村局"</f>
        <v>单位名称：梁河县农业农村局</v>
      </c>
      <c r="B3" s="196"/>
      <c r="C3" s="199"/>
      <c r="D3" s="197" t="s">
        <v>1</v>
      </c>
    </row>
    <row r="4" ht="18.75" customHeight="1" spans="1:4">
      <c r="A4" s="155" t="s">
        <v>2</v>
      </c>
      <c r="B4" s="155"/>
      <c r="C4" s="155" t="s">
        <v>3</v>
      </c>
      <c r="D4" s="155"/>
    </row>
    <row r="5" ht="18.75" customHeight="1" spans="1:4">
      <c r="A5" s="155" t="s">
        <v>4</v>
      </c>
      <c r="B5" s="155" t="s">
        <v>5</v>
      </c>
      <c r="C5" s="155" t="s">
        <v>6</v>
      </c>
      <c r="D5" s="155" t="s">
        <v>5</v>
      </c>
    </row>
    <row r="6" ht="18.75" customHeight="1" spans="1:4">
      <c r="A6" s="149" t="s">
        <v>7</v>
      </c>
      <c r="B6" s="154">
        <v>35799876.02</v>
      </c>
      <c r="C6" s="149" t="str">
        <f>"一"&amp;"、"&amp;"一般公共服务支出"</f>
        <v>一、一般公共服务支出</v>
      </c>
      <c r="D6" s="154">
        <v>97470</v>
      </c>
    </row>
    <row r="7" ht="18.75" customHeight="1" spans="1:4">
      <c r="A7" s="149" t="s">
        <v>8</v>
      </c>
      <c r="B7" s="154"/>
      <c r="C7" s="149" t="str">
        <f>"二"&amp;"、"&amp;"社会保障和就业支出"</f>
        <v>二、社会保障和就业支出</v>
      </c>
      <c r="D7" s="154">
        <v>5428325.24</v>
      </c>
    </row>
    <row r="8" ht="18.75" customHeight="1" spans="1:4">
      <c r="A8" s="149" t="s">
        <v>9</v>
      </c>
      <c r="B8" s="154"/>
      <c r="C8" s="149" t="str">
        <f>"三"&amp;"、"&amp;"卫生健康支出"</f>
        <v>三、卫生健康支出</v>
      </c>
      <c r="D8" s="154">
        <v>1254045.18</v>
      </c>
    </row>
    <row r="9" ht="18.75" customHeight="1" spans="1:4">
      <c r="A9" s="149" t="s">
        <v>10</v>
      </c>
      <c r="B9" s="154"/>
      <c r="C9" s="149" t="str">
        <f>"四"&amp;"、"&amp;"农林水支出"</f>
        <v>四、农林水支出</v>
      </c>
      <c r="D9" s="154">
        <v>27849370.61</v>
      </c>
    </row>
    <row r="10" ht="18.75" customHeight="1" spans="1:4">
      <c r="A10" s="149" t="s">
        <v>11</v>
      </c>
      <c r="B10" s="154">
        <v>914879.81</v>
      </c>
      <c r="C10" s="149" t="str">
        <f>"五"&amp;"、"&amp;"住房保障支出"</f>
        <v>五、住房保障支出</v>
      </c>
      <c r="D10" s="154">
        <v>2085544.8</v>
      </c>
    </row>
    <row r="11" ht="18.75" customHeight="1" spans="1:4">
      <c r="A11" s="149" t="s">
        <v>12</v>
      </c>
      <c r="B11" s="154"/>
      <c r="C11" s="149"/>
      <c r="D11" s="154"/>
    </row>
    <row r="12" ht="18.75" customHeight="1" spans="1:4">
      <c r="A12" s="149" t="s">
        <v>13</v>
      </c>
      <c r="B12" s="154"/>
      <c r="C12" s="149"/>
      <c r="D12" s="154"/>
    </row>
    <row r="13" ht="18.75" customHeight="1" spans="1:4">
      <c r="A13" s="149" t="s">
        <v>14</v>
      </c>
      <c r="B13" s="154"/>
      <c r="C13" s="149"/>
      <c r="D13" s="154"/>
    </row>
    <row r="14" ht="18.75" customHeight="1" spans="1:4">
      <c r="A14" s="149" t="s">
        <v>15</v>
      </c>
      <c r="B14" s="154"/>
      <c r="C14" s="149"/>
      <c r="D14" s="154"/>
    </row>
    <row r="15" ht="18.75" customHeight="1" spans="1:4">
      <c r="A15" s="149" t="s">
        <v>16</v>
      </c>
      <c r="B15" s="154">
        <v>914879.81</v>
      </c>
      <c r="C15" s="149"/>
      <c r="D15" s="154"/>
    </row>
    <row r="16" ht="18.75" customHeight="1" spans="1:4">
      <c r="A16" s="149"/>
      <c r="B16" s="154"/>
      <c r="C16" s="149"/>
      <c r="D16" s="154"/>
    </row>
    <row r="17" ht="18.75" customHeight="1" spans="1:4">
      <c r="A17" s="149"/>
      <c r="B17" s="154"/>
      <c r="C17" s="149"/>
      <c r="D17" s="154"/>
    </row>
    <row r="18" ht="18.75" customHeight="1" spans="1:4">
      <c r="A18" s="149"/>
      <c r="B18" s="154"/>
      <c r="C18" s="149"/>
      <c r="D18" s="154"/>
    </row>
    <row r="19" ht="18.75" customHeight="1" spans="1:4">
      <c r="A19" s="149"/>
      <c r="B19" s="154"/>
      <c r="C19" s="149"/>
      <c r="D19" s="154"/>
    </row>
    <row r="20" ht="18.75" customHeight="1" spans="1:4">
      <c r="A20" s="149"/>
      <c r="B20" s="154"/>
      <c r="C20" s="149"/>
      <c r="D20" s="154"/>
    </row>
    <row r="21" ht="18.75" customHeight="1" spans="1:4">
      <c r="A21" s="149"/>
      <c r="B21" s="154"/>
      <c r="C21" s="149"/>
      <c r="D21" s="154"/>
    </row>
    <row r="22" ht="18.75" customHeight="1" spans="1:4">
      <c r="A22" s="149"/>
      <c r="B22" s="154"/>
      <c r="C22" s="149"/>
      <c r="D22" s="154"/>
    </row>
    <row r="23" ht="18.75" customHeight="1" spans="1:4">
      <c r="A23" s="149"/>
      <c r="B23" s="154"/>
      <c r="C23" s="149"/>
      <c r="D23" s="154"/>
    </row>
    <row r="24" ht="18.75" customHeight="1" spans="1:4">
      <c r="A24" s="149"/>
      <c r="B24" s="154"/>
      <c r="C24" s="149"/>
      <c r="D24" s="154"/>
    </row>
    <row r="25" ht="18.75" customHeight="1" spans="1:4">
      <c r="A25" s="149"/>
      <c r="B25" s="154"/>
      <c r="C25" s="149"/>
      <c r="D25" s="154"/>
    </row>
    <row r="26" ht="18.75" customHeight="1" spans="1:4">
      <c r="A26" s="149"/>
      <c r="B26" s="154"/>
      <c r="C26" s="149"/>
      <c r="D26" s="154"/>
    </row>
    <row r="27" ht="18.75" customHeight="1" spans="1:4">
      <c r="A27" s="149"/>
      <c r="B27" s="154"/>
      <c r="C27" s="149"/>
      <c r="D27" s="154"/>
    </row>
    <row r="28" ht="18.75" customHeight="1" spans="1:4">
      <c r="A28" s="149"/>
      <c r="B28" s="154"/>
      <c r="C28" s="149"/>
      <c r="D28" s="154"/>
    </row>
    <row r="29" ht="18.75" customHeight="1" spans="1:4">
      <c r="A29" s="149"/>
      <c r="B29" s="154"/>
      <c r="C29" s="149"/>
      <c r="D29" s="154"/>
    </row>
    <row r="30" ht="18.75" customHeight="1" spans="1:4">
      <c r="A30" s="149"/>
      <c r="B30" s="154"/>
      <c r="C30" s="149"/>
      <c r="D30" s="154"/>
    </row>
    <row r="31" ht="18.75" customHeight="1" spans="1:4">
      <c r="A31" s="149"/>
      <c r="B31" s="154"/>
      <c r="C31" s="149"/>
      <c r="D31" s="154"/>
    </row>
    <row r="32" ht="18.75" customHeight="1" spans="1:4">
      <c r="A32" s="149" t="s">
        <v>17</v>
      </c>
      <c r="B32" s="154">
        <v>36714755.83</v>
      </c>
      <c r="C32" s="149" t="s">
        <v>18</v>
      </c>
      <c r="D32" s="154">
        <v>36714755.83</v>
      </c>
    </row>
    <row r="33" ht="18.75" customHeight="1" spans="1:4">
      <c r="A33" s="149" t="s">
        <v>19</v>
      </c>
      <c r="B33" s="154"/>
      <c r="C33" s="149" t="s">
        <v>20</v>
      </c>
      <c r="D33" s="154"/>
    </row>
    <row r="34" ht="18.75" customHeight="1" spans="1:4">
      <c r="A34" s="149" t="s">
        <v>21</v>
      </c>
      <c r="B34" s="154"/>
      <c r="C34" s="149" t="s">
        <v>21</v>
      </c>
      <c r="D34" s="154"/>
    </row>
    <row r="35" ht="18.75" customHeight="1" spans="1:4">
      <c r="A35" s="149" t="s">
        <v>22</v>
      </c>
      <c r="B35" s="154"/>
      <c r="C35" s="149" t="s">
        <v>23</v>
      </c>
      <c r="D35" s="154"/>
    </row>
    <row r="36" ht="18.75" customHeight="1" spans="1:4">
      <c r="A36" s="149" t="s">
        <v>24</v>
      </c>
      <c r="B36" s="154">
        <v>36714755.83</v>
      </c>
      <c r="C36" s="149" t="s">
        <v>25</v>
      </c>
      <c r="D36" s="154">
        <v>36714755.83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3">
        <v>1</v>
      </c>
      <c r="B1" s="124">
        <v>0</v>
      </c>
      <c r="C1" s="123">
        <v>1</v>
      </c>
      <c r="D1" s="90"/>
      <c r="E1" s="90"/>
      <c r="F1" s="125" t="s">
        <v>1060</v>
      </c>
    </row>
    <row r="2" ht="26.25" customHeight="1" spans="1:6">
      <c r="A2" s="126" t="str">
        <f>"2026"&amp;"年部门政府性基金预算支出预算表"</f>
        <v>2026年部门政府性基金预算支出预算表</v>
      </c>
      <c r="B2" s="126" t="s">
        <v>1061</v>
      </c>
      <c r="C2" s="127"/>
      <c r="D2" s="128"/>
      <c r="E2" s="128"/>
      <c r="F2" s="128"/>
    </row>
    <row r="3" ht="13.5" customHeight="1" spans="1:6">
      <c r="A3" s="129" t="str">
        <f>"单位名称："&amp;"梁河县农业农村局"</f>
        <v>单位名称：梁河县农业农村局</v>
      </c>
      <c r="B3" s="129" t="s">
        <v>1062</v>
      </c>
      <c r="C3" s="130"/>
      <c r="D3" s="90"/>
      <c r="E3" s="90"/>
      <c r="F3" s="125" t="s">
        <v>1</v>
      </c>
    </row>
    <row r="4" ht="19.5" customHeight="1" spans="1:6">
      <c r="A4" s="131" t="s">
        <v>188</v>
      </c>
      <c r="B4" s="132" t="s">
        <v>60</v>
      </c>
      <c r="C4" s="131" t="s">
        <v>61</v>
      </c>
      <c r="D4" s="12" t="s">
        <v>1063</v>
      </c>
      <c r="E4" s="13"/>
      <c r="F4" s="14"/>
    </row>
    <row r="5" ht="18.75" customHeight="1" spans="1:6">
      <c r="A5" s="133"/>
      <c r="B5" s="134"/>
      <c r="C5" s="133"/>
      <c r="D5" s="70" t="s">
        <v>30</v>
      </c>
      <c r="E5" s="12" t="s">
        <v>64</v>
      </c>
      <c r="F5" s="70" t="s">
        <v>65</v>
      </c>
    </row>
    <row r="6" ht="18.75" customHeight="1" spans="1:6">
      <c r="A6" s="59"/>
      <c r="B6" s="135"/>
      <c r="C6" s="59"/>
      <c r="D6" s="35"/>
      <c r="E6" s="35"/>
      <c r="F6" s="35"/>
    </row>
    <row r="7" ht="21" customHeight="1" spans="1:6">
      <c r="A7" s="22"/>
      <c r="B7" s="22"/>
      <c r="C7" s="22"/>
      <c r="D7" s="84"/>
      <c r="E7" s="136"/>
      <c r="F7" s="136"/>
    </row>
    <row r="8" ht="21" customHeight="1" spans="1:6">
      <c r="A8" s="22"/>
      <c r="B8" s="22"/>
      <c r="C8" s="22"/>
      <c r="D8" s="137"/>
      <c r="E8" s="138"/>
      <c r="F8" s="138"/>
    </row>
    <row r="9" ht="18.75" customHeight="1" spans="1:6">
      <c r="A9" s="139" t="s">
        <v>1064</v>
      </c>
      <c r="B9" s="139" t="s">
        <v>1064</v>
      </c>
      <c r="C9" s="140" t="s">
        <v>1064</v>
      </c>
      <c r="D9" s="84"/>
      <c r="E9" s="136"/>
      <c r="F9" s="136"/>
    </row>
    <row r="10" ht="18.75" customHeight="1" spans="1:6">
      <c r="A10" s="141" t="s">
        <v>1065</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48"/>
  <sheetViews>
    <sheetView showZeros="0" topLeftCell="A41" workbookViewId="0">
      <selection activeCell="F47" sqref="F47"/>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3"/>
      <c r="P1" s="113"/>
      <c r="Q1" s="99" t="s">
        <v>1066</v>
      </c>
    </row>
    <row r="2" ht="27.75" customHeight="1" spans="1:17">
      <c r="A2" s="100" t="str">
        <f>"2026"&amp;"年部门政府采购预算表"</f>
        <v>2026年部门政府采购预算表</v>
      </c>
      <c r="B2" s="29"/>
      <c r="C2" s="29"/>
      <c r="D2" s="29"/>
      <c r="E2" s="29"/>
      <c r="F2" s="29"/>
      <c r="G2" s="29"/>
      <c r="H2" s="29"/>
      <c r="I2" s="29"/>
      <c r="J2" s="29"/>
      <c r="K2" s="114"/>
      <c r="L2" s="29"/>
      <c r="M2" s="29"/>
      <c r="N2" s="29"/>
      <c r="O2" s="114"/>
      <c r="P2" s="114"/>
      <c r="Q2" s="29"/>
    </row>
    <row r="3" ht="18.75" customHeight="1" spans="1:17">
      <c r="A3" s="101" t="str">
        <f>"单位名称："&amp;"梁河县农业农村局"</f>
        <v>单位名称：梁河县农业农村局</v>
      </c>
      <c r="B3" s="32"/>
      <c r="C3" s="32"/>
      <c r="D3" s="32"/>
      <c r="E3" s="32"/>
      <c r="F3" s="32"/>
      <c r="G3" s="32"/>
      <c r="H3" s="32"/>
      <c r="I3" s="32"/>
      <c r="J3" s="32"/>
      <c r="K3" s="1"/>
      <c r="L3" s="1"/>
      <c r="M3" s="1"/>
      <c r="N3" s="1"/>
      <c r="O3" s="115"/>
      <c r="P3" s="115"/>
      <c r="Q3" s="122" t="s">
        <v>27</v>
      </c>
    </row>
    <row r="4" ht="15.75" customHeight="1" spans="1:17">
      <c r="A4" s="11" t="s">
        <v>1067</v>
      </c>
      <c r="B4" s="102" t="s">
        <v>1068</v>
      </c>
      <c r="C4" s="102" t="s">
        <v>1069</v>
      </c>
      <c r="D4" s="102" t="s">
        <v>1070</v>
      </c>
      <c r="E4" s="102" t="s">
        <v>1071</v>
      </c>
      <c r="F4" s="102" t="s">
        <v>1072</v>
      </c>
      <c r="G4" s="48" t="s">
        <v>195</v>
      </c>
      <c r="H4" s="48"/>
      <c r="I4" s="48"/>
      <c r="J4" s="48"/>
      <c r="K4" s="116"/>
      <c r="L4" s="48"/>
      <c r="M4" s="48"/>
      <c r="N4" s="48"/>
      <c r="O4" s="73"/>
      <c r="P4" s="116"/>
      <c r="Q4" s="49"/>
    </row>
    <row r="5" ht="17.25" customHeight="1" spans="1:17">
      <c r="A5" s="16"/>
      <c r="B5" s="103"/>
      <c r="C5" s="103"/>
      <c r="D5" s="103"/>
      <c r="E5" s="103"/>
      <c r="F5" s="103"/>
      <c r="G5" s="103" t="s">
        <v>30</v>
      </c>
      <c r="H5" s="103" t="s">
        <v>34</v>
      </c>
      <c r="I5" s="103" t="s">
        <v>1073</v>
      </c>
      <c r="J5" s="103" t="s">
        <v>1074</v>
      </c>
      <c r="K5" s="117" t="s">
        <v>1075</v>
      </c>
      <c r="L5" s="118" t="s">
        <v>1076</v>
      </c>
      <c r="M5" s="118"/>
      <c r="N5" s="118"/>
      <c r="O5" s="119"/>
      <c r="P5" s="120"/>
      <c r="Q5" s="104"/>
    </row>
    <row r="6" ht="54" customHeight="1" spans="1:17">
      <c r="A6" s="18"/>
      <c r="B6" s="104"/>
      <c r="C6" s="104"/>
      <c r="D6" s="104"/>
      <c r="E6" s="104"/>
      <c r="F6" s="104"/>
      <c r="G6" s="104"/>
      <c r="H6" s="104" t="s">
        <v>33</v>
      </c>
      <c r="I6" s="104"/>
      <c r="J6" s="104"/>
      <c r="K6" s="121"/>
      <c r="L6" s="104" t="s">
        <v>33</v>
      </c>
      <c r="M6" s="104" t="s">
        <v>40</v>
      </c>
      <c r="N6" s="104" t="s">
        <v>1077</v>
      </c>
      <c r="O6" s="33" t="s">
        <v>42</v>
      </c>
      <c r="P6" s="121" t="s">
        <v>43</v>
      </c>
      <c r="Q6" s="104" t="s">
        <v>44</v>
      </c>
    </row>
    <row r="7" ht="15" customHeight="1" spans="1:17">
      <c r="A7" s="74">
        <v>1</v>
      </c>
      <c r="B7" s="105">
        <v>2</v>
      </c>
      <c r="C7" s="105">
        <v>3</v>
      </c>
      <c r="D7" s="105">
        <v>4</v>
      </c>
      <c r="E7" s="105">
        <v>5</v>
      </c>
      <c r="F7" s="105">
        <v>6</v>
      </c>
      <c r="G7" s="78">
        <v>7</v>
      </c>
      <c r="H7" s="78">
        <v>8</v>
      </c>
      <c r="I7" s="78">
        <v>9</v>
      </c>
      <c r="J7" s="78">
        <v>10</v>
      </c>
      <c r="K7" s="78">
        <v>11</v>
      </c>
      <c r="L7" s="78">
        <v>12</v>
      </c>
      <c r="M7" s="78">
        <v>13</v>
      </c>
      <c r="N7" s="78">
        <v>14</v>
      </c>
      <c r="O7" s="78">
        <v>15</v>
      </c>
      <c r="P7" s="78">
        <v>16</v>
      </c>
      <c r="Q7" s="78">
        <v>17</v>
      </c>
    </row>
    <row r="8" ht="52.5" customHeight="1" spans="1:17">
      <c r="A8" s="106" t="s">
        <v>46</v>
      </c>
      <c r="B8" s="107"/>
      <c r="C8" s="107"/>
      <c r="D8" s="108"/>
      <c r="E8" s="109"/>
      <c r="F8" s="23">
        <v>141436</v>
      </c>
      <c r="G8" s="23">
        <v>154986</v>
      </c>
      <c r="H8" s="23">
        <v>154986</v>
      </c>
      <c r="I8" s="23"/>
      <c r="J8" s="23"/>
      <c r="K8" s="23"/>
      <c r="L8" s="23"/>
      <c r="M8" s="23"/>
      <c r="N8" s="23"/>
      <c r="O8" s="23"/>
      <c r="P8" s="23"/>
      <c r="Q8" s="23"/>
    </row>
    <row r="9" ht="52.5" customHeight="1" spans="1:17">
      <c r="A9" s="110" t="s">
        <v>46</v>
      </c>
      <c r="B9" s="107"/>
      <c r="C9" s="107"/>
      <c r="D9" s="108"/>
      <c r="E9" s="109"/>
      <c r="F9" s="23">
        <v>97846</v>
      </c>
      <c r="G9" s="23">
        <v>97846</v>
      </c>
      <c r="H9" s="23">
        <v>97846</v>
      </c>
      <c r="I9" s="23"/>
      <c r="J9" s="23"/>
      <c r="K9" s="23"/>
      <c r="L9" s="23"/>
      <c r="M9" s="23"/>
      <c r="N9" s="23"/>
      <c r="O9" s="23"/>
      <c r="P9" s="23"/>
      <c r="Q9" s="23"/>
    </row>
    <row r="10" ht="52.5" customHeight="1" spans="1:17">
      <c r="A10" s="106" t="str">
        <f t="shared" ref="A10:A13" si="0">"     "&amp;"梁河县烤烟生产发展专项资金"</f>
        <v>     梁河县烤烟生产发展专项资金</v>
      </c>
      <c r="B10" s="107" t="s">
        <v>1078</v>
      </c>
      <c r="C10" s="107" t="s">
        <v>1079</v>
      </c>
      <c r="D10" s="108" t="s">
        <v>779</v>
      </c>
      <c r="E10" s="109">
        <v>1</v>
      </c>
      <c r="F10" s="23">
        <v>1620</v>
      </c>
      <c r="G10" s="23">
        <v>1620</v>
      </c>
      <c r="H10" s="23">
        <v>1620</v>
      </c>
      <c r="I10" s="23"/>
      <c r="J10" s="23"/>
      <c r="K10" s="23"/>
      <c r="L10" s="23"/>
      <c r="M10" s="23"/>
      <c r="N10" s="23"/>
      <c r="O10" s="23"/>
      <c r="P10" s="23"/>
      <c r="Q10" s="23"/>
    </row>
    <row r="11" ht="52.5" customHeight="1" spans="1:17">
      <c r="A11" s="106" t="str">
        <f t="shared" si="0"/>
        <v>     梁河县烤烟生产发展专项资金</v>
      </c>
      <c r="B11" s="107" t="s">
        <v>1080</v>
      </c>
      <c r="C11" s="107" t="s">
        <v>1081</v>
      </c>
      <c r="D11" s="108" t="s">
        <v>779</v>
      </c>
      <c r="E11" s="109">
        <v>1</v>
      </c>
      <c r="F11" s="23">
        <v>18931</v>
      </c>
      <c r="G11" s="23">
        <v>18931</v>
      </c>
      <c r="H11" s="23">
        <v>18931</v>
      </c>
      <c r="I11" s="23"/>
      <c r="J11" s="23"/>
      <c r="K11" s="23"/>
      <c r="L11" s="23"/>
      <c r="M11" s="23"/>
      <c r="N11" s="23"/>
      <c r="O11" s="23"/>
      <c r="P11" s="23"/>
      <c r="Q11" s="23"/>
    </row>
    <row r="12" ht="52.5" customHeight="1" spans="1:17">
      <c r="A12" s="106" t="str">
        <f t="shared" si="0"/>
        <v>     梁河县烤烟生产发展专项资金</v>
      </c>
      <c r="B12" s="107" t="s">
        <v>1082</v>
      </c>
      <c r="C12" s="107" t="s">
        <v>1083</v>
      </c>
      <c r="D12" s="108" t="s">
        <v>779</v>
      </c>
      <c r="E12" s="109">
        <v>2</v>
      </c>
      <c r="F12" s="23">
        <v>15154</v>
      </c>
      <c r="G12" s="23">
        <v>15154</v>
      </c>
      <c r="H12" s="23">
        <v>15154</v>
      </c>
      <c r="I12" s="23"/>
      <c r="J12" s="23"/>
      <c r="K12" s="23"/>
      <c r="L12" s="23"/>
      <c r="M12" s="23"/>
      <c r="N12" s="23"/>
      <c r="O12" s="23"/>
      <c r="P12" s="23"/>
      <c r="Q12" s="23"/>
    </row>
    <row r="13" ht="52.5" customHeight="1" spans="1:17">
      <c r="A13" s="106" t="str">
        <f t="shared" si="0"/>
        <v>     梁河县烤烟生产发展专项资金</v>
      </c>
      <c r="B13" s="107" t="s">
        <v>1084</v>
      </c>
      <c r="C13" s="107" t="s">
        <v>1085</v>
      </c>
      <c r="D13" s="108" t="s">
        <v>1086</v>
      </c>
      <c r="E13" s="109">
        <v>2</v>
      </c>
      <c r="F13" s="23">
        <v>12000</v>
      </c>
      <c r="G13" s="23">
        <v>12000</v>
      </c>
      <c r="H13" s="23">
        <v>12000</v>
      </c>
      <c r="I13" s="23"/>
      <c r="J13" s="23"/>
      <c r="K13" s="23"/>
      <c r="L13" s="23"/>
      <c r="M13" s="23"/>
      <c r="N13" s="23"/>
      <c r="O13" s="23"/>
      <c r="P13" s="23"/>
      <c r="Q13" s="23"/>
    </row>
    <row r="14" ht="52.5" customHeight="1" spans="1:17">
      <c r="A14" s="106" t="str">
        <f t="shared" ref="A14:A15" si="1">"     "&amp;"县级重大动物疫病防控专项经费"</f>
        <v>     县级重大动物疫病防控专项经费</v>
      </c>
      <c r="B14" s="107" t="s">
        <v>1087</v>
      </c>
      <c r="C14" s="107" t="s">
        <v>1081</v>
      </c>
      <c r="D14" s="108" t="s">
        <v>1088</v>
      </c>
      <c r="E14" s="109">
        <v>1</v>
      </c>
      <c r="F14" s="23">
        <v>3000</v>
      </c>
      <c r="G14" s="23">
        <v>3000</v>
      </c>
      <c r="H14" s="23">
        <v>3000</v>
      </c>
      <c r="I14" s="23"/>
      <c r="J14" s="23"/>
      <c r="K14" s="23"/>
      <c r="L14" s="23"/>
      <c r="M14" s="23"/>
      <c r="N14" s="23"/>
      <c r="O14" s="23"/>
      <c r="P14" s="23"/>
      <c r="Q14" s="23"/>
    </row>
    <row r="15" ht="52.5" customHeight="1" spans="1:17">
      <c r="A15" s="106" t="str">
        <f t="shared" si="1"/>
        <v>     县级重大动物疫病防控专项经费</v>
      </c>
      <c r="B15" s="107" t="s">
        <v>1089</v>
      </c>
      <c r="C15" s="107" t="s">
        <v>1083</v>
      </c>
      <c r="D15" s="108" t="s">
        <v>581</v>
      </c>
      <c r="E15" s="109">
        <v>2</v>
      </c>
      <c r="F15" s="23">
        <v>5000</v>
      </c>
      <c r="G15" s="23">
        <v>5000</v>
      </c>
      <c r="H15" s="23">
        <v>5000</v>
      </c>
      <c r="I15" s="23"/>
      <c r="J15" s="23"/>
      <c r="K15" s="23"/>
      <c r="L15" s="23"/>
      <c r="M15" s="23"/>
      <c r="N15" s="23"/>
      <c r="O15" s="23"/>
      <c r="P15" s="23"/>
      <c r="Q15" s="23"/>
    </row>
    <row r="16" ht="52.5" customHeight="1" spans="1:17">
      <c r="A16" s="106" t="str">
        <f>"     "&amp;"农村集体产权制度改革工作经费"</f>
        <v>     农村集体产权制度改革工作经费</v>
      </c>
      <c r="B16" s="107" t="s">
        <v>1090</v>
      </c>
      <c r="C16" s="107" t="s">
        <v>1085</v>
      </c>
      <c r="D16" s="108" t="s">
        <v>1091</v>
      </c>
      <c r="E16" s="109">
        <v>1</v>
      </c>
      <c r="F16" s="23">
        <v>1800</v>
      </c>
      <c r="G16" s="23">
        <v>1800</v>
      </c>
      <c r="H16" s="23">
        <v>1800</v>
      </c>
      <c r="I16" s="23"/>
      <c r="J16" s="23"/>
      <c r="K16" s="23"/>
      <c r="L16" s="23"/>
      <c r="M16" s="23"/>
      <c r="N16" s="23"/>
      <c r="O16" s="23"/>
      <c r="P16" s="23"/>
      <c r="Q16" s="23"/>
    </row>
    <row r="17" ht="52.5" customHeight="1" spans="1:17">
      <c r="A17" s="106" t="str">
        <f t="shared" ref="A17:A19" si="2">"     "&amp;"农村宅基地审批管理工作经费"</f>
        <v>     农村宅基地审批管理工作经费</v>
      </c>
      <c r="B17" s="107" t="s">
        <v>1092</v>
      </c>
      <c r="C17" s="107" t="s">
        <v>1081</v>
      </c>
      <c r="D17" s="108" t="s">
        <v>779</v>
      </c>
      <c r="E17" s="109">
        <v>1</v>
      </c>
      <c r="F17" s="23">
        <v>2000</v>
      </c>
      <c r="G17" s="23">
        <v>2000</v>
      </c>
      <c r="H17" s="23">
        <v>2000</v>
      </c>
      <c r="I17" s="23"/>
      <c r="J17" s="23"/>
      <c r="K17" s="23"/>
      <c r="L17" s="23"/>
      <c r="M17" s="23"/>
      <c r="N17" s="23"/>
      <c r="O17" s="23"/>
      <c r="P17" s="23"/>
      <c r="Q17" s="23"/>
    </row>
    <row r="18" ht="52.5" customHeight="1" spans="1:17">
      <c r="A18" s="106" t="str">
        <f t="shared" si="2"/>
        <v>     农村宅基地审批管理工作经费</v>
      </c>
      <c r="B18" s="107" t="s">
        <v>1093</v>
      </c>
      <c r="C18" s="107" t="s">
        <v>1083</v>
      </c>
      <c r="D18" s="108" t="s">
        <v>581</v>
      </c>
      <c r="E18" s="109">
        <v>1</v>
      </c>
      <c r="F18" s="23">
        <v>2000</v>
      </c>
      <c r="G18" s="23">
        <v>2000</v>
      </c>
      <c r="H18" s="23">
        <v>2000</v>
      </c>
      <c r="I18" s="23"/>
      <c r="J18" s="23"/>
      <c r="K18" s="23"/>
      <c r="L18" s="23"/>
      <c r="M18" s="23"/>
      <c r="N18" s="23"/>
      <c r="O18" s="23"/>
      <c r="P18" s="23"/>
      <c r="Q18" s="23"/>
    </row>
    <row r="19" ht="52.5" customHeight="1" spans="1:17">
      <c r="A19" s="106" t="str">
        <f t="shared" si="2"/>
        <v>     农村宅基地审批管理工作经费</v>
      </c>
      <c r="B19" s="107" t="s">
        <v>1094</v>
      </c>
      <c r="C19" s="107" t="s">
        <v>1095</v>
      </c>
      <c r="D19" s="108" t="s">
        <v>779</v>
      </c>
      <c r="E19" s="109">
        <v>1</v>
      </c>
      <c r="F19" s="23">
        <v>2000</v>
      </c>
      <c r="G19" s="23">
        <v>2000</v>
      </c>
      <c r="H19" s="23">
        <v>2000</v>
      </c>
      <c r="I19" s="23"/>
      <c r="J19" s="23"/>
      <c r="K19" s="23"/>
      <c r="L19" s="23"/>
      <c r="M19" s="23"/>
      <c r="N19" s="23"/>
      <c r="O19" s="23"/>
      <c r="P19" s="23"/>
      <c r="Q19" s="23"/>
    </row>
    <row r="20" ht="52.5" customHeight="1" spans="1:17">
      <c r="A20" s="106" t="str">
        <f>"     "&amp;"梁河县农业行政执法工作经费"</f>
        <v>     梁河县农业行政执法工作经费</v>
      </c>
      <c r="B20" s="107" t="s">
        <v>1096</v>
      </c>
      <c r="C20" s="107" t="s">
        <v>1081</v>
      </c>
      <c r="D20" s="108" t="s">
        <v>779</v>
      </c>
      <c r="E20" s="109">
        <v>1</v>
      </c>
      <c r="F20" s="23">
        <v>6000</v>
      </c>
      <c r="G20" s="23">
        <v>6000</v>
      </c>
      <c r="H20" s="23">
        <v>6000</v>
      </c>
      <c r="I20" s="23"/>
      <c r="J20" s="23"/>
      <c r="K20" s="23"/>
      <c r="L20" s="23"/>
      <c r="M20" s="23"/>
      <c r="N20" s="23"/>
      <c r="O20" s="23"/>
      <c r="P20" s="23"/>
      <c r="Q20" s="23"/>
    </row>
    <row r="21" ht="52.5" customHeight="1" spans="1:17">
      <c r="A21" s="106" t="str">
        <f t="shared" ref="A21:A47" si="3">"     "&amp;"公用经费安排的公车购置及运维费"</f>
        <v>     公用经费安排的公车购置及运维费</v>
      </c>
      <c r="B21" s="107" t="s">
        <v>1097</v>
      </c>
      <c r="C21" s="107" t="s">
        <v>1081</v>
      </c>
      <c r="D21" s="108" t="s">
        <v>581</v>
      </c>
      <c r="E21" s="109">
        <v>4</v>
      </c>
      <c r="F21" s="23">
        <v>9300</v>
      </c>
      <c r="G21" s="23">
        <v>9300</v>
      </c>
      <c r="H21" s="23">
        <v>9300</v>
      </c>
      <c r="I21" s="23"/>
      <c r="J21" s="23"/>
      <c r="K21" s="23"/>
      <c r="L21" s="23"/>
      <c r="M21" s="23"/>
      <c r="N21" s="23"/>
      <c r="O21" s="23"/>
      <c r="P21" s="23"/>
      <c r="Q21" s="23"/>
    </row>
    <row r="22" ht="52.5" customHeight="1" spans="1:17">
      <c r="A22" s="106" t="str">
        <f t="shared" si="3"/>
        <v>     公用经费安排的公车购置及运维费</v>
      </c>
      <c r="B22" s="107" t="s">
        <v>1097</v>
      </c>
      <c r="C22" s="107" t="s">
        <v>1081</v>
      </c>
      <c r="D22" s="108" t="s">
        <v>779</v>
      </c>
      <c r="E22" s="109">
        <v>1</v>
      </c>
      <c r="F22" s="23">
        <v>2795</v>
      </c>
      <c r="G22" s="23">
        <v>2795</v>
      </c>
      <c r="H22" s="23">
        <v>2795</v>
      </c>
      <c r="I22" s="23"/>
      <c r="J22" s="23"/>
      <c r="K22" s="23"/>
      <c r="L22" s="23"/>
      <c r="M22" s="23"/>
      <c r="N22" s="23"/>
      <c r="O22" s="23"/>
      <c r="P22" s="23"/>
      <c r="Q22" s="23"/>
    </row>
    <row r="23" ht="52.5" customHeight="1" spans="1:17">
      <c r="A23" s="106" t="str">
        <f t="shared" si="3"/>
        <v>     公用经费安排的公车购置及运维费</v>
      </c>
      <c r="B23" s="107" t="s">
        <v>1098</v>
      </c>
      <c r="C23" s="107" t="s">
        <v>1083</v>
      </c>
      <c r="D23" s="108" t="s">
        <v>581</v>
      </c>
      <c r="E23" s="109">
        <v>2</v>
      </c>
      <c r="F23" s="23">
        <v>4100</v>
      </c>
      <c r="G23" s="23">
        <v>4100</v>
      </c>
      <c r="H23" s="23">
        <v>4100</v>
      </c>
      <c r="I23" s="23"/>
      <c r="J23" s="23"/>
      <c r="K23" s="23"/>
      <c r="L23" s="23"/>
      <c r="M23" s="23"/>
      <c r="N23" s="23"/>
      <c r="O23" s="23"/>
      <c r="P23" s="23"/>
      <c r="Q23" s="23"/>
    </row>
    <row r="24" ht="52.5" customHeight="1" spans="1:17">
      <c r="A24" s="106" t="str">
        <f t="shared" si="3"/>
        <v>     公用经费安排的公车购置及运维费</v>
      </c>
      <c r="B24" s="107" t="s">
        <v>1099</v>
      </c>
      <c r="C24" s="107" t="s">
        <v>1083</v>
      </c>
      <c r="D24" s="108" t="s">
        <v>779</v>
      </c>
      <c r="E24" s="109">
        <v>2</v>
      </c>
      <c r="F24" s="23">
        <v>5000</v>
      </c>
      <c r="G24" s="23">
        <v>5000</v>
      </c>
      <c r="H24" s="23">
        <v>5000</v>
      </c>
      <c r="I24" s="23"/>
      <c r="J24" s="23"/>
      <c r="K24" s="23"/>
      <c r="L24" s="23"/>
      <c r="M24" s="23"/>
      <c r="N24" s="23"/>
      <c r="O24" s="23"/>
      <c r="P24" s="23"/>
      <c r="Q24" s="23"/>
    </row>
    <row r="25" ht="52.5" customHeight="1" spans="1:17">
      <c r="A25" s="106" t="str">
        <f>"     "&amp;"梁河县农业机械化技术推广工作经费"</f>
        <v>     梁河县农业机械化技术推广工作经费</v>
      </c>
      <c r="B25" s="107" t="s">
        <v>1100</v>
      </c>
      <c r="C25" s="107" t="s">
        <v>1095</v>
      </c>
      <c r="D25" s="108" t="s">
        <v>1088</v>
      </c>
      <c r="E25" s="109">
        <v>1</v>
      </c>
      <c r="F25" s="23">
        <v>940</v>
      </c>
      <c r="G25" s="23">
        <v>940</v>
      </c>
      <c r="H25" s="23">
        <v>940</v>
      </c>
      <c r="I25" s="23"/>
      <c r="J25" s="23"/>
      <c r="K25" s="23"/>
      <c r="L25" s="23"/>
      <c r="M25" s="23"/>
      <c r="N25" s="23"/>
      <c r="O25" s="23"/>
      <c r="P25" s="23"/>
      <c r="Q25" s="23"/>
    </row>
    <row r="26" ht="52.5" customHeight="1" spans="1:17">
      <c r="A26" s="106" t="str">
        <f>"     "&amp;"乡村振兴工作经费"</f>
        <v>     乡村振兴工作经费</v>
      </c>
      <c r="B26" s="107" t="s">
        <v>1099</v>
      </c>
      <c r="C26" s="107" t="s">
        <v>1083</v>
      </c>
      <c r="D26" s="108" t="s">
        <v>581</v>
      </c>
      <c r="E26" s="109">
        <v>1</v>
      </c>
      <c r="F26" s="23">
        <v>6206</v>
      </c>
      <c r="G26" s="23">
        <v>6206</v>
      </c>
      <c r="H26" s="23">
        <v>6206</v>
      </c>
      <c r="I26" s="23"/>
      <c r="J26" s="23"/>
      <c r="K26" s="23"/>
      <c r="L26" s="23"/>
      <c r="M26" s="23"/>
      <c r="N26" s="23"/>
      <c r="O26" s="23"/>
      <c r="P26" s="23"/>
      <c r="Q26" s="23"/>
    </row>
    <row r="27" ht="52.5" customHeight="1" spans="1:17">
      <c r="A27" s="110" t="s">
        <v>48</v>
      </c>
      <c r="B27" s="25"/>
      <c r="C27" s="25"/>
      <c r="D27" s="25"/>
      <c r="E27" s="25"/>
      <c r="F27" s="23">
        <v>20000</v>
      </c>
      <c r="G27" s="23">
        <v>20000</v>
      </c>
      <c r="H27" s="23">
        <v>20000</v>
      </c>
      <c r="I27" s="23"/>
      <c r="J27" s="23"/>
      <c r="K27" s="23"/>
      <c r="L27" s="23"/>
      <c r="M27" s="23"/>
      <c r="N27" s="23"/>
      <c r="O27" s="23"/>
      <c r="P27" s="23"/>
      <c r="Q27" s="23"/>
    </row>
    <row r="28" ht="52.5" customHeight="1" spans="1:17">
      <c r="A28" s="106" t="str">
        <f t="shared" ref="A28:A29" si="4">"     "&amp;"梁河县农业技术推广工作经费"</f>
        <v>     梁河县农业技术推广工作经费</v>
      </c>
      <c r="B28" s="107" t="s">
        <v>1101</v>
      </c>
      <c r="C28" s="107" t="s">
        <v>1102</v>
      </c>
      <c r="D28" s="108" t="s">
        <v>1103</v>
      </c>
      <c r="E28" s="109">
        <v>1</v>
      </c>
      <c r="F28" s="23">
        <v>2800</v>
      </c>
      <c r="G28" s="23">
        <v>2800</v>
      </c>
      <c r="H28" s="23">
        <v>2800</v>
      </c>
      <c r="I28" s="23"/>
      <c r="J28" s="23"/>
      <c r="K28" s="23"/>
      <c r="L28" s="23"/>
      <c r="M28" s="23"/>
      <c r="N28" s="23"/>
      <c r="O28" s="23"/>
      <c r="P28" s="23"/>
      <c r="Q28" s="23"/>
    </row>
    <row r="29" ht="52.5" customHeight="1" spans="1:17">
      <c r="A29" s="106" t="str">
        <f t="shared" si="4"/>
        <v>     梁河县农业技术推广工作经费</v>
      </c>
      <c r="B29" s="107" t="s">
        <v>1104</v>
      </c>
      <c r="C29" s="107" t="s">
        <v>1105</v>
      </c>
      <c r="D29" s="108" t="s">
        <v>1103</v>
      </c>
      <c r="E29" s="109">
        <v>1</v>
      </c>
      <c r="F29" s="23">
        <v>5900</v>
      </c>
      <c r="G29" s="23">
        <v>5900</v>
      </c>
      <c r="H29" s="23">
        <v>5900</v>
      </c>
      <c r="I29" s="23"/>
      <c r="J29" s="23"/>
      <c r="K29" s="23"/>
      <c r="L29" s="23"/>
      <c r="M29" s="23"/>
      <c r="N29" s="23"/>
      <c r="O29" s="23"/>
      <c r="P29" s="23"/>
      <c r="Q29" s="23"/>
    </row>
    <row r="30" ht="52.5" customHeight="1" spans="1:17">
      <c r="A30" s="106" t="str">
        <f t="shared" si="3"/>
        <v>     公用经费安排的公车购置及运维费</v>
      </c>
      <c r="B30" s="107" t="s">
        <v>1097</v>
      </c>
      <c r="C30" s="107" t="s">
        <v>1081</v>
      </c>
      <c r="D30" s="108" t="s">
        <v>660</v>
      </c>
      <c r="E30" s="109">
        <v>1</v>
      </c>
      <c r="F30" s="23">
        <v>7194.18</v>
      </c>
      <c r="G30" s="23">
        <v>7194.18</v>
      </c>
      <c r="H30" s="23">
        <v>7194.18</v>
      </c>
      <c r="I30" s="23"/>
      <c r="J30" s="23"/>
      <c r="K30" s="23"/>
      <c r="L30" s="23"/>
      <c r="M30" s="23"/>
      <c r="N30" s="23"/>
      <c r="O30" s="23"/>
      <c r="P30" s="23"/>
      <c r="Q30" s="23"/>
    </row>
    <row r="31" ht="52.5" customHeight="1" spans="1:17">
      <c r="A31" s="106" t="str">
        <f t="shared" si="3"/>
        <v>     公用经费安排的公车购置及运维费</v>
      </c>
      <c r="B31" s="107" t="s">
        <v>1106</v>
      </c>
      <c r="C31" s="107" t="s">
        <v>1083</v>
      </c>
      <c r="D31" s="108" t="s">
        <v>660</v>
      </c>
      <c r="E31" s="109">
        <v>1</v>
      </c>
      <c r="F31" s="23">
        <v>2000</v>
      </c>
      <c r="G31" s="23">
        <v>2000</v>
      </c>
      <c r="H31" s="23">
        <v>2000</v>
      </c>
      <c r="I31" s="23"/>
      <c r="J31" s="23"/>
      <c r="K31" s="23"/>
      <c r="L31" s="23"/>
      <c r="M31" s="23"/>
      <c r="N31" s="23"/>
      <c r="O31" s="23"/>
      <c r="P31" s="23"/>
      <c r="Q31" s="23"/>
    </row>
    <row r="32" ht="52.5" customHeight="1" spans="1:17">
      <c r="A32" s="106" t="str">
        <f t="shared" si="3"/>
        <v>     公用经费安排的公车购置及运维费</v>
      </c>
      <c r="B32" s="107" t="s">
        <v>1090</v>
      </c>
      <c r="C32" s="107" t="s">
        <v>1085</v>
      </c>
      <c r="D32" s="108" t="s">
        <v>660</v>
      </c>
      <c r="E32" s="109">
        <v>1</v>
      </c>
      <c r="F32" s="23">
        <v>2105.82</v>
      </c>
      <c r="G32" s="23">
        <v>2105.82</v>
      </c>
      <c r="H32" s="23">
        <v>2105.82</v>
      </c>
      <c r="I32" s="23"/>
      <c r="J32" s="23"/>
      <c r="K32" s="23"/>
      <c r="L32" s="23"/>
      <c r="M32" s="23"/>
      <c r="N32" s="23"/>
      <c r="O32" s="23"/>
      <c r="P32" s="23"/>
      <c r="Q32" s="23"/>
    </row>
    <row r="33" ht="52.5" customHeight="1" spans="1:17">
      <c r="A33" s="110" t="s">
        <v>50</v>
      </c>
      <c r="B33" s="25"/>
      <c r="C33" s="25"/>
      <c r="D33" s="108" t="s">
        <v>660</v>
      </c>
      <c r="E33" s="25"/>
      <c r="F33" s="23"/>
      <c r="G33" s="23">
        <v>3400</v>
      </c>
      <c r="H33" s="23">
        <v>3400</v>
      </c>
      <c r="I33" s="23"/>
      <c r="J33" s="23"/>
      <c r="K33" s="23"/>
      <c r="L33" s="23"/>
      <c r="M33" s="23"/>
      <c r="N33" s="23"/>
      <c r="O33" s="23"/>
      <c r="P33" s="23"/>
      <c r="Q33" s="23"/>
    </row>
    <row r="34" ht="52.5" customHeight="1" spans="1:17">
      <c r="A34" s="106" t="str">
        <f>"     "&amp;"村级会计委托代理服务工作经费"</f>
        <v>     村级会计委托代理服务工作经费</v>
      </c>
      <c r="B34" s="107" t="s">
        <v>1107</v>
      </c>
      <c r="C34" s="107" t="s">
        <v>1081</v>
      </c>
      <c r="D34" s="108" t="s">
        <v>660</v>
      </c>
      <c r="E34" s="109">
        <v>1</v>
      </c>
      <c r="F34" s="23"/>
      <c r="G34" s="23">
        <v>3400</v>
      </c>
      <c r="H34" s="23">
        <v>3400</v>
      </c>
      <c r="I34" s="23"/>
      <c r="J34" s="23"/>
      <c r="K34" s="23"/>
      <c r="L34" s="23"/>
      <c r="M34" s="23"/>
      <c r="N34" s="23"/>
      <c r="O34" s="23"/>
      <c r="P34" s="23"/>
      <c r="Q34" s="23"/>
    </row>
    <row r="35" ht="52.5" customHeight="1" spans="1:17">
      <c r="A35" s="110" t="s">
        <v>52</v>
      </c>
      <c r="B35" s="25"/>
      <c r="C35" s="25"/>
      <c r="D35" s="108"/>
      <c r="E35" s="25"/>
      <c r="F35" s="23"/>
      <c r="G35" s="23">
        <v>10150</v>
      </c>
      <c r="H35" s="23">
        <v>10150</v>
      </c>
      <c r="I35" s="23"/>
      <c r="J35" s="23"/>
      <c r="K35" s="23"/>
      <c r="L35" s="23"/>
      <c r="M35" s="23"/>
      <c r="N35" s="23"/>
      <c r="O35" s="23"/>
      <c r="P35" s="23"/>
      <c r="Q35" s="23"/>
    </row>
    <row r="36" ht="52.5" customHeight="1" spans="1:17">
      <c r="A36" s="106" t="str">
        <f t="shared" si="3"/>
        <v>     公用经费安排的公车购置及运维费</v>
      </c>
      <c r="B36" s="107" t="s">
        <v>1108</v>
      </c>
      <c r="C36" s="107" t="s">
        <v>1083</v>
      </c>
      <c r="D36" s="108" t="s">
        <v>660</v>
      </c>
      <c r="E36" s="109">
        <v>1</v>
      </c>
      <c r="F36" s="23"/>
      <c r="G36" s="23">
        <v>3150</v>
      </c>
      <c r="H36" s="23">
        <v>3150</v>
      </c>
      <c r="I36" s="23"/>
      <c r="J36" s="23"/>
      <c r="K36" s="23"/>
      <c r="L36" s="23"/>
      <c r="M36" s="23"/>
      <c r="N36" s="23"/>
      <c r="O36" s="23"/>
      <c r="P36" s="23"/>
      <c r="Q36" s="23"/>
    </row>
    <row r="37" ht="52.5" customHeight="1" spans="1:17">
      <c r="A37" s="106" t="str">
        <f t="shared" si="3"/>
        <v>     公用经费安排的公车购置及运维费</v>
      </c>
      <c r="B37" s="107" t="s">
        <v>1109</v>
      </c>
      <c r="C37" s="107" t="s">
        <v>1110</v>
      </c>
      <c r="D37" s="108" t="s">
        <v>660</v>
      </c>
      <c r="E37" s="109">
        <v>1</v>
      </c>
      <c r="F37" s="23"/>
      <c r="G37" s="23">
        <v>7000</v>
      </c>
      <c r="H37" s="23">
        <v>7000</v>
      </c>
      <c r="I37" s="23"/>
      <c r="J37" s="23"/>
      <c r="K37" s="23"/>
      <c r="L37" s="23"/>
      <c r="M37" s="23"/>
      <c r="N37" s="23"/>
      <c r="O37" s="23"/>
      <c r="P37" s="23"/>
      <c r="Q37" s="23"/>
    </row>
    <row r="38" ht="52.5" customHeight="1" spans="1:17">
      <c r="A38" s="110" t="s">
        <v>56</v>
      </c>
      <c r="B38" s="25"/>
      <c r="C38" s="25"/>
      <c r="D38" s="25"/>
      <c r="E38" s="25"/>
      <c r="F38" s="23">
        <v>12950</v>
      </c>
      <c r="G38" s="23">
        <v>12950</v>
      </c>
      <c r="H38" s="23">
        <v>12950</v>
      </c>
      <c r="I38" s="23"/>
      <c r="J38" s="23"/>
      <c r="K38" s="23"/>
      <c r="L38" s="23"/>
      <c r="M38" s="23"/>
      <c r="N38" s="23"/>
      <c r="O38" s="23"/>
      <c r="P38" s="23"/>
      <c r="Q38" s="23"/>
    </row>
    <row r="39" ht="52.5" customHeight="1" spans="1:17">
      <c r="A39" s="106" t="str">
        <f t="shared" ref="A39:A43" si="5">"     "&amp;"梁河县植保植检站农作物病虫害防治工作经费"</f>
        <v>     梁河县植保植检站农作物病虫害防治工作经费</v>
      </c>
      <c r="B39" s="107" t="s">
        <v>1111</v>
      </c>
      <c r="C39" s="107" t="s">
        <v>1112</v>
      </c>
      <c r="D39" s="108" t="s">
        <v>1103</v>
      </c>
      <c r="E39" s="109">
        <v>1</v>
      </c>
      <c r="F39" s="23">
        <v>1700</v>
      </c>
      <c r="G39" s="23">
        <v>1700</v>
      </c>
      <c r="H39" s="23">
        <v>1700</v>
      </c>
      <c r="I39" s="23"/>
      <c r="J39" s="23"/>
      <c r="K39" s="23"/>
      <c r="L39" s="23"/>
      <c r="M39" s="23"/>
      <c r="N39" s="23"/>
      <c r="O39" s="23"/>
      <c r="P39" s="23"/>
      <c r="Q39" s="23"/>
    </row>
    <row r="40" ht="52.5" customHeight="1" spans="1:17">
      <c r="A40" s="106" t="str">
        <f t="shared" si="5"/>
        <v>     梁河县植保植检站农作物病虫害防治工作经费</v>
      </c>
      <c r="B40" s="107" t="s">
        <v>1107</v>
      </c>
      <c r="C40" s="107" t="s">
        <v>1081</v>
      </c>
      <c r="D40" s="108" t="s">
        <v>660</v>
      </c>
      <c r="E40" s="109">
        <v>1</v>
      </c>
      <c r="F40" s="23">
        <v>984</v>
      </c>
      <c r="G40" s="23">
        <v>984</v>
      </c>
      <c r="H40" s="23">
        <v>984</v>
      </c>
      <c r="I40" s="23"/>
      <c r="J40" s="23"/>
      <c r="K40" s="23"/>
      <c r="L40" s="23"/>
      <c r="M40" s="23"/>
      <c r="N40" s="23"/>
      <c r="O40" s="23"/>
      <c r="P40" s="23"/>
      <c r="Q40" s="23"/>
    </row>
    <row r="41" ht="52.5" customHeight="1" spans="1:17">
      <c r="A41" s="106" t="str">
        <f t="shared" si="5"/>
        <v>     梁河县植保植检站农作物病虫害防治工作经费</v>
      </c>
      <c r="B41" s="107" t="s">
        <v>1113</v>
      </c>
      <c r="C41" s="107" t="s">
        <v>1083</v>
      </c>
      <c r="D41" s="108" t="s">
        <v>660</v>
      </c>
      <c r="E41" s="109">
        <v>1</v>
      </c>
      <c r="F41" s="23">
        <v>5000</v>
      </c>
      <c r="G41" s="23">
        <v>5000</v>
      </c>
      <c r="H41" s="23">
        <v>5000</v>
      </c>
      <c r="I41" s="23"/>
      <c r="J41" s="23"/>
      <c r="K41" s="23"/>
      <c r="L41" s="23"/>
      <c r="M41" s="23"/>
      <c r="N41" s="23"/>
      <c r="O41" s="23"/>
      <c r="P41" s="23"/>
      <c r="Q41" s="23"/>
    </row>
    <row r="42" ht="52.5" customHeight="1" spans="1:17">
      <c r="A42" s="106" t="str">
        <f t="shared" si="5"/>
        <v>     梁河县植保植检站农作物病虫害防治工作经费</v>
      </c>
      <c r="B42" s="107" t="s">
        <v>1114</v>
      </c>
      <c r="C42" s="107" t="s">
        <v>1115</v>
      </c>
      <c r="D42" s="108" t="s">
        <v>660</v>
      </c>
      <c r="E42" s="109">
        <v>1</v>
      </c>
      <c r="F42" s="23">
        <v>3516</v>
      </c>
      <c r="G42" s="23">
        <v>3516</v>
      </c>
      <c r="H42" s="23">
        <v>3516</v>
      </c>
      <c r="I42" s="23"/>
      <c r="J42" s="23"/>
      <c r="K42" s="23"/>
      <c r="L42" s="23"/>
      <c r="M42" s="23"/>
      <c r="N42" s="23"/>
      <c r="O42" s="23"/>
      <c r="P42" s="23"/>
      <c r="Q42" s="23"/>
    </row>
    <row r="43" ht="52.5" customHeight="1" spans="1:17">
      <c r="A43" s="106" t="str">
        <f t="shared" si="5"/>
        <v>     梁河县植保植检站农作物病虫害防治工作经费</v>
      </c>
      <c r="B43" s="107" t="s">
        <v>1109</v>
      </c>
      <c r="C43" s="107" t="s">
        <v>1085</v>
      </c>
      <c r="D43" s="108" t="s">
        <v>660</v>
      </c>
      <c r="E43" s="109">
        <v>1</v>
      </c>
      <c r="F43" s="23">
        <v>1750</v>
      </c>
      <c r="G43" s="23">
        <v>1750</v>
      </c>
      <c r="H43" s="23">
        <v>1750</v>
      </c>
      <c r="I43" s="23"/>
      <c r="J43" s="23"/>
      <c r="K43" s="23"/>
      <c r="L43" s="23"/>
      <c r="M43" s="23"/>
      <c r="N43" s="23"/>
      <c r="O43" s="23"/>
      <c r="P43" s="23"/>
      <c r="Q43" s="23"/>
    </row>
    <row r="44" ht="52.5" customHeight="1" spans="1:17">
      <c r="A44" s="110" t="s">
        <v>58</v>
      </c>
      <c r="B44" s="25"/>
      <c r="C44" s="25"/>
      <c r="D44" s="25"/>
      <c r="E44" s="25"/>
      <c r="F44" s="23">
        <v>10640</v>
      </c>
      <c r="G44" s="23">
        <v>10640</v>
      </c>
      <c r="H44" s="23">
        <v>10640</v>
      </c>
      <c r="I44" s="23"/>
      <c r="J44" s="23"/>
      <c r="K44" s="23"/>
      <c r="L44" s="23"/>
      <c r="M44" s="23"/>
      <c r="N44" s="23"/>
      <c r="O44" s="23"/>
      <c r="P44" s="23"/>
      <c r="Q44" s="23"/>
    </row>
    <row r="45" ht="52.5" customHeight="1" spans="1:17">
      <c r="A45" s="106" t="str">
        <f t="shared" si="3"/>
        <v>     公用经费安排的公车购置及运维费</v>
      </c>
      <c r="B45" s="107" t="s">
        <v>1097</v>
      </c>
      <c r="C45" s="107" t="s">
        <v>1081</v>
      </c>
      <c r="D45" s="108" t="s">
        <v>1088</v>
      </c>
      <c r="E45" s="109">
        <v>1</v>
      </c>
      <c r="F45" s="23">
        <v>5500</v>
      </c>
      <c r="G45" s="23">
        <v>5500</v>
      </c>
      <c r="H45" s="23">
        <v>5500</v>
      </c>
      <c r="I45" s="23"/>
      <c r="J45" s="23"/>
      <c r="K45" s="23"/>
      <c r="L45" s="23"/>
      <c r="M45" s="23"/>
      <c r="N45" s="23"/>
      <c r="O45" s="23"/>
      <c r="P45" s="23"/>
      <c r="Q45" s="23"/>
    </row>
    <row r="46" ht="52.5" customHeight="1" spans="1:17">
      <c r="A46" s="106" t="str">
        <f t="shared" si="3"/>
        <v>     公用经费安排的公车购置及运维费</v>
      </c>
      <c r="B46" s="107" t="s">
        <v>1099</v>
      </c>
      <c r="C46" s="107" t="s">
        <v>1083</v>
      </c>
      <c r="D46" s="108" t="s">
        <v>581</v>
      </c>
      <c r="E46" s="109">
        <v>1</v>
      </c>
      <c r="F46" s="23">
        <v>3040</v>
      </c>
      <c r="G46" s="23">
        <v>3040</v>
      </c>
      <c r="H46" s="23">
        <v>3040</v>
      </c>
      <c r="I46" s="23"/>
      <c r="J46" s="23"/>
      <c r="K46" s="23"/>
      <c r="L46" s="23"/>
      <c r="M46" s="23"/>
      <c r="N46" s="23"/>
      <c r="O46" s="23"/>
      <c r="P46" s="23"/>
      <c r="Q46" s="23"/>
    </row>
    <row r="47" ht="52.5" customHeight="1" spans="1:17">
      <c r="A47" s="106" t="str">
        <f t="shared" si="3"/>
        <v>     公用经费安排的公车购置及运维费</v>
      </c>
      <c r="B47" s="107" t="s">
        <v>1090</v>
      </c>
      <c r="C47" s="107" t="s">
        <v>1085</v>
      </c>
      <c r="D47" s="108" t="s">
        <v>1086</v>
      </c>
      <c r="E47" s="109">
        <v>1</v>
      </c>
      <c r="F47" s="23">
        <v>2100</v>
      </c>
      <c r="G47" s="23">
        <v>2100</v>
      </c>
      <c r="H47" s="23">
        <v>2100</v>
      </c>
      <c r="I47" s="23"/>
      <c r="J47" s="23"/>
      <c r="K47" s="23"/>
      <c r="L47" s="23"/>
      <c r="M47" s="23"/>
      <c r="N47" s="23"/>
      <c r="O47" s="23"/>
      <c r="P47" s="23"/>
      <c r="Q47" s="23"/>
    </row>
    <row r="48" ht="30" customHeight="1" spans="1:17">
      <c r="A48" s="111" t="s">
        <v>1064</v>
      </c>
      <c r="B48" s="112"/>
      <c r="C48" s="112"/>
      <c r="D48" s="112"/>
      <c r="E48" s="109"/>
      <c r="F48" s="23">
        <v>141436</v>
      </c>
      <c r="G48" s="23">
        <v>154986</v>
      </c>
      <c r="H48" s="23">
        <v>154986</v>
      </c>
      <c r="I48" s="23"/>
      <c r="J48" s="23"/>
      <c r="K48" s="23"/>
      <c r="L48" s="23"/>
      <c r="M48" s="23"/>
      <c r="N48" s="23"/>
      <c r="O48" s="23"/>
      <c r="P48" s="23"/>
      <c r="Q48" s="23"/>
    </row>
  </sheetData>
  <mergeCells count="16">
    <mergeCell ref="A2:Q2"/>
    <mergeCell ref="A3:F3"/>
    <mergeCell ref="G4:Q4"/>
    <mergeCell ref="L5:Q5"/>
    <mergeCell ref="A48:E4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7"/>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7"/>
      <c r="N1" s="97" t="s">
        <v>1116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"单位名称："&amp;"梁河县农业农村局"</f>
        <v>单位名称：梁河县农业农村局</v>
      </c>
      <c r="B3" s="32"/>
      <c r="C3" s="32"/>
      <c r="D3" s="32"/>
      <c r="E3" s="32"/>
      <c r="F3" s="32"/>
      <c r="G3" s="32"/>
      <c r="H3" s="92"/>
      <c r="I3" s="1"/>
      <c r="J3" s="1"/>
      <c r="K3" s="92"/>
      <c r="L3" s="1"/>
      <c r="M3" s="98"/>
      <c r="N3" s="99" t="s">
        <v>27</v>
      </c>
    </row>
    <row r="4" ht="15.75" customHeight="1" spans="1:14">
      <c r="A4" s="11" t="s">
        <v>1067</v>
      </c>
      <c r="B4" s="11" t="s">
        <v>1117</v>
      </c>
      <c r="C4" s="11" t="s">
        <v>1118</v>
      </c>
      <c r="D4" s="12" t="s">
        <v>195</v>
      </c>
      <c r="E4" s="13"/>
      <c r="F4" s="13"/>
      <c r="G4" s="13"/>
      <c r="H4" s="13"/>
      <c r="I4" s="13"/>
      <c r="J4" s="13"/>
      <c r="K4" s="13"/>
      <c r="L4" s="13"/>
      <c r="M4" s="13"/>
      <c r="N4" s="14"/>
    </row>
    <row r="5" ht="17.25" customHeight="1" spans="1:14">
      <c r="A5" s="16"/>
      <c r="B5" s="16"/>
      <c r="C5" s="16"/>
      <c r="D5" s="75" t="s">
        <v>30</v>
      </c>
      <c r="E5" s="11" t="s">
        <v>34</v>
      </c>
      <c r="F5" s="11" t="s">
        <v>1073</v>
      </c>
      <c r="G5" s="11" t="s">
        <v>1074</v>
      </c>
      <c r="H5" s="11" t="s">
        <v>1075</v>
      </c>
      <c r="I5" s="12" t="s">
        <v>1076</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t="s">
        <v>46</v>
      </c>
      <c r="B8" s="93"/>
      <c r="C8" s="93"/>
      <c r="D8" s="23">
        <v>28110</v>
      </c>
      <c r="E8" s="23">
        <v>28110</v>
      </c>
      <c r="F8" s="23"/>
      <c r="G8" s="23"/>
      <c r="H8" s="23"/>
      <c r="I8" s="23"/>
      <c r="J8" s="23"/>
      <c r="K8" s="23"/>
      <c r="L8" s="23"/>
      <c r="M8" s="23"/>
      <c r="N8" s="23"/>
    </row>
    <row r="9" ht="52.5" customHeight="1" spans="1:14">
      <c r="A9" s="94" t="s">
        <v>46</v>
      </c>
      <c r="B9" s="95"/>
      <c r="C9" s="95"/>
      <c r="D9" s="23">
        <v>28110</v>
      </c>
      <c r="E9" s="23">
        <v>28110</v>
      </c>
      <c r="F9" s="23"/>
      <c r="G9" s="23"/>
      <c r="H9" s="23"/>
      <c r="I9" s="23"/>
      <c r="J9" s="23"/>
      <c r="K9" s="23"/>
      <c r="L9" s="23"/>
      <c r="M9" s="23"/>
      <c r="N9" s="23"/>
    </row>
    <row r="10" ht="52.5" customHeight="1" spans="1:14">
      <c r="A10" s="95" t="str">
        <f>"     "&amp;"梁河县烤烟生产发展专项资金"</f>
        <v>     梁河县烤烟生产发展专项资金</v>
      </c>
      <c r="B10" s="95" t="s">
        <v>1119</v>
      </c>
      <c r="C10" s="95" t="s">
        <v>1120</v>
      </c>
      <c r="D10" s="23">
        <v>10000</v>
      </c>
      <c r="E10" s="23">
        <v>10000</v>
      </c>
      <c r="F10" s="23"/>
      <c r="G10" s="23"/>
      <c r="H10" s="23"/>
      <c r="I10" s="23"/>
      <c r="J10" s="23"/>
      <c r="K10" s="23"/>
      <c r="L10" s="23"/>
      <c r="M10" s="23"/>
      <c r="N10" s="23"/>
    </row>
    <row r="11" ht="52.5" customHeight="1" spans="1:14">
      <c r="A11" s="95" t="str">
        <f>"     "&amp;"县级重大动物疫病防控专项经费"</f>
        <v>     县级重大动物疫病防控专项经费</v>
      </c>
      <c r="B11" s="95" t="s">
        <v>1119</v>
      </c>
      <c r="C11" s="95" t="s">
        <v>1120</v>
      </c>
      <c r="D11" s="23">
        <v>5000</v>
      </c>
      <c r="E11" s="23">
        <v>5000</v>
      </c>
      <c r="F11" s="23"/>
      <c r="G11" s="23"/>
      <c r="H11" s="23"/>
      <c r="I11" s="23"/>
      <c r="J11" s="23"/>
      <c r="K11" s="23"/>
      <c r="L11" s="23"/>
      <c r="M11" s="23"/>
      <c r="N11" s="23"/>
    </row>
    <row r="12" ht="52.5" customHeight="1" spans="1:14">
      <c r="A12" s="95" t="str">
        <f>"     "&amp;"农机安全监理工作经费"</f>
        <v>     农机安全监理工作经费</v>
      </c>
      <c r="B12" s="95" t="s">
        <v>1119</v>
      </c>
      <c r="C12" s="95" t="s">
        <v>1120</v>
      </c>
      <c r="D12" s="23">
        <v>1100</v>
      </c>
      <c r="E12" s="23">
        <v>1100</v>
      </c>
      <c r="F12" s="23"/>
      <c r="G12" s="23"/>
      <c r="H12" s="23"/>
      <c r="I12" s="23"/>
      <c r="J12" s="23"/>
      <c r="K12" s="23"/>
      <c r="L12" s="23"/>
      <c r="M12" s="23"/>
      <c r="N12" s="23"/>
    </row>
    <row r="13" ht="52.5" customHeight="1" spans="1:14">
      <c r="A13" s="95" t="str">
        <f>"     "&amp;"动物及动物产品检疫工作经费"</f>
        <v>     动物及动物产品检疫工作经费</v>
      </c>
      <c r="B13" s="95" t="s">
        <v>1119</v>
      </c>
      <c r="C13" s="95" t="s">
        <v>1120</v>
      </c>
      <c r="D13" s="23">
        <v>2000</v>
      </c>
      <c r="E13" s="23">
        <v>2000</v>
      </c>
      <c r="F13" s="23"/>
      <c r="G13" s="23"/>
      <c r="H13" s="23"/>
      <c r="I13" s="23"/>
      <c r="J13" s="23"/>
      <c r="K13" s="23"/>
      <c r="L13" s="23"/>
      <c r="M13" s="23"/>
      <c r="N13" s="23"/>
    </row>
    <row r="14" ht="52.5" customHeight="1" spans="1:14">
      <c r="A14" s="95" t="str">
        <f>"     "&amp;"农村宅基地审批管理工作经费"</f>
        <v>     农村宅基地审批管理工作经费</v>
      </c>
      <c r="B14" s="95" t="s">
        <v>1119</v>
      </c>
      <c r="C14" s="95" t="s">
        <v>1120</v>
      </c>
      <c r="D14" s="23">
        <v>2000</v>
      </c>
      <c r="E14" s="23">
        <v>2000</v>
      </c>
      <c r="F14" s="23"/>
      <c r="G14" s="23"/>
      <c r="H14" s="23"/>
      <c r="I14" s="23"/>
      <c r="J14" s="23"/>
      <c r="K14" s="23"/>
      <c r="L14" s="23"/>
      <c r="M14" s="23"/>
      <c r="N14" s="23"/>
    </row>
    <row r="15" ht="52.5" customHeight="1" spans="1:14">
      <c r="A15" s="95" t="str">
        <f>"     "&amp;"公用经费安排的公车购置及运维费"</f>
        <v>     公用经费安排的公车购置及运维费</v>
      </c>
      <c r="B15" s="95" t="s">
        <v>1121</v>
      </c>
      <c r="C15" s="95" t="s">
        <v>1120</v>
      </c>
      <c r="D15" s="23">
        <v>4100</v>
      </c>
      <c r="E15" s="23">
        <v>4100</v>
      </c>
      <c r="F15" s="23"/>
      <c r="G15" s="23"/>
      <c r="H15" s="23"/>
      <c r="I15" s="23"/>
      <c r="J15" s="23"/>
      <c r="K15" s="23"/>
      <c r="L15" s="23"/>
      <c r="M15" s="23"/>
      <c r="N15" s="23"/>
    </row>
    <row r="16" ht="52.5" customHeight="1" spans="1:14">
      <c r="A16" s="95" t="str">
        <f>"     "&amp;"乡村振兴工作经费"</f>
        <v>     乡村振兴工作经费</v>
      </c>
      <c r="B16" s="95" t="s">
        <v>1119</v>
      </c>
      <c r="C16" s="95" t="s">
        <v>1120</v>
      </c>
      <c r="D16" s="23">
        <v>3910</v>
      </c>
      <c r="E16" s="23">
        <v>3910</v>
      </c>
      <c r="F16" s="23"/>
      <c r="G16" s="23"/>
      <c r="H16" s="23"/>
      <c r="I16" s="23"/>
      <c r="J16" s="23"/>
      <c r="K16" s="23"/>
      <c r="L16" s="23"/>
      <c r="M16" s="23"/>
      <c r="N16" s="23"/>
    </row>
    <row r="17" ht="30" customHeight="1" spans="1:14">
      <c r="A17" s="12" t="s">
        <v>30</v>
      </c>
      <c r="B17" s="96"/>
      <c r="C17" s="96"/>
      <c r="D17" s="23">
        <v>28110</v>
      </c>
      <c r="E17" s="23">
        <v>28110</v>
      </c>
      <c r="F17" s="23"/>
      <c r="G17" s="23"/>
      <c r="H17" s="23"/>
      <c r="I17" s="23"/>
      <c r="J17" s="23"/>
      <c r="K17" s="23"/>
      <c r="L17" s="23"/>
      <c r="M17" s="23"/>
      <c r="N17" s="23"/>
    </row>
  </sheetData>
  <mergeCells count="13">
    <mergeCell ref="A2:N2"/>
    <mergeCell ref="A3:H3"/>
    <mergeCell ref="D4:N4"/>
    <mergeCell ref="I5:N5"/>
    <mergeCell ref="A17:C17"/>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1122</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"单位名称："&amp;"梁河县农业农村局"</f>
        <v>单位名称：梁河县农业农村局</v>
      </c>
      <c r="B4" s="69"/>
      <c r="C4" s="69"/>
      <c r="D4" s="9"/>
      <c r="E4" s="9"/>
      <c r="F4" s="9"/>
      <c r="G4" s="9"/>
      <c r="H4" s="9"/>
      <c r="I4" s="9"/>
      <c r="J4" s="9"/>
      <c r="K4" s="9"/>
      <c r="L4" s="9"/>
      <c r="M4" s="91"/>
    </row>
    <row r="5" ht="19.5" customHeight="1" spans="1:13">
      <c r="A5" s="70" t="s">
        <v>1123</v>
      </c>
      <c r="B5" s="12" t="s">
        <v>195</v>
      </c>
      <c r="C5" s="13"/>
      <c r="D5" s="71"/>
      <c r="E5" s="72" t="s">
        <v>1124</v>
      </c>
      <c r="F5" s="73"/>
      <c r="G5" s="73"/>
      <c r="H5" s="73"/>
      <c r="I5" s="73"/>
      <c r="J5" s="73"/>
      <c r="K5" s="73"/>
      <c r="L5" s="73"/>
      <c r="M5" s="14"/>
    </row>
    <row r="6" ht="40.5" customHeight="1" spans="1:13">
      <c r="A6" s="74"/>
      <c r="B6" s="75" t="s">
        <v>30</v>
      </c>
      <c r="C6" s="11" t="s">
        <v>34</v>
      </c>
      <c r="D6" s="76" t="s">
        <v>1125</v>
      </c>
      <c r="E6" s="77" t="s">
        <v>1126</v>
      </c>
      <c r="F6" s="78" t="s">
        <v>1127</v>
      </c>
      <c r="G6" s="78" t="s">
        <v>1128</v>
      </c>
      <c r="H6" s="78" t="s">
        <v>1129</v>
      </c>
      <c r="I6" s="78" t="s">
        <v>1130</v>
      </c>
      <c r="J6" s="78" t="s">
        <v>1131</v>
      </c>
      <c r="K6" s="78" t="s">
        <v>1132</v>
      </c>
      <c r="L6" s="78" t="s">
        <v>1133</v>
      </c>
      <c r="M6" s="78" t="s">
        <v>1134</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1135</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1136</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"单位名称："&amp;"梁河县农业农村局"</f>
        <v>单位名称：梁河县农业农村局</v>
      </c>
      <c r="B3" s="46"/>
      <c r="C3" s="46"/>
      <c r="D3" s="46"/>
      <c r="E3" s="46"/>
      <c r="F3" s="58"/>
      <c r="G3" s="46"/>
      <c r="H3" s="58"/>
    </row>
    <row r="4" ht="44.25" customHeight="1" spans="1:10">
      <c r="A4" s="34" t="s">
        <v>541</v>
      </c>
      <c r="B4" s="34" t="s">
        <v>542</v>
      </c>
      <c r="C4" s="34" t="s">
        <v>543</v>
      </c>
      <c r="D4" s="34" t="s">
        <v>544</v>
      </c>
      <c r="E4" s="34" t="s">
        <v>545</v>
      </c>
      <c r="F4" s="59" t="s">
        <v>546</v>
      </c>
      <c r="G4" s="34" t="s">
        <v>547</v>
      </c>
      <c r="H4" s="59" t="s">
        <v>548</v>
      </c>
      <c r="I4" s="59" t="s">
        <v>549</v>
      </c>
      <c r="J4" s="34" t="s">
        <v>550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1137</v>
      </c>
      <c r="C7" s="22" t="s">
        <v>1137</v>
      </c>
      <c r="D7" s="22" t="s">
        <v>1137</v>
      </c>
      <c r="E7" s="36" t="s">
        <v>1137</v>
      </c>
      <c r="F7" s="22" t="s">
        <v>1137</v>
      </c>
      <c r="G7" s="36" t="s">
        <v>1137</v>
      </c>
      <c r="H7" s="22" t="s">
        <v>1137</v>
      </c>
      <c r="I7" s="22" t="s">
        <v>1137</v>
      </c>
      <c r="J7" s="36" t="s">
        <v>1137</v>
      </c>
    </row>
    <row r="8" ht="18.45" customHeight="1" spans="1:10">
      <c r="A8" s="62" t="s">
        <v>1135</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1138</v>
      </c>
    </row>
    <row r="2" ht="28.5" customHeight="1" spans="1:8">
      <c r="A2" s="44" t="str">
        <f>"2026"&amp;"年新增资产配置表"</f>
        <v>2026年新增资产配置表</v>
      </c>
      <c r="B2" s="5"/>
      <c r="C2" s="5"/>
      <c r="D2" s="5"/>
      <c r="E2" s="5"/>
      <c r="F2" s="5"/>
      <c r="G2" s="5"/>
      <c r="H2" s="5"/>
    </row>
    <row r="3" ht="13.5" customHeight="1" spans="1:3">
      <c r="A3" s="45" t="str">
        <f>"单位名称："&amp;"梁河县农业农村局"</f>
        <v>单位名称：梁河县农业农村局</v>
      </c>
      <c r="B3" s="7"/>
      <c r="C3" s="46"/>
    </row>
    <row r="4" ht="18" customHeight="1" spans="1:8">
      <c r="A4" s="11" t="s">
        <v>188</v>
      </c>
      <c r="B4" s="11" t="s">
        <v>1139</v>
      </c>
      <c r="C4" s="11" t="s">
        <v>1140</v>
      </c>
      <c r="D4" s="11" t="s">
        <v>1141</v>
      </c>
      <c r="E4" s="11" t="s">
        <v>1142</v>
      </c>
      <c r="F4" s="47" t="s">
        <v>1143</v>
      </c>
      <c r="G4" s="48"/>
      <c r="H4" s="49"/>
    </row>
    <row r="5" ht="18" customHeight="1" spans="1:8">
      <c r="A5" s="18"/>
      <c r="B5" s="18"/>
      <c r="C5" s="18"/>
      <c r="D5" s="18"/>
      <c r="E5" s="18"/>
      <c r="F5" s="34" t="s">
        <v>1071</v>
      </c>
      <c r="G5" s="34" t="s">
        <v>1144</v>
      </c>
      <c r="H5" s="34" t="s">
        <v>1145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1146</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1147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"单位名称："&amp;"梁河县农业农村局"</f>
        <v>单位名称：梁河县农业农村局</v>
      </c>
      <c r="B3" s="31"/>
      <c r="C3" s="31"/>
      <c r="D3" s="31"/>
      <c r="E3" s="31"/>
      <c r="F3" s="31"/>
      <c r="G3" s="31"/>
      <c r="H3" s="32"/>
      <c r="I3" s="32"/>
      <c r="J3" s="32"/>
      <c r="K3" s="40" t="s">
        <v>27</v>
      </c>
    </row>
    <row r="4" ht="21.75" customHeight="1" spans="1:11">
      <c r="A4" s="33" t="s">
        <v>417</v>
      </c>
      <c r="B4" s="33" t="s">
        <v>190</v>
      </c>
      <c r="C4" s="33" t="s">
        <v>418</v>
      </c>
      <c r="D4" s="34" t="s">
        <v>191</v>
      </c>
      <c r="E4" s="34" t="s">
        <v>192</v>
      </c>
      <c r="F4" s="34" t="s">
        <v>419</v>
      </c>
      <c r="G4" s="34" t="s">
        <v>420</v>
      </c>
      <c r="H4" s="35" t="s">
        <v>30</v>
      </c>
      <c r="I4" s="35" t="s">
        <v>1148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1064</v>
      </c>
      <c r="B10" s="38"/>
      <c r="C10" s="38"/>
      <c r="D10" s="38"/>
      <c r="E10" s="38"/>
      <c r="F10" s="38"/>
      <c r="G10" s="38"/>
      <c r="H10" s="23"/>
      <c r="I10" s="23"/>
      <c r="J10" s="23"/>
      <c r="K10" s="42"/>
    </row>
    <row r="11" customHeight="1" spans="1:1">
      <c r="A11" s="39" t="s">
        <v>1149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9"/>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1150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"单位名称："&amp;"梁河县农业农村局"</f>
        <v>单位名称：梁河县农业农村局</v>
      </c>
      <c r="B3" s="7"/>
      <c r="C3" s="7"/>
      <c r="D3" s="7"/>
      <c r="E3" s="8"/>
      <c r="F3" s="8"/>
      <c r="G3" s="9" t="s">
        <v>27</v>
      </c>
    </row>
    <row r="4" ht="21.75" customHeight="1" spans="1:7">
      <c r="A4" s="10" t="s">
        <v>418</v>
      </c>
      <c r="B4" s="10" t="s">
        <v>417</v>
      </c>
      <c r="C4" s="10" t="s">
        <v>190</v>
      </c>
      <c r="D4" s="11" t="s">
        <v>1151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7246927.15</v>
      </c>
      <c r="F8" s="23">
        <v>5033641</v>
      </c>
      <c r="G8" s="23">
        <v>4382530</v>
      </c>
    </row>
    <row r="9" ht="52.5" customHeight="1" spans="1:7">
      <c r="A9" s="24"/>
      <c r="B9" s="22" t="s">
        <v>1152</v>
      </c>
      <c r="C9" s="22" t="s">
        <v>423</v>
      </c>
      <c r="D9" s="22" t="s">
        <v>1153</v>
      </c>
      <c r="E9" s="23">
        <v>100000</v>
      </c>
      <c r="F9" s="23"/>
      <c r="G9" s="23"/>
    </row>
    <row r="10" ht="52.5" customHeight="1" spans="1:7">
      <c r="A10" s="25"/>
      <c r="B10" s="22" t="s">
        <v>1152</v>
      </c>
      <c r="C10" s="22" t="s">
        <v>454</v>
      </c>
      <c r="D10" s="22" t="s">
        <v>1153</v>
      </c>
      <c r="E10" s="23">
        <v>100000</v>
      </c>
      <c r="F10" s="23">
        <v>40000</v>
      </c>
      <c r="G10" s="23"/>
    </row>
    <row r="11" ht="52.5" customHeight="1" spans="1:7">
      <c r="A11" s="25"/>
      <c r="B11" s="22" t="s">
        <v>1152</v>
      </c>
      <c r="C11" s="22" t="s">
        <v>476</v>
      </c>
      <c r="D11" s="22" t="s">
        <v>1153</v>
      </c>
      <c r="E11" s="23">
        <v>20000</v>
      </c>
      <c r="F11" s="23">
        <v>20000</v>
      </c>
      <c r="G11" s="23">
        <v>20000</v>
      </c>
    </row>
    <row r="12" ht="52.5" customHeight="1" spans="1:7">
      <c r="A12" s="25"/>
      <c r="B12" s="22" t="s">
        <v>1152</v>
      </c>
      <c r="C12" s="22" t="s">
        <v>464</v>
      </c>
      <c r="D12" s="22" t="s">
        <v>1153</v>
      </c>
      <c r="E12" s="23">
        <v>50000</v>
      </c>
      <c r="F12" s="23"/>
      <c r="G12" s="23"/>
    </row>
    <row r="13" ht="52.5" customHeight="1" spans="1:7">
      <c r="A13" s="25"/>
      <c r="B13" s="22" t="s">
        <v>1152</v>
      </c>
      <c r="C13" s="22" t="s">
        <v>437</v>
      </c>
      <c r="D13" s="22" t="s">
        <v>1153</v>
      </c>
      <c r="E13" s="23">
        <v>20000</v>
      </c>
      <c r="F13" s="23"/>
      <c r="G13" s="23"/>
    </row>
    <row r="14" ht="52.5" customHeight="1" spans="1:7">
      <c r="A14" s="25"/>
      <c r="B14" s="22" t="s">
        <v>1154</v>
      </c>
      <c r="C14" s="22" t="s">
        <v>444</v>
      </c>
      <c r="D14" s="22" t="s">
        <v>1153</v>
      </c>
      <c r="E14" s="23">
        <v>94801.75</v>
      </c>
      <c r="F14" s="23"/>
      <c r="G14" s="23"/>
    </row>
    <row r="15" ht="52.5" customHeight="1" spans="1:7">
      <c r="A15" s="25"/>
      <c r="B15" s="22" t="s">
        <v>1154</v>
      </c>
      <c r="C15" s="22" t="s">
        <v>439</v>
      </c>
      <c r="D15" s="22" t="s">
        <v>1153</v>
      </c>
      <c r="E15" s="23">
        <v>440494.4</v>
      </c>
      <c r="F15" s="23"/>
      <c r="G15" s="23"/>
    </row>
    <row r="16" ht="52.5" customHeight="1" spans="1:7">
      <c r="A16" s="25"/>
      <c r="B16" s="22" t="s">
        <v>1155</v>
      </c>
      <c r="C16" s="22" t="s">
        <v>450</v>
      </c>
      <c r="D16" s="22" t="s">
        <v>1153</v>
      </c>
      <c r="E16" s="23">
        <v>1500000</v>
      </c>
      <c r="F16" s="23">
        <v>353280</v>
      </c>
      <c r="G16" s="23"/>
    </row>
    <row r="17" ht="52.5" customHeight="1" spans="1:7">
      <c r="A17" s="25"/>
      <c r="B17" s="22" t="s">
        <v>1155</v>
      </c>
      <c r="C17" s="22" t="s">
        <v>466</v>
      </c>
      <c r="D17" s="22" t="s">
        <v>1153</v>
      </c>
      <c r="E17" s="23">
        <v>700000</v>
      </c>
      <c r="F17" s="23">
        <v>700000</v>
      </c>
      <c r="G17" s="23">
        <v>700000</v>
      </c>
    </row>
    <row r="18" ht="52.5" customHeight="1" spans="1:7">
      <c r="A18" s="25"/>
      <c r="B18" s="22" t="s">
        <v>1155</v>
      </c>
      <c r="C18" s="22" t="s">
        <v>484</v>
      </c>
      <c r="D18" s="22" t="s">
        <v>1153</v>
      </c>
      <c r="E18" s="23">
        <v>1934700</v>
      </c>
      <c r="F18" s="23">
        <v>2000000</v>
      </c>
      <c r="G18" s="23">
        <v>2000000</v>
      </c>
    </row>
    <row r="19" ht="52.5" customHeight="1" spans="1:7">
      <c r="A19" s="25"/>
      <c r="B19" s="22" t="s">
        <v>1155</v>
      </c>
      <c r="C19" s="22" t="s">
        <v>502</v>
      </c>
      <c r="D19" s="22" t="s">
        <v>1153</v>
      </c>
      <c r="E19" s="23">
        <v>100000</v>
      </c>
      <c r="F19" s="23">
        <v>100000</v>
      </c>
      <c r="G19" s="23">
        <v>100000</v>
      </c>
    </row>
    <row r="20" ht="52.5" customHeight="1" spans="1:7">
      <c r="A20" s="25"/>
      <c r="B20" s="22" t="s">
        <v>1155</v>
      </c>
      <c r="C20" s="22" t="s">
        <v>506</v>
      </c>
      <c r="D20" s="22" t="s">
        <v>1153</v>
      </c>
      <c r="E20" s="23">
        <v>10000</v>
      </c>
      <c r="F20" s="23">
        <v>30000</v>
      </c>
      <c r="G20" s="23">
        <v>30000</v>
      </c>
    </row>
    <row r="21" ht="52.5" customHeight="1" spans="1:7">
      <c r="A21" s="25"/>
      <c r="B21" s="22" t="s">
        <v>1155</v>
      </c>
      <c r="C21" s="22" t="s">
        <v>428</v>
      </c>
      <c r="D21" s="22" t="s">
        <v>1153</v>
      </c>
      <c r="E21" s="23">
        <v>10000</v>
      </c>
      <c r="F21" s="23">
        <v>30000</v>
      </c>
      <c r="G21" s="23"/>
    </row>
    <row r="22" ht="52.5" customHeight="1" spans="1:7">
      <c r="A22" s="25"/>
      <c r="B22" s="22" t="s">
        <v>1155</v>
      </c>
      <c r="C22" s="22" t="s">
        <v>492</v>
      </c>
      <c r="D22" s="22" t="s">
        <v>1153</v>
      </c>
      <c r="E22" s="23">
        <v>10000</v>
      </c>
      <c r="F22" s="23"/>
      <c r="G22" s="23"/>
    </row>
    <row r="23" ht="52.5" customHeight="1" spans="1:7">
      <c r="A23" s="25"/>
      <c r="B23" s="22" t="s">
        <v>1155</v>
      </c>
      <c r="C23" s="22" t="s">
        <v>490</v>
      </c>
      <c r="D23" s="22" t="s">
        <v>1153</v>
      </c>
      <c r="E23" s="23">
        <v>20000</v>
      </c>
      <c r="F23" s="23">
        <v>273950</v>
      </c>
      <c r="G23" s="23">
        <v>273950</v>
      </c>
    </row>
    <row r="24" ht="52.5" customHeight="1" spans="1:7">
      <c r="A24" s="25"/>
      <c r="B24" s="22" t="s">
        <v>1155</v>
      </c>
      <c r="C24" s="22" t="s">
        <v>498</v>
      </c>
      <c r="D24" s="22" t="s">
        <v>1153</v>
      </c>
      <c r="E24" s="23">
        <v>10000</v>
      </c>
      <c r="F24" s="23">
        <v>20000</v>
      </c>
      <c r="G24" s="23"/>
    </row>
    <row r="25" ht="52.5" customHeight="1" spans="1:7">
      <c r="A25" s="25"/>
      <c r="B25" s="22" t="s">
        <v>1155</v>
      </c>
      <c r="C25" s="22" t="s">
        <v>435</v>
      </c>
      <c r="D25" s="22" t="s">
        <v>1153</v>
      </c>
      <c r="E25" s="23">
        <v>20000</v>
      </c>
      <c r="F25" s="23">
        <v>50000</v>
      </c>
      <c r="G25" s="23"/>
    </row>
    <row r="26" ht="52.5" customHeight="1" spans="1:7">
      <c r="A26" s="25"/>
      <c r="B26" s="22" t="s">
        <v>1155</v>
      </c>
      <c r="C26" s="22" t="s">
        <v>474</v>
      </c>
      <c r="D26" s="22" t="s">
        <v>1153</v>
      </c>
      <c r="E26" s="23">
        <v>500000</v>
      </c>
      <c r="F26" s="23"/>
      <c r="G26" s="23"/>
    </row>
    <row r="27" ht="52.5" customHeight="1" spans="1:7">
      <c r="A27" s="25"/>
      <c r="B27" s="22" t="s">
        <v>1155</v>
      </c>
      <c r="C27" s="22" t="s">
        <v>500</v>
      </c>
      <c r="D27" s="22" t="s">
        <v>1153</v>
      </c>
      <c r="E27" s="23">
        <v>40000</v>
      </c>
      <c r="F27" s="23">
        <v>25000</v>
      </c>
      <c r="G27" s="23">
        <v>25000</v>
      </c>
    </row>
    <row r="28" ht="52.5" customHeight="1" spans="1:7">
      <c r="A28" s="25"/>
      <c r="B28" s="22" t="s">
        <v>1155</v>
      </c>
      <c r="C28" s="22" t="s">
        <v>494</v>
      </c>
      <c r="D28" s="22" t="s">
        <v>1153</v>
      </c>
      <c r="E28" s="23">
        <v>10000</v>
      </c>
      <c r="F28" s="23"/>
      <c r="G28" s="23"/>
    </row>
    <row r="29" ht="52.5" customHeight="1" spans="1:7">
      <c r="A29" s="25"/>
      <c r="B29" s="22" t="s">
        <v>1155</v>
      </c>
      <c r="C29" s="22" t="s">
        <v>472</v>
      </c>
      <c r="D29" s="22" t="s">
        <v>1153</v>
      </c>
      <c r="E29" s="23">
        <v>50000</v>
      </c>
      <c r="F29" s="23"/>
      <c r="G29" s="23"/>
    </row>
    <row r="30" ht="52.5" customHeight="1" spans="1:7">
      <c r="A30" s="25"/>
      <c r="B30" s="22" t="s">
        <v>1155</v>
      </c>
      <c r="C30" s="22" t="s">
        <v>456</v>
      </c>
      <c r="D30" s="22" t="s">
        <v>1153</v>
      </c>
      <c r="E30" s="23">
        <v>1000000</v>
      </c>
      <c r="F30" s="23">
        <v>1000000</v>
      </c>
      <c r="G30" s="23">
        <v>1000000</v>
      </c>
    </row>
    <row r="31" ht="52.5" customHeight="1" spans="1:7">
      <c r="A31" s="25"/>
      <c r="B31" s="22" t="s">
        <v>1155</v>
      </c>
      <c r="C31" s="22" t="s">
        <v>496</v>
      </c>
      <c r="D31" s="22" t="s">
        <v>1153</v>
      </c>
      <c r="E31" s="23">
        <v>30000</v>
      </c>
      <c r="F31" s="23"/>
      <c r="G31" s="23"/>
    </row>
    <row r="32" ht="52.5" customHeight="1" spans="1:7">
      <c r="A32" s="25"/>
      <c r="B32" s="22" t="s">
        <v>1155</v>
      </c>
      <c r="C32" s="22" t="s">
        <v>482</v>
      </c>
      <c r="D32" s="22" t="s">
        <v>1153</v>
      </c>
      <c r="E32" s="23">
        <v>50000</v>
      </c>
      <c r="F32" s="23">
        <v>150000</v>
      </c>
      <c r="G32" s="23"/>
    </row>
    <row r="33" ht="52.5" customHeight="1" spans="1:7">
      <c r="A33" s="25"/>
      <c r="B33" s="22" t="s">
        <v>1155</v>
      </c>
      <c r="C33" s="22" t="s">
        <v>478</v>
      </c>
      <c r="D33" s="22" t="s">
        <v>1153</v>
      </c>
      <c r="E33" s="23">
        <v>50000</v>
      </c>
      <c r="F33" s="23"/>
      <c r="G33" s="23"/>
    </row>
    <row r="34" ht="52.5" customHeight="1" spans="1:7">
      <c r="A34" s="25"/>
      <c r="B34" s="22" t="s">
        <v>1155</v>
      </c>
      <c r="C34" s="22" t="s">
        <v>446</v>
      </c>
      <c r="D34" s="22" t="s">
        <v>1153</v>
      </c>
      <c r="E34" s="23">
        <v>114500</v>
      </c>
      <c r="F34" s="23"/>
      <c r="G34" s="23"/>
    </row>
    <row r="35" ht="52.5" customHeight="1" spans="1:7">
      <c r="A35" s="25"/>
      <c r="B35" s="22" t="s">
        <v>1155</v>
      </c>
      <c r="C35" s="22" t="s">
        <v>448</v>
      </c>
      <c r="D35" s="22" t="s">
        <v>1153</v>
      </c>
      <c r="E35" s="23">
        <v>7831</v>
      </c>
      <c r="F35" s="23">
        <v>7831</v>
      </c>
      <c r="G35" s="23"/>
    </row>
    <row r="36" ht="52.5" customHeight="1" spans="1:7">
      <c r="A36" s="25"/>
      <c r="B36" s="22" t="s">
        <v>1155</v>
      </c>
      <c r="C36" s="22" t="s">
        <v>480</v>
      </c>
      <c r="D36" s="22" t="s">
        <v>1153</v>
      </c>
      <c r="E36" s="23">
        <v>33580</v>
      </c>
      <c r="F36" s="23">
        <v>33580</v>
      </c>
      <c r="G36" s="23">
        <v>33580</v>
      </c>
    </row>
    <row r="37" ht="52.5" customHeight="1" spans="1:7">
      <c r="A37" s="25"/>
      <c r="B37" s="22" t="s">
        <v>1155</v>
      </c>
      <c r="C37" s="22" t="s">
        <v>504</v>
      </c>
      <c r="D37" s="22" t="s">
        <v>1153</v>
      </c>
      <c r="E37" s="23">
        <v>200000</v>
      </c>
      <c r="F37" s="23">
        <v>200000</v>
      </c>
      <c r="G37" s="23">
        <v>200000</v>
      </c>
    </row>
    <row r="38" ht="52.5" customHeight="1" spans="1:7">
      <c r="A38" s="25"/>
      <c r="B38" s="22" t="s">
        <v>1155</v>
      </c>
      <c r="C38" s="22" t="s">
        <v>486</v>
      </c>
      <c r="D38" s="22" t="s">
        <v>1153</v>
      </c>
      <c r="E38" s="23">
        <v>21020</v>
      </c>
      <c r="F38" s="23"/>
      <c r="G38" s="23"/>
    </row>
    <row r="39" ht="52.5" customHeight="1" spans="1:7">
      <c r="A39" s="21" t="s">
        <v>48</v>
      </c>
      <c r="B39" s="25"/>
      <c r="C39" s="25"/>
      <c r="D39" s="25"/>
      <c r="E39" s="23">
        <v>237317.2</v>
      </c>
      <c r="F39" s="23">
        <v>55000</v>
      </c>
      <c r="G39" s="23">
        <v>45000</v>
      </c>
    </row>
    <row r="40" ht="52.5" customHeight="1" spans="1:7">
      <c r="A40" s="25"/>
      <c r="B40" s="22" t="s">
        <v>1154</v>
      </c>
      <c r="C40" s="22" t="s">
        <v>510</v>
      </c>
      <c r="D40" s="22" t="s">
        <v>1153</v>
      </c>
      <c r="E40" s="23">
        <v>217317.2</v>
      </c>
      <c r="F40" s="23"/>
      <c r="G40" s="23"/>
    </row>
    <row r="41" ht="52.5" customHeight="1" spans="1:7">
      <c r="A41" s="25"/>
      <c r="B41" s="22" t="s">
        <v>1155</v>
      </c>
      <c r="C41" s="22" t="s">
        <v>512</v>
      </c>
      <c r="D41" s="22" t="s">
        <v>1153</v>
      </c>
      <c r="E41" s="23">
        <v>10000</v>
      </c>
      <c r="F41" s="23"/>
      <c r="G41" s="23"/>
    </row>
    <row r="42" ht="52.5" customHeight="1" spans="1:7">
      <c r="A42" s="25"/>
      <c r="B42" s="22" t="s">
        <v>1155</v>
      </c>
      <c r="C42" s="22" t="s">
        <v>514</v>
      </c>
      <c r="D42" s="22" t="s">
        <v>1153</v>
      </c>
      <c r="E42" s="23">
        <v>10000</v>
      </c>
      <c r="F42" s="23">
        <v>50000</v>
      </c>
      <c r="G42" s="23">
        <v>30000</v>
      </c>
    </row>
    <row r="43" ht="52.5" customHeight="1" spans="1:7">
      <c r="A43" s="25"/>
      <c r="B43" s="22" t="s">
        <v>1155</v>
      </c>
      <c r="C43" s="22" t="s">
        <v>508</v>
      </c>
      <c r="D43" s="22" t="s">
        <v>1153</v>
      </c>
      <c r="E43" s="23"/>
      <c r="F43" s="23">
        <v>5000</v>
      </c>
      <c r="G43" s="23">
        <v>15000</v>
      </c>
    </row>
    <row r="44" ht="52.5" customHeight="1" spans="1:7">
      <c r="A44" s="21" t="s">
        <v>50</v>
      </c>
      <c r="B44" s="25"/>
      <c r="C44" s="25"/>
      <c r="D44" s="25"/>
      <c r="E44" s="23">
        <v>33000</v>
      </c>
      <c r="F44" s="23"/>
      <c r="G44" s="23"/>
    </row>
    <row r="45" ht="52.5" customHeight="1" spans="1:7">
      <c r="A45" s="25"/>
      <c r="B45" s="22" t="s">
        <v>1155</v>
      </c>
      <c r="C45" s="22" t="s">
        <v>527</v>
      </c>
      <c r="D45" s="22" t="s">
        <v>1153</v>
      </c>
      <c r="E45" s="23">
        <v>30000</v>
      </c>
      <c r="F45" s="23"/>
      <c r="G45" s="23"/>
    </row>
    <row r="46" ht="52.5" customHeight="1" spans="1:7">
      <c r="A46" s="25"/>
      <c r="B46" s="22" t="s">
        <v>1155</v>
      </c>
      <c r="C46" s="22" t="s">
        <v>530</v>
      </c>
      <c r="D46" s="22" t="s">
        <v>1153</v>
      </c>
      <c r="E46" s="23">
        <v>3000</v>
      </c>
      <c r="F46" s="23"/>
      <c r="G46" s="23"/>
    </row>
    <row r="47" ht="52.5" customHeight="1" spans="1:7">
      <c r="A47" s="21" t="s">
        <v>52</v>
      </c>
      <c r="B47" s="25"/>
      <c r="C47" s="25"/>
      <c r="D47" s="25"/>
      <c r="E47" s="23">
        <v>20000</v>
      </c>
      <c r="F47" s="23">
        <v>20000</v>
      </c>
      <c r="G47" s="23">
        <v>20000</v>
      </c>
    </row>
    <row r="48" ht="52.5" customHeight="1" spans="1:7">
      <c r="A48" s="25"/>
      <c r="B48" s="22" t="s">
        <v>1155</v>
      </c>
      <c r="C48" s="22" t="s">
        <v>516</v>
      </c>
      <c r="D48" s="22" t="s">
        <v>1153</v>
      </c>
      <c r="E48" s="23">
        <v>20000</v>
      </c>
      <c r="F48" s="23">
        <v>20000</v>
      </c>
      <c r="G48" s="23">
        <v>20000</v>
      </c>
    </row>
    <row r="49" ht="52.5" customHeight="1" spans="1:7">
      <c r="A49" s="21" t="s">
        <v>54</v>
      </c>
      <c r="B49" s="25"/>
      <c r="C49" s="25"/>
      <c r="D49" s="25"/>
      <c r="E49" s="23">
        <v>19000</v>
      </c>
      <c r="F49" s="23"/>
      <c r="G49" s="23"/>
    </row>
    <row r="50" ht="52.5" customHeight="1" spans="1:7">
      <c r="A50" s="25"/>
      <c r="B50" s="22" t="s">
        <v>1154</v>
      </c>
      <c r="C50" s="22" t="s">
        <v>444</v>
      </c>
      <c r="D50" s="22" t="s">
        <v>1153</v>
      </c>
      <c r="E50" s="23">
        <v>9000</v>
      </c>
      <c r="F50" s="23"/>
      <c r="G50" s="23"/>
    </row>
    <row r="51" ht="52.5" customHeight="1" spans="1:7">
      <c r="A51" s="25"/>
      <c r="B51" s="22" t="s">
        <v>1155</v>
      </c>
      <c r="C51" s="22" t="s">
        <v>521</v>
      </c>
      <c r="D51" s="22" t="s">
        <v>1153</v>
      </c>
      <c r="E51" s="23">
        <v>10000</v>
      </c>
      <c r="F51" s="23"/>
      <c r="G51" s="23"/>
    </row>
    <row r="52" ht="52.5" customHeight="1" spans="1:7">
      <c r="A52" s="21" t="s">
        <v>56</v>
      </c>
      <c r="B52" s="25"/>
      <c r="C52" s="25"/>
      <c r="D52" s="25"/>
      <c r="E52" s="23">
        <v>30000</v>
      </c>
      <c r="F52" s="23"/>
      <c r="G52" s="23"/>
    </row>
    <row r="53" ht="52.5" customHeight="1" spans="1:7">
      <c r="A53" s="25"/>
      <c r="B53" s="22" t="s">
        <v>1155</v>
      </c>
      <c r="C53" s="22" t="s">
        <v>525</v>
      </c>
      <c r="D53" s="22" t="s">
        <v>1153</v>
      </c>
      <c r="E53" s="23">
        <v>30000</v>
      </c>
      <c r="F53" s="23"/>
      <c r="G53" s="23"/>
    </row>
    <row r="54" ht="52.5" customHeight="1" spans="1:7">
      <c r="A54" s="21" t="s">
        <v>58</v>
      </c>
      <c r="B54" s="25"/>
      <c r="C54" s="25"/>
      <c r="D54" s="25"/>
      <c r="E54" s="23">
        <v>48160</v>
      </c>
      <c r="F54" s="23">
        <v>40000</v>
      </c>
      <c r="G54" s="23">
        <v>20000</v>
      </c>
    </row>
    <row r="55" ht="52.5" customHeight="1" spans="1:7">
      <c r="A55" s="25"/>
      <c r="B55" s="22" t="s">
        <v>1154</v>
      </c>
      <c r="C55" s="22" t="s">
        <v>444</v>
      </c>
      <c r="D55" s="22" t="s">
        <v>1153</v>
      </c>
      <c r="E55" s="23">
        <v>8160</v>
      </c>
      <c r="F55" s="23"/>
      <c r="G55" s="23"/>
    </row>
    <row r="56" ht="52.5" customHeight="1" spans="1:7">
      <c r="A56" s="25"/>
      <c r="B56" s="22" t="s">
        <v>1155</v>
      </c>
      <c r="C56" s="22" t="s">
        <v>538</v>
      </c>
      <c r="D56" s="22" t="s">
        <v>1153</v>
      </c>
      <c r="E56" s="23">
        <v>10000</v>
      </c>
      <c r="F56" s="23">
        <v>10000</v>
      </c>
      <c r="G56" s="23"/>
    </row>
    <row r="57" ht="52.5" customHeight="1" spans="1:7">
      <c r="A57" s="25"/>
      <c r="B57" s="22" t="s">
        <v>1155</v>
      </c>
      <c r="C57" s="22" t="s">
        <v>536</v>
      </c>
      <c r="D57" s="22" t="s">
        <v>1153</v>
      </c>
      <c r="E57" s="23">
        <v>10000</v>
      </c>
      <c r="F57" s="23">
        <v>10000</v>
      </c>
      <c r="G57" s="23"/>
    </row>
    <row r="58" ht="52.5" customHeight="1" spans="1:7">
      <c r="A58" s="25"/>
      <c r="B58" s="22" t="s">
        <v>1155</v>
      </c>
      <c r="C58" s="22" t="s">
        <v>534</v>
      </c>
      <c r="D58" s="22" t="s">
        <v>1153</v>
      </c>
      <c r="E58" s="23">
        <v>20000</v>
      </c>
      <c r="F58" s="23">
        <v>20000</v>
      </c>
      <c r="G58" s="23">
        <v>20000</v>
      </c>
    </row>
    <row r="59" ht="30" customHeight="1" spans="1:7">
      <c r="A59" s="26" t="s">
        <v>30</v>
      </c>
      <c r="B59" s="27" t="s">
        <v>1137</v>
      </c>
      <c r="C59" s="27"/>
      <c r="D59" s="28"/>
      <c r="E59" s="23">
        <v>7634404.35</v>
      </c>
      <c r="F59" s="23">
        <v>5148641</v>
      </c>
      <c r="G59" s="23">
        <v>4467530</v>
      </c>
    </row>
  </sheetData>
  <mergeCells count="11">
    <mergeCell ref="A2:G2"/>
    <mergeCell ref="A3:D3"/>
    <mergeCell ref="E4:G4"/>
    <mergeCell ref="A59:D5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5"/>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2"/>
      <c r="B1" s="1"/>
      <c r="C1" s="1"/>
      <c r="D1" s="1"/>
      <c r="E1" s="1"/>
      <c r="F1" s="1"/>
      <c r="G1" s="1"/>
      <c r="H1" s="1"/>
      <c r="I1" s="92"/>
      <c r="J1" s="1"/>
      <c r="K1" s="1"/>
      <c r="L1" s="1"/>
      <c r="M1" s="1"/>
      <c r="N1" s="1"/>
      <c r="O1" s="1"/>
      <c r="P1" s="97" t="s">
        <v>26</v>
      </c>
      <c r="Q1" s="97"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"单位名称："&amp;"梁河县农业农村局"</f>
        <v>单位名称：梁河县农业农村局</v>
      </c>
      <c r="B3" s="31"/>
      <c r="C3" s="177"/>
      <c r="D3" s="177"/>
      <c r="E3" s="177"/>
      <c r="F3" s="177"/>
      <c r="G3" s="177"/>
      <c r="H3" s="177"/>
      <c r="I3" s="177"/>
      <c r="J3" s="177"/>
      <c r="K3" s="177"/>
      <c r="L3" s="177"/>
      <c r="M3" s="177"/>
      <c r="N3" s="177"/>
      <c r="O3" s="177"/>
      <c r="P3" s="97" t="s">
        <v>27</v>
      </c>
      <c r="Q3" s="97"/>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5" t="s">
        <v>38</v>
      </c>
      <c r="J5" s="195"/>
      <c r="K5" s="195"/>
      <c r="L5" s="195"/>
      <c r="M5" s="195"/>
      <c r="N5" s="195"/>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3" t="s">
        <v>45</v>
      </c>
      <c r="B8" s="193" t="s">
        <v>46</v>
      </c>
      <c r="C8" s="23">
        <v>23232400.62</v>
      </c>
      <c r="D8" s="23">
        <v>23232400.62</v>
      </c>
      <c r="E8" s="23">
        <v>22495600.62</v>
      </c>
      <c r="F8" s="23"/>
      <c r="G8" s="23"/>
      <c r="H8" s="23"/>
      <c r="I8" s="23">
        <v>736800</v>
      </c>
      <c r="J8" s="23"/>
      <c r="K8" s="23"/>
      <c r="L8" s="23"/>
      <c r="M8" s="23"/>
      <c r="N8" s="23">
        <v>736800</v>
      </c>
      <c r="O8" s="23"/>
      <c r="P8" s="23"/>
      <c r="Q8" s="23"/>
      <c r="R8" s="23"/>
      <c r="S8" s="23"/>
    </row>
    <row r="9" ht="52.5" customHeight="1" spans="1:19">
      <c r="A9" s="193" t="s">
        <v>47</v>
      </c>
      <c r="B9" s="193" t="s">
        <v>48</v>
      </c>
      <c r="C9" s="23">
        <v>4466862.35</v>
      </c>
      <c r="D9" s="23">
        <v>4466862.35</v>
      </c>
      <c r="E9" s="23">
        <v>4464362.35</v>
      </c>
      <c r="F9" s="23"/>
      <c r="G9" s="23"/>
      <c r="H9" s="23"/>
      <c r="I9" s="23">
        <v>2500</v>
      </c>
      <c r="J9" s="23"/>
      <c r="K9" s="23"/>
      <c r="L9" s="23"/>
      <c r="M9" s="23"/>
      <c r="N9" s="23">
        <v>2500</v>
      </c>
      <c r="O9" s="23"/>
      <c r="P9" s="23"/>
      <c r="Q9" s="23"/>
      <c r="R9" s="25"/>
      <c r="S9" s="25"/>
    </row>
    <row r="10" ht="52.5" customHeight="1" spans="1:19">
      <c r="A10" s="193" t="s">
        <v>49</v>
      </c>
      <c r="B10" s="193" t="s">
        <v>50</v>
      </c>
      <c r="C10" s="23">
        <v>2313272.17</v>
      </c>
      <c r="D10" s="23">
        <v>2313272.17</v>
      </c>
      <c r="E10" s="23">
        <v>2142092.36</v>
      </c>
      <c r="F10" s="23"/>
      <c r="G10" s="23"/>
      <c r="H10" s="23"/>
      <c r="I10" s="23">
        <v>171179.81</v>
      </c>
      <c r="J10" s="23"/>
      <c r="K10" s="23"/>
      <c r="L10" s="23"/>
      <c r="M10" s="23"/>
      <c r="N10" s="23">
        <v>171179.81</v>
      </c>
      <c r="O10" s="23"/>
      <c r="P10" s="23"/>
      <c r="Q10" s="23"/>
      <c r="R10" s="25"/>
      <c r="S10" s="25"/>
    </row>
    <row r="11" ht="52.5" customHeight="1" spans="1:19">
      <c r="A11" s="193" t="s">
        <v>51</v>
      </c>
      <c r="B11" s="193" t="s">
        <v>52</v>
      </c>
      <c r="C11" s="23">
        <v>1860846.33</v>
      </c>
      <c r="D11" s="23">
        <v>1860846.33</v>
      </c>
      <c r="E11" s="23">
        <v>1858846.33</v>
      </c>
      <c r="F11" s="23"/>
      <c r="G11" s="23"/>
      <c r="H11" s="23"/>
      <c r="I11" s="23">
        <v>2000</v>
      </c>
      <c r="J11" s="23"/>
      <c r="K11" s="23"/>
      <c r="L11" s="23"/>
      <c r="M11" s="23"/>
      <c r="N11" s="23">
        <v>2000</v>
      </c>
      <c r="O11" s="23"/>
      <c r="P11" s="23"/>
      <c r="Q11" s="23"/>
      <c r="R11" s="25"/>
      <c r="S11" s="25"/>
    </row>
    <row r="12" ht="52.5" customHeight="1" spans="1:19">
      <c r="A12" s="193" t="s">
        <v>53</v>
      </c>
      <c r="B12" s="193" t="s">
        <v>54</v>
      </c>
      <c r="C12" s="23">
        <v>1180030.32</v>
      </c>
      <c r="D12" s="23">
        <v>1180030.32</v>
      </c>
      <c r="E12" s="23">
        <v>1179230.32</v>
      </c>
      <c r="F12" s="23"/>
      <c r="G12" s="23"/>
      <c r="H12" s="23"/>
      <c r="I12" s="23">
        <v>800</v>
      </c>
      <c r="J12" s="23"/>
      <c r="K12" s="23"/>
      <c r="L12" s="23"/>
      <c r="M12" s="23"/>
      <c r="N12" s="23">
        <v>800</v>
      </c>
      <c r="O12" s="23"/>
      <c r="P12" s="23"/>
      <c r="Q12" s="23"/>
      <c r="R12" s="25"/>
      <c r="S12" s="25"/>
    </row>
    <row r="13" ht="52.5" customHeight="1" spans="1:19">
      <c r="A13" s="193" t="s">
        <v>55</v>
      </c>
      <c r="B13" s="193" t="s">
        <v>56</v>
      </c>
      <c r="C13" s="23">
        <v>1699178.21</v>
      </c>
      <c r="D13" s="23">
        <v>1699178.21</v>
      </c>
      <c r="E13" s="23">
        <v>1698178.21</v>
      </c>
      <c r="F13" s="23"/>
      <c r="G13" s="23"/>
      <c r="H13" s="23"/>
      <c r="I13" s="23">
        <v>1000</v>
      </c>
      <c r="J13" s="23"/>
      <c r="K13" s="23"/>
      <c r="L13" s="23"/>
      <c r="M13" s="23"/>
      <c r="N13" s="23">
        <v>1000</v>
      </c>
      <c r="O13" s="23"/>
      <c r="P13" s="23"/>
      <c r="Q13" s="23"/>
      <c r="R13" s="25"/>
      <c r="S13" s="25"/>
    </row>
    <row r="14" ht="52.5" customHeight="1" spans="1:19">
      <c r="A14" s="193" t="s">
        <v>57</v>
      </c>
      <c r="B14" s="193" t="s">
        <v>58</v>
      </c>
      <c r="C14" s="23">
        <v>1962165.83</v>
      </c>
      <c r="D14" s="23">
        <v>1962165.83</v>
      </c>
      <c r="E14" s="23">
        <v>1961565.83</v>
      </c>
      <c r="F14" s="23"/>
      <c r="G14" s="23"/>
      <c r="H14" s="23"/>
      <c r="I14" s="23">
        <v>600</v>
      </c>
      <c r="J14" s="23"/>
      <c r="K14" s="23"/>
      <c r="L14" s="23"/>
      <c r="M14" s="23"/>
      <c r="N14" s="23">
        <v>600</v>
      </c>
      <c r="O14" s="23"/>
      <c r="P14" s="23"/>
      <c r="Q14" s="23"/>
      <c r="R14" s="25"/>
      <c r="S14" s="25"/>
    </row>
    <row r="15" ht="30" customHeight="1" spans="1:19">
      <c r="A15" s="12" t="s">
        <v>30</v>
      </c>
      <c r="B15" s="194"/>
      <c r="C15" s="183">
        <v>36714755.83</v>
      </c>
      <c r="D15" s="183">
        <v>36714755.83</v>
      </c>
      <c r="E15" s="183">
        <v>35799876.02</v>
      </c>
      <c r="F15" s="183"/>
      <c r="G15" s="183"/>
      <c r="H15" s="183"/>
      <c r="I15" s="183">
        <v>914879.81</v>
      </c>
      <c r="J15" s="183"/>
      <c r="K15" s="183"/>
      <c r="L15" s="183"/>
      <c r="M15" s="183"/>
      <c r="N15" s="183">
        <v>914879.81</v>
      </c>
      <c r="O15" s="183"/>
      <c r="P15" s="183"/>
      <c r="Q15" s="183"/>
      <c r="R15" s="183"/>
      <c r="S15" s="183"/>
    </row>
  </sheetData>
  <mergeCells count="21">
    <mergeCell ref="P1:S1"/>
    <mergeCell ref="A2:S2"/>
    <mergeCell ref="A3:G3"/>
    <mergeCell ref="P3:S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7"/>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5"/>
      <c r="B1" s="185"/>
      <c r="C1" s="185"/>
      <c r="D1" s="185"/>
      <c r="E1" s="185"/>
      <c r="F1" s="185"/>
      <c r="G1" s="185"/>
      <c r="H1" s="185"/>
      <c r="I1" s="185"/>
      <c r="J1" s="185"/>
      <c r="K1" s="185"/>
      <c r="L1" s="185"/>
      <c r="M1" s="185"/>
      <c r="N1" s="99" t="s">
        <v>59</v>
      </c>
      <c r="O1" s="99"/>
    </row>
    <row r="2" ht="36" customHeight="1" spans="1:15">
      <c r="A2" s="186" t="str">
        <f>"2026"&amp;"年部门支出预算表"</f>
        <v>2026年部门支出预算表</v>
      </c>
      <c r="B2" s="186"/>
      <c r="C2" s="186"/>
      <c r="D2" s="186"/>
      <c r="E2" s="186"/>
      <c r="F2" s="186"/>
      <c r="G2" s="186"/>
      <c r="H2" s="186"/>
      <c r="I2" s="186"/>
      <c r="J2" s="186"/>
      <c r="K2" s="186"/>
      <c r="L2" s="186"/>
      <c r="M2" s="186"/>
      <c r="N2" s="186"/>
      <c r="O2" s="186"/>
    </row>
    <row r="3" ht="18.75" customHeight="1" spans="1:15">
      <c r="A3" s="31" t="str">
        <f>"单位名称："&amp;"梁河县农业农村局"</f>
        <v>单位名称：梁河县农业农村局</v>
      </c>
      <c r="B3" s="31"/>
      <c r="C3" s="31"/>
      <c r="D3" s="31"/>
      <c r="E3" s="31"/>
      <c r="F3" s="31"/>
      <c r="G3" s="185"/>
      <c r="H3" s="185"/>
      <c r="I3" s="185"/>
      <c r="J3" s="185"/>
      <c r="K3" s="185"/>
      <c r="L3" s="185"/>
      <c r="M3" s="185"/>
      <c r="N3" s="99" t="s">
        <v>1</v>
      </c>
      <c r="O3" s="99"/>
    </row>
    <row r="4" ht="31.5" customHeight="1" spans="1:15">
      <c r="A4" s="187" t="s">
        <v>60</v>
      </c>
      <c r="B4" s="187" t="s">
        <v>61</v>
      </c>
      <c r="C4" s="187" t="s">
        <v>30</v>
      </c>
      <c r="D4" s="187" t="s">
        <v>34</v>
      </c>
      <c r="E4" s="187"/>
      <c r="F4" s="187"/>
      <c r="G4" s="187" t="s">
        <v>35</v>
      </c>
      <c r="H4" s="187" t="s">
        <v>36</v>
      </c>
      <c r="I4" s="187" t="s">
        <v>62</v>
      </c>
      <c r="J4" s="187" t="s">
        <v>63</v>
      </c>
      <c r="K4" s="187"/>
      <c r="L4" s="187"/>
      <c r="M4" s="187"/>
      <c r="N4" s="187"/>
      <c r="O4" s="187"/>
    </row>
    <row r="5" ht="37.3" customHeight="1" spans="1:15">
      <c r="A5" s="187"/>
      <c r="B5" s="187"/>
      <c r="C5" s="187"/>
      <c r="D5" s="187" t="s">
        <v>33</v>
      </c>
      <c r="E5" s="187" t="s">
        <v>64</v>
      </c>
      <c r="F5" s="187" t="s">
        <v>65</v>
      </c>
      <c r="G5" s="187"/>
      <c r="H5" s="187"/>
      <c r="I5" s="187"/>
      <c r="J5" s="187" t="s">
        <v>33</v>
      </c>
      <c r="K5" s="187" t="s">
        <v>66</v>
      </c>
      <c r="L5" s="187" t="s">
        <v>67</v>
      </c>
      <c r="M5" s="187" t="s">
        <v>68</v>
      </c>
      <c r="N5" s="187" t="s">
        <v>69</v>
      </c>
      <c r="O5" s="187" t="s">
        <v>70</v>
      </c>
    </row>
    <row r="6" ht="18.75" customHeight="1" spans="1:15">
      <c r="A6" s="188" t="s">
        <v>71</v>
      </c>
      <c r="B6" s="188" t="s">
        <v>72</v>
      </c>
      <c r="C6" s="188" t="s">
        <v>73</v>
      </c>
      <c r="D6" s="188" t="s">
        <v>74</v>
      </c>
      <c r="E6" s="188" t="s">
        <v>75</v>
      </c>
      <c r="F6" s="188" t="s">
        <v>76</v>
      </c>
      <c r="G6" s="188" t="s">
        <v>77</v>
      </c>
      <c r="H6" s="188" t="s">
        <v>78</v>
      </c>
      <c r="I6" s="188" t="s">
        <v>79</v>
      </c>
      <c r="J6" s="188" t="s">
        <v>80</v>
      </c>
      <c r="K6" s="188" t="s">
        <v>81</v>
      </c>
      <c r="L6" s="188" t="s">
        <v>82</v>
      </c>
      <c r="M6" s="188" t="s">
        <v>83</v>
      </c>
      <c r="N6" s="188" t="s">
        <v>84</v>
      </c>
      <c r="O6" s="188" t="s">
        <v>85</v>
      </c>
    </row>
    <row r="7" ht="52.5" customHeight="1" spans="1:15">
      <c r="A7" s="189" t="s">
        <v>86</v>
      </c>
      <c r="B7" s="189" t="s">
        <v>87</v>
      </c>
      <c r="C7" s="154">
        <v>97470</v>
      </c>
      <c r="D7" s="154">
        <v>97470</v>
      </c>
      <c r="E7" s="154">
        <v>76450</v>
      </c>
      <c r="F7" s="154">
        <v>21020</v>
      </c>
      <c r="G7" s="154"/>
      <c r="H7" s="154"/>
      <c r="I7" s="154"/>
      <c r="J7" s="154"/>
      <c r="K7" s="154"/>
      <c r="L7" s="154"/>
      <c r="M7" s="154"/>
      <c r="N7" s="154"/>
      <c r="O7" s="154"/>
    </row>
    <row r="8" ht="52.5" customHeight="1" spans="1:15">
      <c r="A8" s="190" t="s">
        <v>88</v>
      </c>
      <c r="B8" s="190" t="s">
        <v>89</v>
      </c>
      <c r="C8" s="154">
        <v>75420</v>
      </c>
      <c r="D8" s="154">
        <v>75420</v>
      </c>
      <c r="E8" s="154">
        <v>54400</v>
      </c>
      <c r="F8" s="154">
        <v>21020</v>
      </c>
      <c r="G8" s="154"/>
      <c r="H8" s="154"/>
      <c r="I8" s="154"/>
      <c r="J8" s="154"/>
      <c r="K8" s="154"/>
      <c r="L8" s="154"/>
      <c r="M8" s="154"/>
      <c r="N8" s="154"/>
      <c r="O8" s="154"/>
    </row>
    <row r="9" ht="52.5" customHeight="1" spans="1:15">
      <c r="A9" s="191" t="s">
        <v>90</v>
      </c>
      <c r="B9" s="191" t="s">
        <v>91</v>
      </c>
      <c r="C9" s="154">
        <v>75420</v>
      </c>
      <c r="D9" s="154">
        <v>75420</v>
      </c>
      <c r="E9" s="154">
        <v>54400</v>
      </c>
      <c r="F9" s="154">
        <v>21020</v>
      </c>
      <c r="G9" s="154"/>
      <c r="H9" s="154"/>
      <c r="I9" s="154"/>
      <c r="J9" s="154"/>
      <c r="K9" s="154"/>
      <c r="L9" s="154"/>
      <c r="M9" s="154"/>
      <c r="N9" s="154"/>
      <c r="O9" s="154"/>
    </row>
    <row r="10" ht="52.5" customHeight="1" spans="1:15">
      <c r="A10" s="190" t="s">
        <v>92</v>
      </c>
      <c r="B10" s="190" t="s">
        <v>93</v>
      </c>
      <c r="C10" s="154">
        <v>22050</v>
      </c>
      <c r="D10" s="154">
        <v>22050</v>
      </c>
      <c r="E10" s="154">
        <v>22050</v>
      </c>
      <c r="F10" s="154"/>
      <c r="G10" s="154"/>
      <c r="H10" s="154"/>
      <c r="I10" s="154"/>
      <c r="J10" s="154"/>
      <c r="K10" s="154"/>
      <c r="L10" s="154"/>
      <c r="M10" s="154"/>
      <c r="N10" s="154"/>
      <c r="O10" s="154"/>
    </row>
    <row r="11" ht="52.5" customHeight="1" spans="1:15">
      <c r="A11" s="191" t="s">
        <v>94</v>
      </c>
      <c r="B11" s="191" t="s">
        <v>93</v>
      </c>
      <c r="C11" s="154">
        <v>22050</v>
      </c>
      <c r="D11" s="154">
        <v>22050</v>
      </c>
      <c r="E11" s="154">
        <v>22050</v>
      </c>
      <c r="F11" s="154"/>
      <c r="G11" s="154"/>
      <c r="H11" s="154"/>
      <c r="I11" s="154"/>
      <c r="J11" s="154"/>
      <c r="K11" s="154"/>
      <c r="L11" s="154"/>
      <c r="M11" s="154"/>
      <c r="N11" s="154"/>
      <c r="O11" s="154"/>
    </row>
    <row r="12" ht="52.5" customHeight="1" spans="1:15">
      <c r="A12" s="189" t="s">
        <v>95</v>
      </c>
      <c r="B12" s="189" t="s">
        <v>96</v>
      </c>
      <c r="C12" s="154">
        <v>5428325.24</v>
      </c>
      <c r="D12" s="154">
        <v>5428325.24</v>
      </c>
      <c r="E12" s="154">
        <v>4658551.89</v>
      </c>
      <c r="F12" s="154">
        <v>769773.35</v>
      </c>
      <c r="G12" s="154"/>
      <c r="H12" s="154"/>
      <c r="I12" s="154"/>
      <c r="J12" s="154"/>
      <c r="K12" s="154"/>
      <c r="L12" s="154"/>
      <c r="M12" s="154"/>
      <c r="N12" s="154"/>
      <c r="O12" s="154"/>
    </row>
    <row r="13" ht="52.5" customHeight="1" spans="1:15">
      <c r="A13" s="190" t="s">
        <v>97</v>
      </c>
      <c r="B13" s="190" t="s">
        <v>98</v>
      </c>
      <c r="C13" s="154">
        <v>34422.72</v>
      </c>
      <c r="D13" s="154">
        <v>34422.72</v>
      </c>
      <c r="E13" s="154">
        <v>34422.72</v>
      </c>
      <c r="F13" s="154"/>
      <c r="G13" s="154"/>
      <c r="H13" s="154"/>
      <c r="I13" s="154"/>
      <c r="J13" s="154"/>
      <c r="K13" s="154"/>
      <c r="L13" s="154"/>
      <c r="M13" s="154"/>
      <c r="N13" s="154"/>
      <c r="O13" s="154"/>
    </row>
    <row r="14" ht="52.5" customHeight="1" spans="1:15">
      <c r="A14" s="191" t="s">
        <v>99</v>
      </c>
      <c r="B14" s="191" t="s">
        <v>100</v>
      </c>
      <c r="C14" s="154">
        <v>34422.72</v>
      </c>
      <c r="D14" s="154">
        <v>34422.72</v>
      </c>
      <c r="E14" s="154">
        <v>34422.72</v>
      </c>
      <c r="F14" s="154"/>
      <c r="G14" s="154"/>
      <c r="H14" s="154"/>
      <c r="I14" s="154"/>
      <c r="J14" s="154"/>
      <c r="K14" s="154"/>
      <c r="L14" s="154"/>
      <c r="M14" s="154"/>
      <c r="N14" s="154"/>
      <c r="O14" s="154"/>
    </row>
    <row r="15" ht="52.5" customHeight="1" spans="1:15">
      <c r="A15" s="190" t="s">
        <v>101</v>
      </c>
      <c r="B15" s="190" t="s">
        <v>102</v>
      </c>
      <c r="C15" s="154">
        <v>4264675.17</v>
      </c>
      <c r="D15" s="154">
        <v>4264675.17</v>
      </c>
      <c r="E15" s="154">
        <v>4264675.17</v>
      </c>
      <c r="F15" s="154"/>
      <c r="G15" s="154"/>
      <c r="H15" s="154"/>
      <c r="I15" s="154"/>
      <c r="J15" s="154"/>
      <c r="K15" s="154"/>
      <c r="L15" s="154"/>
      <c r="M15" s="154"/>
      <c r="N15" s="154"/>
      <c r="O15" s="154"/>
    </row>
    <row r="16" ht="52.5" customHeight="1" spans="1:15">
      <c r="A16" s="191" t="s">
        <v>103</v>
      </c>
      <c r="B16" s="191" t="s">
        <v>104</v>
      </c>
      <c r="C16" s="154">
        <v>146372</v>
      </c>
      <c r="D16" s="154">
        <v>146372</v>
      </c>
      <c r="E16" s="154">
        <v>146372</v>
      </c>
      <c r="F16" s="154"/>
      <c r="G16" s="154"/>
      <c r="H16" s="154"/>
      <c r="I16" s="154"/>
      <c r="J16" s="154"/>
      <c r="K16" s="154"/>
      <c r="L16" s="154"/>
      <c r="M16" s="154"/>
      <c r="N16" s="154"/>
      <c r="O16" s="154"/>
    </row>
    <row r="17" ht="52.5" customHeight="1" spans="1:15">
      <c r="A17" s="191" t="s">
        <v>105</v>
      </c>
      <c r="B17" s="191" t="s">
        <v>106</v>
      </c>
      <c r="C17" s="154">
        <v>391282.05</v>
      </c>
      <c r="D17" s="154">
        <v>391282.05</v>
      </c>
      <c r="E17" s="154">
        <v>391282.05</v>
      </c>
      <c r="F17" s="154"/>
      <c r="G17" s="154"/>
      <c r="H17" s="154"/>
      <c r="I17" s="154"/>
      <c r="J17" s="154"/>
      <c r="K17" s="154"/>
      <c r="L17" s="154"/>
      <c r="M17" s="154"/>
      <c r="N17" s="154"/>
      <c r="O17" s="154"/>
    </row>
    <row r="18" ht="52.5" customHeight="1" spans="1:15">
      <c r="A18" s="191" t="s">
        <v>107</v>
      </c>
      <c r="B18" s="191" t="s">
        <v>108</v>
      </c>
      <c r="C18" s="154">
        <v>2780726.4</v>
      </c>
      <c r="D18" s="154">
        <v>2780726.4</v>
      </c>
      <c r="E18" s="154">
        <v>2780726.4</v>
      </c>
      <c r="F18" s="154"/>
      <c r="G18" s="154"/>
      <c r="H18" s="154"/>
      <c r="I18" s="154"/>
      <c r="J18" s="154"/>
      <c r="K18" s="154"/>
      <c r="L18" s="154"/>
      <c r="M18" s="154"/>
      <c r="N18" s="154"/>
      <c r="O18" s="154"/>
    </row>
    <row r="19" ht="52.5" customHeight="1" spans="1:15">
      <c r="A19" s="191" t="s">
        <v>109</v>
      </c>
      <c r="B19" s="191" t="s">
        <v>110</v>
      </c>
      <c r="C19" s="154">
        <v>946294.72</v>
      </c>
      <c r="D19" s="154">
        <v>946294.72</v>
      </c>
      <c r="E19" s="154">
        <v>946294.72</v>
      </c>
      <c r="F19" s="154"/>
      <c r="G19" s="154"/>
      <c r="H19" s="154"/>
      <c r="I19" s="154"/>
      <c r="J19" s="154"/>
      <c r="K19" s="154"/>
      <c r="L19" s="154"/>
      <c r="M19" s="154"/>
      <c r="N19" s="154"/>
      <c r="O19" s="154"/>
    </row>
    <row r="20" ht="52.5" customHeight="1" spans="1:15">
      <c r="A20" s="190" t="s">
        <v>111</v>
      </c>
      <c r="B20" s="190" t="s">
        <v>112</v>
      </c>
      <c r="C20" s="154">
        <v>769773.35</v>
      </c>
      <c r="D20" s="154">
        <v>769773.35</v>
      </c>
      <c r="E20" s="154"/>
      <c r="F20" s="154">
        <v>769773.35</v>
      </c>
      <c r="G20" s="154"/>
      <c r="H20" s="154"/>
      <c r="I20" s="154"/>
      <c r="J20" s="154"/>
      <c r="K20" s="154"/>
      <c r="L20" s="154"/>
      <c r="M20" s="154"/>
      <c r="N20" s="154"/>
      <c r="O20" s="154"/>
    </row>
    <row r="21" ht="52.5" customHeight="1" spans="1:15">
      <c r="A21" s="191" t="s">
        <v>113</v>
      </c>
      <c r="B21" s="191" t="s">
        <v>114</v>
      </c>
      <c r="C21" s="154">
        <v>769773.35</v>
      </c>
      <c r="D21" s="154">
        <v>769773.35</v>
      </c>
      <c r="E21" s="154"/>
      <c r="F21" s="154">
        <v>769773.35</v>
      </c>
      <c r="G21" s="154"/>
      <c r="H21" s="154"/>
      <c r="I21" s="154"/>
      <c r="J21" s="154"/>
      <c r="K21" s="154"/>
      <c r="L21" s="154"/>
      <c r="M21" s="154"/>
      <c r="N21" s="154"/>
      <c r="O21" s="154"/>
    </row>
    <row r="22" ht="52.5" customHeight="1" spans="1:15">
      <c r="A22" s="190" t="s">
        <v>115</v>
      </c>
      <c r="B22" s="190" t="s">
        <v>116</v>
      </c>
      <c r="C22" s="154">
        <v>359454</v>
      </c>
      <c r="D22" s="154">
        <v>359454</v>
      </c>
      <c r="E22" s="154">
        <v>359454</v>
      </c>
      <c r="F22" s="154"/>
      <c r="G22" s="154"/>
      <c r="H22" s="154"/>
      <c r="I22" s="154"/>
      <c r="J22" s="154"/>
      <c r="K22" s="154"/>
      <c r="L22" s="154"/>
      <c r="M22" s="154"/>
      <c r="N22" s="154"/>
      <c r="O22" s="154"/>
    </row>
    <row r="23" ht="52.5" customHeight="1" spans="1:15">
      <c r="A23" s="191" t="s">
        <v>117</v>
      </c>
      <c r="B23" s="191" t="s">
        <v>116</v>
      </c>
      <c r="C23" s="154">
        <v>359454</v>
      </c>
      <c r="D23" s="154">
        <v>359454</v>
      </c>
      <c r="E23" s="154">
        <v>359454</v>
      </c>
      <c r="F23" s="154"/>
      <c r="G23" s="154"/>
      <c r="H23" s="154"/>
      <c r="I23" s="154"/>
      <c r="J23" s="154"/>
      <c r="K23" s="154"/>
      <c r="L23" s="154"/>
      <c r="M23" s="154"/>
      <c r="N23" s="154"/>
      <c r="O23" s="154"/>
    </row>
    <row r="24" ht="52.5" customHeight="1" spans="1:15">
      <c r="A24" s="189" t="s">
        <v>118</v>
      </c>
      <c r="B24" s="189" t="s">
        <v>119</v>
      </c>
      <c r="C24" s="154">
        <v>1254045.18</v>
      </c>
      <c r="D24" s="154">
        <v>1254045.18</v>
      </c>
      <c r="E24" s="154">
        <v>1254045.18</v>
      </c>
      <c r="F24" s="154"/>
      <c r="G24" s="154"/>
      <c r="H24" s="154"/>
      <c r="I24" s="154"/>
      <c r="J24" s="154"/>
      <c r="K24" s="154"/>
      <c r="L24" s="154"/>
      <c r="M24" s="154"/>
      <c r="N24" s="154"/>
      <c r="O24" s="154"/>
    </row>
    <row r="25" ht="52.5" customHeight="1" spans="1:15">
      <c r="A25" s="190" t="s">
        <v>120</v>
      </c>
      <c r="B25" s="190" t="s">
        <v>121</v>
      </c>
      <c r="C25" s="154">
        <v>1254045.18</v>
      </c>
      <c r="D25" s="154">
        <v>1254045.18</v>
      </c>
      <c r="E25" s="154">
        <v>1254045.18</v>
      </c>
      <c r="F25" s="154"/>
      <c r="G25" s="154"/>
      <c r="H25" s="154"/>
      <c r="I25" s="154"/>
      <c r="J25" s="154"/>
      <c r="K25" s="154"/>
      <c r="L25" s="154"/>
      <c r="M25" s="154"/>
      <c r="N25" s="154"/>
      <c r="O25" s="154"/>
    </row>
    <row r="26" ht="52.5" customHeight="1" spans="1:15">
      <c r="A26" s="191" t="s">
        <v>122</v>
      </c>
      <c r="B26" s="191" t="s">
        <v>123</v>
      </c>
      <c r="C26" s="154">
        <v>155692.08</v>
      </c>
      <c r="D26" s="154">
        <v>155692.08</v>
      </c>
      <c r="E26" s="154">
        <v>155692.08</v>
      </c>
      <c r="F26" s="154"/>
      <c r="G26" s="154"/>
      <c r="H26" s="154"/>
      <c r="I26" s="154"/>
      <c r="J26" s="154"/>
      <c r="K26" s="154"/>
      <c r="L26" s="154"/>
      <c r="M26" s="154"/>
      <c r="N26" s="154"/>
      <c r="O26" s="154"/>
    </row>
    <row r="27" ht="52.5" customHeight="1" spans="1:15">
      <c r="A27" s="191" t="s">
        <v>124</v>
      </c>
      <c r="B27" s="191" t="s">
        <v>125</v>
      </c>
      <c r="C27" s="154">
        <v>887080.32</v>
      </c>
      <c r="D27" s="154">
        <v>887080.32</v>
      </c>
      <c r="E27" s="154">
        <v>887080.32</v>
      </c>
      <c r="F27" s="154"/>
      <c r="G27" s="154"/>
      <c r="H27" s="154"/>
      <c r="I27" s="154"/>
      <c r="J27" s="154"/>
      <c r="K27" s="154"/>
      <c r="L27" s="154"/>
      <c r="M27" s="154"/>
      <c r="N27" s="154"/>
      <c r="O27" s="154"/>
    </row>
    <row r="28" ht="52.5" customHeight="1" spans="1:15">
      <c r="A28" s="191" t="s">
        <v>126</v>
      </c>
      <c r="B28" s="191" t="s">
        <v>127</v>
      </c>
      <c r="C28" s="154">
        <v>211272.78</v>
      </c>
      <c r="D28" s="154">
        <v>211272.78</v>
      </c>
      <c r="E28" s="154">
        <v>211272.78</v>
      </c>
      <c r="F28" s="154"/>
      <c r="G28" s="154"/>
      <c r="H28" s="154"/>
      <c r="I28" s="154"/>
      <c r="J28" s="154"/>
      <c r="K28" s="154"/>
      <c r="L28" s="154"/>
      <c r="M28" s="154"/>
      <c r="N28" s="154"/>
      <c r="O28" s="154"/>
    </row>
    <row r="29" ht="52.5" customHeight="1" spans="1:15">
      <c r="A29" s="189" t="s">
        <v>128</v>
      </c>
      <c r="B29" s="189" t="s">
        <v>129</v>
      </c>
      <c r="C29" s="154">
        <v>27849370.61</v>
      </c>
      <c r="D29" s="154">
        <v>26934490.8</v>
      </c>
      <c r="E29" s="154">
        <v>20090879.8</v>
      </c>
      <c r="F29" s="154">
        <v>6843611</v>
      </c>
      <c r="G29" s="154"/>
      <c r="H29" s="154"/>
      <c r="I29" s="154"/>
      <c r="J29" s="154">
        <v>914879.81</v>
      </c>
      <c r="K29" s="154"/>
      <c r="L29" s="154"/>
      <c r="M29" s="154"/>
      <c r="N29" s="154"/>
      <c r="O29" s="154">
        <v>914879.81</v>
      </c>
    </row>
    <row r="30" ht="52.5" customHeight="1" spans="1:15">
      <c r="A30" s="190" t="s">
        <v>130</v>
      </c>
      <c r="B30" s="190" t="s">
        <v>131</v>
      </c>
      <c r="C30" s="154">
        <v>27204580.61</v>
      </c>
      <c r="D30" s="154">
        <v>26289700.8</v>
      </c>
      <c r="E30" s="154">
        <v>19446089.8</v>
      </c>
      <c r="F30" s="154">
        <v>6843611</v>
      </c>
      <c r="G30" s="154"/>
      <c r="H30" s="154"/>
      <c r="I30" s="154"/>
      <c r="J30" s="154">
        <v>914879.81</v>
      </c>
      <c r="K30" s="154"/>
      <c r="L30" s="154"/>
      <c r="M30" s="154"/>
      <c r="N30" s="154"/>
      <c r="O30" s="154">
        <v>914879.81</v>
      </c>
    </row>
    <row r="31" ht="52.5" customHeight="1" spans="1:15">
      <c r="A31" s="191" t="s">
        <v>132</v>
      </c>
      <c r="B31" s="191" t="s">
        <v>133</v>
      </c>
      <c r="C31" s="154">
        <v>3803581.76</v>
      </c>
      <c r="D31" s="154">
        <v>3803581.76</v>
      </c>
      <c r="E31" s="154">
        <v>3603581.76</v>
      </c>
      <c r="F31" s="154">
        <v>200000</v>
      </c>
      <c r="G31" s="154"/>
      <c r="H31" s="154"/>
      <c r="I31" s="154"/>
      <c r="J31" s="154"/>
      <c r="K31" s="154"/>
      <c r="L31" s="154"/>
      <c r="M31" s="154"/>
      <c r="N31" s="154"/>
      <c r="O31" s="154"/>
    </row>
    <row r="32" ht="52.5" customHeight="1" spans="1:15">
      <c r="A32" s="191" t="s">
        <v>134</v>
      </c>
      <c r="B32" s="191" t="s">
        <v>135</v>
      </c>
      <c r="C32" s="154">
        <v>16850387.85</v>
      </c>
      <c r="D32" s="154">
        <v>15935508.04</v>
      </c>
      <c r="E32" s="154">
        <v>15842508.04</v>
      </c>
      <c r="F32" s="154">
        <v>93000</v>
      </c>
      <c r="G32" s="154"/>
      <c r="H32" s="154"/>
      <c r="I32" s="154"/>
      <c r="J32" s="154">
        <v>914879.81</v>
      </c>
      <c r="K32" s="154"/>
      <c r="L32" s="154"/>
      <c r="M32" s="154"/>
      <c r="N32" s="154"/>
      <c r="O32" s="154">
        <v>914879.81</v>
      </c>
    </row>
    <row r="33" ht="52.5" customHeight="1" spans="1:15">
      <c r="A33" s="191" t="s">
        <v>136</v>
      </c>
      <c r="B33" s="191" t="s">
        <v>137</v>
      </c>
      <c r="C33" s="154">
        <v>40000</v>
      </c>
      <c r="D33" s="154">
        <v>40000</v>
      </c>
      <c r="E33" s="154"/>
      <c r="F33" s="154">
        <v>40000</v>
      </c>
      <c r="G33" s="154"/>
      <c r="H33" s="154"/>
      <c r="I33" s="154"/>
      <c r="J33" s="154"/>
      <c r="K33" s="154"/>
      <c r="L33" s="154"/>
      <c r="M33" s="154"/>
      <c r="N33" s="154"/>
      <c r="O33" s="154"/>
    </row>
    <row r="34" ht="52.5" customHeight="1" spans="1:15">
      <c r="A34" s="191" t="s">
        <v>138</v>
      </c>
      <c r="B34" s="191" t="s">
        <v>139</v>
      </c>
      <c r="C34" s="154">
        <v>130000</v>
      </c>
      <c r="D34" s="154">
        <v>130000</v>
      </c>
      <c r="E34" s="154"/>
      <c r="F34" s="154">
        <v>130000</v>
      </c>
      <c r="G34" s="154"/>
      <c r="H34" s="154"/>
      <c r="I34" s="154"/>
      <c r="J34" s="154"/>
      <c r="K34" s="154"/>
      <c r="L34" s="154"/>
      <c r="M34" s="154"/>
      <c r="N34" s="154"/>
      <c r="O34" s="154"/>
    </row>
    <row r="35" ht="52.5" customHeight="1" spans="1:15">
      <c r="A35" s="191" t="s">
        <v>140</v>
      </c>
      <c r="B35" s="191" t="s">
        <v>141</v>
      </c>
      <c r="C35" s="154">
        <v>120000</v>
      </c>
      <c r="D35" s="154">
        <v>120000</v>
      </c>
      <c r="E35" s="154"/>
      <c r="F35" s="154">
        <v>120000</v>
      </c>
      <c r="G35" s="154"/>
      <c r="H35" s="154"/>
      <c r="I35" s="154"/>
      <c r="J35" s="154"/>
      <c r="K35" s="154"/>
      <c r="L35" s="154"/>
      <c r="M35" s="154"/>
      <c r="N35" s="154"/>
      <c r="O35" s="154"/>
    </row>
    <row r="36" ht="52.5" customHeight="1" spans="1:15">
      <c r="A36" s="191" t="s">
        <v>142</v>
      </c>
      <c r="B36" s="191" t="s">
        <v>143</v>
      </c>
      <c r="C36" s="154">
        <v>50000</v>
      </c>
      <c r="D36" s="154">
        <v>50000</v>
      </c>
      <c r="E36" s="154"/>
      <c r="F36" s="154">
        <v>50000</v>
      </c>
      <c r="G36" s="154"/>
      <c r="H36" s="154"/>
      <c r="I36" s="154"/>
      <c r="J36" s="154"/>
      <c r="K36" s="154"/>
      <c r="L36" s="154"/>
      <c r="M36" s="154"/>
      <c r="N36" s="154"/>
      <c r="O36" s="154"/>
    </row>
    <row r="37" ht="52.5" customHeight="1" spans="1:15">
      <c r="A37" s="191" t="s">
        <v>144</v>
      </c>
      <c r="B37" s="191" t="s">
        <v>145</v>
      </c>
      <c r="C37" s="154">
        <v>10000</v>
      </c>
      <c r="D37" s="154">
        <v>10000</v>
      </c>
      <c r="E37" s="154"/>
      <c r="F37" s="154">
        <v>10000</v>
      </c>
      <c r="G37" s="154"/>
      <c r="H37" s="154"/>
      <c r="I37" s="154"/>
      <c r="J37" s="154"/>
      <c r="K37" s="154"/>
      <c r="L37" s="154"/>
      <c r="M37" s="154"/>
      <c r="N37" s="154"/>
      <c r="O37" s="154"/>
    </row>
    <row r="38" ht="52.5" customHeight="1" spans="1:15">
      <c r="A38" s="191" t="s">
        <v>146</v>
      </c>
      <c r="B38" s="191" t="s">
        <v>147</v>
      </c>
      <c r="C38" s="154">
        <v>5342780</v>
      </c>
      <c r="D38" s="154">
        <v>5342780</v>
      </c>
      <c r="E38" s="154"/>
      <c r="F38" s="154">
        <v>5342780</v>
      </c>
      <c r="G38" s="154"/>
      <c r="H38" s="154"/>
      <c r="I38" s="154"/>
      <c r="J38" s="154"/>
      <c r="K38" s="154"/>
      <c r="L38" s="154"/>
      <c r="M38" s="154"/>
      <c r="N38" s="154"/>
      <c r="O38" s="154"/>
    </row>
    <row r="39" ht="52.5" customHeight="1" spans="1:15">
      <c r="A39" s="191" t="s">
        <v>148</v>
      </c>
      <c r="B39" s="191" t="s">
        <v>149</v>
      </c>
      <c r="C39" s="154">
        <v>40000</v>
      </c>
      <c r="D39" s="154">
        <v>40000</v>
      </c>
      <c r="E39" s="154"/>
      <c r="F39" s="154">
        <v>40000</v>
      </c>
      <c r="G39" s="154"/>
      <c r="H39" s="154"/>
      <c r="I39" s="154"/>
      <c r="J39" s="154"/>
      <c r="K39" s="154"/>
      <c r="L39" s="154"/>
      <c r="M39" s="154"/>
      <c r="N39" s="154"/>
      <c r="O39" s="154"/>
    </row>
    <row r="40" ht="52.5" customHeight="1" spans="1:15">
      <c r="A40" s="191" t="s">
        <v>150</v>
      </c>
      <c r="B40" s="191" t="s">
        <v>151</v>
      </c>
      <c r="C40" s="154">
        <v>40000</v>
      </c>
      <c r="D40" s="154">
        <v>40000</v>
      </c>
      <c r="E40" s="154"/>
      <c r="F40" s="154">
        <v>40000</v>
      </c>
      <c r="G40" s="154"/>
      <c r="H40" s="154"/>
      <c r="I40" s="154"/>
      <c r="J40" s="154"/>
      <c r="K40" s="154"/>
      <c r="L40" s="154"/>
      <c r="M40" s="154"/>
      <c r="N40" s="154"/>
      <c r="O40" s="154"/>
    </row>
    <row r="41" ht="52.5" customHeight="1" spans="1:15">
      <c r="A41" s="191" t="s">
        <v>152</v>
      </c>
      <c r="B41" s="191" t="s">
        <v>153</v>
      </c>
      <c r="C41" s="154">
        <v>777831</v>
      </c>
      <c r="D41" s="154">
        <v>777831</v>
      </c>
      <c r="E41" s="154"/>
      <c r="F41" s="154">
        <v>777831</v>
      </c>
      <c r="G41" s="154"/>
      <c r="H41" s="154"/>
      <c r="I41" s="154"/>
      <c r="J41" s="154"/>
      <c r="K41" s="154"/>
      <c r="L41" s="154"/>
      <c r="M41" s="154"/>
      <c r="N41" s="154"/>
      <c r="O41" s="154"/>
    </row>
    <row r="42" ht="52.5" customHeight="1" spans="1:15">
      <c r="A42" s="190" t="s">
        <v>154</v>
      </c>
      <c r="B42" s="190" t="s">
        <v>155</v>
      </c>
      <c r="C42" s="154">
        <v>644790</v>
      </c>
      <c r="D42" s="154">
        <v>644790</v>
      </c>
      <c r="E42" s="154">
        <v>644790</v>
      </c>
      <c r="F42" s="154"/>
      <c r="G42" s="154"/>
      <c r="H42" s="154"/>
      <c r="I42" s="154"/>
      <c r="J42" s="154"/>
      <c r="K42" s="154"/>
      <c r="L42" s="154"/>
      <c r="M42" s="154"/>
      <c r="N42" s="154"/>
      <c r="O42" s="154"/>
    </row>
    <row r="43" ht="52.5" customHeight="1" spans="1:15">
      <c r="A43" s="191" t="s">
        <v>156</v>
      </c>
      <c r="B43" s="191" t="s">
        <v>157</v>
      </c>
      <c r="C43" s="154">
        <v>644790</v>
      </c>
      <c r="D43" s="154">
        <v>644790</v>
      </c>
      <c r="E43" s="154">
        <v>644790</v>
      </c>
      <c r="F43" s="154"/>
      <c r="G43" s="154"/>
      <c r="H43" s="154"/>
      <c r="I43" s="154"/>
      <c r="J43" s="154"/>
      <c r="K43" s="154"/>
      <c r="L43" s="154"/>
      <c r="M43" s="154"/>
      <c r="N43" s="154"/>
      <c r="O43" s="154"/>
    </row>
    <row r="44" ht="52.5" customHeight="1" spans="1:15">
      <c r="A44" s="189" t="s">
        <v>158</v>
      </c>
      <c r="B44" s="189" t="s">
        <v>159</v>
      </c>
      <c r="C44" s="154">
        <v>2085544.8</v>
      </c>
      <c r="D44" s="154">
        <v>2085544.8</v>
      </c>
      <c r="E44" s="154">
        <v>2085544.8</v>
      </c>
      <c r="F44" s="154"/>
      <c r="G44" s="154"/>
      <c r="H44" s="154"/>
      <c r="I44" s="154"/>
      <c r="J44" s="154"/>
      <c r="K44" s="154"/>
      <c r="L44" s="154"/>
      <c r="M44" s="154"/>
      <c r="N44" s="154"/>
      <c r="O44" s="154"/>
    </row>
    <row r="45" ht="52.5" customHeight="1" spans="1:15">
      <c r="A45" s="190" t="s">
        <v>160</v>
      </c>
      <c r="B45" s="190" t="s">
        <v>161</v>
      </c>
      <c r="C45" s="154">
        <v>2085544.8</v>
      </c>
      <c r="D45" s="154">
        <v>2085544.8</v>
      </c>
      <c r="E45" s="154">
        <v>2085544.8</v>
      </c>
      <c r="F45" s="154"/>
      <c r="G45" s="154"/>
      <c r="H45" s="154"/>
      <c r="I45" s="154"/>
      <c r="J45" s="154"/>
      <c r="K45" s="154"/>
      <c r="L45" s="154"/>
      <c r="M45" s="154"/>
      <c r="N45" s="154"/>
      <c r="O45" s="154"/>
    </row>
    <row r="46" ht="52.5" customHeight="1" spans="1:15">
      <c r="A46" s="191" t="s">
        <v>162</v>
      </c>
      <c r="B46" s="191" t="s">
        <v>163</v>
      </c>
      <c r="C46" s="154">
        <v>2085544.8</v>
      </c>
      <c r="D46" s="154">
        <v>2085544.8</v>
      </c>
      <c r="E46" s="154">
        <v>2085544.8</v>
      </c>
      <c r="F46" s="154"/>
      <c r="G46" s="154"/>
      <c r="H46" s="154"/>
      <c r="I46" s="154"/>
      <c r="J46" s="154"/>
      <c r="K46" s="154"/>
      <c r="L46" s="154"/>
      <c r="M46" s="154"/>
      <c r="N46" s="154"/>
      <c r="O46" s="154"/>
    </row>
    <row r="47" ht="30" customHeight="1" spans="1:15">
      <c r="A47" s="188" t="s">
        <v>30</v>
      </c>
      <c r="B47" s="188"/>
      <c r="C47" s="154">
        <v>36714755.83</v>
      </c>
      <c r="D47" s="154">
        <v>35799876.02</v>
      </c>
      <c r="E47" s="154">
        <v>28165471.67</v>
      </c>
      <c r="F47" s="154">
        <v>7634404.35</v>
      </c>
      <c r="G47" s="154"/>
      <c r="H47" s="154"/>
      <c r="I47" s="154"/>
      <c r="J47" s="154">
        <v>914879.81</v>
      </c>
      <c r="K47" s="154"/>
      <c r="L47" s="154"/>
      <c r="M47" s="154"/>
      <c r="N47" s="154"/>
      <c r="O47" s="154">
        <v>914879.81</v>
      </c>
    </row>
  </sheetData>
  <mergeCells count="13">
    <mergeCell ref="N1:O1"/>
    <mergeCell ref="A2:O2"/>
    <mergeCell ref="A3:F3"/>
    <mergeCell ref="N3:O3"/>
    <mergeCell ref="D4:F4"/>
    <mergeCell ref="J4:O4"/>
    <mergeCell ref="A47:B4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7"/>
      <c r="B1" s="177"/>
      <c r="C1" s="177"/>
      <c r="D1" s="97" t="s">
        <v>164</v>
      </c>
    </row>
    <row r="2" ht="30.75" customHeight="1" spans="1:4">
      <c r="A2" s="178" t="str">
        <f>"2026"&amp;"年部门财政拨款收支预算总表"</f>
        <v>2026年部门财政拨款收支预算总表</v>
      </c>
      <c r="B2" s="178"/>
      <c r="C2" s="178"/>
      <c r="D2" s="178"/>
    </row>
    <row r="3" ht="18.75" customHeight="1" spans="1:4">
      <c r="A3" s="31" t="str">
        <f>"单位名称："&amp;"梁河县农业农村局"</f>
        <v>单位名称：梁河县农业农村局</v>
      </c>
      <c r="B3" s="179"/>
      <c r="C3" s="179"/>
      <c r="D3" s="98" t="s">
        <v>1</v>
      </c>
    </row>
    <row r="4" ht="19.5" customHeight="1" spans="1:4">
      <c r="A4" s="12" t="s">
        <v>165</v>
      </c>
      <c r="B4" s="14"/>
      <c r="C4" s="12" t="s">
        <v>166</v>
      </c>
      <c r="D4" s="14"/>
    </row>
    <row r="5" ht="21.75" customHeight="1" spans="1:4">
      <c r="A5" s="70" t="s">
        <v>167</v>
      </c>
      <c r="B5" s="11" t="s">
        <v>5</v>
      </c>
      <c r="C5" s="70" t="s">
        <v>168</v>
      </c>
      <c r="D5" s="11" t="s">
        <v>5</v>
      </c>
    </row>
    <row r="6" ht="17.25" customHeight="1" spans="1:4">
      <c r="A6" s="74"/>
      <c r="B6" s="18"/>
      <c r="C6" s="74"/>
      <c r="D6" s="18"/>
    </row>
    <row r="7" ht="19.5" customHeight="1" spans="1:4">
      <c r="A7" s="93" t="s">
        <v>169</v>
      </c>
      <c r="B7" s="23">
        <v>35799876.02</v>
      </c>
      <c r="C7" s="93" t="s">
        <v>170</v>
      </c>
      <c r="D7" s="23">
        <v>35799876.02</v>
      </c>
    </row>
    <row r="8" ht="19.5" customHeight="1" spans="1:4">
      <c r="A8" s="93" t="s">
        <v>171</v>
      </c>
      <c r="B8" s="23">
        <v>35799876.02</v>
      </c>
      <c r="C8" s="180" t="str">
        <f>"（"&amp;"一"&amp;"）"&amp;"一般公共服务支出"</f>
        <v>（一）一般公共服务支出</v>
      </c>
      <c r="D8" s="23">
        <v>97470</v>
      </c>
    </row>
    <row r="9" ht="19.5" customHeight="1" spans="1:4">
      <c r="A9" s="181" t="s">
        <v>172</v>
      </c>
      <c r="B9" s="23"/>
      <c r="C9" s="180" t="str">
        <f>"（"&amp;"二"&amp;"）"&amp;"社会保障和就业支出"</f>
        <v>（二）社会保障和就业支出</v>
      </c>
      <c r="D9" s="23">
        <v>5428325.24</v>
      </c>
    </row>
    <row r="10" ht="19.5" customHeight="1" spans="1:4">
      <c r="A10" s="181" t="s">
        <v>173</v>
      </c>
      <c r="B10" s="23"/>
      <c r="C10" s="180" t="str">
        <f>"（"&amp;"三"&amp;"）"&amp;"卫生健康支出"</f>
        <v>（三）卫生健康支出</v>
      </c>
      <c r="D10" s="23">
        <v>1254045.18</v>
      </c>
    </row>
    <row r="11" ht="19.5" customHeight="1" spans="1:4">
      <c r="A11" s="181" t="s">
        <v>174</v>
      </c>
      <c r="B11" s="23"/>
      <c r="C11" s="180" t="str">
        <f>"（"&amp;"四"&amp;"）"&amp;"农林水支出"</f>
        <v>（四）农林水支出</v>
      </c>
      <c r="D11" s="23">
        <v>26934490.8</v>
      </c>
    </row>
    <row r="12" ht="19.5" customHeight="1" spans="1:4">
      <c r="A12" s="181" t="s">
        <v>171</v>
      </c>
      <c r="B12" s="23"/>
      <c r="C12" s="180" t="str">
        <f>"（"&amp;"五"&amp;"）"&amp;"住房保障支出"</f>
        <v>（五）住房保障支出</v>
      </c>
      <c r="D12" s="23">
        <v>2085544.8</v>
      </c>
    </row>
    <row r="13" ht="19.5" customHeight="1" spans="1:4">
      <c r="A13" s="181" t="s">
        <v>172</v>
      </c>
      <c r="B13" s="23"/>
      <c r="C13" s="180"/>
      <c r="D13" s="23"/>
    </row>
    <row r="14" ht="19.5" customHeight="1" spans="1:4">
      <c r="A14" s="181" t="s">
        <v>173</v>
      </c>
      <c r="B14" s="23"/>
      <c r="C14" s="180"/>
      <c r="D14" s="23"/>
    </row>
    <row r="15" ht="19.5" customHeight="1" spans="1:4">
      <c r="A15" s="182"/>
      <c r="B15" s="23"/>
      <c r="C15" s="180"/>
      <c r="D15" s="23"/>
    </row>
    <row r="16" ht="19.5" customHeight="1" spans="1:4">
      <c r="A16" s="182"/>
      <c r="B16" s="23"/>
      <c r="C16" s="180"/>
      <c r="D16" s="23"/>
    </row>
    <row r="17" ht="19.5" customHeight="1" spans="1:4">
      <c r="A17" s="182"/>
      <c r="B17" s="23"/>
      <c r="C17" s="180"/>
      <c r="D17" s="23"/>
    </row>
    <row r="18" ht="19.5" customHeight="1" spans="1:4">
      <c r="A18" s="182"/>
      <c r="B18" s="23"/>
      <c r="C18" s="180"/>
      <c r="D18" s="23"/>
    </row>
    <row r="19" ht="19.5" customHeight="1" spans="1:4">
      <c r="A19" s="182"/>
      <c r="B19" s="23"/>
      <c r="C19" s="180"/>
      <c r="D19" s="23"/>
    </row>
    <row r="20" ht="19.5" customHeight="1" spans="1:4">
      <c r="A20" s="93"/>
      <c r="B20" s="23"/>
      <c r="C20" s="180"/>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80"/>
      <c r="B26" s="23"/>
      <c r="C26" s="93"/>
      <c r="D26" s="23"/>
    </row>
    <row r="27" ht="19.5" customHeight="1" spans="1:4">
      <c r="A27" s="93"/>
      <c r="B27" s="23"/>
      <c r="C27" s="93"/>
      <c r="D27" s="23"/>
    </row>
    <row r="28" customHeight="1" spans="1:4">
      <c r="A28" s="93"/>
      <c r="B28" s="23"/>
      <c r="C28" s="181"/>
      <c r="D28" s="23"/>
    </row>
    <row r="29" ht="19.5" customHeight="1" spans="1:4">
      <c r="A29" s="93"/>
      <c r="B29" s="23"/>
      <c r="C29" s="93"/>
      <c r="D29" s="23"/>
    </row>
    <row r="30" ht="19.5" customHeight="1" spans="1:4">
      <c r="A30" s="180"/>
      <c r="B30" s="23"/>
      <c r="C30" s="93"/>
      <c r="D30" s="23"/>
    </row>
    <row r="31" ht="18" customHeight="1" spans="1:4">
      <c r="A31" s="180"/>
      <c r="B31" s="23"/>
      <c r="C31" s="93"/>
      <c r="D31" s="23"/>
    </row>
    <row r="32" ht="18" customHeight="1" spans="1:4">
      <c r="A32" s="180"/>
      <c r="B32" s="23"/>
      <c r="C32" s="181"/>
      <c r="D32" s="23"/>
    </row>
    <row r="33" ht="18" customHeight="1" spans="1:4">
      <c r="A33" s="180"/>
      <c r="B33" s="23"/>
      <c r="C33" s="181"/>
      <c r="D33" s="23"/>
    </row>
    <row r="34" ht="19.5" customHeight="1" spans="1:4">
      <c r="A34" s="180"/>
      <c r="B34" s="183"/>
      <c r="C34" s="93"/>
      <c r="D34" s="183"/>
    </row>
    <row r="35" ht="19.5" customHeight="1" spans="1:4">
      <c r="A35" s="180"/>
      <c r="B35" s="23"/>
      <c r="C35" s="93" t="s">
        <v>175</v>
      </c>
      <c r="D35" s="23"/>
    </row>
    <row r="36" ht="19.5" customHeight="1" spans="1:4">
      <c r="A36" s="184" t="s">
        <v>24</v>
      </c>
      <c r="B36" s="23">
        <v>35799876.02</v>
      </c>
      <c r="C36" s="184" t="s">
        <v>25</v>
      </c>
      <c r="D36" s="23">
        <v>35799876.02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7"/>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4"/>
      <c r="B1" s="144"/>
      <c r="C1" s="144"/>
      <c r="D1" s="144"/>
      <c r="E1" s="144"/>
      <c r="F1" s="144"/>
      <c r="G1" s="148" t="s">
        <v>176</v>
      </c>
    </row>
    <row r="2" ht="33" customHeight="1" spans="1:7">
      <c r="A2" s="170" t="str">
        <f>"2026"&amp;"年一般公共预算支出预算表（按功能科目分类）"</f>
        <v>2026年一般公共预算支出预算表（按功能科目分类）</v>
      </c>
      <c r="B2" s="170"/>
      <c r="C2" s="170"/>
      <c r="D2" s="170"/>
      <c r="E2" s="170"/>
      <c r="F2" s="170"/>
      <c r="G2" s="170"/>
    </row>
    <row r="3" ht="18.75" customHeight="1" spans="1:7">
      <c r="A3" s="171" t="str">
        <f>"单位名称："&amp;"梁河县农业农村局"</f>
        <v>单位名称：梁河县农业农村局</v>
      </c>
      <c r="B3" s="171"/>
      <c r="C3" s="144"/>
      <c r="D3" s="144"/>
      <c r="E3" s="144"/>
      <c r="F3" s="144"/>
      <c r="G3" s="148" t="s">
        <v>1</v>
      </c>
    </row>
    <row r="4" ht="18.75" customHeight="1" spans="1:7">
      <c r="A4" s="172" t="s">
        <v>177</v>
      </c>
      <c r="B4" s="172"/>
      <c r="C4" s="172" t="s">
        <v>30</v>
      </c>
      <c r="D4" s="172" t="s">
        <v>64</v>
      </c>
      <c r="E4" s="172"/>
      <c r="F4" s="172"/>
      <c r="G4" s="172" t="s">
        <v>65</v>
      </c>
    </row>
    <row r="5" ht="18.75" customHeight="1" spans="1:7">
      <c r="A5" s="172" t="s">
        <v>60</v>
      </c>
      <c r="B5" s="172" t="s">
        <v>61</v>
      </c>
      <c r="C5" s="172"/>
      <c r="D5" s="172" t="s">
        <v>33</v>
      </c>
      <c r="E5" s="172" t="s">
        <v>178</v>
      </c>
      <c r="F5" s="172" t="s">
        <v>179</v>
      </c>
      <c r="G5" s="172"/>
    </row>
    <row r="6" ht="18.75" customHeight="1" spans="1:7">
      <c r="A6" s="172" t="s">
        <v>71</v>
      </c>
      <c r="B6" s="172" t="s">
        <v>72</v>
      </c>
      <c r="C6" s="172" t="s">
        <v>73</v>
      </c>
      <c r="D6" s="172" t="s">
        <v>74</v>
      </c>
      <c r="E6" s="172" t="s">
        <v>75</v>
      </c>
      <c r="F6" s="172" t="s">
        <v>76</v>
      </c>
      <c r="G6" s="172" t="s">
        <v>77</v>
      </c>
    </row>
    <row r="7" ht="18.75" customHeight="1" spans="1:7">
      <c r="A7" s="173" t="s">
        <v>86</v>
      </c>
      <c r="B7" s="173" t="s">
        <v>87</v>
      </c>
      <c r="C7" s="174">
        <v>97470</v>
      </c>
      <c r="D7" s="174">
        <v>76450</v>
      </c>
      <c r="E7" s="174"/>
      <c r="F7" s="174">
        <v>76450</v>
      </c>
      <c r="G7" s="174">
        <v>21020</v>
      </c>
    </row>
    <row r="8" ht="18.75" customHeight="1" outlineLevel="1" spans="1:7">
      <c r="A8" s="175" t="s">
        <v>88</v>
      </c>
      <c r="B8" s="175" t="s">
        <v>89</v>
      </c>
      <c r="C8" s="174">
        <v>75420</v>
      </c>
      <c r="D8" s="174">
        <v>54400</v>
      </c>
      <c r="E8" s="174"/>
      <c r="F8" s="174">
        <v>54400</v>
      </c>
      <c r="G8" s="174">
        <v>21020</v>
      </c>
    </row>
    <row r="9" ht="18.75" customHeight="1" outlineLevel="2" spans="1:7">
      <c r="A9" s="176" t="s">
        <v>90</v>
      </c>
      <c r="B9" s="176" t="s">
        <v>91</v>
      </c>
      <c r="C9" s="174">
        <v>75420</v>
      </c>
      <c r="D9" s="174">
        <v>54400</v>
      </c>
      <c r="E9" s="174"/>
      <c r="F9" s="174">
        <v>54400</v>
      </c>
      <c r="G9" s="174">
        <v>21020</v>
      </c>
    </row>
    <row r="10" ht="18.75" customHeight="1" outlineLevel="1" spans="1:7">
      <c r="A10" s="175" t="s">
        <v>92</v>
      </c>
      <c r="B10" s="175" t="s">
        <v>93</v>
      </c>
      <c r="C10" s="174">
        <v>22050</v>
      </c>
      <c r="D10" s="174">
        <v>22050</v>
      </c>
      <c r="E10" s="174"/>
      <c r="F10" s="174">
        <v>22050</v>
      </c>
      <c r="G10" s="174"/>
    </row>
    <row r="11" ht="18.75" customHeight="1" outlineLevel="2" spans="1:7">
      <c r="A11" s="176" t="s">
        <v>94</v>
      </c>
      <c r="B11" s="176" t="s">
        <v>93</v>
      </c>
      <c r="C11" s="174">
        <v>22050</v>
      </c>
      <c r="D11" s="174">
        <v>22050</v>
      </c>
      <c r="E11" s="174"/>
      <c r="F11" s="174">
        <v>22050</v>
      </c>
      <c r="G11" s="174"/>
    </row>
    <row r="12" ht="18.75" customHeight="1" spans="1:7">
      <c r="A12" s="173" t="s">
        <v>95</v>
      </c>
      <c r="B12" s="173" t="s">
        <v>96</v>
      </c>
      <c r="C12" s="174">
        <v>5428325.24</v>
      </c>
      <c r="D12" s="174">
        <v>4658551.89</v>
      </c>
      <c r="E12" s="174">
        <v>4526551.89</v>
      </c>
      <c r="F12" s="174">
        <v>132000</v>
      </c>
      <c r="G12" s="174">
        <v>769773.35</v>
      </c>
    </row>
    <row r="13" ht="18.75" customHeight="1" outlineLevel="1" spans="1:7">
      <c r="A13" s="175" t="s">
        <v>97</v>
      </c>
      <c r="B13" s="175" t="s">
        <v>98</v>
      </c>
      <c r="C13" s="174">
        <v>34422.72</v>
      </c>
      <c r="D13" s="174">
        <v>34422.72</v>
      </c>
      <c r="E13" s="174">
        <v>34422.72</v>
      </c>
      <c r="F13" s="174"/>
      <c r="G13" s="174"/>
    </row>
    <row r="14" ht="18.75" customHeight="1" outlineLevel="2" spans="1:7">
      <c r="A14" s="176" t="s">
        <v>99</v>
      </c>
      <c r="B14" s="176" t="s">
        <v>100</v>
      </c>
      <c r="C14" s="174">
        <v>34422.72</v>
      </c>
      <c r="D14" s="174">
        <v>34422.72</v>
      </c>
      <c r="E14" s="174">
        <v>34422.72</v>
      </c>
      <c r="F14" s="174"/>
      <c r="G14" s="174"/>
    </row>
    <row r="15" ht="18.75" customHeight="1" outlineLevel="1" spans="1:7">
      <c r="A15" s="175" t="s">
        <v>101</v>
      </c>
      <c r="B15" s="175" t="s">
        <v>102</v>
      </c>
      <c r="C15" s="174">
        <v>4264675.17</v>
      </c>
      <c r="D15" s="174">
        <v>4264675.17</v>
      </c>
      <c r="E15" s="174">
        <v>4132675.17</v>
      </c>
      <c r="F15" s="174">
        <v>132000</v>
      </c>
      <c r="G15" s="174"/>
    </row>
    <row r="16" ht="18.75" customHeight="1" outlineLevel="2" spans="1:7">
      <c r="A16" s="176" t="s">
        <v>103</v>
      </c>
      <c r="B16" s="176" t="s">
        <v>104</v>
      </c>
      <c r="C16" s="174">
        <v>146372</v>
      </c>
      <c r="D16" s="174">
        <v>146372</v>
      </c>
      <c r="E16" s="174">
        <v>112772</v>
      </c>
      <c r="F16" s="174">
        <v>33600</v>
      </c>
      <c r="G16" s="174"/>
    </row>
    <row r="17" ht="18.75" customHeight="1" outlineLevel="2" spans="1:7">
      <c r="A17" s="176" t="s">
        <v>105</v>
      </c>
      <c r="B17" s="176" t="s">
        <v>106</v>
      </c>
      <c r="C17" s="174">
        <v>391282.05</v>
      </c>
      <c r="D17" s="174">
        <v>391282.05</v>
      </c>
      <c r="E17" s="174">
        <v>292882.05</v>
      </c>
      <c r="F17" s="174">
        <v>98400</v>
      </c>
      <c r="G17" s="174"/>
    </row>
    <row r="18" ht="18.75" customHeight="1" outlineLevel="2" spans="1:7">
      <c r="A18" s="176" t="s">
        <v>107</v>
      </c>
      <c r="B18" s="176" t="s">
        <v>108</v>
      </c>
      <c r="C18" s="174">
        <v>2780726.4</v>
      </c>
      <c r="D18" s="174">
        <v>2780726.4</v>
      </c>
      <c r="E18" s="174">
        <v>2780726.4</v>
      </c>
      <c r="F18" s="174"/>
      <c r="G18" s="174"/>
    </row>
    <row r="19" ht="18.75" customHeight="1" outlineLevel="2" spans="1:7">
      <c r="A19" s="176" t="s">
        <v>109</v>
      </c>
      <c r="B19" s="176" t="s">
        <v>110</v>
      </c>
      <c r="C19" s="174">
        <v>946294.72</v>
      </c>
      <c r="D19" s="174">
        <v>946294.72</v>
      </c>
      <c r="E19" s="174">
        <v>946294.72</v>
      </c>
      <c r="F19" s="174"/>
      <c r="G19" s="174"/>
    </row>
    <row r="20" ht="18.75" customHeight="1" outlineLevel="1" spans="1:7">
      <c r="A20" s="175" t="s">
        <v>111</v>
      </c>
      <c r="B20" s="175" t="s">
        <v>112</v>
      </c>
      <c r="C20" s="174">
        <v>769773.35</v>
      </c>
      <c r="D20" s="174"/>
      <c r="E20" s="174"/>
      <c r="F20" s="174"/>
      <c r="G20" s="174">
        <v>769773.35</v>
      </c>
    </row>
    <row r="21" ht="18.75" customHeight="1" outlineLevel="2" spans="1:7">
      <c r="A21" s="176" t="s">
        <v>113</v>
      </c>
      <c r="B21" s="176" t="s">
        <v>114</v>
      </c>
      <c r="C21" s="174">
        <v>769773.35</v>
      </c>
      <c r="D21" s="174"/>
      <c r="E21" s="174"/>
      <c r="F21" s="174"/>
      <c r="G21" s="174">
        <v>769773.35</v>
      </c>
    </row>
    <row r="22" ht="18.75" customHeight="1" outlineLevel="1" spans="1:7">
      <c r="A22" s="175" t="s">
        <v>115</v>
      </c>
      <c r="B22" s="175" t="s">
        <v>116</v>
      </c>
      <c r="C22" s="174">
        <v>359454</v>
      </c>
      <c r="D22" s="174">
        <v>359454</v>
      </c>
      <c r="E22" s="174">
        <v>359454</v>
      </c>
      <c r="F22" s="174"/>
      <c r="G22" s="174"/>
    </row>
    <row r="23" ht="18.75" customHeight="1" outlineLevel="2" spans="1:7">
      <c r="A23" s="176" t="s">
        <v>117</v>
      </c>
      <c r="B23" s="176" t="s">
        <v>116</v>
      </c>
      <c r="C23" s="174">
        <v>359454</v>
      </c>
      <c r="D23" s="174">
        <v>359454</v>
      </c>
      <c r="E23" s="174">
        <v>359454</v>
      </c>
      <c r="F23" s="174"/>
      <c r="G23" s="174"/>
    </row>
    <row r="24" ht="18.75" customHeight="1" spans="1:7">
      <c r="A24" s="173" t="s">
        <v>118</v>
      </c>
      <c r="B24" s="173" t="s">
        <v>119</v>
      </c>
      <c r="C24" s="174">
        <v>1254045.18</v>
      </c>
      <c r="D24" s="174">
        <v>1254045.18</v>
      </c>
      <c r="E24" s="174">
        <v>1254045.18</v>
      </c>
      <c r="F24" s="174"/>
      <c r="G24" s="174"/>
    </row>
    <row r="25" ht="18.75" customHeight="1" outlineLevel="1" spans="1:7">
      <c r="A25" s="175" t="s">
        <v>120</v>
      </c>
      <c r="B25" s="175" t="s">
        <v>121</v>
      </c>
      <c r="C25" s="174">
        <v>1254045.18</v>
      </c>
      <c r="D25" s="174">
        <v>1254045.18</v>
      </c>
      <c r="E25" s="174">
        <v>1254045.18</v>
      </c>
      <c r="F25" s="174"/>
      <c r="G25" s="174"/>
    </row>
    <row r="26" ht="18.75" customHeight="1" outlineLevel="2" spans="1:7">
      <c r="A26" s="176" t="s">
        <v>122</v>
      </c>
      <c r="B26" s="176" t="s">
        <v>123</v>
      </c>
      <c r="C26" s="174">
        <v>155692.08</v>
      </c>
      <c r="D26" s="174">
        <v>155692.08</v>
      </c>
      <c r="E26" s="174">
        <v>155692.08</v>
      </c>
      <c r="F26" s="174"/>
      <c r="G26" s="174"/>
    </row>
    <row r="27" ht="18.75" customHeight="1" outlineLevel="2" spans="1:7">
      <c r="A27" s="176" t="s">
        <v>124</v>
      </c>
      <c r="B27" s="176" t="s">
        <v>125</v>
      </c>
      <c r="C27" s="174">
        <v>887080.32</v>
      </c>
      <c r="D27" s="174">
        <v>887080.32</v>
      </c>
      <c r="E27" s="174">
        <v>887080.32</v>
      </c>
      <c r="F27" s="174"/>
      <c r="G27" s="174"/>
    </row>
    <row r="28" ht="18.75" customHeight="1" outlineLevel="2" spans="1:7">
      <c r="A28" s="176" t="s">
        <v>126</v>
      </c>
      <c r="B28" s="176" t="s">
        <v>127</v>
      </c>
      <c r="C28" s="174">
        <v>211272.78</v>
      </c>
      <c r="D28" s="174">
        <v>211272.78</v>
      </c>
      <c r="E28" s="174">
        <v>211272.78</v>
      </c>
      <c r="F28" s="174"/>
      <c r="G28" s="174"/>
    </row>
    <row r="29" ht="18.75" customHeight="1" spans="1:7">
      <c r="A29" s="173" t="s">
        <v>128</v>
      </c>
      <c r="B29" s="173" t="s">
        <v>129</v>
      </c>
      <c r="C29" s="174">
        <v>26934490.8</v>
      </c>
      <c r="D29" s="174">
        <v>20090879.8</v>
      </c>
      <c r="E29" s="174">
        <v>18535617</v>
      </c>
      <c r="F29" s="174">
        <v>1555262.8</v>
      </c>
      <c r="G29" s="174">
        <v>6843611</v>
      </c>
    </row>
    <row r="30" ht="18.75" customHeight="1" outlineLevel="1" spans="1:7">
      <c r="A30" s="175" t="s">
        <v>130</v>
      </c>
      <c r="B30" s="175" t="s">
        <v>131</v>
      </c>
      <c r="C30" s="174">
        <v>26289700.8</v>
      </c>
      <c r="D30" s="174">
        <v>19446089.8</v>
      </c>
      <c r="E30" s="174">
        <v>18535617</v>
      </c>
      <c r="F30" s="174">
        <v>910472.8</v>
      </c>
      <c r="G30" s="174">
        <v>6843611</v>
      </c>
    </row>
    <row r="31" ht="18.75" customHeight="1" outlineLevel="2" spans="1:7">
      <c r="A31" s="176" t="s">
        <v>132</v>
      </c>
      <c r="B31" s="176" t="s">
        <v>133</v>
      </c>
      <c r="C31" s="174">
        <v>3803581.76</v>
      </c>
      <c r="D31" s="174">
        <v>3603581.76</v>
      </c>
      <c r="E31" s="174">
        <v>3260852.4</v>
      </c>
      <c r="F31" s="174">
        <v>342729.36</v>
      </c>
      <c r="G31" s="174">
        <v>200000</v>
      </c>
    </row>
    <row r="32" ht="18.75" customHeight="1" outlineLevel="2" spans="1:7">
      <c r="A32" s="176" t="s">
        <v>134</v>
      </c>
      <c r="B32" s="176" t="s">
        <v>135</v>
      </c>
      <c r="C32" s="174">
        <v>15935508.04</v>
      </c>
      <c r="D32" s="174">
        <v>15842508.04</v>
      </c>
      <c r="E32" s="174">
        <v>15274764.6</v>
      </c>
      <c r="F32" s="174">
        <v>567743.44</v>
      </c>
      <c r="G32" s="174">
        <v>93000</v>
      </c>
    </row>
    <row r="33" ht="18.75" customHeight="1" outlineLevel="2" spans="1:7">
      <c r="A33" s="176" t="s">
        <v>136</v>
      </c>
      <c r="B33" s="176" t="s">
        <v>137</v>
      </c>
      <c r="C33" s="174">
        <v>40000</v>
      </c>
      <c r="D33" s="174"/>
      <c r="E33" s="174"/>
      <c r="F33" s="174"/>
      <c r="G33" s="174">
        <v>40000</v>
      </c>
    </row>
    <row r="34" ht="18.75" customHeight="1" outlineLevel="2" spans="1:7">
      <c r="A34" s="176" t="s">
        <v>138</v>
      </c>
      <c r="B34" s="176" t="s">
        <v>139</v>
      </c>
      <c r="C34" s="174">
        <v>130000</v>
      </c>
      <c r="D34" s="174"/>
      <c r="E34" s="174"/>
      <c r="F34" s="174"/>
      <c r="G34" s="174">
        <v>130000</v>
      </c>
    </row>
    <row r="35" ht="18.75" customHeight="1" outlineLevel="2" spans="1:7">
      <c r="A35" s="176" t="s">
        <v>140</v>
      </c>
      <c r="B35" s="176" t="s">
        <v>141</v>
      </c>
      <c r="C35" s="174">
        <v>120000</v>
      </c>
      <c r="D35" s="174"/>
      <c r="E35" s="174"/>
      <c r="F35" s="174"/>
      <c r="G35" s="174">
        <v>120000</v>
      </c>
    </row>
    <row r="36" ht="18.75" customHeight="1" outlineLevel="2" spans="1:7">
      <c r="A36" s="176" t="s">
        <v>142</v>
      </c>
      <c r="B36" s="176" t="s">
        <v>143</v>
      </c>
      <c r="C36" s="174">
        <v>50000</v>
      </c>
      <c r="D36" s="174"/>
      <c r="E36" s="174"/>
      <c r="F36" s="174"/>
      <c r="G36" s="174">
        <v>50000</v>
      </c>
    </row>
    <row r="37" ht="18.75" customHeight="1" outlineLevel="2" spans="1:7">
      <c r="A37" s="176" t="s">
        <v>144</v>
      </c>
      <c r="B37" s="176" t="s">
        <v>145</v>
      </c>
      <c r="C37" s="174">
        <v>10000</v>
      </c>
      <c r="D37" s="174"/>
      <c r="E37" s="174"/>
      <c r="F37" s="174"/>
      <c r="G37" s="174">
        <v>10000</v>
      </c>
    </row>
    <row r="38" ht="18.75" customHeight="1" outlineLevel="2" spans="1:7">
      <c r="A38" s="176" t="s">
        <v>146</v>
      </c>
      <c r="B38" s="176" t="s">
        <v>147</v>
      </c>
      <c r="C38" s="174">
        <v>5342780</v>
      </c>
      <c r="D38" s="174"/>
      <c r="E38" s="174"/>
      <c r="F38" s="174"/>
      <c r="G38" s="174">
        <v>5342780</v>
      </c>
    </row>
    <row r="39" ht="18.75" customHeight="1" outlineLevel="2" spans="1:7">
      <c r="A39" s="176" t="s">
        <v>148</v>
      </c>
      <c r="B39" s="176" t="s">
        <v>149</v>
      </c>
      <c r="C39" s="174">
        <v>40000</v>
      </c>
      <c r="D39" s="174"/>
      <c r="E39" s="174"/>
      <c r="F39" s="174"/>
      <c r="G39" s="174">
        <v>40000</v>
      </c>
    </row>
    <row r="40" ht="18.75" customHeight="1" outlineLevel="2" spans="1:7">
      <c r="A40" s="176" t="s">
        <v>150</v>
      </c>
      <c r="B40" s="176" t="s">
        <v>151</v>
      </c>
      <c r="C40" s="174">
        <v>40000</v>
      </c>
      <c r="D40" s="174"/>
      <c r="E40" s="174"/>
      <c r="F40" s="174"/>
      <c r="G40" s="174">
        <v>40000</v>
      </c>
    </row>
    <row r="41" ht="18.75" customHeight="1" outlineLevel="2" spans="1:7">
      <c r="A41" s="176" t="s">
        <v>152</v>
      </c>
      <c r="B41" s="176" t="s">
        <v>153</v>
      </c>
      <c r="C41" s="174">
        <v>777831</v>
      </c>
      <c r="D41" s="174"/>
      <c r="E41" s="174"/>
      <c r="F41" s="174"/>
      <c r="G41" s="174">
        <v>777831</v>
      </c>
    </row>
    <row r="42" ht="18.75" customHeight="1" outlineLevel="1" spans="1:7">
      <c r="A42" s="175" t="s">
        <v>154</v>
      </c>
      <c r="B42" s="175" t="s">
        <v>155</v>
      </c>
      <c r="C42" s="174">
        <v>644790</v>
      </c>
      <c r="D42" s="174">
        <v>644790</v>
      </c>
      <c r="E42" s="174"/>
      <c r="F42" s="174">
        <v>644790</v>
      </c>
      <c r="G42" s="174"/>
    </row>
    <row r="43" ht="18.75" customHeight="1" outlineLevel="2" spans="1:7">
      <c r="A43" s="176" t="s">
        <v>156</v>
      </c>
      <c r="B43" s="176" t="s">
        <v>157</v>
      </c>
      <c r="C43" s="174">
        <v>644790</v>
      </c>
      <c r="D43" s="174">
        <v>644790</v>
      </c>
      <c r="E43" s="174"/>
      <c r="F43" s="174">
        <v>644790</v>
      </c>
      <c r="G43" s="174"/>
    </row>
    <row r="44" ht="18.75" customHeight="1" spans="1:7">
      <c r="A44" s="173" t="s">
        <v>158</v>
      </c>
      <c r="B44" s="173" t="s">
        <v>159</v>
      </c>
      <c r="C44" s="174">
        <v>2085544.8</v>
      </c>
      <c r="D44" s="174">
        <v>2085544.8</v>
      </c>
      <c r="E44" s="174">
        <v>2085544.8</v>
      </c>
      <c r="F44" s="174"/>
      <c r="G44" s="174"/>
    </row>
    <row r="45" ht="18.75" customHeight="1" outlineLevel="1" spans="1:7">
      <c r="A45" s="175" t="s">
        <v>160</v>
      </c>
      <c r="B45" s="175" t="s">
        <v>161</v>
      </c>
      <c r="C45" s="174">
        <v>2085544.8</v>
      </c>
      <c r="D45" s="174">
        <v>2085544.8</v>
      </c>
      <c r="E45" s="174">
        <v>2085544.8</v>
      </c>
      <c r="F45" s="174"/>
      <c r="G45" s="174"/>
    </row>
    <row r="46" ht="18.75" customHeight="1" outlineLevel="2" spans="1:7">
      <c r="A46" s="176" t="s">
        <v>162</v>
      </c>
      <c r="B46" s="176" t="s">
        <v>163</v>
      </c>
      <c r="C46" s="174">
        <v>2085544.8</v>
      </c>
      <c r="D46" s="174">
        <v>2085544.8</v>
      </c>
      <c r="E46" s="174">
        <v>2085544.8</v>
      </c>
      <c r="F46" s="174"/>
      <c r="G46" s="174"/>
    </row>
    <row r="47" ht="18.75" customHeight="1" spans="1:7">
      <c r="A47" s="172" t="s">
        <v>30</v>
      </c>
      <c r="B47" s="172"/>
      <c r="C47" s="174">
        <v>35799876.02</v>
      </c>
      <c r="D47" s="174">
        <v>28165471.67</v>
      </c>
      <c r="E47" s="174">
        <v>26401758.87</v>
      </c>
      <c r="F47" s="174">
        <v>1763712.8</v>
      </c>
      <c r="G47" s="174">
        <v>7634404.35</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1"/>
      <c r="B1" s="161"/>
      <c r="C1" s="162"/>
      <c r="D1" s="1"/>
      <c r="E1" s="1"/>
      <c r="F1" s="163" t="s">
        <v>180</v>
      </c>
    </row>
    <row r="2" ht="33.75" customHeight="1" spans="1:6">
      <c r="A2" s="164" t="str">
        <f>"2026"&amp;"年一般公共预算“三公”经费支出预算表"</f>
        <v>2026年一般公共预算“三公”经费支出预算表</v>
      </c>
      <c r="B2" s="164"/>
      <c r="C2" s="164"/>
      <c r="D2" s="164"/>
      <c r="E2" s="164"/>
      <c r="F2" s="164"/>
    </row>
    <row r="3" ht="21.75" customHeight="1" spans="1:6">
      <c r="A3" s="165" t="str">
        <f>"单位名称："&amp;"梁河县农业农村局"</f>
        <v>单位名称：梁河县农业农村局</v>
      </c>
      <c r="B3" s="161"/>
      <c r="C3" s="162"/>
      <c r="D3" s="3"/>
      <c r="E3" s="1"/>
      <c r="F3" s="163" t="s">
        <v>27</v>
      </c>
    </row>
    <row r="4" ht="19.5" customHeight="1" spans="1:6">
      <c r="A4" s="11" t="s">
        <v>181</v>
      </c>
      <c r="B4" s="70" t="s">
        <v>182</v>
      </c>
      <c r="C4" s="12" t="s">
        <v>183</v>
      </c>
      <c r="D4" s="13"/>
      <c r="E4" s="14"/>
      <c r="F4" s="70" t="s">
        <v>184</v>
      </c>
    </row>
    <row r="5" ht="19.5" customHeight="1" spans="1:6">
      <c r="A5" s="18"/>
      <c r="B5" s="74"/>
      <c r="C5" s="35" t="s">
        <v>33</v>
      </c>
      <c r="D5" s="35" t="s">
        <v>185</v>
      </c>
      <c r="E5" s="35" t="s">
        <v>186</v>
      </c>
      <c r="F5" s="74"/>
    </row>
    <row r="6" ht="18.75" customHeight="1" spans="1:6">
      <c r="A6" s="166">
        <v>1</v>
      </c>
      <c r="B6" s="166">
        <v>2</v>
      </c>
      <c r="C6" s="167">
        <v>3</v>
      </c>
      <c r="D6" s="166">
        <v>4</v>
      </c>
      <c r="E6" s="166">
        <v>5</v>
      </c>
      <c r="F6" s="166">
        <v>6</v>
      </c>
    </row>
    <row r="7" ht="24.75" customHeight="1" spans="1:6">
      <c r="A7" s="168">
        <v>167030</v>
      </c>
      <c r="B7" s="168"/>
      <c r="C7" s="169">
        <v>143890</v>
      </c>
      <c r="D7" s="168"/>
      <c r="E7" s="168">
        <v>143890</v>
      </c>
      <c r="F7" s="168">
        <v>23140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3"/>
  <sheetViews>
    <sheetView showZeros="0" topLeftCell="A225" workbookViewId="0">
      <selection activeCell="K236" sqref="K23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6"/>
      <c r="B1" s="156"/>
      <c r="C1" s="156"/>
      <c r="D1" s="156"/>
      <c r="E1" s="156"/>
      <c r="F1" s="156"/>
      <c r="G1" s="156"/>
      <c r="H1" s="156"/>
      <c r="I1" s="156"/>
      <c r="J1" s="156"/>
      <c r="K1" s="156"/>
      <c r="L1" s="156"/>
      <c r="M1" s="156"/>
      <c r="N1" s="156"/>
      <c r="O1" s="156"/>
      <c r="P1" s="156"/>
      <c r="Q1" s="156"/>
      <c r="R1" s="156"/>
      <c r="S1" s="156"/>
      <c r="T1" s="159" t="s">
        <v>187</v>
      </c>
      <c r="U1" s="159"/>
      <c r="V1" s="159"/>
      <c r="W1" s="159"/>
    </row>
    <row r="2" ht="45.75" customHeight="1" spans="1:23">
      <c r="A2" s="157" t="str">
        <f>"2026"&amp;"年部门基本支出预算表"</f>
        <v>2026年部门基本支出预算表</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6" t="str">
        <f>"单位名称："&amp;"梁河县农业农村局"</f>
        <v>单位名称：梁河县农业农村局</v>
      </c>
      <c r="B3" s="156"/>
      <c r="C3" s="156"/>
      <c r="D3" s="156"/>
      <c r="E3" s="156"/>
      <c r="F3" s="156"/>
      <c r="G3" s="156"/>
      <c r="H3" s="156"/>
      <c r="I3" s="156"/>
      <c r="J3" s="156"/>
      <c r="K3" s="156"/>
      <c r="L3" s="156"/>
      <c r="M3" s="156"/>
      <c r="N3" s="156"/>
      <c r="O3" s="156"/>
      <c r="P3" s="156"/>
      <c r="Q3" s="156"/>
      <c r="R3" s="156"/>
      <c r="S3" s="156"/>
      <c r="T3" s="159" t="s">
        <v>27</v>
      </c>
      <c r="U3" s="159"/>
      <c r="V3" s="159"/>
      <c r="W3" s="159"/>
    </row>
    <row r="4" ht="18.75" customHeight="1" spans="1:23">
      <c r="A4" s="158" t="s">
        <v>188</v>
      </c>
      <c r="B4" s="158" t="s">
        <v>189</v>
      </c>
      <c r="C4" s="158" t="s">
        <v>190</v>
      </c>
      <c r="D4" s="158" t="s">
        <v>191</v>
      </c>
      <c r="E4" s="158" t="s">
        <v>192</v>
      </c>
      <c r="F4" s="158" t="s">
        <v>193</v>
      </c>
      <c r="G4" s="158" t="s">
        <v>194</v>
      </c>
      <c r="H4" s="158" t="s">
        <v>195</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196</v>
      </c>
      <c r="I5" s="158" t="s">
        <v>34</v>
      </c>
      <c r="J5" s="158" t="s">
        <v>197</v>
      </c>
      <c r="K5" s="158" t="s">
        <v>198</v>
      </c>
      <c r="L5" s="158" t="s">
        <v>199</v>
      </c>
      <c r="M5" s="158" t="s">
        <v>200</v>
      </c>
      <c r="N5" s="158" t="s">
        <v>201</v>
      </c>
      <c r="O5" s="158" t="s">
        <v>35</v>
      </c>
      <c r="P5" s="158" t="s">
        <v>36</v>
      </c>
      <c r="Q5" s="158" t="s">
        <v>37</v>
      </c>
      <c r="R5" s="158" t="s">
        <v>63</v>
      </c>
      <c r="S5" s="158"/>
      <c r="T5" s="158"/>
      <c r="U5" s="158"/>
      <c r="V5" s="158"/>
      <c r="W5" s="158"/>
    </row>
    <row r="6" ht="24" customHeight="1" spans="1:23">
      <c r="A6" s="158"/>
      <c r="B6" s="158"/>
      <c r="C6" s="158"/>
      <c r="D6" s="158"/>
      <c r="E6" s="158"/>
      <c r="F6" s="158"/>
      <c r="G6" s="158"/>
      <c r="H6" s="158"/>
      <c r="I6" s="158" t="s">
        <v>202</v>
      </c>
      <c r="J6" s="158" t="s">
        <v>197</v>
      </c>
      <c r="K6" s="158" t="s">
        <v>198</v>
      </c>
      <c r="L6" s="158" t="s">
        <v>199</v>
      </c>
      <c r="M6" s="158" t="s">
        <v>200</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71</v>
      </c>
      <c r="B8" s="158" t="s">
        <v>72</v>
      </c>
      <c r="C8" s="158" t="s">
        <v>73</v>
      </c>
      <c r="D8" s="158" t="s">
        <v>74</v>
      </c>
      <c r="E8" s="158" t="s">
        <v>75</v>
      </c>
      <c r="F8" s="158" t="s">
        <v>76</v>
      </c>
      <c r="G8" s="158" t="s">
        <v>77</v>
      </c>
      <c r="H8" s="158" t="s">
        <v>78</v>
      </c>
      <c r="I8" s="158" t="s">
        <v>79</v>
      </c>
      <c r="J8" s="158" t="s">
        <v>80</v>
      </c>
      <c r="K8" s="158" t="s">
        <v>81</v>
      </c>
      <c r="L8" s="158" t="s">
        <v>82</v>
      </c>
      <c r="M8" s="158" t="s">
        <v>83</v>
      </c>
      <c r="N8" s="158" t="s">
        <v>84</v>
      </c>
      <c r="O8" s="158" t="s">
        <v>85</v>
      </c>
      <c r="P8" s="158" t="s">
        <v>203</v>
      </c>
      <c r="Q8" s="158" t="s">
        <v>204</v>
      </c>
      <c r="R8" s="158" t="s">
        <v>205</v>
      </c>
      <c r="S8" s="158" t="s">
        <v>206</v>
      </c>
      <c r="T8" s="158" t="s">
        <v>207</v>
      </c>
      <c r="U8" s="158" t="s">
        <v>208</v>
      </c>
      <c r="V8" s="158" t="s">
        <v>209</v>
      </c>
      <c r="W8" s="158" t="s">
        <v>210</v>
      </c>
    </row>
    <row r="9" ht="53.25" customHeight="1" spans="1:23">
      <c r="A9" s="149" t="s">
        <v>46</v>
      </c>
      <c r="B9" s="149"/>
      <c r="C9" s="149"/>
      <c r="D9" s="149"/>
      <c r="E9" s="149"/>
      <c r="F9" s="149"/>
      <c r="G9" s="149"/>
      <c r="H9" s="154">
        <v>15248673.47</v>
      </c>
      <c r="I9" s="154">
        <v>15248673.47</v>
      </c>
      <c r="J9" s="154"/>
      <c r="K9" s="154"/>
      <c r="L9" s="154">
        <v>15248673.47</v>
      </c>
      <c r="M9" s="154"/>
      <c r="N9" s="154"/>
      <c r="O9" s="154"/>
      <c r="P9" s="154"/>
      <c r="Q9" s="154"/>
      <c r="R9" s="154"/>
      <c r="S9" s="154"/>
      <c r="T9" s="154"/>
      <c r="U9" s="154"/>
      <c r="V9" s="154"/>
      <c r="W9" s="154"/>
    </row>
    <row r="10" ht="53.25" customHeight="1" outlineLevel="1" spans="1:23">
      <c r="A10" s="149" t="s">
        <v>46</v>
      </c>
      <c r="B10" s="149" t="s">
        <v>211</v>
      </c>
      <c r="C10" s="149" t="s">
        <v>212</v>
      </c>
      <c r="D10" s="149" t="s">
        <v>132</v>
      </c>
      <c r="E10" s="149" t="s">
        <v>133</v>
      </c>
      <c r="F10" s="149" t="s">
        <v>213</v>
      </c>
      <c r="G10" s="149" t="s">
        <v>214</v>
      </c>
      <c r="H10" s="154">
        <v>1205988</v>
      </c>
      <c r="I10" s="154">
        <v>1205988</v>
      </c>
      <c r="J10" s="154"/>
      <c r="K10" s="154"/>
      <c r="L10" s="154">
        <v>1205988</v>
      </c>
      <c r="M10" s="154"/>
      <c r="N10" s="154"/>
      <c r="O10" s="154"/>
      <c r="P10" s="154"/>
      <c r="Q10" s="154"/>
      <c r="R10" s="154"/>
      <c r="S10" s="154"/>
      <c r="T10" s="154"/>
      <c r="U10" s="154"/>
      <c r="V10" s="154"/>
      <c r="W10" s="154"/>
    </row>
    <row r="11" ht="53.25" customHeight="1" outlineLevel="1" spans="1:23">
      <c r="A11" s="149" t="s">
        <v>46</v>
      </c>
      <c r="B11" s="149" t="s">
        <v>215</v>
      </c>
      <c r="C11" s="149" t="s">
        <v>216</v>
      </c>
      <c r="D11" s="149" t="s">
        <v>134</v>
      </c>
      <c r="E11" s="149" t="s">
        <v>135</v>
      </c>
      <c r="F11" s="149" t="s">
        <v>213</v>
      </c>
      <c r="G11" s="149" t="s">
        <v>214</v>
      </c>
      <c r="H11" s="154">
        <v>2755248</v>
      </c>
      <c r="I11" s="154">
        <v>2755248</v>
      </c>
      <c r="J11" s="154"/>
      <c r="K11" s="154"/>
      <c r="L11" s="154">
        <v>2755248</v>
      </c>
      <c r="M11" s="149"/>
      <c r="N11" s="154"/>
      <c r="O11" s="154"/>
      <c r="P11" s="154"/>
      <c r="Q11" s="154"/>
      <c r="R11" s="154"/>
      <c r="S11" s="154"/>
      <c r="T11" s="154"/>
      <c r="U11" s="154"/>
      <c r="V11" s="154"/>
      <c r="W11" s="154"/>
    </row>
    <row r="12" ht="53.25" customHeight="1" outlineLevel="1" spans="1:23">
      <c r="A12" s="149" t="s">
        <v>46</v>
      </c>
      <c r="B12" s="149" t="s">
        <v>211</v>
      </c>
      <c r="C12" s="149" t="s">
        <v>212</v>
      </c>
      <c r="D12" s="149" t="s">
        <v>132</v>
      </c>
      <c r="E12" s="149" t="s">
        <v>133</v>
      </c>
      <c r="F12" s="149" t="s">
        <v>217</v>
      </c>
      <c r="G12" s="149" t="s">
        <v>218</v>
      </c>
      <c r="H12" s="154">
        <v>1247220</v>
      </c>
      <c r="I12" s="154">
        <v>1247220</v>
      </c>
      <c r="J12" s="154"/>
      <c r="K12" s="154"/>
      <c r="L12" s="154">
        <v>1247220</v>
      </c>
      <c r="M12" s="149"/>
      <c r="N12" s="154"/>
      <c r="O12" s="154"/>
      <c r="P12" s="154"/>
      <c r="Q12" s="154"/>
      <c r="R12" s="154"/>
      <c r="S12" s="154"/>
      <c r="T12" s="154"/>
      <c r="U12" s="154"/>
      <c r="V12" s="154"/>
      <c r="W12" s="154"/>
    </row>
    <row r="13" ht="53.25" customHeight="1" outlineLevel="1" spans="1:23">
      <c r="A13" s="149" t="s">
        <v>46</v>
      </c>
      <c r="B13" s="149" t="s">
        <v>215</v>
      </c>
      <c r="C13" s="149" t="s">
        <v>216</v>
      </c>
      <c r="D13" s="149" t="s">
        <v>134</v>
      </c>
      <c r="E13" s="149" t="s">
        <v>135</v>
      </c>
      <c r="F13" s="149" t="s">
        <v>217</v>
      </c>
      <c r="G13" s="149" t="s">
        <v>218</v>
      </c>
      <c r="H13" s="154">
        <v>481740</v>
      </c>
      <c r="I13" s="154">
        <v>481740</v>
      </c>
      <c r="J13" s="154"/>
      <c r="K13" s="154"/>
      <c r="L13" s="154">
        <v>481740</v>
      </c>
      <c r="M13" s="149"/>
      <c r="N13" s="154"/>
      <c r="O13" s="154"/>
      <c r="P13" s="154"/>
      <c r="Q13" s="154"/>
      <c r="R13" s="154"/>
      <c r="S13" s="154"/>
      <c r="T13" s="154"/>
      <c r="U13" s="154"/>
      <c r="V13" s="154"/>
      <c r="W13" s="154"/>
    </row>
    <row r="14" ht="53.25" customHeight="1" outlineLevel="1" spans="1:23">
      <c r="A14" s="149" t="s">
        <v>46</v>
      </c>
      <c r="B14" s="149" t="s">
        <v>211</v>
      </c>
      <c r="C14" s="149" t="s">
        <v>212</v>
      </c>
      <c r="D14" s="149" t="s">
        <v>132</v>
      </c>
      <c r="E14" s="149" t="s">
        <v>133</v>
      </c>
      <c r="F14" s="149" t="s">
        <v>219</v>
      </c>
      <c r="G14" s="149" t="s">
        <v>220</v>
      </c>
      <c r="H14" s="154">
        <v>100499</v>
      </c>
      <c r="I14" s="154">
        <v>100499</v>
      </c>
      <c r="J14" s="154"/>
      <c r="K14" s="154"/>
      <c r="L14" s="154">
        <v>100499</v>
      </c>
      <c r="M14" s="149"/>
      <c r="N14" s="154"/>
      <c r="O14" s="154"/>
      <c r="P14" s="154"/>
      <c r="Q14" s="154"/>
      <c r="R14" s="154"/>
      <c r="S14" s="154"/>
      <c r="T14" s="154"/>
      <c r="U14" s="154"/>
      <c r="V14" s="154"/>
      <c r="W14" s="154"/>
    </row>
    <row r="15" ht="53.25" customHeight="1" outlineLevel="1" spans="1:23">
      <c r="A15" s="149" t="s">
        <v>46</v>
      </c>
      <c r="B15" s="149" t="s">
        <v>221</v>
      </c>
      <c r="C15" s="149" t="s">
        <v>222</v>
      </c>
      <c r="D15" s="149" t="s">
        <v>132</v>
      </c>
      <c r="E15" s="149" t="s">
        <v>133</v>
      </c>
      <c r="F15" s="149" t="s">
        <v>219</v>
      </c>
      <c r="G15" s="149" t="s">
        <v>220</v>
      </c>
      <c r="H15" s="154">
        <v>208680</v>
      </c>
      <c r="I15" s="154">
        <v>208680</v>
      </c>
      <c r="J15" s="154"/>
      <c r="K15" s="154"/>
      <c r="L15" s="154">
        <v>208680</v>
      </c>
      <c r="M15" s="149"/>
      <c r="N15" s="154"/>
      <c r="O15" s="154"/>
      <c r="P15" s="154"/>
      <c r="Q15" s="154"/>
      <c r="R15" s="154"/>
      <c r="S15" s="154"/>
      <c r="T15" s="154"/>
      <c r="U15" s="154"/>
      <c r="V15" s="154"/>
      <c r="W15" s="154"/>
    </row>
    <row r="16" ht="53.25" customHeight="1" outlineLevel="1" spans="1:23">
      <c r="A16" s="149" t="s">
        <v>46</v>
      </c>
      <c r="B16" s="149" t="s">
        <v>215</v>
      </c>
      <c r="C16" s="149" t="s">
        <v>216</v>
      </c>
      <c r="D16" s="149" t="s">
        <v>134</v>
      </c>
      <c r="E16" s="149" t="s">
        <v>135</v>
      </c>
      <c r="F16" s="149" t="s">
        <v>223</v>
      </c>
      <c r="G16" s="149" t="s">
        <v>224</v>
      </c>
      <c r="H16" s="154">
        <v>229604</v>
      </c>
      <c r="I16" s="154">
        <v>229604</v>
      </c>
      <c r="J16" s="154"/>
      <c r="K16" s="154"/>
      <c r="L16" s="154">
        <v>229604</v>
      </c>
      <c r="M16" s="149"/>
      <c r="N16" s="154"/>
      <c r="O16" s="154"/>
      <c r="P16" s="154"/>
      <c r="Q16" s="154"/>
      <c r="R16" s="154"/>
      <c r="S16" s="154"/>
      <c r="T16" s="154"/>
      <c r="U16" s="154"/>
      <c r="V16" s="154"/>
      <c r="W16" s="154"/>
    </row>
    <row r="17" ht="53.25" customHeight="1" outlineLevel="1" spans="1:23">
      <c r="A17" s="149" t="s">
        <v>46</v>
      </c>
      <c r="B17" s="149" t="s">
        <v>225</v>
      </c>
      <c r="C17" s="149" t="s">
        <v>226</v>
      </c>
      <c r="D17" s="149" t="s">
        <v>134</v>
      </c>
      <c r="E17" s="149" t="s">
        <v>135</v>
      </c>
      <c r="F17" s="149" t="s">
        <v>223</v>
      </c>
      <c r="G17" s="149" t="s">
        <v>224</v>
      </c>
      <c r="H17" s="154">
        <v>330000</v>
      </c>
      <c r="I17" s="154">
        <v>330000</v>
      </c>
      <c r="J17" s="154"/>
      <c r="K17" s="154"/>
      <c r="L17" s="154">
        <v>330000</v>
      </c>
      <c r="M17" s="149"/>
      <c r="N17" s="154"/>
      <c r="O17" s="154"/>
      <c r="P17" s="154"/>
      <c r="Q17" s="154"/>
      <c r="R17" s="154"/>
      <c r="S17" s="154"/>
      <c r="T17" s="154"/>
      <c r="U17" s="154"/>
      <c r="V17" s="154"/>
      <c r="W17" s="154"/>
    </row>
    <row r="18" ht="53.25" customHeight="1" outlineLevel="1" spans="1:23">
      <c r="A18" s="149" t="s">
        <v>46</v>
      </c>
      <c r="B18" s="149" t="s">
        <v>215</v>
      </c>
      <c r="C18" s="149" t="s">
        <v>216</v>
      </c>
      <c r="D18" s="149" t="s">
        <v>134</v>
      </c>
      <c r="E18" s="149" t="s">
        <v>135</v>
      </c>
      <c r="F18" s="149" t="s">
        <v>223</v>
      </c>
      <c r="G18" s="149" t="s">
        <v>224</v>
      </c>
      <c r="H18" s="154">
        <v>750696</v>
      </c>
      <c r="I18" s="154">
        <v>750696</v>
      </c>
      <c r="J18" s="154"/>
      <c r="K18" s="154"/>
      <c r="L18" s="154">
        <v>750696</v>
      </c>
      <c r="M18" s="149"/>
      <c r="N18" s="154"/>
      <c r="O18" s="154"/>
      <c r="P18" s="154"/>
      <c r="Q18" s="154"/>
      <c r="R18" s="154"/>
      <c r="S18" s="154"/>
      <c r="T18" s="154"/>
      <c r="U18" s="154"/>
      <c r="V18" s="154"/>
      <c r="W18" s="154"/>
    </row>
    <row r="19" ht="53.25" customHeight="1" outlineLevel="1" spans="1:23">
      <c r="A19" s="149" t="s">
        <v>46</v>
      </c>
      <c r="B19" s="149" t="s">
        <v>215</v>
      </c>
      <c r="C19" s="149" t="s">
        <v>216</v>
      </c>
      <c r="D19" s="149" t="s">
        <v>134</v>
      </c>
      <c r="E19" s="149" t="s">
        <v>135</v>
      </c>
      <c r="F19" s="149" t="s">
        <v>223</v>
      </c>
      <c r="G19" s="149" t="s">
        <v>224</v>
      </c>
      <c r="H19" s="154">
        <v>736260</v>
      </c>
      <c r="I19" s="154">
        <v>736260</v>
      </c>
      <c r="J19" s="154"/>
      <c r="K19" s="154"/>
      <c r="L19" s="154">
        <v>736260</v>
      </c>
      <c r="M19" s="149"/>
      <c r="N19" s="154"/>
      <c r="O19" s="154"/>
      <c r="P19" s="154"/>
      <c r="Q19" s="154"/>
      <c r="R19" s="154"/>
      <c r="S19" s="154"/>
      <c r="T19" s="154"/>
      <c r="U19" s="154"/>
      <c r="V19" s="154"/>
      <c r="W19" s="154"/>
    </row>
    <row r="20" ht="53.25" customHeight="1" outlineLevel="1" spans="1:23">
      <c r="A20" s="149" t="s">
        <v>46</v>
      </c>
      <c r="B20" s="149" t="s">
        <v>215</v>
      </c>
      <c r="C20" s="149" t="s">
        <v>216</v>
      </c>
      <c r="D20" s="149" t="s">
        <v>134</v>
      </c>
      <c r="E20" s="149" t="s">
        <v>135</v>
      </c>
      <c r="F20" s="149" t="s">
        <v>223</v>
      </c>
      <c r="G20" s="149" t="s">
        <v>224</v>
      </c>
      <c r="H20" s="154">
        <v>1241880</v>
      </c>
      <c r="I20" s="154">
        <v>1241880</v>
      </c>
      <c r="J20" s="154"/>
      <c r="K20" s="154"/>
      <c r="L20" s="154">
        <v>1241880</v>
      </c>
      <c r="M20" s="149"/>
      <c r="N20" s="154"/>
      <c r="O20" s="154"/>
      <c r="P20" s="154"/>
      <c r="Q20" s="154"/>
      <c r="R20" s="154"/>
      <c r="S20" s="154"/>
      <c r="T20" s="154"/>
      <c r="U20" s="154"/>
      <c r="V20" s="154"/>
      <c r="W20" s="154"/>
    </row>
    <row r="21" ht="53.25" customHeight="1" outlineLevel="1" spans="1:23">
      <c r="A21" s="149" t="s">
        <v>46</v>
      </c>
      <c r="B21" s="149" t="s">
        <v>227</v>
      </c>
      <c r="C21" s="149" t="s">
        <v>228</v>
      </c>
      <c r="D21" s="149" t="s">
        <v>107</v>
      </c>
      <c r="E21" s="149" t="s">
        <v>108</v>
      </c>
      <c r="F21" s="149" t="s">
        <v>229</v>
      </c>
      <c r="G21" s="149" t="s">
        <v>228</v>
      </c>
      <c r="H21" s="154">
        <v>1475310.72</v>
      </c>
      <c r="I21" s="154">
        <v>1475310.72</v>
      </c>
      <c r="J21" s="154"/>
      <c r="K21" s="154"/>
      <c r="L21" s="154">
        <v>1475310.72</v>
      </c>
      <c r="M21" s="149"/>
      <c r="N21" s="154"/>
      <c r="O21" s="154"/>
      <c r="P21" s="154"/>
      <c r="Q21" s="154"/>
      <c r="R21" s="154"/>
      <c r="S21" s="154"/>
      <c r="T21" s="154"/>
      <c r="U21" s="154"/>
      <c r="V21" s="154"/>
      <c r="W21" s="154"/>
    </row>
    <row r="22" ht="53.25" customHeight="1" outlineLevel="1" spans="1:23">
      <c r="A22" s="149" t="s">
        <v>46</v>
      </c>
      <c r="B22" s="149" t="s">
        <v>230</v>
      </c>
      <c r="C22" s="149" t="s">
        <v>231</v>
      </c>
      <c r="D22" s="149" t="s">
        <v>109</v>
      </c>
      <c r="E22" s="149" t="s">
        <v>110</v>
      </c>
      <c r="F22" s="149" t="s">
        <v>232</v>
      </c>
      <c r="G22" s="149" t="s">
        <v>231</v>
      </c>
      <c r="H22" s="154">
        <v>409704.71</v>
      </c>
      <c r="I22" s="154">
        <v>409704.71</v>
      </c>
      <c r="J22" s="154"/>
      <c r="K22" s="154"/>
      <c r="L22" s="154">
        <v>409704.71</v>
      </c>
      <c r="M22" s="149"/>
      <c r="N22" s="154"/>
      <c r="O22" s="154"/>
      <c r="P22" s="154"/>
      <c r="Q22" s="154"/>
      <c r="R22" s="154"/>
      <c r="S22" s="154"/>
      <c r="T22" s="154"/>
      <c r="U22" s="154"/>
      <c r="V22" s="154"/>
      <c r="W22" s="154"/>
    </row>
    <row r="23" ht="53.25" customHeight="1" outlineLevel="1" spans="1:23">
      <c r="A23" s="149" t="s">
        <v>46</v>
      </c>
      <c r="B23" s="149" t="s">
        <v>233</v>
      </c>
      <c r="C23" s="149" t="s">
        <v>234</v>
      </c>
      <c r="D23" s="149" t="s">
        <v>122</v>
      </c>
      <c r="E23" s="149" t="s">
        <v>123</v>
      </c>
      <c r="F23" s="149" t="s">
        <v>235</v>
      </c>
      <c r="G23" s="149" t="s">
        <v>234</v>
      </c>
      <c r="H23" s="154">
        <v>155692.08</v>
      </c>
      <c r="I23" s="154">
        <v>155692.08</v>
      </c>
      <c r="J23" s="154"/>
      <c r="K23" s="154"/>
      <c r="L23" s="154">
        <v>155692.08</v>
      </c>
      <c r="M23" s="149"/>
      <c r="N23" s="154"/>
      <c r="O23" s="154"/>
      <c r="P23" s="154"/>
      <c r="Q23" s="154"/>
      <c r="R23" s="154"/>
      <c r="S23" s="154"/>
      <c r="T23" s="154"/>
      <c r="U23" s="154"/>
      <c r="V23" s="154"/>
      <c r="W23" s="154"/>
    </row>
    <row r="24" ht="53.25" customHeight="1" outlineLevel="1" spans="1:23">
      <c r="A24" s="149" t="s">
        <v>46</v>
      </c>
      <c r="B24" s="149" t="s">
        <v>233</v>
      </c>
      <c r="C24" s="149" t="s">
        <v>234</v>
      </c>
      <c r="D24" s="149" t="s">
        <v>124</v>
      </c>
      <c r="E24" s="149" t="s">
        <v>125</v>
      </c>
      <c r="F24" s="149" t="s">
        <v>235</v>
      </c>
      <c r="G24" s="149" t="s">
        <v>234</v>
      </c>
      <c r="H24" s="154">
        <v>397549.44</v>
      </c>
      <c r="I24" s="154">
        <v>397549.44</v>
      </c>
      <c r="J24" s="154"/>
      <c r="K24" s="154"/>
      <c r="L24" s="154">
        <v>397549.44</v>
      </c>
      <c r="M24" s="149"/>
      <c r="N24" s="154"/>
      <c r="O24" s="154"/>
      <c r="P24" s="154"/>
      <c r="Q24" s="154"/>
      <c r="R24" s="154"/>
      <c r="S24" s="154"/>
      <c r="T24" s="154"/>
      <c r="U24" s="154"/>
      <c r="V24" s="154"/>
      <c r="W24" s="154"/>
    </row>
    <row r="25" ht="53.25" customHeight="1" outlineLevel="1" spans="1:23">
      <c r="A25" s="149" t="s">
        <v>46</v>
      </c>
      <c r="B25" s="149" t="s">
        <v>236</v>
      </c>
      <c r="C25" s="149" t="s">
        <v>237</v>
      </c>
      <c r="D25" s="149" t="s">
        <v>117</v>
      </c>
      <c r="E25" s="149" t="s">
        <v>116</v>
      </c>
      <c r="F25" s="149" t="s">
        <v>238</v>
      </c>
      <c r="G25" s="149" t="s">
        <v>239</v>
      </c>
      <c r="H25" s="154">
        <v>46863.96</v>
      </c>
      <c r="I25" s="154">
        <v>46863.96</v>
      </c>
      <c r="J25" s="154"/>
      <c r="K25" s="154"/>
      <c r="L25" s="154">
        <v>46863.96</v>
      </c>
      <c r="M25" s="149"/>
      <c r="N25" s="154"/>
      <c r="O25" s="154"/>
      <c r="P25" s="154"/>
      <c r="Q25" s="154"/>
      <c r="R25" s="154"/>
      <c r="S25" s="154"/>
      <c r="T25" s="154"/>
      <c r="U25" s="154"/>
      <c r="V25" s="154"/>
      <c r="W25" s="154"/>
    </row>
    <row r="26" ht="53.25" customHeight="1" outlineLevel="1" spans="1:23">
      <c r="A26" s="149" t="s">
        <v>46</v>
      </c>
      <c r="B26" s="149" t="s">
        <v>240</v>
      </c>
      <c r="C26" s="149" t="s">
        <v>241</v>
      </c>
      <c r="D26" s="149" t="s">
        <v>126</v>
      </c>
      <c r="E26" s="149" t="s">
        <v>127</v>
      </c>
      <c r="F26" s="149" t="s">
        <v>238</v>
      </c>
      <c r="G26" s="149" t="s">
        <v>239</v>
      </c>
      <c r="H26" s="154">
        <v>18441.38</v>
      </c>
      <c r="I26" s="154">
        <v>18441.38</v>
      </c>
      <c r="J26" s="154"/>
      <c r="K26" s="154"/>
      <c r="L26" s="154">
        <v>18441.38</v>
      </c>
      <c r="M26" s="149"/>
      <c r="N26" s="154"/>
      <c r="O26" s="154"/>
      <c r="P26" s="154"/>
      <c r="Q26" s="154"/>
      <c r="R26" s="154"/>
      <c r="S26" s="154"/>
      <c r="T26" s="154"/>
      <c r="U26" s="154"/>
      <c r="V26" s="154"/>
      <c r="W26" s="154"/>
    </row>
    <row r="27" ht="53.25" customHeight="1" outlineLevel="1" spans="1:23">
      <c r="A27" s="149" t="s">
        <v>46</v>
      </c>
      <c r="B27" s="149" t="s">
        <v>242</v>
      </c>
      <c r="C27" s="149" t="s">
        <v>243</v>
      </c>
      <c r="D27" s="149" t="s">
        <v>126</v>
      </c>
      <c r="E27" s="149" t="s">
        <v>127</v>
      </c>
      <c r="F27" s="149" t="s">
        <v>238</v>
      </c>
      <c r="G27" s="149" t="s">
        <v>239</v>
      </c>
      <c r="H27" s="154">
        <v>55000</v>
      </c>
      <c r="I27" s="154">
        <v>55000</v>
      </c>
      <c r="J27" s="154"/>
      <c r="K27" s="154"/>
      <c r="L27" s="154">
        <v>55000</v>
      </c>
      <c r="M27" s="149"/>
      <c r="N27" s="154"/>
      <c r="O27" s="154"/>
      <c r="P27" s="154"/>
      <c r="Q27" s="154"/>
      <c r="R27" s="154"/>
      <c r="S27" s="154"/>
      <c r="T27" s="154"/>
      <c r="U27" s="154"/>
      <c r="V27" s="154"/>
      <c r="W27" s="154"/>
    </row>
    <row r="28" ht="53.25" customHeight="1" outlineLevel="1" spans="1:23">
      <c r="A28" s="149" t="s">
        <v>46</v>
      </c>
      <c r="B28" s="149" t="s">
        <v>244</v>
      </c>
      <c r="C28" s="149" t="s">
        <v>245</v>
      </c>
      <c r="D28" s="149" t="s">
        <v>132</v>
      </c>
      <c r="E28" s="149" t="s">
        <v>133</v>
      </c>
      <c r="F28" s="149" t="s">
        <v>238</v>
      </c>
      <c r="G28" s="149" t="s">
        <v>239</v>
      </c>
      <c r="H28" s="154">
        <v>4065.4</v>
      </c>
      <c r="I28" s="154">
        <v>4065.4</v>
      </c>
      <c r="J28" s="154"/>
      <c r="K28" s="154"/>
      <c r="L28" s="154">
        <v>4065.4</v>
      </c>
      <c r="M28" s="149"/>
      <c r="N28" s="154"/>
      <c r="O28" s="154"/>
      <c r="P28" s="154"/>
      <c r="Q28" s="154"/>
      <c r="R28" s="154"/>
      <c r="S28" s="154"/>
      <c r="T28" s="154"/>
      <c r="U28" s="154"/>
      <c r="V28" s="154"/>
      <c r="W28" s="154"/>
    </row>
    <row r="29" ht="53.25" customHeight="1" outlineLevel="1" spans="1:23">
      <c r="A29" s="149" t="s">
        <v>46</v>
      </c>
      <c r="B29" s="149" t="s">
        <v>244</v>
      </c>
      <c r="C29" s="149" t="s">
        <v>245</v>
      </c>
      <c r="D29" s="149" t="s">
        <v>134</v>
      </c>
      <c r="E29" s="149" t="s">
        <v>135</v>
      </c>
      <c r="F29" s="149" t="s">
        <v>238</v>
      </c>
      <c r="G29" s="149" t="s">
        <v>239</v>
      </c>
      <c r="H29" s="154"/>
      <c r="I29" s="154"/>
      <c r="J29" s="154"/>
      <c r="K29" s="154"/>
      <c r="L29" s="154"/>
      <c r="M29" s="149"/>
      <c r="N29" s="154"/>
      <c r="O29" s="154"/>
      <c r="P29" s="154"/>
      <c r="Q29" s="154"/>
      <c r="R29" s="154"/>
      <c r="S29" s="154"/>
      <c r="T29" s="154"/>
      <c r="U29" s="154"/>
      <c r="V29" s="154"/>
      <c r="W29" s="154"/>
    </row>
    <row r="30" ht="53.25" customHeight="1" outlineLevel="1" spans="1:23">
      <c r="A30" s="149" t="s">
        <v>46</v>
      </c>
      <c r="B30" s="149" t="s">
        <v>246</v>
      </c>
      <c r="C30" s="149" t="s">
        <v>247</v>
      </c>
      <c r="D30" s="149" t="s">
        <v>126</v>
      </c>
      <c r="E30" s="149" t="s">
        <v>127</v>
      </c>
      <c r="F30" s="149" t="s">
        <v>238</v>
      </c>
      <c r="G30" s="149" t="s">
        <v>239</v>
      </c>
      <c r="H30" s="154">
        <v>18441.38</v>
      </c>
      <c r="I30" s="154">
        <v>18441.38</v>
      </c>
      <c r="J30" s="154"/>
      <c r="K30" s="154"/>
      <c r="L30" s="154">
        <v>18441.38</v>
      </c>
      <c r="M30" s="149"/>
      <c r="N30" s="154"/>
      <c r="O30" s="154"/>
      <c r="P30" s="154"/>
      <c r="Q30" s="154"/>
      <c r="R30" s="154"/>
      <c r="S30" s="154"/>
      <c r="T30" s="154"/>
      <c r="U30" s="154"/>
      <c r="V30" s="154"/>
      <c r="W30" s="154"/>
    </row>
    <row r="31" ht="53.25" customHeight="1" outlineLevel="1" spans="1:23">
      <c r="A31" s="149" t="s">
        <v>46</v>
      </c>
      <c r="B31" s="149" t="s">
        <v>248</v>
      </c>
      <c r="C31" s="149" t="s">
        <v>163</v>
      </c>
      <c r="D31" s="149" t="s">
        <v>162</v>
      </c>
      <c r="E31" s="149" t="s">
        <v>163</v>
      </c>
      <c r="F31" s="149" t="s">
        <v>249</v>
      </c>
      <c r="G31" s="149" t="s">
        <v>163</v>
      </c>
      <c r="H31" s="154">
        <v>1106483.04</v>
      </c>
      <c r="I31" s="154">
        <v>1106483.04</v>
      </c>
      <c r="J31" s="154"/>
      <c r="K31" s="154"/>
      <c r="L31" s="154">
        <v>1106483.04</v>
      </c>
      <c r="M31" s="149"/>
      <c r="N31" s="154"/>
      <c r="O31" s="154"/>
      <c r="P31" s="154"/>
      <c r="Q31" s="154"/>
      <c r="R31" s="154"/>
      <c r="S31" s="154"/>
      <c r="T31" s="154"/>
      <c r="U31" s="154"/>
      <c r="V31" s="154"/>
      <c r="W31" s="154"/>
    </row>
    <row r="32" ht="53.25" customHeight="1" outlineLevel="1" spans="1:23">
      <c r="A32" s="149" t="s">
        <v>46</v>
      </c>
      <c r="B32" s="149" t="s">
        <v>250</v>
      </c>
      <c r="C32" s="149" t="s">
        <v>251</v>
      </c>
      <c r="D32" s="149" t="s">
        <v>134</v>
      </c>
      <c r="E32" s="149" t="s">
        <v>135</v>
      </c>
      <c r="F32" s="149" t="s">
        <v>252</v>
      </c>
      <c r="G32" s="149" t="s">
        <v>253</v>
      </c>
      <c r="H32" s="154">
        <v>96000</v>
      </c>
      <c r="I32" s="154">
        <v>96000</v>
      </c>
      <c r="J32" s="154"/>
      <c r="K32" s="154"/>
      <c r="L32" s="154">
        <v>96000</v>
      </c>
      <c r="M32" s="149"/>
      <c r="N32" s="154"/>
      <c r="O32" s="154"/>
      <c r="P32" s="154"/>
      <c r="Q32" s="154"/>
      <c r="R32" s="154"/>
      <c r="S32" s="154"/>
      <c r="T32" s="154"/>
      <c r="U32" s="154"/>
      <c r="V32" s="154"/>
      <c r="W32" s="154"/>
    </row>
    <row r="33" ht="53.25" customHeight="1" outlineLevel="1" spans="1:23">
      <c r="A33" s="149" t="s">
        <v>46</v>
      </c>
      <c r="B33" s="149" t="s">
        <v>254</v>
      </c>
      <c r="C33" s="149" t="s">
        <v>255</v>
      </c>
      <c r="D33" s="149" t="s">
        <v>132</v>
      </c>
      <c r="E33" s="149" t="s">
        <v>133</v>
      </c>
      <c r="F33" s="149" t="s">
        <v>256</v>
      </c>
      <c r="G33" s="149" t="s">
        <v>257</v>
      </c>
      <c r="H33" s="154">
        <v>44232</v>
      </c>
      <c r="I33" s="154">
        <v>44232</v>
      </c>
      <c r="J33" s="154"/>
      <c r="K33" s="154"/>
      <c r="L33" s="154">
        <v>44232</v>
      </c>
      <c r="M33" s="149"/>
      <c r="N33" s="154"/>
      <c r="O33" s="154"/>
      <c r="P33" s="154"/>
      <c r="Q33" s="154"/>
      <c r="R33" s="154"/>
      <c r="S33" s="154"/>
      <c r="T33" s="154"/>
      <c r="U33" s="154"/>
      <c r="V33" s="154"/>
      <c r="W33" s="154"/>
    </row>
    <row r="34" ht="53.25" customHeight="1" outlineLevel="1" spans="1:23">
      <c r="A34" s="149" t="s">
        <v>46</v>
      </c>
      <c r="B34" s="149" t="s">
        <v>254</v>
      </c>
      <c r="C34" s="149" t="s">
        <v>255</v>
      </c>
      <c r="D34" s="149" t="s">
        <v>134</v>
      </c>
      <c r="E34" s="149" t="s">
        <v>135</v>
      </c>
      <c r="F34" s="149" t="s">
        <v>256</v>
      </c>
      <c r="G34" s="149" t="s">
        <v>257</v>
      </c>
      <c r="H34" s="154"/>
      <c r="I34" s="154"/>
      <c r="J34" s="154"/>
      <c r="K34" s="154"/>
      <c r="L34" s="154"/>
      <c r="M34" s="149"/>
      <c r="N34" s="154"/>
      <c r="O34" s="154"/>
      <c r="P34" s="154"/>
      <c r="Q34" s="154"/>
      <c r="R34" s="154"/>
      <c r="S34" s="154"/>
      <c r="T34" s="154"/>
      <c r="U34" s="154"/>
      <c r="V34" s="154"/>
      <c r="W34" s="154"/>
    </row>
    <row r="35" ht="53.25" customHeight="1" outlineLevel="1" spans="1:23">
      <c r="A35" s="149" t="s">
        <v>46</v>
      </c>
      <c r="B35" s="149" t="s">
        <v>258</v>
      </c>
      <c r="C35" s="149" t="s">
        <v>259</v>
      </c>
      <c r="D35" s="149" t="s">
        <v>94</v>
      </c>
      <c r="E35" s="149" t="s">
        <v>93</v>
      </c>
      <c r="F35" s="149" t="s">
        <v>260</v>
      </c>
      <c r="G35" s="149" t="s">
        <v>261</v>
      </c>
      <c r="H35" s="154">
        <v>12000</v>
      </c>
      <c r="I35" s="154">
        <v>12000</v>
      </c>
      <c r="J35" s="154"/>
      <c r="K35" s="154"/>
      <c r="L35" s="154">
        <v>12000</v>
      </c>
      <c r="M35" s="149"/>
      <c r="N35" s="154"/>
      <c r="O35" s="154"/>
      <c r="P35" s="154"/>
      <c r="Q35" s="154"/>
      <c r="R35" s="154"/>
      <c r="S35" s="154"/>
      <c r="T35" s="154"/>
      <c r="U35" s="154"/>
      <c r="V35" s="154"/>
      <c r="W35" s="154"/>
    </row>
    <row r="36" ht="53.25" customHeight="1" outlineLevel="1" spans="1:23">
      <c r="A36" s="149" t="s">
        <v>46</v>
      </c>
      <c r="B36" s="149" t="s">
        <v>258</v>
      </c>
      <c r="C36" s="149" t="s">
        <v>259</v>
      </c>
      <c r="D36" s="149" t="s">
        <v>94</v>
      </c>
      <c r="E36" s="149" t="s">
        <v>93</v>
      </c>
      <c r="F36" s="149" t="s">
        <v>256</v>
      </c>
      <c r="G36" s="149" t="s">
        <v>257</v>
      </c>
      <c r="H36" s="154">
        <v>7850</v>
      </c>
      <c r="I36" s="154">
        <v>7850</v>
      </c>
      <c r="J36" s="154"/>
      <c r="K36" s="154"/>
      <c r="L36" s="154">
        <v>7850</v>
      </c>
      <c r="M36" s="149"/>
      <c r="N36" s="154"/>
      <c r="O36" s="154"/>
      <c r="P36" s="154"/>
      <c r="Q36" s="154"/>
      <c r="R36" s="154"/>
      <c r="S36" s="154"/>
      <c r="T36" s="154"/>
      <c r="U36" s="154"/>
      <c r="V36" s="154"/>
      <c r="W36" s="154"/>
    </row>
    <row r="37" ht="53.25" customHeight="1" outlineLevel="1" spans="1:23">
      <c r="A37" s="149" t="s">
        <v>46</v>
      </c>
      <c r="B37" s="149" t="s">
        <v>258</v>
      </c>
      <c r="C37" s="149" t="s">
        <v>259</v>
      </c>
      <c r="D37" s="149" t="s">
        <v>94</v>
      </c>
      <c r="E37" s="149" t="s">
        <v>93</v>
      </c>
      <c r="F37" s="149" t="s">
        <v>262</v>
      </c>
      <c r="G37" s="149" t="s">
        <v>263</v>
      </c>
      <c r="H37" s="154">
        <v>2200</v>
      </c>
      <c r="I37" s="154">
        <v>2200</v>
      </c>
      <c r="J37" s="154"/>
      <c r="K37" s="154"/>
      <c r="L37" s="154">
        <v>2200</v>
      </c>
      <c r="M37" s="149"/>
      <c r="N37" s="154"/>
      <c r="O37" s="154"/>
      <c r="P37" s="154"/>
      <c r="Q37" s="154"/>
      <c r="R37" s="154"/>
      <c r="S37" s="154"/>
      <c r="T37" s="154"/>
      <c r="U37" s="154"/>
      <c r="V37" s="154"/>
      <c r="W37" s="154"/>
    </row>
    <row r="38" ht="53.25" customHeight="1" outlineLevel="1" spans="1:23">
      <c r="A38" s="149" t="s">
        <v>46</v>
      </c>
      <c r="B38" s="149" t="s">
        <v>264</v>
      </c>
      <c r="C38" s="149" t="s">
        <v>265</v>
      </c>
      <c r="D38" s="149" t="s">
        <v>132</v>
      </c>
      <c r="E38" s="149" t="s">
        <v>133</v>
      </c>
      <c r="F38" s="149" t="s">
        <v>256</v>
      </c>
      <c r="G38" s="149" t="s">
        <v>257</v>
      </c>
      <c r="H38" s="154">
        <v>6075</v>
      </c>
      <c r="I38" s="154">
        <v>6075</v>
      </c>
      <c r="J38" s="154"/>
      <c r="K38" s="154"/>
      <c r="L38" s="154">
        <v>6075</v>
      </c>
      <c r="M38" s="149"/>
      <c r="N38" s="154"/>
      <c r="O38" s="154"/>
      <c r="P38" s="154"/>
      <c r="Q38" s="154"/>
      <c r="R38" s="154"/>
      <c r="S38" s="154"/>
      <c r="T38" s="154"/>
      <c r="U38" s="154"/>
      <c r="V38" s="154"/>
      <c r="W38" s="154"/>
    </row>
    <row r="39" ht="53.25" customHeight="1" outlineLevel="1" spans="1:23">
      <c r="A39" s="149" t="s">
        <v>46</v>
      </c>
      <c r="B39" s="149" t="s">
        <v>264</v>
      </c>
      <c r="C39" s="149" t="s">
        <v>265</v>
      </c>
      <c r="D39" s="149" t="s">
        <v>132</v>
      </c>
      <c r="E39" s="149" t="s">
        <v>133</v>
      </c>
      <c r="F39" s="149" t="s">
        <v>266</v>
      </c>
      <c r="G39" s="149" t="s">
        <v>267</v>
      </c>
      <c r="H39" s="154">
        <v>9000</v>
      </c>
      <c r="I39" s="154">
        <v>9000</v>
      </c>
      <c r="J39" s="154"/>
      <c r="K39" s="154"/>
      <c r="L39" s="154">
        <v>9000</v>
      </c>
      <c r="M39" s="149"/>
      <c r="N39" s="154"/>
      <c r="O39" s="154"/>
      <c r="P39" s="154"/>
      <c r="Q39" s="154"/>
      <c r="R39" s="154"/>
      <c r="S39" s="154"/>
      <c r="T39" s="154"/>
      <c r="U39" s="154"/>
      <c r="V39" s="154"/>
      <c r="W39" s="154"/>
    </row>
    <row r="40" ht="53.25" customHeight="1" outlineLevel="1" spans="1:23">
      <c r="A40" s="149" t="s">
        <v>46</v>
      </c>
      <c r="B40" s="149" t="s">
        <v>264</v>
      </c>
      <c r="C40" s="149" t="s">
        <v>265</v>
      </c>
      <c r="D40" s="149" t="s">
        <v>132</v>
      </c>
      <c r="E40" s="149" t="s">
        <v>133</v>
      </c>
      <c r="F40" s="149" t="s">
        <v>260</v>
      </c>
      <c r="G40" s="149" t="s">
        <v>261</v>
      </c>
      <c r="H40" s="154">
        <v>2000</v>
      </c>
      <c r="I40" s="154">
        <v>2000</v>
      </c>
      <c r="J40" s="154"/>
      <c r="K40" s="154"/>
      <c r="L40" s="154">
        <v>2000</v>
      </c>
      <c r="M40" s="149"/>
      <c r="N40" s="154"/>
      <c r="O40" s="154"/>
      <c r="P40" s="154"/>
      <c r="Q40" s="154"/>
      <c r="R40" s="154"/>
      <c r="S40" s="154"/>
      <c r="T40" s="154"/>
      <c r="U40" s="154"/>
      <c r="V40" s="154"/>
      <c r="W40" s="154"/>
    </row>
    <row r="41" ht="53.25" customHeight="1" outlineLevel="1" spans="1:23">
      <c r="A41" s="149" t="s">
        <v>46</v>
      </c>
      <c r="B41" s="149" t="s">
        <v>264</v>
      </c>
      <c r="C41" s="149" t="s">
        <v>265</v>
      </c>
      <c r="D41" s="149" t="s">
        <v>132</v>
      </c>
      <c r="E41" s="149" t="s">
        <v>133</v>
      </c>
      <c r="F41" s="149" t="s">
        <v>268</v>
      </c>
      <c r="G41" s="149" t="s">
        <v>269</v>
      </c>
      <c r="H41" s="154">
        <v>4000</v>
      </c>
      <c r="I41" s="154">
        <v>4000</v>
      </c>
      <c r="J41" s="154"/>
      <c r="K41" s="154"/>
      <c r="L41" s="154">
        <v>4000</v>
      </c>
      <c r="M41" s="149"/>
      <c r="N41" s="154"/>
      <c r="O41" s="154"/>
      <c r="P41" s="154"/>
      <c r="Q41" s="154"/>
      <c r="R41" s="154"/>
      <c r="S41" s="154"/>
      <c r="T41" s="154"/>
      <c r="U41" s="154"/>
      <c r="V41" s="154"/>
      <c r="W41" s="154"/>
    </row>
    <row r="42" ht="53.25" customHeight="1" outlineLevel="1" spans="1:23">
      <c r="A42" s="149" t="s">
        <v>46</v>
      </c>
      <c r="B42" s="149" t="s">
        <v>264</v>
      </c>
      <c r="C42" s="149" t="s">
        <v>265</v>
      </c>
      <c r="D42" s="149" t="s">
        <v>132</v>
      </c>
      <c r="E42" s="149" t="s">
        <v>133</v>
      </c>
      <c r="F42" s="149" t="s">
        <v>270</v>
      </c>
      <c r="G42" s="149" t="s">
        <v>271</v>
      </c>
      <c r="H42" s="154">
        <v>2000</v>
      </c>
      <c r="I42" s="154">
        <v>2000</v>
      </c>
      <c r="J42" s="154"/>
      <c r="K42" s="154"/>
      <c r="L42" s="154">
        <v>2000</v>
      </c>
      <c r="M42" s="149"/>
      <c r="N42" s="154"/>
      <c r="O42" s="154"/>
      <c r="P42" s="154"/>
      <c r="Q42" s="154"/>
      <c r="R42" s="154"/>
      <c r="S42" s="154"/>
      <c r="T42" s="154"/>
      <c r="U42" s="154"/>
      <c r="V42" s="154"/>
      <c r="W42" s="154"/>
    </row>
    <row r="43" ht="53.25" customHeight="1" outlineLevel="1" spans="1:23">
      <c r="A43" s="149" t="s">
        <v>46</v>
      </c>
      <c r="B43" s="149" t="s">
        <v>272</v>
      </c>
      <c r="C43" s="149" t="s">
        <v>273</v>
      </c>
      <c r="D43" s="149" t="s">
        <v>132</v>
      </c>
      <c r="E43" s="149" t="s">
        <v>133</v>
      </c>
      <c r="F43" s="149" t="s">
        <v>274</v>
      </c>
      <c r="G43" s="149" t="s">
        <v>184</v>
      </c>
      <c r="H43" s="154">
        <v>3930</v>
      </c>
      <c r="I43" s="154">
        <v>3930</v>
      </c>
      <c r="J43" s="154"/>
      <c r="K43" s="154"/>
      <c r="L43" s="154">
        <v>3930</v>
      </c>
      <c r="M43" s="149"/>
      <c r="N43" s="154"/>
      <c r="O43" s="154"/>
      <c r="P43" s="154"/>
      <c r="Q43" s="154"/>
      <c r="R43" s="154"/>
      <c r="S43" s="154"/>
      <c r="T43" s="154"/>
      <c r="U43" s="154"/>
      <c r="V43" s="154"/>
      <c r="W43" s="154"/>
    </row>
    <row r="44" ht="53.25" customHeight="1" outlineLevel="1" spans="1:23">
      <c r="A44" s="149" t="s">
        <v>46</v>
      </c>
      <c r="B44" s="149" t="s">
        <v>275</v>
      </c>
      <c r="C44" s="149" t="s">
        <v>276</v>
      </c>
      <c r="D44" s="149" t="s">
        <v>132</v>
      </c>
      <c r="E44" s="149" t="s">
        <v>133</v>
      </c>
      <c r="F44" s="149" t="s">
        <v>277</v>
      </c>
      <c r="G44" s="149" t="s">
        <v>278</v>
      </c>
      <c r="H44" s="154">
        <v>7795</v>
      </c>
      <c r="I44" s="154">
        <v>7795</v>
      </c>
      <c r="J44" s="154"/>
      <c r="K44" s="154"/>
      <c r="L44" s="154">
        <v>7795</v>
      </c>
      <c r="M44" s="149"/>
      <c r="N44" s="154"/>
      <c r="O44" s="154"/>
      <c r="P44" s="154"/>
      <c r="Q44" s="154"/>
      <c r="R44" s="154"/>
      <c r="S44" s="154"/>
      <c r="T44" s="154"/>
      <c r="U44" s="154"/>
      <c r="V44" s="154"/>
      <c r="W44" s="154"/>
    </row>
    <row r="45" ht="53.25" customHeight="1" outlineLevel="1" spans="1:23">
      <c r="A45" s="149" t="s">
        <v>46</v>
      </c>
      <c r="B45" s="149" t="s">
        <v>279</v>
      </c>
      <c r="C45" s="149" t="s">
        <v>280</v>
      </c>
      <c r="D45" s="149" t="s">
        <v>132</v>
      </c>
      <c r="E45" s="149" t="s">
        <v>133</v>
      </c>
      <c r="F45" s="149" t="s">
        <v>281</v>
      </c>
      <c r="G45" s="149" t="s">
        <v>282</v>
      </c>
      <c r="H45" s="154">
        <v>33600</v>
      </c>
      <c r="I45" s="154">
        <v>33600</v>
      </c>
      <c r="J45" s="154"/>
      <c r="K45" s="154"/>
      <c r="L45" s="154">
        <v>33600</v>
      </c>
      <c r="M45" s="149"/>
      <c r="N45" s="154"/>
      <c r="O45" s="154"/>
      <c r="P45" s="154"/>
      <c r="Q45" s="154"/>
      <c r="R45" s="154"/>
      <c r="S45" s="154"/>
      <c r="T45" s="154"/>
      <c r="U45" s="154"/>
      <c r="V45" s="154"/>
      <c r="W45" s="154"/>
    </row>
    <row r="46" ht="53.25" customHeight="1" outlineLevel="1" spans="1:23">
      <c r="A46" s="149" t="s">
        <v>46</v>
      </c>
      <c r="B46" s="149" t="s">
        <v>264</v>
      </c>
      <c r="C46" s="149" t="s">
        <v>265</v>
      </c>
      <c r="D46" s="149" t="s">
        <v>134</v>
      </c>
      <c r="E46" s="149" t="s">
        <v>135</v>
      </c>
      <c r="F46" s="149" t="s">
        <v>256</v>
      </c>
      <c r="G46" s="149" t="s">
        <v>257</v>
      </c>
      <c r="H46" s="154">
        <v>27392</v>
      </c>
      <c r="I46" s="154">
        <v>27392</v>
      </c>
      <c r="J46" s="154"/>
      <c r="K46" s="154"/>
      <c r="L46" s="154">
        <v>27392</v>
      </c>
      <c r="M46" s="149"/>
      <c r="N46" s="154"/>
      <c r="O46" s="154"/>
      <c r="P46" s="154"/>
      <c r="Q46" s="154"/>
      <c r="R46" s="154"/>
      <c r="S46" s="154"/>
      <c r="T46" s="154"/>
      <c r="U46" s="154"/>
      <c r="V46" s="154"/>
      <c r="W46" s="154"/>
    </row>
    <row r="47" ht="53.25" customHeight="1" outlineLevel="1" spans="1:23">
      <c r="A47" s="149" t="s">
        <v>46</v>
      </c>
      <c r="B47" s="149" t="s">
        <v>264</v>
      </c>
      <c r="C47" s="149" t="s">
        <v>265</v>
      </c>
      <c r="D47" s="149" t="s">
        <v>134</v>
      </c>
      <c r="E47" s="149" t="s">
        <v>135</v>
      </c>
      <c r="F47" s="149" t="s">
        <v>283</v>
      </c>
      <c r="G47" s="149" t="s">
        <v>284</v>
      </c>
      <c r="H47" s="154">
        <v>100</v>
      </c>
      <c r="I47" s="154">
        <v>100</v>
      </c>
      <c r="J47" s="154"/>
      <c r="K47" s="154"/>
      <c r="L47" s="154">
        <v>100</v>
      </c>
      <c r="M47" s="149"/>
      <c r="N47" s="154"/>
      <c r="O47" s="154"/>
      <c r="P47" s="154"/>
      <c r="Q47" s="154"/>
      <c r="R47" s="154"/>
      <c r="S47" s="154"/>
      <c r="T47" s="154"/>
      <c r="U47" s="154"/>
      <c r="V47" s="154"/>
      <c r="W47" s="154"/>
    </row>
    <row r="48" ht="53.25" customHeight="1" outlineLevel="1" spans="1:23">
      <c r="A48" s="149" t="s">
        <v>46</v>
      </c>
      <c r="B48" s="149" t="s">
        <v>264</v>
      </c>
      <c r="C48" s="149" t="s">
        <v>265</v>
      </c>
      <c r="D48" s="149" t="s">
        <v>134</v>
      </c>
      <c r="E48" s="149" t="s">
        <v>135</v>
      </c>
      <c r="F48" s="149" t="s">
        <v>266</v>
      </c>
      <c r="G48" s="149" t="s">
        <v>267</v>
      </c>
      <c r="H48" s="154">
        <v>2300</v>
      </c>
      <c r="I48" s="154">
        <v>2300</v>
      </c>
      <c r="J48" s="154"/>
      <c r="K48" s="154"/>
      <c r="L48" s="154">
        <v>2300</v>
      </c>
      <c r="M48" s="149"/>
      <c r="N48" s="154"/>
      <c r="O48" s="154"/>
      <c r="P48" s="154"/>
      <c r="Q48" s="154"/>
      <c r="R48" s="154"/>
      <c r="S48" s="154"/>
      <c r="T48" s="154"/>
      <c r="U48" s="154"/>
      <c r="V48" s="154"/>
      <c r="W48" s="154"/>
    </row>
    <row r="49" ht="53.25" customHeight="1" outlineLevel="1" spans="1:23">
      <c r="A49" s="149" t="s">
        <v>46</v>
      </c>
      <c r="B49" s="149" t="s">
        <v>264</v>
      </c>
      <c r="C49" s="149" t="s">
        <v>265</v>
      </c>
      <c r="D49" s="149" t="s">
        <v>134</v>
      </c>
      <c r="E49" s="149" t="s">
        <v>135</v>
      </c>
      <c r="F49" s="149" t="s">
        <v>268</v>
      </c>
      <c r="G49" s="149" t="s">
        <v>269</v>
      </c>
      <c r="H49" s="154">
        <v>44835</v>
      </c>
      <c r="I49" s="154">
        <v>44835</v>
      </c>
      <c r="J49" s="154"/>
      <c r="K49" s="154"/>
      <c r="L49" s="154">
        <v>44835</v>
      </c>
      <c r="M49" s="149"/>
      <c r="N49" s="154"/>
      <c r="O49" s="154"/>
      <c r="P49" s="154"/>
      <c r="Q49" s="154"/>
      <c r="R49" s="154"/>
      <c r="S49" s="154"/>
      <c r="T49" s="154"/>
      <c r="U49" s="154"/>
      <c r="V49" s="154"/>
      <c r="W49" s="154"/>
    </row>
    <row r="50" ht="53.25" customHeight="1" outlineLevel="1" spans="1:23">
      <c r="A50" s="149" t="s">
        <v>46</v>
      </c>
      <c r="B50" s="149" t="s">
        <v>264</v>
      </c>
      <c r="C50" s="149" t="s">
        <v>265</v>
      </c>
      <c r="D50" s="149" t="s">
        <v>134</v>
      </c>
      <c r="E50" s="149" t="s">
        <v>135</v>
      </c>
      <c r="F50" s="149" t="s">
        <v>270</v>
      </c>
      <c r="G50" s="149" t="s">
        <v>271</v>
      </c>
      <c r="H50" s="154">
        <v>1500</v>
      </c>
      <c r="I50" s="154">
        <v>1500</v>
      </c>
      <c r="J50" s="154"/>
      <c r="K50" s="154"/>
      <c r="L50" s="154">
        <v>1500</v>
      </c>
      <c r="M50" s="149"/>
      <c r="N50" s="154"/>
      <c r="O50" s="154"/>
      <c r="P50" s="154"/>
      <c r="Q50" s="154"/>
      <c r="R50" s="154"/>
      <c r="S50" s="154"/>
      <c r="T50" s="154"/>
      <c r="U50" s="154"/>
      <c r="V50" s="154"/>
      <c r="W50" s="154"/>
    </row>
    <row r="51" ht="53.25" customHeight="1" outlineLevel="1" spans="1:23">
      <c r="A51" s="149" t="s">
        <v>46</v>
      </c>
      <c r="B51" s="149" t="s">
        <v>272</v>
      </c>
      <c r="C51" s="149" t="s">
        <v>273</v>
      </c>
      <c r="D51" s="149" t="s">
        <v>134</v>
      </c>
      <c r="E51" s="149" t="s">
        <v>135</v>
      </c>
      <c r="F51" s="149" t="s">
        <v>274</v>
      </c>
      <c r="G51" s="149" t="s">
        <v>184</v>
      </c>
      <c r="H51" s="154">
        <v>5180</v>
      </c>
      <c r="I51" s="154">
        <v>5180</v>
      </c>
      <c r="J51" s="154"/>
      <c r="K51" s="154"/>
      <c r="L51" s="154">
        <v>5180</v>
      </c>
      <c r="M51" s="149"/>
      <c r="N51" s="154"/>
      <c r="O51" s="154"/>
      <c r="P51" s="154"/>
      <c r="Q51" s="154"/>
      <c r="R51" s="154"/>
      <c r="S51" s="154"/>
      <c r="T51" s="154"/>
      <c r="U51" s="154"/>
      <c r="V51" s="154"/>
      <c r="W51" s="154"/>
    </row>
    <row r="52" ht="53.25" customHeight="1" outlineLevel="1" spans="1:23">
      <c r="A52" s="149" t="s">
        <v>46</v>
      </c>
      <c r="B52" s="149" t="s">
        <v>264</v>
      </c>
      <c r="C52" s="149" t="s">
        <v>265</v>
      </c>
      <c r="D52" s="149" t="s">
        <v>134</v>
      </c>
      <c r="E52" s="149" t="s">
        <v>135</v>
      </c>
      <c r="F52" s="149" t="s">
        <v>285</v>
      </c>
      <c r="G52" s="149" t="s">
        <v>286</v>
      </c>
      <c r="H52" s="154">
        <v>1180</v>
      </c>
      <c r="I52" s="154">
        <v>1180</v>
      </c>
      <c r="J52" s="154"/>
      <c r="K52" s="154"/>
      <c r="L52" s="154">
        <v>1180</v>
      </c>
      <c r="M52" s="149"/>
      <c r="N52" s="154"/>
      <c r="O52" s="154"/>
      <c r="P52" s="154"/>
      <c r="Q52" s="154"/>
      <c r="R52" s="154"/>
      <c r="S52" s="154"/>
      <c r="T52" s="154"/>
      <c r="U52" s="154"/>
      <c r="V52" s="154"/>
      <c r="W52" s="154"/>
    </row>
    <row r="53" ht="53.25" customHeight="1" outlineLevel="1" spans="1:23">
      <c r="A53" s="149" t="s">
        <v>46</v>
      </c>
      <c r="B53" s="149" t="s">
        <v>275</v>
      </c>
      <c r="C53" s="149" t="s">
        <v>276</v>
      </c>
      <c r="D53" s="149" t="s">
        <v>134</v>
      </c>
      <c r="E53" s="149" t="s">
        <v>135</v>
      </c>
      <c r="F53" s="149" t="s">
        <v>277</v>
      </c>
      <c r="G53" s="149" t="s">
        <v>278</v>
      </c>
      <c r="H53" s="154">
        <v>13825</v>
      </c>
      <c r="I53" s="154">
        <v>13825</v>
      </c>
      <c r="J53" s="154"/>
      <c r="K53" s="154"/>
      <c r="L53" s="154">
        <v>13825</v>
      </c>
      <c r="M53" s="149"/>
      <c r="N53" s="154"/>
      <c r="O53" s="154"/>
      <c r="P53" s="154"/>
      <c r="Q53" s="154"/>
      <c r="R53" s="154"/>
      <c r="S53" s="154"/>
      <c r="T53" s="154"/>
      <c r="U53" s="154"/>
      <c r="V53" s="154"/>
      <c r="W53" s="154"/>
    </row>
    <row r="54" ht="53.25" customHeight="1" outlineLevel="1" spans="1:23">
      <c r="A54" s="149" t="s">
        <v>46</v>
      </c>
      <c r="B54" s="149" t="s">
        <v>264</v>
      </c>
      <c r="C54" s="149" t="s">
        <v>265</v>
      </c>
      <c r="D54" s="149" t="s">
        <v>134</v>
      </c>
      <c r="E54" s="149" t="s">
        <v>135</v>
      </c>
      <c r="F54" s="149" t="s">
        <v>287</v>
      </c>
      <c r="G54" s="149" t="s">
        <v>288</v>
      </c>
      <c r="H54" s="154">
        <v>14738</v>
      </c>
      <c r="I54" s="154">
        <v>14738</v>
      </c>
      <c r="J54" s="154"/>
      <c r="K54" s="154"/>
      <c r="L54" s="154">
        <v>14738</v>
      </c>
      <c r="M54" s="149"/>
      <c r="N54" s="154"/>
      <c r="O54" s="154"/>
      <c r="P54" s="154"/>
      <c r="Q54" s="154"/>
      <c r="R54" s="154"/>
      <c r="S54" s="154"/>
      <c r="T54" s="154"/>
      <c r="U54" s="154"/>
      <c r="V54" s="154"/>
      <c r="W54" s="154"/>
    </row>
    <row r="55" ht="53.25" customHeight="1" outlineLevel="1" spans="1:23">
      <c r="A55" s="149" t="s">
        <v>46</v>
      </c>
      <c r="B55" s="149" t="s">
        <v>279</v>
      </c>
      <c r="C55" s="149" t="s">
        <v>280</v>
      </c>
      <c r="D55" s="149" t="s">
        <v>134</v>
      </c>
      <c r="E55" s="149" t="s">
        <v>135</v>
      </c>
      <c r="F55" s="149" t="s">
        <v>281</v>
      </c>
      <c r="G55" s="149" t="s">
        <v>282</v>
      </c>
      <c r="H55" s="154">
        <v>45700</v>
      </c>
      <c r="I55" s="154">
        <v>45700</v>
      </c>
      <c r="J55" s="154"/>
      <c r="K55" s="154"/>
      <c r="L55" s="154">
        <v>45700</v>
      </c>
      <c r="M55" s="149"/>
      <c r="N55" s="154"/>
      <c r="O55" s="154"/>
      <c r="P55" s="154"/>
      <c r="Q55" s="154"/>
      <c r="R55" s="154"/>
      <c r="S55" s="154"/>
      <c r="T55" s="154"/>
      <c r="U55" s="154"/>
      <c r="V55" s="154"/>
      <c r="W55" s="154"/>
    </row>
    <row r="56" ht="53.25" customHeight="1" outlineLevel="1" spans="1:23">
      <c r="A56" s="149" t="s">
        <v>46</v>
      </c>
      <c r="B56" s="149" t="s">
        <v>289</v>
      </c>
      <c r="C56" s="149" t="s">
        <v>290</v>
      </c>
      <c r="D56" s="149" t="s">
        <v>103</v>
      </c>
      <c r="E56" s="149" t="s">
        <v>104</v>
      </c>
      <c r="F56" s="149" t="s">
        <v>262</v>
      </c>
      <c r="G56" s="149" t="s">
        <v>263</v>
      </c>
      <c r="H56" s="154">
        <v>33600</v>
      </c>
      <c r="I56" s="154">
        <v>33600</v>
      </c>
      <c r="J56" s="154"/>
      <c r="K56" s="154"/>
      <c r="L56" s="154">
        <v>33600</v>
      </c>
      <c r="M56" s="149"/>
      <c r="N56" s="154"/>
      <c r="O56" s="154"/>
      <c r="P56" s="154"/>
      <c r="Q56" s="154"/>
      <c r="R56" s="154"/>
      <c r="S56" s="154"/>
      <c r="T56" s="154"/>
      <c r="U56" s="154"/>
      <c r="V56" s="154"/>
      <c r="W56" s="154"/>
    </row>
    <row r="57" ht="53.25" customHeight="1" outlineLevel="1" spans="1:23">
      <c r="A57" s="149" t="s">
        <v>46</v>
      </c>
      <c r="B57" s="149" t="s">
        <v>289</v>
      </c>
      <c r="C57" s="149" t="s">
        <v>290</v>
      </c>
      <c r="D57" s="149" t="s">
        <v>105</v>
      </c>
      <c r="E57" s="149" t="s">
        <v>106</v>
      </c>
      <c r="F57" s="149" t="s">
        <v>262</v>
      </c>
      <c r="G57" s="149" t="s">
        <v>263</v>
      </c>
      <c r="H57" s="154">
        <v>51000</v>
      </c>
      <c r="I57" s="154">
        <v>51000</v>
      </c>
      <c r="J57" s="154"/>
      <c r="K57" s="154"/>
      <c r="L57" s="154">
        <v>51000</v>
      </c>
      <c r="M57" s="149"/>
      <c r="N57" s="154"/>
      <c r="O57" s="154"/>
      <c r="P57" s="154"/>
      <c r="Q57" s="154"/>
      <c r="R57" s="154"/>
      <c r="S57" s="154"/>
      <c r="T57" s="154"/>
      <c r="U57" s="154"/>
      <c r="V57" s="154"/>
      <c r="W57" s="154"/>
    </row>
    <row r="58" ht="53.25" customHeight="1" outlineLevel="1" spans="1:23">
      <c r="A58" s="149" t="s">
        <v>46</v>
      </c>
      <c r="B58" s="149" t="s">
        <v>291</v>
      </c>
      <c r="C58" s="149" t="s">
        <v>292</v>
      </c>
      <c r="D58" s="149" t="s">
        <v>132</v>
      </c>
      <c r="E58" s="149" t="s">
        <v>133</v>
      </c>
      <c r="F58" s="149" t="s">
        <v>293</v>
      </c>
      <c r="G58" s="149" t="s">
        <v>292</v>
      </c>
      <c r="H58" s="154">
        <v>51897.36</v>
      </c>
      <c r="I58" s="154">
        <v>51897.36</v>
      </c>
      <c r="J58" s="154"/>
      <c r="K58" s="154"/>
      <c r="L58" s="154">
        <v>51897.36</v>
      </c>
      <c r="M58" s="149"/>
      <c r="N58" s="154"/>
      <c r="O58" s="154"/>
      <c r="P58" s="154"/>
      <c r="Q58" s="154"/>
      <c r="R58" s="154"/>
      <c r="S58" s="154"/>
      <c r="T58" s="154"/>
      <c r="U58" s="154"/>
      <c r="V58" s="154"/>
      <c r="W58" s="154"/>
    </row>
    <row r="59" ht="53.25" customHeight="1" outlineLevel="1" spans="1:23">
      <c r="A59" s="149" t="s">
        <v>46</v>
      </c>
      <c r="B59" s="149" t="s">
        <v>291</v>
      </c>
      <c r="C59" s="149" t="s">
        <v>292</v>
      </c>
      <c r="D59" s="149" t="s">
        <v>134</v>
      </c>
      <c r="E59" s="149" t="s">
        <v>135</v>
      </c>
      <c r="F59" s="149" t="s">
        <v>293</v>
      </c>
      <c r="G59" s="149" t="s">
        <v>292</v>
      </c>
      <c r="H59" s="154">
        <v>132516.48</v>
      </c>
      <c r="I59" s="154">
        <v>132516.48</v>
      </c>
      <c r="J59" s="154"/>
      <c r="K59" s="154"/>
      <c r="L59" s="154">
        <v>132516.48</v>
      </c>
      <c r="M59" s="149"/>
      <c r="N59" s="154"/>
      <c r="O59" s="154"/>
      <c r="P59" s="154"/>
      <c r="Q59" s="154"/>
      <c r="R59" s="154"/>
      <c r="S59" s="154"/>
      <c r="T59" s="154"/>
      <c r="U59" s="154"/>
      <c r="V59" s="154"/>
      <c r="W59" s="154"/>
    </row>
    <row r="60" ht="53.25" customHeight="1" outlineLevel="1" spans="1:23">
      <c r="A60" s="149" t="s">
        <v>46</v>
      </c>
      <c r="B60" s="149" t="s">
        <v>294</v>
      </c>
      <c r="C60" s="149" t="s">
        <v>295</v>
      </c>
      <c r="D60" s="149" t="s">
        <v>132</v>
      </c>
      <c r="E60" s="149" t="s">
        <v>133</v>
      </c>
      <c r="F60" s="149" t="s">
        <v>287</v>
      </c>
      <c r="G60" s="149" t="s">
        <v>288</v>
      </c>
      <c r="H60" s="154">
        <v>211800</v>
      </c>
      <c r="I60" s="154">
        <v>211800</v>
      </c>
      <c r="J60" s="154"/>
      <c r="K60" s="154"/>
      <c r="L60" s="154">
        <v>211800</v>
      </c>
      <c r="M60" s="149"/>
      <c r="N60" s="154"/>
      <c r="O60" s="154"/>
      <c r="P60" s="154"/>
      <c r="Q60" s="154"/>
      <c r="R60" s="154"/>
      <c r="S60" s="154"/>
      <c r="T60" s="154"/>
      <c r="U60" s="154"/>
      <c r="V60" s="154"/>
      <c r="W60" s="154"/>
    </row>
    <row r="61" ht="53.25" customHeight="1" outlineLevel="1" spans="1:23">
      <c r="A61" s="149" t="s">
        <v>46</v>
      </c>
      <c r="B61" s="149" t="s">
        <v>296</v>
      </c>
      <c r="C61" s="149" t="s">
        <v>297</v>
      </c>
      <c r="D61" s="149" t="s">
        <v>99</v>
      </c>
      <c r="E61" s="149" t="s">
        <v>100</v>
      </c>
      <c r="F61" s="149" t="s">
        <v>298</v>
      </c>
      <c r="G61" s="149" t="s">
        <v>299</v>
      </c>
      <c r="H61" s="154">
        <v>34422.72</v>
      </c>
      <c r="I61" s="154">
        <v>34422.72</v>
      </c>
      <c r="J61" s="154"/>
      <c r="K61" s="154"/>
      <c r="L61" s="154">
        <v>34422.72</v>
      </c>
      <c r="M61" s="149"/>
      <c r="N61" s="154"/>
      <c r="O61" s="154"/>
      <c r="P61" s="154"/>
      <c r="Q61" s="154"/>
      <c r="R61" s="154"/>
      <c r="S61" s="154"/>
      <c r="T61" s="154"/>
      <c r="U61" s="154"/>
      <c r="V61" s="154"/>
      <c r="W61" s="154"/>
    </row>
    <row r="62" ht="53.25" customHeight="1" outlineLevel="1" spans="1:23">
      <c r="A62" s="149" t="s">
        <v>46</v>
      </c>
      <c r="B62" s="149" t="s">
        <v>300</v>
      </c>
      <c r="C62" s="149" t="s">
        <v>301</v>
      </c>
      <c r="D62" s="149" t="s">
        <v>156</v>
      </c>
      <c r="E62" s="149" t="s">
        <v>157</v>
      </c>
      <c r="F62" s="149" t="s">
        <v>262</v>
      </c>
      <c r="G62" s="149" t="s">
        <v>263</v>
      </c>
      <c r="H62" s="154">
        <v>644790</v>
      </c>
      <c r="I62" s="154">
        <v>644790</v>
      </c>
      <c r="J62" s="154"/>
      <c r="K62" s="154"/>
      <c r="L62" s="154">
        <v>644790</v>
      </c>
      <c r="M62" s="149"/>
      <c r="N62" s="154"/>
      <c r="O62" s="154"/>
      <c r="P62" s="154"/>
      <c r="Q62" s="154"/>
      <c r="R62" s="154"/>
      <c r="S62" s="154"/>
      <c r="T62" s="154"/>
      <c r="U62" s="154"/>
      <c r="V62" s="154"/>
      <c r="W62" s="154"/>
    </row>
    <row r="63" ht="53.25" customHeight="1" outlineLevel="1" spans="1:23">
      <c r="A63" s="149" t="s">
        <v>46</v>
      </c>
      <c r="B63" s="149" t="s">
        <v>302</v>
      </c>
      <c r="C63" s="149" t="s">
        <v>303</v>
      </c>
      <c r="D63" s="149" t="s">
        <v>132</v>
      </c>
      <c r="E63" s="149" t="s">
        <v>133</v>
      </c>
      <c r="F63" s="149" t="s">
        <v>252</v>
      </c>
      <c r="G63" s="149" t="s">
        <v>253</v>
      </c>
      <c r="H63" s="154">
        <v>460800</v>
      </c>
      <c r="I63" s="154">
        <v>460800</v>
      </c>
      <c r="J63" s="154"/>
      <c r="K63" s="154"/>
      <c r="L63" s="154">
        <v>460800</v>
      </c>
      <c r="M63" s="149"/>
      <c r="N63" s="154"/>
      <c r="O63" s="154"/>
      <c r="P63" s="154"/>
      <c r="Q63" s="154"/>
      <c r="R63" s="154"/>
      <c r="S63" s="154"/>
      <c r="T63" s="154"/>
      <c r="U63" s="154"/>
      <c r="V63" s="154"/>
      <c r="W63" s="154"/>
    </row>
    <row r="64" ht="53.25" customHeight="1" outlineLevel="1" spans="1:23">
      <c r="A64" s="149" t="s">
        <v>46</v>
      </c>
      <c r="B64" s="149" t="s">
        <v>304</v>
      </c>
      <c r="C64" s="149" t="s">
        <v>305</v>
      </c>
      <c r="D64" s="149" t="s">
        <v>90</v>
      </c>
      <c r="E64" s="149" t="s">
        <v>91</v>
      </c>
      <c r="F64" s="149" t="s">
        <v>256</v>
      </c>
      <c r="G64" s="149" t="s">
        <v>257</v>
      </c>
      <c r="H64" s="154">
        <v>12500</v>
      </c>
      <c r="I64" s="154">
        <v>12500</v>
      </c>
      <c r="J64" s="154"/>
      <c r="K64" s="154"/>
      <c r="L64" s="154">
        <v>12500</v>
      </c>
      <c r="M64" s="149"/>
      <c r="N64" s="154"/>
      <c r="O64" s="154"/>
      <c r="P64" s="154"/>
      <c r="Q64" s="154"/>
      <c r="R64" s="154"/>
      <c r="S64" s="154"/>
      <c r="T64" s="154"/>
      <c r="U64" s="154"/>
      <c r="V64" s="154"/>
      <c r="W64" s="154"/>
    </row>
    <row r="65" ht="53.25" customHeight="1" outlineLevel="1" spans="1:23">
      <c r="A65" s="149" t="s">
        <v>46</v>
      </c>
      <c r="B65" s="149" t="s">
        <v>304</v>
      </c>
      <c r="C65" s="149" t="s">
        <v>305</v>
      </c>
      <c r="D65" s="149" t="s">
        <v>90</v>
      </c>
      <c r="E65" s="149" t="s">
        <v>91</v>
      </c>
      <c r="F65" s="149" t="s">
        <v>260</v>
      </c>
      <c r="G65" s="149" t="s">
        <v>261</v>
      </c>
      <c r="H65" s="154">
        <v>12500</v>
      </c>
      <c r="I65" s="154">
        <v>12500</v>
      </c>
      <c r="J65" s="154"/>
      <c r="K65" s="154"/>
      <c r="L65" s="154">
        <v>12500</v>
      </c>
      <c r="M65" s="149"/>
      <c r="N65" s="154"/>
      <c r="O65" s="154"/>
      <c r="P65" s="154"/>
      <c r="Q65" s="154"/>
      <c r="R65" s="154"/>
      <c r="S65" s="154"/>
      <c r="T65" s="154"/>
      <c r="U65" s="154"/>
      <c r="V65" s="154"/>
      <c r="W65" s="154"/>
    </row>
    <row r="66" ht="53.25" customHeight="1" outlineLevel="1" spans="1:23">
      <c r="A66" s="149" t="s">
        <v>46</v>
      </c>
      <c r="B66" s="149" t="s">
        <v>306</v>
      </c>
      <c r="C66" s="149" t="s">
        <v>307</v>
      </c>
      <c r="D66" s="149" t="s">
        <v>90</v>
      </c>
      <c r="E66" s="149" t="s">
        <v>91</v>
      </c>
      <c r="F66" s="149" t="s">
        <v>260</v>
      </c>
      <c r="G66" s="149" t="s">
        <v>261</v>
      </c>
      <c r="H66" s="154">
        <v>16000</v>
      </c>
      <c r="I66" s="154">
        <v>16000</v>
      </c>
      <c r="J66" s="154"/>
      <c r="K66" s="154"/>
      <c r="L66" s="154">
        <v>16000</v>
      </c>
      <c r="M66" s="149"/>
      <c r="N66" s="154"/>
      <c r="O66" s="154"/>
      <c r="P66" s="154"/>
      <c r="Q66" s="154"/>
      <c r="R66" s="154"/>
      <c r="S66" s="154"/>
      <c r="T66" s="154"/>
      <c r="U66" s="154"/>
      <c r="V66" s="154"/>
      <c r="W66" s="154"/>
    </row>
    <row r="67" ht="53.25" customHeight="1" outlineLevel="1" spans="1:23">
      <c r="A67" s="149" t="s">
        <v>46</v>
      </c>
      <c r="B67" s="149" t="s">
        <v>306</v>
      </c>
      <c r="C67" s="149" t="s">
        <v>307</v>
      </c>
      <c r="D67" s="149" t="s">
        <v>90</v>
      </c>
      <c r="E67" s="149" t="s">
        <v>91</v>
      </c>
      <c r="F67" s="149" t="s">
        <v>262</v>
      </c>
      <c r="G67" s="149" t="s">
        <v>263</v>
      </c>
      <c r="H67" s="154">
        <v>2000</v>
      </c>
      <c r="I67" s="154">
        <v>2000</v>
      </c>
      <c r="J67" s="154"/>
      <c r="K67" s="154"/>
      <c r="L67" s="154">
        <v>2000</v>
      </c>
      <c r="M67" s="149"/>
      <c r="N67" s="154"/>
      <c r="O67" s="154"/>
      <c r="P67" s="154"/>
      <c r="Q67" s="154"/>
      <c r="R67" s="154"/>
      <c r="S67" s="154"/>
      <c r="T67" s="154"/>
      <c r="U67" s="154"/>
      <c r="V67" s="154"/>
      <c r="W67" s="154"/>
    </row>
    <row r="68" ht="53.25" customHeight="1" outlineLevel="1" spans="1:23">
      <c r="A68" s="149" t="s">
        <v>46</v>
      </c>
      <c r="B68" s="149" t="s">
        <v>306</v>
      </c>
      <c r="C68" s="149" t="s">
        <v>307</v>
      </c>
      <c r="D68" s="149" t="s">
        <v>90</v>
      </c>
      <c r="E68" s="149" t="s">
        <v>91</v>
      </c>
      <c r="F68" s="149" t="s">
        <v>256</v>
      </c>
      <c r="G68" s="149" t="s">
        <v>257</v>
      </c>
      <c r="H68" s="154">
        <v>7400</v>
      </c>
      <c r="I68" s="154">
        <v>7400</v>
      </c>
      <c r="J68" s="154"/>
      <c r="K68" s="154"/>
      <c r="L68" s="154">
        <v>7400</v>
      </c>
      <c r="M68" s="149"/>
      <c r="N68" s="154"/>
      <c r="O68" s="154"/>
      <c r="P68" s="154"/>
      <c r="Q68" s="154"/>
      <c r="R68" s="154"/>
      <c r="S68" s="154"/>
      <c r="T68" s="154"/>
      <c r="U68" s="154"/>
      <c r="V68" s="154"/>
      <c r="W68" s="154"/>
    </row>
    <row r="69" ht="53.25" customHeight="1" outlineLevel="1" spans="1:23">
      <c r="A69" s="149" t="s">
        <v>46</v>
      </c>
      <c r="B69" s="149" t="s">
        <v>306</v>
      </c>
      <c r="C69" s="149" t="s">
        <v>307</v>
      </c>
      <c r="D69" s="149" t="s">
        <v>90</v>
      </c>
      <c r="E69" s="149" t="s">
        <v>91</v>
      </c>
      <c r="F69" s="149" t="s">
        <v>270</v>
      </c>
      <c r="G69" s="149" t="s">
        <v>271</v>
      </c>
      <c r="H69" s="154">
        <v>4000</v>
      </c>
      <c r="I69" s="154">
        <v>4000</v>
      </c>
      <c r="J69" s="154"/>
      <c r="K69" s="154"/>
      <c r="L69" s="154">
        <v>4000</v>
      </c>
      <c r="M69" s="149"/>
      <c r="N69" s="154"/>
      <c r="O69" s="154"/>
      <c r="P69" s="154"/>
      <c r="Q69" s="154"/>
      <c r="R69" s="154"/>
      <c r="S69" s="154"/>
      <c r="T69" s="154"/>
      <c r="U69" s="154"/>
      <c r="V69" s="154"/>
      <c r="W69" s="154"/>
    </row>
    <row r="70" ht="53.25" customHeight="1" outlineLevel="1" spans="1:23">
      <c r="A70" s="149" t="s">
        <v>46</v>
      </c>
      <c r="B70" s="149" t="s">
        <v>308</v>
      </c>
      <c r="C70" s="149" t="s">
        <v>309</v>
      </c>
      <c r="D70" s="149" t="s">
        <v>103</v>
      </c>
      <c r="E70" s="149" t="s">
        <v>104</v>
      </c>
      <c r="F70" s="149" t="s">
        <v>310</v>
      </c>
      <c r="G70" s="149" t="s">
        <v>311</v>
      </c>
      <c r="H70" s="154">
        <v>112772</v>
      </c>
      <c r="I70" s="154">
        <v>112772</v>
      </c>
      <c r="J70" s="154"/>
      <c r="K70" s="154"/>
      <c r="L70" s="154">
        <v>112772</v>
      </c>
      <c r="M70" s="149"/>
      <c r="N70" s="154"/>
      <c r="O70" s="154"/>
      <c r="P70" s="154"/>
      <c r="Q70" s="154"/>
      <c r="R70" s="154"/>
      <c r="S70" s="154"/>
      <c r="T70" s="154"/>
      <c r="U70" s="154"/>
      <c r="V70" s="154"/>
      <c r="W70" s="154"/>
    </row>
    <row r="71" ht="53.25" customHeight="1" outlineLevel="1" spans="1:23">
      <c r="A71" s="149" t="s">
        <v>46</v>
      </c>
      <c r="B71" s="149" t="s">
        <v>308</v>
      </c>
      <c r="C71" s="149" t="s">
        <v>309</v>
      </c>
      <c r="D71" s="149" t="s">
        <v>105</v>
      </c>
      <c r="E71" s="149" t="s">
        <v>106</v>
      </c>
      <c r="F71" s="149" t="s">
        <v>310</v>
      </c>
      <c r="G71" s="149" t="s">
        <v>311</v>
      </c>
      <c r="H71" s="154">
        <v>97875.8</v>
      </c>
      <c r="I71" s="154">
        <v>97875.8</v>
      </c>
      <c r="J71" s="154"/>
      <c r="K71" s="154"/>
      <c r="L71" s="154">
        <v>97875.8</v>
      </c>
      <c r="M71" s="149"/>
      <c r="N71" s="154"/>
      <c r="O71" s="154"/>
      <c r="P71" s="154"/>
      <c r="Q71" s="154"/>
      <c r="R71" s="154"/>
      <c r="S71" s="154"/>
      <c r="T71" s="154"/>
      <c r="U71" s="154"/>
      <c r="V71" s="154"/>
      <c r="W71" s="154"/>
    </row>
    <row r="72" ht="53.25" customHeight="1" spans="1:23">
      <c r="A72" s="149" t="s">
        <v>48</v>
      </c>
      <c r="B72" s="149"/>
      <c r="C72" s="149"/>
      <c r="D72" s="149"/>
      <c r="E72" s="149"/>
      <c r="F72" s="149"/>
      <c r="G72" s="149"/>
      <c r="H72" s="154">
        <v>4227045.15</v>
      </c>
      <c r="I72" s="154">
        <v>4227045.15</v>
      </c>
      <c r="J72" s="154"/>
      <c r="K72" s="154"/>
      <c r="L72" s="154">
        <v>4227045.15</v>
      </c>
      <c r="M72" s="149"/>
      <c r="N72" s="154"/>
      <c r="O72" s="154"/>
      <c r="P72" s="154"/>
      <c r="Q72" s="154"/>
      <c r="R72" s="154"/>
      <c r="S72" s="154"/>
      <c r="T72" s="154"/>
      <c r="U72" s="154"/>
      <c r="V72" s="154"/>
      <c r="W72" s="154"/>
    </row>
    <row r="73" ht="53.25" customHeight="1" outlineLevel="1" spans="1:23">
      <c r="A73" s="149" t="s">
        <v>48</v>
      </c>
      <c r="B73" s="149" t="s">
        <v>312</v>
      </c>
      <c r="C73" s="149" t="s">
        <v>216</v>
      </c>
      <c r="D73" s="149" t="s">
        <v>134</v>
      </c>
      <c r="E73" s="149" t="s">
        <v>135</v>
      </c>
      <c r="F73" s="149" t="s">
        <v>213</v>
      </c>
      <c r="G73" s="149" t="s">
        <v>214</v>
      </c>
      <c r="H73" s="154">
        <v>1267824</v>
      </c>
      <c r="I73" s="154">
        <v>1267824</v>
      </c>
      <c r="J73" s="154"/>
      <c r="K73" s="154"/>
      <c r="L73" s="154">
        <v>1267824</v>
      </c>
      <c r="M73" s="149"/>
      <c r="N73" s="154"/>
      <c r="O73" s="154"/>
      <c r="P73" s="154"/>
      <c r="Q73" s="154"/>
      <c r="R73" s="154"/>
      <c r="S73" s="154"/>
      <c r="T73" s="154"/>
      <c r="U73" s="154"/>
      <c r="V73" s="154"/>
      <c r="W73" s="154"/>
    </row>
    <row r="74" ht="53.25" customHeight="1" outlineLevel="1" spans="1:23">
      <c r="A74" s="149" t="s">
        <v>48</v>
      </c>
      <c r="B74" s="149" t="s">
        <v>312</v>
      </c>
      <c r="C74" s="149" t="s">
        <v>216</v>
      </c>
      <c r="D74" s="149" t="s">
        <v>134</v>
      </c>
      <c r="E74" s="149" t="s">
        <v>135</v>
      </c>
      <c r="F74" s="149" t="s">
        <v>217</v>
      </c>
      <c r="G74" s="149" t="s">
        <v>218</v>
      </c>
      <c r="H74" s="154">
        <v>186180</v>
      </c>
      <c r="I74" s="154">
        <v>186180</v>
      </c>
      <c r="J74" s="154"/>
      <c r="K74" s="154"/>
      <c r="L74" s="154">
        <v>186180</v>
      </c>
      <c r="M74" s="149"/>
      <c r="N74" s="154"/>
      <c r="O74" s="154"/>
      <c r="P74" s="154"/>
      <c r="Q74" s="154"/>
      <c r="R74" s="154"/>
      <c r="S74" s="154"/>
      <c r="T74" s="154"/>
      <c r="U74" s="154"/>
      <c r="V74" s="154"/>
      <c r="W74" s="154"/>
    </row>
    <row r="75" ht="53.25" customHeight="1" outlineLevel="1" spans="1:23">
      <c r="A75" s="149" t="s">
        <v>48</v>
      </c>
      <c r="B75" s="149" t="s">
        <v>312</v>
      </c>
      <c r="C75" s="149" t="s">
        <v>216</v>
      </c>
      <c r="D75" s="149" t="s">
        <v>134</v>
      </c>
      <c r="E75" s="149" t="s">
        <v>135</v>
      </c>
      <c r="F75" s="149" t="s">
        <v>223</v>
      </c>
      <c r="G75" s="149" t="s">
        <v>224</v>
      </c>
      <c r="H75" s="154">
        <v>105652</v>
      </c>
      <c r="I75" s="154">
        <v>105652</v>
      </c>
      <c r="J75" s="154"/>
      <c r="K75" s="154"/>
      <c r="L75" s="154">
        <v>105652</v>
      </c>
      <c r="M75" s="149"/>
      <c r="N75" s="154"/>
      <c r="O75" s="154"/>
      <c r="P75" s="154"/>
      <c r="Q75" s="154"/>
      <c r="R75" s="154"/>
      <c r="S75" s="154"/>
      <c r="T75" s="154"/>
      <c r="U75" s="154"/>
      <c r="V75" s="154"/>
      <c r="W75" s="154"/>
    </row>
    <row r="76" ht="53.25" customHeight="1" outlineLevel="1" spans="1:23">
      <c r="A76" s="149" t="s">
        <v>48</v>
      </c>
      <c r="B76" s="149" t="s">
        <v>313</v>
      </c>
      <c r="C76" s="149" t="s">
        <v>226</v>
      </c>
      <c r="D76" s="149" t="s">
        <v>134</v>
      </c>
      <c r="E76" s="149" t="s">
        <v>135</v>
      </c>
      <c r="F76" s="149" t="s">
        <v>223</v>
      </c>
      <c r="G76" s="149" t="s">
        <v>224</v>
      </c>
      <c r="H76" s="154">
        <v>132000</v>
      </c>
      <c r="I76" s="154">
        <v>132000</v>
      </c>
      <c r="J76" s="154"/>
      <c r="K76" s="154"/>
      <c r="L76" s="154">
        <v>132000</v>
      </c>
      <c r="M76" s="149"/>
      <c r="N76" s="154"/>
      <c r="O76" s="154"/>
      <c r="P76" s="154"/>
      <c r="Q76" s="154"/>
      <c r="R76" s="154"/>
      <c r="S76" s="154"/>
      <c r="T76" s="154"/>
      <c r="U76" s="154"/>
      <c r="V76" s="154"/>
      <c r="W76" s="154"/>
    </row>
    <row r="77" ht="53.25" customHeight="1" outlineLevel="1" spans="1:23">
      <c r="A77" s="149" t="s">
        <v>48</v>
      </c>
      <c r="B77" s="149" t="s">
        <v>312</v>
      </c>
      <c r="C77" s="149" t="s">
        <v>216</v>
      </c>
      <c r="D77" s="149" t="s">
        <v>134</v>
      </c>
      <c r="E77" s="149" t="s">
        <v>135</v>
      </c>
      <c r="F77" s="149" t="s">
        <v>223</v>
      </c>
      <c r="G77" s="149" t="s">
        <v>224</v>
      </c>
      <c r="H77" s="154">
        <v>317784</v>
      </c>
      <c r="I77" s="154">
        <v>317784</v>
      </c>
      <c r="J77" s="154"/>
      <c r="K77" s="154"/>
      <c r="L77" s="154">
        <v>317784</v>
      </c>
      <c r="M77" s="149"/>
      <c r="N77" s="154"/>
      <c r="O77" s="154"/>
      <c r="P77" s="154"/>
      <c r="Q77" s="154"/>
      <c r="R77" s="154"/>
      <c r="S77" s="154"/>
      <c r="T77" s="154"/>
      <c r="U77" s="154"/>
      <c r="V77" s="154"/>
      <c r="W77" s="154"/>
    </row>
    <row r="78" ht="53.25" customHeight="1" outlineLevel="1" spans="1:23">
      <c r="A78" s="149" t="s">
        <v>48</v>
      </c>
      <c r="B78" s="149" t="s">
        <v>312</v>
      </c>
      <c r="C78" s="149" t="s">
        <v>216</v>
      </c>
      <c r="D78" s="149" t="s">
        <v>134</v>
      </c>
      <c r="E78" s="149" t="s">
        <v>135</v>
      </c>
      <c r="F78" s="149" t="s">
        <v>223</v>
      </c>
      <c r="G78" s="149" t="s">
        <v>224</v>
      </c>
      <c r="H78" s="154">
        <v>307200</v>
      </c>
      <c r="I78" s="154">
        <v>307200</v>
      </c>
      <c r="J78" s="154"/>
      <c r="K78" s="154"/>
      <c r="L78" s="154">
        <v>307200</v>
      </c>
      <c r="M78" s="149"/>
      <c r="N78" s="154"/>
      <c r="O78" s="154"/>
      <c r="P78" s="154"/>
      <c r="Q78" s="154"/>
      <c r="R78" s="154"/>
      <c r="S78" s="154"/>
      <c r="T78" s="154"/>
      <c r="U78" s="154"/>
      <c r="V78" s="154"/>
      <c r="W78" s="154"/>
    </row>
    <row r="79" ht="53.25" customHeight="1" outlineLevel="1" spans="1:23">
      <c r="A79" s="149" t="s">
        <v>48</v>
      </c>
      <c r="B79" s="149" t="s">
        <v>312</v>
      </c>
      <c r="C79" s="149" t="s">
        <v>216</v>
      </c>
      <c r="D79" s="149" t="s">
        <v>134</v>
      </c>
      <c r="E79" s="149" t="s">
        <v>135</v>
      </c>
      <c r="F79" s="149" t="s">
        <v>223</v>
      </c>
      <c r="G79" s="149" t="s">
        <v>224</v>
      </c>
      <c r="H79" s="154">
        <v>509460</v>
      </c>
      <c r="I79" s="154">
        <v>509460</v>
      </c>
      <c r="J79" s="154"/>
      <c r="K79" s="154"/>
      <c r="L79" s="154">
        <v>509460</v>
      </c>
      <c r="M79" s="149"/>
      <c r="N79" s="154"/>
      <c r="O79" s="154"/>
      <c r="P79" s="154"/>
      <c r="Q79" s="154"/>
      <c r="R79" s="154"/>
      <c r="S79" s="154"/>
      <c r="T79" s="154"/>
      <c r="U79" s="154"/>
      <c r="V79" s="154"/>
      <c r="W79" s="154"/>
    </row>
    <row r="80" ht="53.25" customHeight="1" outlineLevel="1" spans="1:23">
      <c r="A80" s="149" t="s">
        <v>48</v>
      </c>
      <c r="B80" s="149" t="s">
        <v>314</v>
      </c>
      <c r="C80" s="149" t="s">
        <v>228</v>
      </c>
      <c r="D80" s="149" t="s">
        <v>107</v>
      </c>
      <c r="E80" s="149" t="s">
        <v>108</v>
      </c>
      <c r="F80" s="149" t="s">
        <v>229</v>
      </c>
      <c r="G80" s="149" t="s">
        <v>228</v>
      </c>
      <c r="H80" s="154">
        <v>456391.68</v>
      </c>
      <c r="I80" s="154">
        <v>456391.68</v>
      </c>
      <c r="J80" s="154"/>
      <c r="K80" s="154"/>
      <c r="L80" s="154">
        <v>456391.68</v>
      </c>
      <c r="M80" s="149"/>
      <c r="N80" s="154"/>
      <c r="O80" s="154"/>
      <c r="P80" s="154"/>
      <c r="Q80" s="154"/>
      <c r="R80" s="154"/>
      <c r="S80" s="154"/>
      <c r="T80" s="154"/>
      <c r="U80" s="154"/>
      <c r="V80" s="154"/>
      <c r="W80" s="154"/>
    </row>
    <row r="81" ht="53.25" customHeight="1" outlineLevel="1" spans="1:23">
      <c r="A81" s="149" t="s">
        <v>48</v>
      </c>
      <c r="B81" s="149" t="s">
        <v>315</v>
      </c>
      <c r="C81" s="149" t="s">
        <v>231</v>
      </c>
      <c r="D81" s="149" t="s">
        <v>109</v>
      </c>
      <c r="E81" s="149" t="s">
        <v>110</v>
      </c>
      <c r="F81" s="149" t="s">
        <v>232</v>
      </c>
      <c r="G81" s="149" t="s">
        <v>231</v>
      </c>
      <c r="H81" s="154">
        <v>131977.25</v>
      </c>
      <c r="I81" s="154">
        <v>131977.25</v>
      </c>
      <c r="J81" s="154"/>
      <c r="K81" s="154"/>
      <c r="L81" s="154">
        <v>131977.25</v>
      </c>
      <c r="M81" s="149"/>
      <c r="N81" s="154"/>
      <c r="O81" s="154"/>
      <c r="P81" s="154"/>
      <c r="Q81" s="154"/>
      <c r="R81" s="154"/>
      <c r="S81" s="154"/>
      <c r="T81" s="154"/>
      <c r="U81" s="154"/>
      <c r="V81" s="154"/>
      <c r="W81" s="154"/>
    </row>
    <row r="82" ht="53.25" customHeight="1" outlineLevel="1" spans="1:23">
      <c r="A82" s="149" t="s">
        <v>48</v>
      </c>
      <c r="B82" s="149" t="s">
        <v>316</v>
      </c>
      <c r="C82" s="149" t="s">
        <v>234</v>
      </c>
      <c r="D82" s="149" t="s">
        <v>122</v>
      </c>
      <c r="E82" s="149" t="s">
        <v>123</v>
      </c>
      <c r="F82" s="149" t="s">
        <v>235</v>
      </c>
      <c r="G82" s="149" t="s">
        <v>234</v>
      </c>
      <c r="H82" s="154"/>
      <c r="I82" s="154"/>
      <c r="J82" s="154"/>
      <c r="K82" s="154"/>
      <c r="L82" s="154"/>
      <c r="M82" s="149"/>
      <c r="N82" s="154"/>
      <c r="O82" s="154"/>
      <c r="P82" s="154"/>
      <c r="Q82" s="154"/>
      <c r="R82" s="154"/>
      <c r="S82" s="154"/>
      <c r="T82" s="154"/>
      <c r="U82" s="154"/>
      <c r="V82" s="154"/>
      <c r="W82" s="154"/>
    </row>
    <row r="83" ht="53.25" customHeight="1" outlineLevel="1" spans="1:23">
      <c r="A83" s="149" t="s">
        <v>48</v>
      </c>
      <c r="B83" s="149" t="s">
        <v>316</v>
      </c>
      <c r="C83" s="149" t="s">
        <v>234</v>
      </c>
      <c r="D83" s="149" t="s">
        <v>124</v>
      </c>
      <c r="E83" s="149" t="s">
        <v>125</v>
      </c>
      <c r="F83" s="149" t="s">
        <v>235</v>
      </c>
      <c r="G83" s="149" t="s">
        <v>234</v>
      </c>
      <c r="H83" s="154">
        <v>171146.88</v>
      </c>
      <c r="I83" s="154">
        <v>171146.88</v>
      </c>
      <c r="J83" s="154"/>
      <c r="K83" s="154"/>
      <c r="L83" s="154">
        <v>171146.88</v>
      </c>
      <c r="M83" s="149"/>
      <c r="N83" s="154"/>
      <c r="O83" s="154"/>
      <c r="P83" s="154"/>
      <c r="Q83" s="154"/>
      <c r="R83" s="154"/>
      <c r="S83" s="154"/>
      <c r="T83" s="154"/>
      <c r="U83" s="154"/>
      <c r="V83" s="154"/>
      <c r="W83" s="154"/>
    </row>
    <row r="84" ht="53.25" customHeight="1" outlineLevel="1" spans="1:23">
      <c r="A84" s="149" t="s">
        <v>48</v>
      </c>
      <c r="B84" s="149" t="s">
        <v>317</v>
      </c>
      <c r="C84" s="149" t="s">
        <v>237</v>
      </c>
      <c r="D84" s="149" t="s">
        <v>117</v>
      </c>
      <c r="E84" s="149" t="s">
        <v>116</v>
      </c>
      <c r="F84" s="149" t="s">
        <v>238</v>
      </c>
      <c r="G84" s="149" t="s">
        <v>239</v>
      </c>
      <c r="H84" s="154">
        <v>18296.88</v>
      </c>
      <c r="I84" s="154">
        <v>18296.88</v>
      </c>
      <c r="J84" s="154"/>
      <c r="K84" s="154"/>
      <c r="L84" s="154">
        <v>18296.88</v>
      </c>
      <c r="M84" s="149"/>
      <c r="N84" s="154"/>
      <c r="O84" s="154"/>
      <c r="P84" s="154"/>
      <c r="Q84" s="154"/>
      <c r="R84" s="154"/>
      <c r="S84" s="154"/>
      <c r="T84" s="154"/>
      <c r="U84" s="154"/>
      <c r="V84" s="154"/>
      <c r="W84" s="154"/>
    </row>
    <row r="85" ht="53.25" customHeight="1" outlineLevel="1" spans="1:23">
      <c r="A85" s="149" t="s">
        <v>48</v>
      </c>
      <c r="B85" s="149" t="s">
        <v>318</v>
      </c>
      <c r="C85" s="149" t="s">
        <v>241</v>
      </c>
      <c r="D85" s="149" t="s">
        <v>126</v>
      </c>
      <c r="E85" s="149" t="s">
        <v>127</v>
      </c>
      <c r="F85" s="149" t="s">
        <v>238</v>
      </c>
      <c r="G85" s="149" t="s">
        <v>239</v>
      </c>
      <c r="H85" s="154">
        <v>5704.9</v>
      </c>
      <c r="I85" s="154">
        <v>5704.9</v>
      </c>
      <c r="J85" s="154"/>
      <c r="K85" s="154"/>
      <c r="L85" s="154">
        <v>5704.9</v>
      </c>
      <c r="M85" s="149"/>
      <c r="N85" s="154"/>
      <c r="O85" s="154"/>
      <c r="P85" s="154"/>
      <c r="Q85" s="154"/>
      <c r="R85" s="154"/>
      <c r="S85" s="154"/>
      <c r="T85" s="154"/>
      <c r="U85" s="154"/>
      <c r="V85" s="154"/>
      <c r="W85" s="154"/>
    </row>
    <row r="86" ht="53.25" customHeight="1" outlineLevel="1" spans="1:23">
      <c r="A86" s="149" t="s">
        <v>48</v>
      </c>
      <c r="B86" s="149" t="s">
        <v>319</v>
      </c>
      <c r="C86" s="149" t="s">
        <v>243</v>
      </c>
      <c r="D86" s="149" t="s">
        <v>126</v>
      </c>
      <c r="E86" s="149" t="s">
        <v>127</v>
      </c>
      <c r="F86" s="149" t="s">
        <v>238</v>
      </c>
      <c r="G86" s="149" t="s">
        <v>239</v>
      </c>
      <c r="H86" s="154">
        <v>13250</v>
      </c>
      <c r="I86" s="154">
        <v>13250</v>
      </c>
      <c r="J86" s="154"/>
      <c r="K86" s="154"/>
      <c r="L86" s="154">
        <v>13250</v>
      </c>
      <c r="M86" s="149"/>
      <c r="N86" s="154"/>
      <c r="O86" s="154"/>
      <c r="P86" s="154"/>
      <c r="Q86" s="154"/>
      <c r="R86" s="154"/>
      <c r="S86" s="154"/>
      <c r="T86" s="154"/>
      <c r="U86" s="154"/>
      <c r="V86" s="154"/>
      <c r="W86" s="154"/>
    </row>
    <row r="87" ht="53.25" customHeight="1" outlineLevel="1" spans="1:23">
      <c r="A87" s="149" t="s">
        <v>48</v>
      </c>
      <c r="B87" s="149" t="s">
        <v>320</v>
      </c>
      <c r="C87" s="149" t="s">
        <v>245</v>
      </c>
      <c r="D87" s="149" t="s">
        <v>134</v>
      </c>
      <c r="E87" s="149" t="s">
        <v>135</v>
      </c>
      <c r="F87" s="149" t="s">
        <v>238</v>
      </c>
      <c r="G87" s="149" t="s">
        <v>239</v>
      </c>
      <c r="H87" s="154">
        <v>32659.31</v>
      </c>
      <c r="I87" s="154">
        <v>32659.31</v>
      </c>
      <c r="J87" s="154"/>
      <c r="K87" s="154"/>
      <c r="L87" s="154">
        <v>32659.31</v>
      </c>
      <c r="M87" s="149"/>
      <c r="N87" s="154"/>
      <c r="O87" s="154"/>
      <c r="P87" s="154"/>
      <c r="Q87" s="154"/>
      <c r="R87" s="154"/>
      <c r="S87" s="154"/>
      <c r="T87" s="154"/>
      <c r="U87" s="154"/>
      <c r="V87" s="154"/>
      <c r="W87" s="154"/>
    </row>
    <row r="88" ht="53.25" customHeight="1" outlineLevel="1" spans="1:23">
      <c r="A88" s="149" t="s">
        <v>48</v>
      </c>
      <c r="B88" s="149" t="s">
        <v>321</v>
      </c>
      <c r="C88" s="149" t="s">
        <v>247</v>
      </c>
      <c r="D88" s="149" t="s">
        <v>126</v>
      </c>
      <c r="E88" s="149" t="s">
        <v>127</v>
      </c>
      <c r="F88" s="149" t="s">
        <v>238</v>
      </c>
      <c r="G88" s="149" t="s">
        <v>239</v>
      </c>
      <c r="H88" s="154">
        <v>25672.03</v>
      </c>
      <c r="I88" s="154">
        <v>25672.03</v>
      </c>
      <c r="J88" s="154"/>
      <c r="K88" s="154"/>
      <c r="L88" s="154">
        <v>25672.03</v>
      </c>
      <c r="M88" s="149"/>
      <c r="N88" s="154"/>
      <c r="O88" s="154"/>
      <c r="P88" s="154"/>
      <c r="Q88" s="154"/>
      <c r="R88" s="154"/>
      <c r="S88" s="154"/>
      <c r="T88" s="154"/>
      <c r="U88" s="154"/>
      <c r="V88" s="154"/>
      <c r="W88" s="154"/>
    </row>
    <row r="89" ht="53.25" customHeight="1" outlineLevel="1" spans="1:23">
      <c r="A89" s="149" t="s">
        <v>48</v>
      </c>
      <c r="B89" s="149" t="s">
        <v>322</v>
      </c>
      <c r="C89" s="149" t="s">
        <v>163</v>
      </c>
      <c r="D89" s="149" t="s">
        <v>162</v>
      </c>
      <c r="E89" s="149" t="s">
        <v>163</v>
      </c>
      <c r="F89" s="149" t="s">
        <v>249</v>
      </c>
      <c r="G89" s="149" t="s">
        <v>163</v>
      </c>
      <c r="H89" s="154">
        <v>342293.76</v>
      </c>
      <c r="I89" s="154">
        <v>342293.76</v>
      </c>
      <c r="J89" s="154"/>
      <c r="K89" s="154"/>
      <c r="L89" s="154">
        <v>342293.76</v>
      </c>
      <c r="M89" s="149"/>
      <c r="N89" s="154"/>
      <c r="O89" s="154"/>
      <c r="P89" s="154"/>
      <c r="Q89" s="154"/>
      <c r="R89" s="154"/>
      <c r="S89" s="154"/>
      <c r="T89" s="154"/>
      <c r="U89" s="154"/>
      <c r="V89" s="154"/>
      <c r="W89" s="154"/>
    </row>
    <row r="90" ht="53.25" customHeight="1" outlineLevel="1" spans="1:23">
      <c r="A90" s="149" t="s">
        <v>48</v>
      </c>
      <c r="B90" s="149" t="s">
        <v>323</v>
      </c>
      <c r="C90" s="149" t="s">
        <v>265</v>
      </c>
      <c r="D90" s="149" t="s">
        <v>134</v>
      </c>
      <c r="E90" s="149" t="s">
        <v>135</v>
      </c>
      <c r="F90" s="149" t="s">
        <v>324</v>
      </c>
      <c r="G90" s="149" t="s">
        <v>325</v>
      </c>
      <c r="H90" s="154">
        <v>14424</v>
      </c>
      <c r="I90" s="154">
        <v>14424</v>
      </c>
      <c r="J90" s="154"/>
      <c r="K90" s="154"/>
      <c r="L90" s="154">
        <v>14424</v>
      </c>
      <c r="M90" s="149"/>
      <c r="N90" s="154"/>
      <c r="O90" s="154"/>
      <c r="P90" s="154"/>
      <c r="Q90" s="154"/>
      <c r="R90" s="154"/>
      <c r="S90" s="154"/>
      <c r="T90" s="154"/>
      <c r="U90" s="154"/>
      <c r="V90" s="154"/>
      <c r="W90" s="154"/>
    </row>
    <row r="91" ht="53.25" customHeight="1" outlineLevel="1" spans="1:23">
      <c r="A91" s="149" t="s">
        <v>48</v>
      </c>
      <c r="B91" s="149" t="s">
        <v>323</v>
      </c>
      <c r="C91" s="149" t="s">
        <v>265</v>
      </c>
      <c r="D91" s="149" t="s">
        <v>134</v>
      </c>
      <c r="E91" s="149" t="s">
        <v>135</v>
      </c>
      <c r="F91" s="149" t="s">
        <v>266</v>
      </c>
      <c r="G91" s="149" t="s">
        <v>267</v>
      </c>
      <c r="H91" s="154">
        <v>2800</v>
      </c>
      <c r="I91" s="154">
        <v>2800</v>
      </c>
      <c r="J91" s="154"/>
      <c r="K91" s="154"/>
      <c r="L91" s="154">
        <v>2800</v>
      </c>
      <c r="M91" s="149"/>
      <c r="N91" s="154"/>
      <c r="O91" s="154"/>
      <c r="P91" s="154"/>
      <c r="Q91" s="154"/>
      <c r="R91" s="154"/>
      <c r="S91" s="154"/>
      <c r="T91" s="154"/>
      <c r="U91" s="154"/>
      <c r="V91" s="154"/>
      <c r="W91" s="154"/>
    </row>
    <row r="92" ht="53.25" customHeight="1" outlineLevel="1" spans="1:23">
      <c r="A92" s="149" t="s">
        <v>48</v>
      </c>
      <c r="B92" s="149" t="s">
        <v>323</v>
      </c>
      <c r="C92" s="149" t="s">
        <v>265</v>
      </c>
      <c r="D92" s="149" t="s">
        <v>134</v>
      </c>
      <c r="E92" s="149" t="s">
        <v>135</v>
      </c>
      <c r="F92" s="149" t="s">
        <v>326</v>
      </c>
      <c r="G92" s="149" t="s">
        <v>327</v>
      </c>
      <c r="H92" s="154">
        <v>1000</v>
      </c>
      <c r="I92" s="154">
        <v>1000</v>
      </c>
      <c r="J92" s="154"/>
      <c r="K92" s="154"/>
      <c r="L92" s="154">
        <v>1000</v>
      </c>
      <c r="M92" s="149"/>
      <c r="N92" s="154"/>
      <c r="O92" s="154"/>
      <c r="P92" s="154"/>
      <c r="Q92" s="154"/>
      <c r="R92" s="154"/>
      <c r="S92" s="154"/>
      <c r="T92" s="154"/>
      <c r="U92" s="154"/>
      <c r="V92" s="154"/>
      <c r="W92" s="154"/>
    </row>
    <row r="93" ht="53.25" customHeight="1" outlineLevel="1" spans="1:23">
      <c r="A93" s="149" t="s">
        <v>48</v>
      </c>
      <c r="B93" s="149" t="s">
        <v>328</v>
      </c>
      <c r="C93" s="149" t="s">
        <v>276</v>
      </c>
      <c r="D93" s="149" t="s">
        <v>134</v>
      </c>
      <c r="E93" s="149" t="s">
        <v>135</v>
      </c>
      <c r="F93" s="149" t="s">
        <v>277</v>
      </c>
      <c r="G93" s="149" t="s">
        <v>278</v>
      </c>
      <c r="H93" s="154">
        <v>12000</v>
      </c>
      <c r="I93" s="154">
        <v>12000</v>
      </c>
      <c r="J93" s="154"/>
      <c r="K93" s="154"/>
      <c r="L93" s="154">
        <v>12000</v>
      </c>
      <c r="M93" s="149"/>
      <c r="N93" s="154"/>
      <c r="O93" s="154"/>
      <c r="P93" s="154"/>
      <c r="Q93" s="154"/>
      <c r="R93" s="154"/>
      <c r="S93" s="154"/>
      <c r="T93" s="154"/>
      <c r="U93" s="154"/>
      <c r="V93" s="154"/>
      <c r="W93" s="154"/>
    </row>
    <row r="94" ht="53.25" customHeight="1" outlineLevel="1" spans="1:23">
      <c r="A94" s="149" t="s">
        <v>48</v>
      </c>
      <c r="B94" s="149" t="s">
        <v>323</v>
      </c>
      <c r="C94" s="149" t="s">
        <v>265</v>
      </c>
      <c r="D94" s="149" t="s">
        <v>134</v>
      </c>
      <c r="E94" s="149" t="s">
        <v>135</v>
      </c>
      <c r="F94" s="149" t="s">
        <v>287</v>
      </c>
      <c r="G94" s="149" t="s">
        <v>288</v>
      </c>
      <c r="H94" s="154">
        <v>3000</v>
      </c>
      <c r="I94" s="154">
        <v>3000</v>
      </c>
      <c r="J94" s="154"/>
      <c r="K94" s="154"/>
      <c r="L94" s="154">
        <v>3000</v>
      </c>
      <c r="M94" s="149"/>
      <c r="N94" s="154"/>
      <c r="O94" s="154"/>
      <c r="P94" s="154"/>
      <c r="Q94" s="154"/>
      <c r="R94" s="154"/>
      <c r="S94" s="154"/>
      <c r="T94" s="154"/>
      <c r="U94" s="154"/>
      <c r="V94" s="154"/>
      <c r="W94" s="154"/>
    </row>
    <row r="95" ht="53.25" customHeight="1" outlineLevel="1" spans="1:23">
      <c r="A95" s="149" t="s">
        <v>48</v>
      </c>
      <c r="B95" s="149" t="s">
        <v>323</v>
      </c>
      <c r="C95" s="149" t="s">
        <v>265</v>
      </c>
      <c r="D95" s="149" t="s">
        <v>134</v>
      </c>
      <c r="E95" s="149" t="s">
        <v>135</v>
      </c>
      <c r="F95" s="149" t="s">
        <v>268</v>
      </c>
      <c r="G95" s="149" t="s">
        <v>269</v>
      </c>
      <c r="H95" s="154">
        <v>20000</v>
      </c>
      <c r="I95" s="154">
        <v>20000</v>
      </c>
      <c r="J95" s="154"/>
      <c r="K95" s="154"/>
      <c r="L95" s="154">
        <v>20000</v>
      </c>
      <c r="M95" s="149"/>
      <c r="N95" s="154"/>
      <c r="O95" s="154"/>
      <c r="P95" s="154"/>
      <c r="Q95" s="154"/>
      <c r="R95" s="154"/>
      <c r="S95" s="154"/>
      <c r="T95" s="154"/>
      <c r="U95" s="154"/>
      <c r="V95" s="154"/>
      <c r="W95" s="154"/>
    </row>
    <row r="96" ht="53.25" customHeight="1" outlineLevel="1" spans="1:23">
      <c r="A96" s="149" t="s">
        <v>48</v>
      </c>
      <c r="B96" s="149" t="s">
        <v>323</v>
      </c>
      <c r="C96" s="149" t="s">
        <v>265</v>
      </c>
      <c r="D96" s="149" t="s">
        <v>134</v>
      </c>
      <c r="E96" s="149" t="s">
        <v>135</v>
      </c>
      <c r="F96" s="149" t="s">
        <v>256</v>
      </c>
      <c r="G96" s="149" t="s">
        <v>257</v>
      </c>
      <c r="H96" s="154">
        <v>9476</v>
      </c>
      <c r="I96" s="154">
        <v>9476</v>
      </c>
      <c r="J96" s="154"/>
      <c r="K96" s="154"/>
      <c r="L96" s="154">
        <v>9476</v>
      </c>
      <c r="M96" s="149"/>
      <c r="N96" s="154"/>
      <c r="O96" s="154"/>
      <c r="P96" s="154"/>
      <c r="Q96" s="154"/>
      <c r="R96" s="154"/>
      <c r="S96" s="154"/>
      <c r="T96" s="154"/>
      <c r="U96" s="154"/>
      <c r="V96" s="154"/>
      <c r="W96" s="154"/>
    </row>
    <row r="97" ht="53.25" customHeight="1" outlineLevel="1" spans="1:23">
      <c r="A97" s="149" t="s">
        <v>48</v>
      </c>
      <c r="B97" s="149" t="s">
        <v>329</v>
      </c>
      <c r="C97" s="149" t="s">
        <v>290</v>
      </c>
      <c r="D97" s="149" t="s">
        <v>105</v>
      </c>
      <c r="E97" s="149" t="s">
        <v>106</v>
      </c>
      <c r="F97" s="149" t="s">
        <v>262</v>
      </c>
      <c r="G97" s="149" t="s">
        <v>263</v>
      </c>
      <c r="H97" s="154">
        <v>12400</v>
      </c>
      <c r="I97" s="154">
        <v>12400</v>
      </c>
      <c r="J97" s="154"/>
      <c r="K97" s="154"/>
      <c r="L97" s="154">
        <v>12400</v>
      </c>
      <c r="M97" s="149"/>
      <c r="N97" s="154"/>
      <c r="O97" s="154"/>
      <c r="P97" s="154"/>
      <c r="Q97" s="154"/>
      <c r="R97" s="154"/>
      <c r="S97" s="154"/>
      <c r="T97" s="154"/>
      <c r="U97" s="154"/>
      <c r="V97" s="154"/>
      <c r="W97" s="154"/>
    </row>
    <row r="98" ht="53.25" customHeight="1" outlineLevel="1" spans="1:23">
      <c r="A98" s="149" t="s">
        <v>48</v>
      </c>
      <c r="B98" s="149" t="s">
        <v>329</v>
      </c>
      <c r="C98" s="149" t="s">
        <v>290</v>
      </c>
      <c r="D98" s="149" t="s">
        <v>105</v>
      </c>
      <c r="E98" s="149" t="s">
        <v>106</v>
      </c>
      <c r="F98" s="149" t="s">
        <v>256</v>
      </c>
      <c r="G98" s="149" t="s">
        <v>257</v>
      </c>
      <c r="H98" s="154">
        <v>6200</v>
      </c>
      <c r="I98" s="154">
        <v>6200</v>
      </c>
      <c r="J98" s="154"/>
      <c r="K98" s="154"/>
      <c r="L98" s="154">
        <v>6200</v>
      </c>
      <c r="M98" s="149"/>
      <c r="N98" s="154"/>
      <c r="O98" s="154"/>
      <c r="P98" s="154"/>
      <c r="Q98" s="154"/>
      <c r="R98" s="154"/>
      <c r="S98" s="154"/>
      <c r="T98" s="154"/>
      <c r="U98" s="154"/>
      <c r="V98" s="154"/>
      <c r="W98" s="154"/>
    </row>
    <row r="99" ht="53.25" customHeight="1" outlineLevel="1" spans="1:23">
      <c r="A99" s="149" t="s">
        <v>48</v>
      </c>
      <c r="B99" s="149" t="s">
        <v>330</v>
      </c>
      <c r="C99" s="149" t="s">
        <v>292</v>
      </c>
      <c r="D99" s="149" t="s">
        <v>134</v>
      </c>
      <c r="E99" s="149" t="s">
        <v>135</v>
      </c>
      <c r="F99" s="149" t="s">
        <v>293</v>
      </c>
      <c r="G99" s="149" t="s">
        <v>292</v>
      </c>
      <c r="H99" s="154">
        <v>57048.96</v>
      </c>
      <c r="I99" s="154">
        <v>57048.96</v>
      </c>
      <c r="J99" s="154"/>
      <c r="K99" s="154"/>
      <c r="L99" s="154">
        <v>57048.96</v>
      </c>
      <c r="M99" s="149"/>
      <c r="N99" s="154"/>
      <c r="O99" s="154"/>
      <c r="P99" s="154"/>
      <c r="Q99" s="154"/>
      <c r="R99" s="154"/>
      <c r="S99" s="154"/>
      <c r="T99" s="154"/>
      <c r="U99" s="154"/>
      <c r="V99" s="154"/>
      <c r="W99" s="154"/>
    </row>
    <row r="100" ht="53.25" customHeight="1" outlineLevel="1" spans="1:23">
      <c r="A100" s="149" t="s">
        <v>48</v>
      </c>
      <c r="B100" s="149" t="s">
        <v>331</v>
      </c>
      <c r="C100" s="149" t="s">
        <v>309</v>
      </c>
      <c r="D100" s="149" t="s">
        <v>105</v>
      </c>
      <c r="E100" s="149" t="s">
        <v>106</v>
      </c>
      <c r="F100" s="149" t="s">
        <v>310</v>
      </c>
      <c r="G100" s="149" t="s">
        <v>311</v>
      </c>
      <c r="H100" s="154">
        <v>65203.5</v>
      </c>
      <c r="I100" s="154">
        <v>65203.5</v>
      </c>
      <c r="J100" s="154"/>
      <c r="K100" s="154"/>
      <c r="L100" s="154">
        <v>65203.5</v>
      </c>
      <c r="M100" s="149"/>
      <c r="N100" s="154"/>
      <c r="O100" s="154"/>
      <c r="P100" s="154"/>
      <c r="Q100" s="154"/>
      <c r="R100" s="154"/>
      <c r="S100" s="154"/>
      <c r="T100" s="154"/>
      <c r="U100" s="154"/>
      <c r="V100" s="154"/>
      <c r="W100" s="154"/>
    </row>
    <row r="101" ht="53.25" customHeight="1" spans="1:23">
      <c r="A101" s="149" t="s">
        <v>50</v>
      </c>
      <c r="B101" s="149"/>
      <c r="C101" s="149"/>
      <c r="D101" s="149"/>
      <c r="E101" s="149"/>
      <c r="F101" s="149"/>
      <c r="G101" s="149"/>
      <c r="H101" s="154">
        <v>2109092.36</v>
      </c>
      <c r="I101" s="154">
        <v>2109092.36</v>
      </c>
      <c r="J101" s="154"/>
      <c r="K101" s="154"/>
      <c r="L101" s="154">
        <v>2109092.36</v>
      </c>
      <c r="M101" s="149"/>
      <c r="N101" s="154"/>
      <c r="O101" s="154"/>
      <c r="P101" s="154"/>
      <c r="Q101" s="154"/>
      <c r="R101" s="154"/>
      <c r="S101" s="154"/>
      <c r="T101" s="154"/>
      <c r="U101" s="154"/>
      <c r="V101" s="154"/>
      <c r="W101" s="154"/>
    </row>
    <row r="102" ht="53.25" customHeight="1" outlineLevel="1" spans="1:23">
      <c r="A102" s="149" t="s">
        <v>50</v>
      </c>
      <c r="B102" s="149" t="s">
        <v>332</v>
      </c>
      <c r="C102" s="149" t="s">
        <v>216</v>
      </c>
      <c r="D102" s="149" t="s">
        <v>134</v>
      </c>
      <c r="E102" s="149" t="s">
        <v>135</v>
      </c>
      <c r="F102" s="149" t="s">
        <v>213</v>
      </c>
      <c r="G102" s="149" t="s">
        <v>214</v>
      </c>
      <c r="H102" s="154">
        <v>348228</v>
      </c>
      <c r="I102" s="154">
        <v>348228</v>
      </c>
      <c r="J102" s="154"/>
      <c r="K102" s="154"/>
      <c r="L102" s="154">
        <v>348228</v>
      </c>
      <c r="M102" s="149"/>
      <c r="N102" s="154"/>
      <c r="O102" s="154"/>
      <c r="P102" s="154"/>
      <c r="Q102" s="154"/>
      <c r="R102" s="154"/>
      <c r="S102" s="154"/>
      <c r="T102" s="154"/>
      <c r="U102" s="154"/>
      <c r="V102" s="154"/>
      <c r="W102" s="154"/>
    </row>
    <row r="103" ht="53.25" customHeight="1" outlineLevel="1" spans="1:23">
      <c r="A103" s="149" t="s">
        <v>50</v>
      </c>
      <c r="B103" s="149" t="s">
        <v>332</v>
      </c>
      <c r="C103" s="149" t="s">
        <v>216</v>
      </c>
      <c r="D103" s="149" t="s">
        <v>134</v>
      </c>
      <c r="E103" s="149" t="s">
        <v>135</v>
      </c>
      <c r="F103" s="149" t="s">
        <v>217</v>
      </c>
      <c r="G103" s="149" t="s">
        <v>218</v>
      </c>
      <c r="H103" s="154">
        <v>39240</v>
      </c>
      <c r="I103" s="154">
        <v>39240</v>
      </c>
      <c r="J103" s="154"/>
      <c r="K103" s="154"/>
      <c r="L103" s="154">
        <v>39240</v>
      </c>
      <c r="M103" s="149"/>
      <c r="N103" s="154"/>
      <c r="O103" s="154"/>
      <c r="P103" s="154"/>
      <c r="Q103" s="154"/>
      <c r="R103" s="154"/>
      <c r="S103" s="154"/>
      <c r="T103" s="154"/>
      <c r="U103" s="154"/>
      <c r="V103" s="154"/>
      <c r="W103" s="154"/>
    </row>
    <row r="104" ht="53.25" customHeight="1" outlineLevel="1" spans="1:23">
      <c r="A104" s="149" t="s">
        <v>50</v>
      </c>
      <c r="B104" s="149" t="s">
        <v>332</v>
      </c>
      <c r="C104" s="149" t="s">
        <v>216</v>
      </c>
      <c r="D104" s="149" t="s">
        <v>134</v>
      </c>
      <c r="E104" s="149" t="s">
        <v>135</v>
      </c>
      <c r="F104" s="149" t="s">
        <v>223</v>
      </c>
      <c r="G104" s="149" t="s">
        <v>224</v>
      </c>
      <c r="H104" s="154">
        <v>29019</v>
      </c>
      <c r="I104" s="154">
        <v>29019</v>
      </c>
      <c r="J104" s="154"/>
      <c r="K104" s="154"/>
      <c r="L104" s="154">
        <v>29019</v>
      </c>
      <c r="M104" s="149"/>
      <c r="N104" s="154"/>
      <c r="O104" s="154"/>
      <c r="P104" s="154"/>
      <c r="Q104" s="154"/>
      <c r="R104" s="154"/>
      <c r="S104" s="154"/>
      <c r="T104" s="154"/>
      <c r="U104" s="154"/>
      <c r="V104" s="154"/>
      <c r="W104" s="154"/>
    </row>
    <row r="105" ht="53.25" customHeight="1" outlineLevel="1" spans="1:23">
      <c r="A105" s="149" t="s">
        <v>50</v>
      </c>
      <c r="B105" s="149" t="s">
        <v>333</v>
      </c>
      <c r="C105" s="149" t="s">
        <v>226</v>
      </c>
      <c r="D105" s="149" t="s">
        <v>134</v>
      </c>
      <c r="E105" s="149" t="s">
        <v>135</v>
      </c>
      <c r="F105" s="149" t="s">
        <v>223</v>
      </c>
      <c r="G105" s="149" t="s">
        <v>224</v>
      </c>
      <c r="H105" s="154">
        <v>48000</v>
      </c>
      <c r="I105" s="154">
        <v>48000</v>
      </c>
      <c r="J105" s="154"/>
      <c r="K105" s="154"/>
      <c r="L105" s="154">
        <v>48000</v>
      </c>
      <c r="M105" s="149"/>
      <c r="N105" s="154"/>
      <c r="O105" s="154"/>
      <c r="P105" s="154"/>
      <c r="Q105" s="154"/>
      <c r="R105" s="154"/>
      <c r="S105" s="154"/>
      <c r="T105" s="154"/>
      <c r="U105" s="154"/>
      <c r="V105" s="154"/>
      <c r="W105" s="154"/>
    </row>
    <row r="106" ht="53.25" customHeight="1" outlineLevel="1" spans="1:23">
      <c r="A106" s="149" t="s">
        <v>50</v>
      </c>
      <c r="B106" s="149" t="s">
        <v>332</v>
      </c>
      <c r="C106" s="149" t="s">
        <v>216</v>
      </c>
      <c r="D106" s="149" t="s">
        <v>134</v>
      </c>
      <c r="E106" s="149" t="s">
        <v>135</v>
      </c>
      <c r="F106" s="149" t="s">
        <v>223</v>
      </c>
      <c r="G106" s="149" t="s">
        <v>224</v>
      </c>
      <c r="H106" s="154">
        <v>107244</v>
      </c>
      <c r="I106" s="154">
        <v>107244</v>
      </c>
      <c r="J106" s="154"/>
      <c r="K106" s="154"/>
      <c r="L106" s="154">
        <v>107244</v>
      </c>
      <c r="M106" s="149"/>
      <c r="N106" s="154"/>
      <c r="O106" s="154"/>
      <c r="P106" s="154"/>
      <c r="Q106" s="154"/>
      <c r="R106" s="154"/>
      <c r="S106" s="154"/>
      <c r="T106" s="154"/>
      <c r="U106" s="154"/>
      <c r="V106" s="154"/>
      <c r="W106" s="154"/>
    </row>
    <row r="107" ht="53.25" customHeight="1" outlineLevel="1" spans="1:23">
      <c r="A107" s="149" t="s">
        <v>50</v>
      </c>
      <c r="B107" s="149" t="s">
        <v>332</v>
      </c>
      <c r="C107" s="149" t="s">
        <v>216</v>
      </c>
      <c r="D107" s="149" t="s">
        <v>134</v>
      </c>
      <c r="E107" s="149" t="s">
        <v>135</v>
      </c>
      <c r="F107" s="149" t="s">
        <v>223</v>
      </c>
      <c r="G107" s="149" t="s">
        <v>224</v>
      </c>
      <c r="H107" s="154">
        <v>103620</v>
      </c>
      <c r="I107" s="154">
        <v>103620</v>
      </c>
      <c r="J107" s="154"/>
      <c r="K107" s="154"/>
      <c r="L107" s="154">
        <v>103620</v>
      </c>
      <c r="M107" s="149"/>
      <c r="N107" s="154"/>
      <c r="O107" s="154"/>
      <c r="P107" s="154"/>
      <c r="Q107" s="154"/>
      <c r="R107" s="154"/>
      <c r="S107" s="154"/>
      <c r="T107" s="154"/>
      <c r="U107" s="154"/>
      <c r="V107" s="154"/>
      <c r="W107" s="154"/>
    </row>
    <row r="108" ht="53.25" customHeight="1" outlineLevel="1" spans="1:23">
      <c r="A108" s="149" t="s">
        <v>50</v>
      </c>
      <c r="B108" s="149" t="s">
        <v>332</v>
      </c>
      <c r="C108" s="149" t="s">
        <v>216</v>
      </c>
      <c r="D108" s="149" t="s">
        <v>134</v>
      </c>
      <c r="E108" s="149" t="s">
        <v>135</v>
      </c>
      <c r="F108" s="149" t="s">
        <v>223</v>
      </c>
      <c r="G108" s="149" t="s">
        <v>224</v>
      </c>
      <c r="H108" s="154">
        <v>178140</v>
      </c>
      <c r="I108" s="154">
        <v>178140</v>
      </c>
      <c r="J108" s="154"/>
      <c r="K108" s="154"/>
      <c r="L108" s="154">
        <v>178140</v>
      </c>
      <c r="M108" s="149"/>
      <c r="N108" s="154"/>
      <c r="O108" s="154"/>
      <c r="P108" s="154"/>
      <c r="Q108" s="154"/>
      <c r="R108" s="154"/>
      <c r="S108" s="154"/>
      <c r="T108" s="154"/>
      <c r="U108" s="154"/>
      <c r="V108" s="154"/>
      <c r="W108" s="154"/>
    </row>
    <row r="109" ht="53.25" customHeight="1" outlineLevel="1" spans="1:23">
      <c r="A109" s="149" t="s">
        <v>50</v>
      </c>
      <c r="B109" s="149" t="s">
        <v>334</v>
      </c>
      <c r="C109" s="149" t="s">
        <v>228</v>
      </c>
      <c r="D109" s="149" t="s">
        <v>107</v>
      </c>
      <c r="E109" s="149" t="s">
        <v>108</v>
      </c>
      <c r="F109" s="149" t="s">
        <v>229</v>
      </c>
      <c r="G109" s="149" t="s">
        <v>228</v>
      </c>
      <c r="H109" s="154">
        <v>139595.52</v>
      </c>
      <c r="I109" s="154">
        <v>139595.52</v>
      </c>
      <c r="J109" s="154"/>
      <c r="K109" s="154"/>
      <c r="L109" s="154">
        <v>139595.52</v>
      </c>
      <c r="M109" s="149"/>
      <c r="N109" s="154"/>
      <c r="O109" s="154"/>
      <c r="P109" s="154"/>
      <c r="Q109" s="154"/>
      <c r="R109" s="154"/>
      <c r="S109" s="154"/>
      <c r="T109" s="154"/>
      <c r="U109" s="154"/>
      <c r="V109" s="154"/>
      <c r="W109" s="154"/>
    </row>
    <row r="110" ht="53.25" customHeight="1" outlineLevel="1" spans="1:23">
      <c r="A110" s="149" t="s">
        <v>50</v>
      </c>
      <c r="B110" s="149" t="s">
        <v>335</v>
      </c>
      <c r="C110" s="149" t="s">
        <v>231</v>
      </c>
      <c r="D110" s="149" t="s">
        <v>109</v>
      </c>
      <c r="E110" s="149" t="s">
        <v>110</v>
      </c>
      <c r="F110" s="149" t="s">
        <v>232</v>
      </c>
      <c r="G110" s="149" t="s">
        <v>231</v>
      </c>
      <c r="H110" s="154">
        <v>184401.6</v>
      </c>
      <c r="I110" s="154">
        <v>184401.6</v>
      </c>
      <c r="J110" s="154"/>
      <c r="K110" s="154"/>
      <c r="L110" s="154">
        <v>184401.6</v>
      </c>
      <c r="M110" s="149"/>
      <c r="N110" s="154"/>
      <c r="O110" s="154"/>
      <c r="P110" s="154"/>
      <c r="Q110" s="154"/>
      <c r="R110" s="154"/>
      <c r="S110" s="154"/>
      <c r="T110" s="154"/>
      <c r="U110" s="154"/>
      <c r="V110" s="154"/>
      <c r="W110" s="154"/>
    </row>
    <row r="111" ht="53.25" customHeight="1" outlineLevel="1" spans="1:23">
      <c r="A111" s="149" t="s">
        <v>50</v>
      </c>
      <c r="B111" s="149" t="s">
        <v>336</v>
      </c>
      <c r="C111" s="149" t="s">
        <v>234</v>
      </c>
      <c r="D111" s="149" t="s">
        <v>122</v>
      </c>
      <c r="E111" s="149" t="s">
        <v>123</v>
      </c>
      <c r="F111" s="149" t="s">
        <v>235</v>
      </c>
      <c r="G111" s="149" t="s">
        <v>234</v>
      </c>
      <c r="H111" s="154"/>
      <c r="I111" s="154"/>
      <c r="J111" s="154"/>
      <c r="K111" s="154"/>
      <c r="L111" s="154"/>
      <c r="M111" s="149"/>
      <c r="N111" s="154"/>
      <c r="O111" s="154"/>
      <c r="P111" s="154"/>
      <c r="Q111" s="154"/>
      <c r="R111" s="154"/>
      <c r="S111" s="154"/>
      <c r="T111" s="154"/>
      <c r="U111" s="154"/>
      <c r="V111" s="154"/>
      <c r="W111" s="154"/>
    </row>
    <row r="112" ht="53.25" customHeight="1" outlineLevel="1" spans="1:23">
      <c r="A112" s="149" t="s">
        <v>50</v>
      </c>
      <c r="B112" s="149" t="s">
        <v>336</v>
      </c>
      <c r="C112" s="149" t="s">
        <v>234</v>
      </c>
      <c r="D112" s="149" t="s">
        <v>124</v>
      </c>
      <c r="E112" s="149" t="s">
        <v>125</v>
      </c>
      <c r="F112" s="149" t="s">
        <v>235</v>
      </c>
      <c r="G112" s="149" t="s">
        <v>234</v>
      </c>
      <c r="H112" s="154">
        <v>52348.32</v>
      </c>
      <c r="I112" s="154">
        <v>52348.32</v>
      </c>
      <c r="J112" s="154"/>
      <c r="K112" s="154"/>
      <c r="L112" s="154">
        <v>52348.32</v>
      </c>
      <c r="M112" s="149"/>
      <c r="N112" s="154"/>
      <c r="O112" s="154"/>
      <c r="P112" s="154"/>
      <c r="Q112" s="154"/>
      <c r="R112" s="154"/>
      <c r="S112" s="154"/>
      <c r="T112" s="154"/>
      <c r="U112" s="154"/>
      <c r="V112" s="154"/>
      <c r="W112" s="154"/>
    </row>
    <row r="113" ht="53.25" customHeight="1" outlineLevel="1" spans="1:23">
      <c r="A113" s="149" t="s">
        <v>50</v>
      </c>
      <c r="B113" s="149" t="s">
        <v>337</v>
      </c>
      <c r="C113" s="149" t="s">
        <v>237</v>
      </c>
      <c r="D113" s="149" t="s">
        <v>117</v>
      </c>
      <c r="E113" s="149" t="s">
        <v>116</v>
      </c>
      <c r="F113" s="149" t="s">
        <v>238</v>
      </c>
      <c r="G113" s="149" t="s">
        <v>239</v>
      </c>
      <c r="H113" s="154">
        <v>5420.04</v>
      </c>
      <c r="I113" s="154">
        <v>5420.04</v>
      </c>
      <c r="J113" s="154"/>
      <c r="K113" s="154"/>
      <c r="L113" s="154">
        <v>5420.04</v>
      </c>
      <c r="M113" s="149"/>
      <c r="N113" s="154"/>
      <c r="O113" s="154"/>
      <c r="P113" s="154"/>
      <c r="Q113" s="154"/>
      <c r="R113" s="154"/>
      <c r="S113" s="154"/>
      <c r="T113" s="154"/>
      <c r="U113" s="154"/>
      <c r="V113" s="154"/>
      <c r="W113" s="154"/>
    </row>
    <row r="114" ht="53.25" customHeight="1" outlineLevel="1" spans="1:23">
      <c r="A114" s="149" t="s">
        <v>50</v>
      </c>
      <c r="B114" s="149" t="s">
        <v>338</v>
      </c>
      <c r="C114" s="149" t="s">
        <v>241</v>
      </c>
      <c r="D114" s="149" t="s">
        <v>126</v>
      </c>
      <c r="E114" s="149" t="s">
        <v>127</v>
      </c>
      <c r="F114" s="149" t="s">
        <v>238</v>
      </c>
      <c r="G114" s="149" t="s">
        <v>239</v>
      </c>
      <c r="H114" s="154">
        <v>1744.94</v>
      </c>
      <c r="I114" s="154">
        <v>1744.94</v>
      </c>
      <c r="J114" s="154"/>
      <c r="K114" s="154"/>
      <c r="L114" s="154">
        <v>1744.94</v>
      </c>
      <c r="M114" s="149"/>
      <c r="N114" s="154"/>
      <c r="O114" s="154"/>
      <c r="P114" s="154"/>
      <c r="Q114" s="154"/>
      <c r="R114" s="154"/>
      <c r="S114" s="154"/>
      <c r="T114" s="154"/>
      <c r="U114" s="154"/>
      <c r="V114" s="154"/>
      <c r="W114" s="154"/>
    </row>
    <row r="115" ht="53.25" customHeight="1" outlineLevel="1" spans="1:23">
      <c r="A115" s="149" t="s">
        <v>50</v>
      </c>
      <c r="B115" s="149" t="s">
        <v>339</v>
      </c>
      <c r="C115" s="149" t="s">
        <v>243</v>
      </c>
      <c r="D115" s="149" t="s">
        <v>126</v>
      </c>
      <c r="E115" s="149" t="s">
        <v>127</v>
      </c>
      <c r="F115" s="149" t="s">
        <v>238</v>
      </c>
      <c r="G115" s="149" t="s">
        <v>239</v>
      </c>
      <c r="H115" s="154">
        <v>4000</v>
      </c>
      <c r="I115" s="154">
        <v>4000</v>
      </c>
      <c r="J115" s="154"/>
      <c r="K115" s="154"/>
      <c r="L115" s="154">
        <v>4000</v>
      </c>
      <c r="M115" s="149"/>
      <c r="N115" s="154"/>
      <c r="O115" s="154"/>
      <c r="P115" s="154"/>
      <c r="Q115" s="154"/>
      <c r="R115" s="154"/>
      <c r="S115" s="154"/>
      <c r="T115" s="154"/>
      <c r="U115" s="154"/>
      <c r="V115" s="154"/>
      <c r="W115" s="154"/>
    </row>
    <row r="116" ht="53.25" customHeight="1" outlineLevel="1" spans="1:23">
      <c r="A116" s="149" t="s">
        <v>50</v>
      </c>
      <c r="B116" s="149" t="s">
        <v>340</v>
      </c>
      <c r="C116" s="149" t="s">
        <v>245</v>
      </c>
      <c r="D116" s="149" t="s">
        <v>134</v>
      </c>
      <c r="E116" s="149" t="s">
        <v>135</v>
      </c>
      <c r="F116" s="149" t="s">
        <v>238</v>
      </c>
      <c r="G116" s="149" t="s">
        <v>239</v>
      </c>
      <c r="H116" s="154">
        <v>9029.92</v>
      </c>
      <c r="I116" s="154">
        <v>9029.92</v>
      </c>
      <c r="J116" s="154"/>
      <c r="K116" s="154"/>
      <c r="L116" s="154">
        <v>9029.92</v>
      </c>
      <c r="M116" s="149"/>
      <c r="N116" s="154"/>
      <c r="O116" s="154"/>
      <c r="P116" s="154"/>
      <c r="Q116" s="154"/>
      <c r="R116" s="154"/>
      <c r="S116" s="154"/>
      <c r="T116" s="154"/>
      <c r="U116" s="154"/>
      <c r="V116" s="154"/>
      <c r="W116" s="154"/>
    </row>
    <row r="117" ht="53.25" customHeight="1" outlineLevel="1" spans="1:23">
      <c r="A117" s="149" t="s">
        <v>50</v>
      </c>
      <c r="B117" s="149" t="s">
        <v>341</v>
      </c>
      <c r="C117" s="149" t="s">
        <v>247</v>
      </c>
      <c r="D117" s="149" t="s">
        <v>126</v>
      </c>
      <c r="E117" s="149" t="s">
        <v>127</v>
      </c>
      <c r="F117" s="149" t="s">
        <v>238</v>
      </c>
      <c r="G117" s="149" t="s">
        <v>239</v>
      </c>
      <c r="H117" s="154">
        <v>1744.94</v>
      </c>
      <c r="I117" s="154">
        <v>1744.94</v>
      </c>
      <c r="J117" s="154"/>
      <c r="K117" s="154"/>
      <c r="L117" s="154">
        <v>1744.94</v>
      </c>
      <c r="M117" s="149"/>
      <c r="N117" s="154"/>
      <c r="O117" s="154"/>
      <c r="P117" s="154"/>
      <c r="Q117" s="154"/>
      <c r="R117" s="154"/>
      <c r="S117" s="154"/>
      <c r="T117" s="154"/>
      <c r="U117" s="154"/>
      <c r="V117" s="154"/>
      <c r="W117" s="154"/>
    </row>
    <row r="118" ht="53.25" customHeight="1" outlineLevel="1" spans="1:23">
      <c r="A118" s="149" t="s">
        <v>50</v>
      </c>
      <c r="B118" s="149" t="s">
        <v>342</v>
      </c>
      <c r="C118" s="149" t="s">
        <v>343</v>
      </c>
      <c r="D118" s="149" t="s">
        <v>117</v>
      </c>
      <c r="E118" s="149" t="s">
        <v>116</v>
      </c>
      <c r="F118" s="149" t="s">
        <v>238</v>
      </c>
      <c r="G118" s="149" t="s">
        <v>239</v>
      </c>
      <c r="H118" s="154">
        <v>261000</v>
      </c>
      <c r="I118" s="154">
        <v>261000</v>
      </c>
      <c r="J118" s="154"/>
      <c r="K118" s="154"/>
      <c r="L118" s="154">
        <v>261000</v>
      </c>
      <c r="M118" s="149"/>
      <c r="N118" s="154"/>
      <c r="O118" s="154"/>
      <c r="P118" s="154"/>
      <c r="Q118" s="154"/>
      <c r="R118" s="154"/>
      <c r="S118" s="154"/>
      <c r="T118" s="154"/>
      <c r="U118" s="154"/>
      <c r="V118" s="154"/>
      <c r="W118" s="154"/>
    </row>
    <row r="119" ht="53.25" customHeight="1" outlineLevel="1" spans="1:23">
      <c r="A119" s="149" t="s">
        <v>50</v>
      </c>
      <c r="B119" s="149" t="s">
        <v>344</v>
      </c>
      <c r="C119" s="149" t="s">
        <v>163</v>
      </c>
      <c r="D119" s="149" t="s">
        <v>162</v>
      </c>
      <c r="E119" s="149" t="s">
        <v>163</v>
      </c>
      <c r="F119" s="149" t="s">
        <v>249</v>
      </c>
      <c r="G119" s="149" t="s">
        <v>163</v>
      </c>
      <c r="H119" s="154">
        <v>104696.64</v>
      </c>
      <c r="I119" s="154">
        <v>104696.64</v>
      </c>
      <c r="J119" s="154"/>
      <c r="K119" s="154"/>
      <c r="L119" s="154">
        <v>104696.64</v>
      </c>
      <c r="M119" s="149"/>
      <c r="N119" s="154"/>
      <c r="O119" s="154"/>
      <c r="P119" s="154"/>
      <c r="Q119" s="154"/>
      <c r="R119" s="154"/>
      <c r="S119" s="154"/>
      <c r="T119" s="154"/>
      <c r="U119" s="154"/>
      <c r="V119" s="154"/>
      <c r="W119" s="154"/>
    </row>
    <row r="120" ht="53.25" customHeight="1" outlineLevel="1" spans="1:23">
      <c r="A120" s="149" t="s">
        <v>50</v>
      </c>
      <c r="B120" s="149" t="s">
        <v>345</v>
      </c>
      <c r="C120" s="149" t="s">
        <v>251</v>
      </c>
      <c r="D120" s="149" t="s">
        <v>134</v>
      </c>
      <c r="E120" s="149" t="s">
        <v>135</v>
      </c>
      <c r="F120" s="149" t="s">
        <v>252</v>
      </c>
      <c r="G120" s="149" t="s">
        <v>253</v>
      </c>
      <c r="H120" s="154">
        <v>432000</v>
      </c>
      <c r="I120" s="154">
        <v>432000</v>
      </c>
      <c r="J120" s="154"/>
      <c r="K120" s="154"/>
      <c r="L120" s="154">
        <v>432000</v>
      </c>
      <c r="M120" s="149"/>
      <c r="N120" s="154"/>
      <c r="O120" s="154"/>
      <c r="P120" s="154"/>
      <c r="Q120" s="154"/>
      <c r="R120" s="154"/>
      <c r="S120" s="154"/>
      <c r="T120" s="154"/>
      <c r="U120" s="154"/>
      <c r="V120" s="154"/>
      <c r="W120" s="154"/>
    </row>
    <row r="121" ht="53.25" customHeight="1" outlineLevel="1" spans="1:23">
      <c r="A121" s="149" t="s">
        <v>50</v>
      </c>
      <c r="B121" s="149" t="s">
        <v>346</v>
      </c>
      <c r="C121" s="149" t="s">
        <v>265</v>
      </c>
      <c r="D121" s="149" t="s">
        <v>134</v>
      </c>
      <c r="E121" s="149" t="s">
        <v>135</v>
      </c>
      <c r="F121" s="149" t="s">
        <v>266</v>
      </c>
      <c r="G121" s="149" t="s">
        <v>267</v>
      </c>
      <c r="H121" s="154">
        <v>1200</v>
      </c>
      <c r="I121" s="154">
        <v>1200</v>
      </c>
      <c r="J121" s="154"/>
      <c r="K121" s="154"/>
      <c r="L121" s="154">
        <v>1200</v>
      </c>
      <c r="M121" s="149"/>
      <c r="N121" s="154"/>
      <c r="O121" s="154"/>
      <c r="P121" s="154"/>
      <c r="Q121" s="154"/>
      <c r="R121" s="154"/>
      <c r="S121" s="154"/>
      <c r="T121" s="154"/>
      <c r="U121" s="154"/>
      <c r="V121" s="154"/>
      <c r="W121" s="154"/>
    </row>
    <row r="122" ht="53.25" customHeight="1" outlineLevel="1" spans="1:23">
      <c r="A122" s="149" t="s">
        <v>50</v>
      </c>
      <c r="B122" s="149" t="s">
        <v>346</v>
      </c>
      <c r="C122" s="149" t="s">
        <v>265</v>
      </c>
      <c r="D122" s="149" t="s">
        <v>134</v>
      </c>
      <c r="E122" s="149" t="s">
        <v>135</v>
      </c>
      <c r="F122" s="149" t="s">
        <v>285</v>
      </c>
      <c r="G122" s="149" t="s">
        <v>286</v>
      </c>
      <c r="H122" s="154">
        <v>1950</v>
      </c>
      <c r="I122" s="154">
        <v>1950</v>
      </c>
      <c r="J122" s="154"/>
      <c r="K122" s="154"/>
      <c r="L122" s="154">
        <v>1950</v>
      </c>
      <c r="M122" s="149"/>
      <c r="N122" s="154"/>
      <c r="O122" s="154"/>
      <c r="P122" s="154"/>
      <c r="Q122" s="154"/>
      <c r="R122" s="154"/>
      <c r="S122" s="154"/>
      <c r="T122" s="154"/>
      <c r="U122" s="154"/>
      <c r="V122" s="154"/>
      <c r="W122" s="154"/>
    </row>
    <row r="123" ht="53.25" customHeight="1" outlineLevel="1" spans="1:23">
      <c r="A123" s="149" t="s">
        <v>50</v>
      </c>
      <c r="B123" s="149" t="s">
        <v>347</v>
      </c>
      <c r="C123" s="149" t="s">
        <v>280</v>
      </c>
      <c r="D123" s="149" t="s">
        <v>134</v>
      </c>
      <c r="E123" s="149" t="s">
        <v>135</v>
      </c>
      <c r="F123" s="149" t="s">
        <v>281</v>
      </c>
      <c r="G123" s="149" t="s">
        <v>282</v>
      </c>
      <c r="H123" s="154">
        <v>7200</v>
      </c>
      <c r="I123" s="154">
        <v>7200</v>
      </c>
      <c r="J123" s="154"/>
      <c r="K123" s="154"/>
      <c r="L123" s="154">
        <v>7200</v>
      </c>
      <c r="M123" s="149"/>
      <c r="N123" s="154"/>
      <c r="O123" s="154"/>
      <c r="P123" s="154"/>
      <c r="Q123" s="154"/>
      <c r="R123" s="154"/>
      <c r="S123" s="154"/>
      <c r="T123" s="154"/>
      <c r="U123" s="154"/>
      <c r="V123" s="154"/>
      <c r="W123" s="154"/>
    </row>
    <row r="124" ht="53.25" customHeight="1" outlineLevel="1" spans="1:23">
      <c r="A124" s="149" t="s">
        <v>50</v>
      </c>
      <c r="B124" s="149" t="s">
        <v>346</v>
      </c>
      <c r="C124" s="149" t="s">
        <v>265</v>
      </c>
      <c r="D124" s="149" t="s">
        <v>134</v>
      </c>
      <c r="E124" s="149" t="s">
        <v>135</v>
      </c>
      <c r="F124" s="149" t="s">
        <v>268</v>
      </c>
      <c r="G124" s="149" t="s">
        <v>269</v>
      </c>
      <c r="H124" s="154">
        <v>6500</v>
      </c>
      <c r="I124" s="154">
        <v>6500</v>
      </c>
      <c r="J124" s="154"/>
      <c r="K124" s="154"/>
      <c r="L124" s="154">
        <v>6500</v>
      </c>
      <c r="M124" s="149"/>
      <c r="N124" s="154"/>
      <c r="O124" s="154"/>
      <c r="P124" s="154"/>
      <c r="Q124" s="154"/>
      <c r="R124" s="154"/>
      <c r="S124" s="154"/>
      <c r="T124" s="154"/>
      <c r="U124" s="154"/>
      <c r="V124" s="154"/>
      <c r="W124" s="154"/>
    </row>
    <row r="125" ht="53.25" customHeight="1" outlineLevel="1" spans="1:23">
      <c r="A125" s="149" t="s">
        <v>50</v>
      </c>
      <c r="B125" s="149" t="s">
        <v>346</v>
      </c>
      <c r="C125" s="149" t="s">
        <v>265</v>
      </c>
      <c r="D125" s="149" t="s">
        <v>134</v>
      </c>
      <c r="E125" s="149" t="s">
        <v>135</v>
      </c>
      <c r="F125" s="149" t="s">
        <v>256</v>
      </c>
      <c r="G125" s="149" t="s">
        <v>257</v>
      </c>
      <c r="H125" s="154">
        <v>5950</v>
      </c>
      <c r="I125" s="154">
        <v>5950</v>
      </c>
      <c r="J125" s="154"/>
      <c r="K125" s="154"/>
      <c r="L125" s="154">
        <v>5950</v>
      </c>
      <c r="M125" s="149"/>
      <c r="N125" s="154"/>
      <c r="O125" s="154"/>
      <c r="P125" s="154"/>
      <c r="Q125" s="154"/>
      <c r="R125" s="154"/>
      <c r="S125" s="154"/>
      <c r="T125" s="154"/>
      <c r="U125" s="154"/>
      <c r="V125" s="154"/>
      <c r="W125" s="154"/>
    </row>
    <row r="126" ht="53.25" customHeight="1" outlineLevel="1" spans="1:23">
      <c r="A126" s="149" t="s">
        <v>50</v>
      </c>
      <c r="B126" s="149" t="s">
        <v>348</v>
      </c>
      <c r="C126" s="149" t="s">
        <v>290</v>
      </c>
      <c r="D126" s="149" t="s">
        <v>105</v>
      </c>
      <c r="E126" s="149" t="s">
        <v>106</v>
      </c>
      <c r="F126" s="149" t="s">
        <v>262</v>
      </c>
      <c r="G126" s="149" t="s">
        <v>263</v>
      </c>
      <c r="H126" s="154">
        <v>3200</v>
      </c>
      <c r="I126" s="154">
        <v>3200</v>
      </c>
      <c r="J126" s="154"/>
      <c r="K126" s="154"/>
      <c r="L126" s="154">
        <v>3200</v>
      </c>
      <c r="M126" s="149"/>
      <c r="N126" s="154"/>
      <c r="O126" s="154"/>
      <c r="P126" s="154"/>
      <c r="Q126" s="154"/>
      <c r="R126" s="154"/>
      <c r="S126" s="154"/>
      <c r="T126" s="154"/>
      <c r="U126" s="154"/>
      <c r="V126" s="154"/>
      <c r="W126" s="154"/>
    </row>
    <row r="127" ht="53.25" customHeight="1" outlineLevel="1" spans="1:23">
      <c r="A127" s="149" t="s">
        <v>50</v>
      </c>
      <c r="B127" s="149" t="s">
        <v>348</v>
      </c>
      <c r="C127" s="149" t="s">
        <v>290</v>
      </c>
      <c r="D127" s="149" t="s">
        <v>105</v>
      </c>
      <c r="E127" s="149" t="s">
        <v>106</v>
      </c>
      <c r="F127" s="149" t="s">
        <v>262</v>
      </c>
      <c r="G127" s="149" t="s">
        <v>263</v>
      </c>
      <c r="H127" s="154">
        <v>1600</v>
      </c>
      <c r="I127" s="154">
        <v>1600</v>
      </c>
      <c r="J127" s="154"/>
      <c r="K127" s="154"/>
      <c r="L127" s="154">
        <v>1600</v>
      </c>
      <c r="M127" s="149"/>
      <c r="N127" s="154"/>
      <c r="O127" s="154"/>
      <c r="P127" s="154"/>
      <c r="Q127" s="154"/>
      <c r="R127" s="154"/>
      <c r="S127" s="154"/>
      <c r="T127" s="154"/>
      <c r="U127" s="154"/>
      <c r="V127" s="154"/>
      <c r="W127" s="154"/>
    </row>
    <row r="128" ht="53.25" customHeight="1" outlineLevel="1" spans="1:23">
      <c r="A128" s="149" t="s">
        <v>50</v>
      </c>
      <c r="B128" s="149" t="s">
        <v>349</v>
      </c>
      <c r="C128" s="149" t="s">
        <v>292</v>
      </c>
      <c r="D128" s="149" t="s">
        <v>134</v>
      </c>
      <c r="E128" s="149" t="s">
        <v>135</v>
      </c>
      <c r="F128" s="149" t="s">
        <v>293</v>
      </c>
      <c r="G128" s="149" t="s">
        <v>292</v>
      </c>
      <c r="H128" s="154">
        <v>17449.44</v>
      </c>
      <c r="I128" s="154">
        <v>17449.44</v>
      </c>
      <c r="J128" s="154"/>
      <c r="K128" s="154"/>
      <c r="L128" s="154">
        <v>17449.44</v>
      </c>
      <c r="M128" s="149"/>
      <c r="N128" s="154"/>
      <c r="O128" s="154"/>
      <c r="P128" s="154"/>
      <c r="Q128" s="154"/>
      <c r="R128" s="154"/>
      <c r="S128" s="154"/>
      <c r="T128" s="154"/>
      <c r="U128" s="154"/>
      <c r="V128" s="154"/>
      <c r="W128" s="154"/>
    </row>
    <row r="129" ht="53.25" customHeight="1" outlineLevel="1" spans="1:23">
      <c r="A129" s="149" t="s">
        <v>50</v>
      </c>
      <c r="B129" s="149" t="s">
        <v>350</v>
      </c>
      <c r="C129" s="149" t="s">
        <v>309</v>
      </c>
      <c r="D129" s="149" t="s">
        <v>105</v>
      </c>
      <c r="E129" s="149" t="s">
        <v>106</v>
      </c>
      <c r="F129" s="149" t="s">
        <v>310</v>
      </c>
      <c r="G129" s="149" t="s">
        <v>311</v>
      </c>
      <c r="H129" s="154">
        <v>14570</v>
      </c>
      <c r="I129" s="154">
        <v>14570</v>
      </c>
      <c r="J129" s="154"/>
      <c r="K129" s="154"/>
      <c r="L129" s="154">
        <v>14570</v>
      </c>
      <c r="M129" s="149"/>
      <c r="N129" s="154"/>
      <c r="O129" s="154"/>
      <c r="P129" s="154"/>
      <c r="Q129" s="154"/>
      <c r="R129" s="154"/>
      <c r="S129" s="154"/>
      <c r="T129" s="154"/>
      <c r="U129" s="154"/>
      <c r="V129" s="154"/>
      <c r="W129" s="154"/>
    </row>
    <row r="130" ht="53.25" customHeight="1" spans="1:23">
      <c r="A130" s="149" t="s">
        <v>52</v>
      </c>
      <c r="B130" s="149"/>
      <c r="C130" s="149"/>
      <c r="D130" s="149"/>
      <c r="E130" s="149"/>
      <c r="F130" s="149"/>
      <c r="G130" s="149"/>
      <c r="H130" s="154">
        <v>1838846.33</v>
      </c>
      <c r="I130" s="154">
        <v>1838846.33</v>
      </c>
      <c r="J130" s="154"/>
      <c r="K130" s="154"/>
      <c r="L130" s="154">
        <v>1838846.33</v>
      </c>
      <c r="M130" s="149"/>
      <c r="N130" s="154"/>
      <c r="O130" s="154"/>
      <c r="P130" s="154"/>
      <c r="Q130" s="154"/>
      <c r="R130" s="154"/>
      <c r="S130" s="154"/>
      <c r="T130" s="154"/>
      <c r="U130" s="154"/>
      <c r="V130" s="154"/>
      <c r="W130" s="154"/>
    </row>
    <row r="131" ht="53.25" customHeight="1" outlineLevel="1" spans="1:23">
      <c r="A131" s="149" t="s">
        <v>52</v>
      </c>
      <c r="B131" s="149" t="s">
        <v>351</v>
      </c>
      <c r="C131" s="149" t="s">
        <v>216</v>
      </c>
      <c r="D131" s="149" t="s">
        <v>134</v>
      </c>
      <c r="E131" s="149" t="s">
        <v>135</v>
      </c>
      <c r="F131" s="149" t="s">
        <v>213</v>
      </c>
      <c r="G131" s="149" t="s">
        <v>214</v>
      </c>
      <c r="H131" s="154">
        <v>542232</v>
      </c>
      <c r="I131" s="154">
        <v>542232</v>
      </c>
      <c r="J131" s="154"/>
      <c r="K131" s="154"/>
      <c r="L131" s="154">
        <v>542232</v>
      </c>
      <c r="M131" s="149"/>
      <c r="N131" s="154"/>
      <c r="O131" s="154"/>
      <c r="P131" s="154"/>
      <c r="Q131" s="154"/>
      <c r="R131" s="154"/>
      <c r="S131" s="154"/>
      <c r="T131" s="154"/>
      <c r="U131" s="154"/>
      <c r="V131" s="154"/>
      <c r="W131" s="154"/>
    </row>
    <row r="132" ht="53.25" customHeight="1" outlineLevel="1" spans="1:23">
      <c r="A132" s="149" t="s">
        <v>52</v>
      </c>
      <c r="B132" s="149" t="s">
        <v>351</v>
      </c>
      <c r="C132" s="149" t="s">
        <v>216</v>
      </c>
      <c r="D132" s="149" t="s">
        <v>134</v>
      </c>
      <c r="E132" s="149" t="s">
        <v>135</v>
      </c>
      <c r="F132" s="149" t="s">
        <v>217</v>
      </c>
      <c r="G132" s="149" t="s">
        <v>218</v>
      </c>
      <c r="H132" s="154">
        <v>76620</v>
      </c>
      <c r="I132" s="154">
        <v>76620</v>
      </c>
      <c r="J132" s="154"/>
      <c r="K132" s="154"/>
      <c r="L132" s="154">
        <v>76620</v>
      </c>
      <c r="M132" s="149"/>
      <c r="N132" s="154"/>
      <c r="O132" s="154"/>
      <c r="P132" s="154"/>
      <c r="Q132" s="154"/>
      <c r="R132" s="154"/>
      <c r="S132" s="154"/>
      <c r="T132" s="154"/>
      <c r="U132" s="154"/>
      <c r="V132" s="154"/>
      <c r="W132" s="154"/>
    </row>
    <row r="133" ht="53.25" customHeight="1" outlineLevel="1" spans="1:23">
      <c r="A133" s="149" t="s">
        <v>52</v>
      </c>
      <c r="B133" s="149" t="s">
        <v>351</v>
      </c>
      <c r="C133" s="149" t="s">
        <v>216</v>
      </c>
      <c r="D133" s="149" t="s">
        <v>134</v>
      </c>
      <c r="E133" s="149" t="s">
        <v>135</v>
      </c>
      <c r="F133" s="149" t="s">
        <v>223</v>
      </c>
      <c r="G133" s="149" t="s">
        <v>224</v>
      </c>
      <c r="H133" s="154">
        <v>45186</v>
      </c>
      <c r="I133" s="154">
        <v>45186</v>
      </c>
      <c r="J133" s="154"/>
      <c r="K133" s="154"/>
      <c r="L133" s="154">
        <v>45186</v>
      </c>
      <c r="M133" s="149"/>
      <c r="N133" s="154"/>
      <c r="O133" s="154"/>
      <c r="P133" s="154"/>
      <c r="Q133" s="154"/>
      <c r="R133" s="154"/>
      <c r="S133" s="154"/>
      <c r="T133" s="154"/>
      <c r="U133" s="154"/>
      <c r="V133" s="154"/>
      <c r="W133" s="154"/>
    </row>
    <row r="134" ht="53.25" customHeight="1" outlineLevel="1" spans="1:23">
      <c r="A134" s="149" t="s">
        <v>52</v>
      </c>
      <c r="B134" s="149" t="s">
        <v>352</v>
      </c>
      <c r="C134" s="149" t="s">
        <v>226</v>
      </c>
      <c r="D134" s="149" t="s">
        <v>134</v>
      </c>
      <c r="E134" s="149" t="s">
        <v>135</v>
      </c>
      <c r="F134" s="149" t="s">
        <v>223</v>
      </c>
      <c r="G134" s="149" t="s">
        <v>224</v>
      </c>
      <c r="H134" s="154">
        <v>54000</v>
      </c>
      <c r="I134" s="154">
        <v>54000</v>
      </c>
      <c r="J134" s="154"/>
      <c r="K134" s="154"/>
      <c r="L134" s="154">
        <v>54000</v>
      </c>
      <c r="M134" s="149"/>
      <c r="N134" s="154"/>
      <c r="O134" s="154"/>
      <c r="P134" s="154"/>
      <c r="Q134" s="154"/>
      <c r="R134" s="154"/>
      <c r="S134" s="154"/>
      <c r="T134" s="154"/>
      <c r="U134" s="154"/>
      <c r="V134" s="154"/>
      <c r="W134" s="154"/>
    </row>
    <row r="135" ht="53.25" customHeight="1" outlineLevel="1" spans="1:23">
      <c r="A135" s="149" t="s">
        <v>52</v>
      </c>
      <c r="B135" s="149" t="s">
        <v>351</v>
      </c>
      <c r="C135" s="149" t="s">
        <v>216</v>
      </c>
      <c r="D135" s="149" t="s">
        <v>134</v>
      </c>
      <c r="E135" s="149" t="s">
        <v>135</v>
      </c>
      <c r="F135" s="149" t="s">
        <v>223</v>
      </c>
      <c r="G135" s="149" t="s">
        <v>224</v>
      </c>
      <c r="H135" s="154">
        <v>134280</v>
      </c>
      <c r="I135" s="154">
        <v>134280</v>
      </c>
      <c r="J135" s="154"/>
      <c r="K135" s="154"/>
      <c r="L135" s="154">
        <v>134280</v>
      </c>
      <c r="M135" s="149"/>
      <c r="N135" s="154"/>
      <c r="O135" s="154"/>
      <c r="P135" s="154"/>
      <c r="Q135" s="154"/>
      <c r="R135" s="154"/>
      <c r="S135" s="154"/>
      <c r="T135" s="154"/>
      <c r="U135" s="154"/>
      <c r="V135" s="154"/>
      <c r="W135" s="154"/>
    </row>
    <row r="136" ht="53.25" customHeight="1" outlineLevel="1" spans="1:23">
      <c r="A136" s="149" t="s">
        <v>52</v>
      </c>
      <c r="B136" s="149" t="s">
        <v>351</v>
      </c>
      <c r="C136" s="149" t="s">
        <v>216</v>
      </c>
      <c r="D136" s="149" t="s">
        <v>134</v>
      </c>
      <c r="E136" s="149" t="s">
        <v>135</v>
      </c>
      <c r="F136" s="149" t="s">
        <v>223</v>
      </c>
      <c r="G136" s="149" t="s">
        <v>224</v>
      </c>
      <c r="H136" s="154">
        <v>124440</v>
      </c>
      <c r="I136" s="154">
        <v>124440</v>
      </c>
      <c r="J136" s="154"/>
      <c r="K136" s="154"/>
      <c r="L136" s="154">
        <v>124440</v>
      </c>
      <c r="M136" s="149"/>
      <c r="N136" s="154"/>
      <c r="O136" s="154"/>
      <c r="P136" s="154"/>
      <c r="Q136" s="154"/>
      <c r="R136" s="154"/>
      <c r="S136" s="154"/>
      <c r="T136" s="154"/>
      <c r="U136" s="154"/>
      <c r="V136" s="154"/>
      <c r="W136" s="154"/>
    </row>
    <row r="137" ht="53.25" customHeight="1" outlineLevel="1" spans="1:23">
      <c r="A137" s="149" t="s">
        <v>52</v>
      </c>
      <c r="B137" s="149" t="s">
        <v>351</v>
      </c>
      <c r="C137" s="149" t="s">
        <v>216</v>
      </c>
      <c r="D137" s="149" t="s">
        <v>134</v>
      </c>
      <c r="E137" s="149" t="s">
        <v>135</v>
      </c>
      <c r="F137" s="149" t="s">
        <v>223</v>
      </c>
      <c r="G137" s="149" t="s">
        <v>224</v>
      </c>
      <c r="H137" s="154">
        <v>207240</v>
      </c>
      <c r="I137" s="154">
        <v>207240</v>
      </c>
      <c r="J137" s="154"/>
      <c r="K137" s="154"/>
      <c r="L137" s="154">
        <v>207240</v>
      </c>
      <c r="M137" s="149"/>
      <c r="N137" s="154"/>
      <c r="O137" s="154"/>
      <c r="P137" s="154"/>
      <c r="Q137" s="154"/>
      <c r="R137" s="154"/>
      <c r="S137" s="154"/>
      <c r="T137" s="154"/>
      <c r="U137" s="154"/>
      <c r="V137" s="154"/>
      <c r="W137" s="154"/>
    </row>
    <row r="138" ht="53.25" customHeight="1" outlineLevel="1" spans="1:23">
      <c r="A138" s="149" t="s">
        <v>52</v>
      </c>
      <c r="B138" s="149" t="s">
        <v>353</v>
      </c>
      <c r="C138" s="149" t="s">
        <v>228</v>
      </c>
      <c r="D138" s="149" t="s">
        <v>107</v>
      </c>
      <c r="E138" s="149" t="s">
        <v>108</v>
      </c>
      <c r="F138" s="149" t="s">
        <v>229</v>
      </c>
      <c r="G138" s="149" t="s">
        <v>228</v>
      </c>
      <c r="H138" s="154">
        <v>190849.92</v>
      </c>
      <c r="I138" s="154">
        <v>190849.92</v>
      </c>
      <c r="J138" s="154"/>
      <c r="K138" s="154"/>
      <c r="L138" s="154">
        <v>190849.92</v>
      </c>
      <c r="M138" s="149"/>
      <c r="N138" s="154"/>
      <c r="O138" s="154"/>
      <c r="P138" s="154"/>
      <c r="Q138" s="154"/>
      <c r="R138" s="154"/>
      <c r="S138" s="154"/>
      <c r="T138" s="154"/>
      <c r="U138" s="154"/>
      <c r="V138" s="154"/>
      <c r="W138" s="154"/>
    </row>
    <row r="139" ht="53.25" customHeight="1" outlineLevel="1" spans="1:23">
      <c r="A139" s="149" t="s">
        <v>52</v>
      </c>
      <c r="B139" s="149" t="s">
        <v>354</v>
      </c>
      <c r="C139" s="149" t="s">
        <v>231</v>
      </c>
      <c r="D139" s="149" t="s">
        <v>109</v>
      </c>
      <c r="E139" s="149" t="s">
        <v>110</v>
      </c>
      <c r="F139" s="149" t="s">
        <v>232</v>
      </c>
      <c r="G139" s="149" t="s">
        <v>231</v>
      </c>
      <c r="H139" s="154">
        <v>112830.93</v>
      </c>
      <c r="I139" s="154">
        <v>112830.93</v>
      </c>
      <c r="J139" s="154"/>
      <c r="K139" s="154"/>
      <c r="L139" s="154">
        <v>112830.93</v>
      </c>
      <c r="M139" s="149"/>
      <c r="N139" s="154"/>
      <c r="O139" s="154"/>
      <c r="P139" s="154"/>
      <c r="Q139" s="154"/>
      <c r="R139" s="154"/>
      <c r="S139" s="154"/>
      <c r="T139" s="154"/>
      <c r="U139" s="154"/>
      <c r="V139" s="154"/>
      <c r="W139" s="154"/>
    </row>
    <row r="140" ht="53.25" customHeight="1" outlineLevel="1" spans="1:23">
      <c r="A140" s="149" t="s">
        <v>52</v>
      </c>
      <c r="B140" s="149" t="s">
        <v>355</v>
      </c>
      <c r="C140" s="149" t="s">
        <v>234</v>
      </c>
      <c r="D140" s="149" t="s">
        <v>122</v>
      </c>
      <c r="E140" s="149" t="s">
        <v>123</v>
      </c>
      <c r="F140" s="149" t="s">
        <v>235</v>
      </c>
      <c r="G140" s="149" t="s">
        <v>234</v>
      </c>
      <c r="H140" s="154"/>
      <c r="I140" s="154"/>
      <c r="J140" s="154"/>
      <c r="K140" s="154"/>
      <c r="L140" s="154"/>
      <c r="M140" s="149"/>
      <c r="N140" s="154"/>
      <c r="O140" s="154"/>
      <c r="P140" s="154"/>
      <c r="Q140" s="154"/>
      <c r="R140" s="154"/>
      <c r="S140" s="154"/>
      <c r="T140" s="154"/>
      <c r="U140" s="154"/>
      <c r="V140" s="154"/>
      <c r="W140" s="154"/>
    </row>
    <row r="141" ht="53.25" customHeight="1" outlineLevel="1" spans="1:23">
      <c r="A141" s="149" t="s">
        <v>52</v>
      </c>
      <c r="B141" s="149" t="s">
        <v>355</v>
      </c>
      <c r="C141" s="149" t="s">
        <v>234</v>
      </c>
      <c r="D141" s="149" t="s">
        <v>124</v>
      </c>
      <c r="E141" s="149" t="s">
        <v>125</v>
      </c>
      <c r="F141" s="149" t="s">
        <v>235</v>
      </c>
      <c r="G141" s="149" t="s">
        <v>234</v>
      </c>
      <c r="H141" s="154">
        <v>71568.72</v>
      </c>
      <c r="I141" s="154">
        <v>71568.72</v>
      </c>
      <c r="J141" s="154"/>
      <c r="K141" s="154"/>
      <c r="L141" s="154">
        <v>71568.72</v>
      </c>
      <c r="M141" s="149"/>
      <c r="N141" s="154"/>
      <c r="O141" s="154"/>
      <c r="P141" s="154"/>
      <c r="Q141" s="154"/>
      <c r="R141" s="154"/>
      <c r="S141" s="154"/>
      <c r="T141" s="154"/>
      <c r="U141" s="154"/>
      <c r="V141" s="154"/>
      <c r="W141" s="154"/>
    </row>
    <row r="142" ht="53.25" customHeight="1" outlineLevel="1" spans="1:23">
      <c r="A142" s="149" t="s">
        <v>52</v>
      </c>
      <c r="B142" s="149" t="s">
        <v>356</v>
      </c>
      <c r="C142" s="149" t="s">
        <v>237</v>
      </c>
      <c r="D142" s="149" t="s">
        <v>117</v>
      </c>
      <c r="E142" s="149" t="s">
        <v>116</v>
      </c>
      <c r="F142" s="149" t="s">
        <v>238</v>
      </c>
      <c r="G142" s="149" t="s">
        <v>239</v>
      </c>
      <c r="H142" s="154">
        <v>7400.16</v>
      </c>
      <c r="I142" s="154">
        <v>7400.16</v>
      </c>
      <c r="J142" s="154"/>
      <c r="K142" s="154"/>
      <c r="L142" s="154">
        <v>7400.16</v>
      </c>
      <c r="M142" s="149"/>
      <c r="N142" s="154"/>
      <c r="O142" s="154"/>
      <c r="P142" s="154"/>
      <c r="Q142" s="154"/>
      <c r="R142" s="154"/>
      <c r="S142" s="154"/>
      <c r="T142" s="154"/>
      <c r="U142" s="154"/>
      <c r="V142" s="154"/>
      <c r="W142" s="154"/>
    </row>
    <row r="143" ht="53.25" customHeight="1" outlineLevel="1" spans="1:23">
      <c r="A143" s="149" t="s">
        <v>52</v>
      </c>
      <c r="B143" s="149" t="s">
        <v>357</v>
      </c>
      <c r="C143" s="149" t="s">
        <v>241</v>
      </c>
      <c r="D143" s="149" t="s">
        <v>126</v>
      </c>
      <c r="E143" s="149" t="s">
        <v>127</v>
      </c>
      <c r="F143" s="149" t="s">
        <v>238</v>
      </c>
      <c r="G143" s="149" t="s">
        <v>239</v>
      </c>
      <c r="H143" s="154">
        <v>2385.62</v>
      </c>
      <c r="I143" s="154">
        <v>2385.62</v>
      </c>
      <c r="J143" s="154"/>
      <c r="K143" s="154"/>
      <c r="L143" s="154">
        <v>2385.62</v>
      </c>
      <c r="M143" s="149"/>
      <c r="N143" s="154"/>
      <c r="O143" s="154"/>
      <c r="P143" s="154"/>
      <c r="Q143" s="154"/>
      <c r="R143" s="154"/>
      <c r="S143" s="154"/>
      <c r="T143" s="154"/>
      <c r="U143" s="154"/>
      <c r="V143" s="154"/>
      <c r="W143" s="154"/>
    </row>
    <row r="144" ht="53.25" customHeight="1" outlineLevel="1" spans="1:23">
      <c r="A144" s="149" t="s">
        <v>52</v>
      </c>
      <c r="B144" s="149" t="s">
        <v>358</v>
      </c>
      <c r="C144" s="149" t="s">
        <v>243</v>
      </c>
      <c r="D144" s="149" t="s">
        <v>126</v>
      </c>
      <c r="E144" s="149" t="s">
        <v>127</v>
      </c>
      <c r="F144" s="149" t="s">
        <v>238</v>
      </c>
      <c r="G144" s="149" t="s">
        <v>239</v>
      </c>
      <c r="H144" s="154">
        <v>5000</v>
      </c>
      <c r="I144" s="154">
        <v>5000</v>
      </c>
      <c r="J144" s="154"/>
      <c r="K144" s="154"/>
      <c r="L144" s="154">
        <v>5000</v>
      </c>
      <c r="M144" s="149"/>
      <c r="N144" s="154"/>
      <c r="O144" s="154"/>
      <c r="P144" s="154"/>
      <c r="Q144" s="154"/>
      <c r="R144" s="154"/>
      <c r="S144" s="154"/>
      <c r="T144" s="154"/>
      <c r="U144" s="154"/>
      <c r="V144" s="154"/>
      <c r="W144" s="154"/>
    </row>
    <row r="145" ht="53.25" customHeight="1" outlineLevel="1" spans="1:23">
      <c r="A145" s="149" t="s">
        <v>52</v>
      </c>
      <c r="B145" s="149" t="s">
        <v>359</v>
      </c>
      <c r="C145" s="149" t="s">
        <v>245</v>
      </c>
      <c r="D145" s="149" t="s">
        <v>134</v>
      </c>
      <c r="E145" s="149" t="s">
        <v>135</v>
      </c>
      <c r="F145" s="149" t="s">
        <v>238</v>
      </c>
      <c r="G145" s="149" t="s">
        <v>239</v>
      </c>
      <c r="H145" s="154">
        <v>14469.49</v>
      </c>
      <c r="I145" s="154">
        <v>14469.49</v>
      </c>
      <c r="J145" s="154"/>
      <c r="K145" s="154"/>
      <c r="L145" s="154">
        <v>14469.49</v>
      </c>
      <c r="M145" s="149"/>
      <c r="N145" s="154"/>
      <c r="O145" s="154"/>
      <c r="P145" s="154"/>
      <c r="Q145" s="154"/>
      <c r="R145" s="154"/>
      <c r="S145" s="154"/>
      <c r="T145" s="154"/>
      <c r="U145" s="154"/>
      <c r="V145" s="154"/>
      <c r="W145" s="154"/>
    </row>
    <row r="146" ht="53.25" customHeight="1" outlineLevel="1" spans="1:23">
      <c r="A146" s="149" t="s">
        <v>52</v>
      </c>
      <c r="B146" s="149" t="s">
        <v>360</v>
      </c>
      <c r="C146" s="149" t="s">
        <v>247</v>
      </c>
      <c r="D146" s="149" t="s">
        <v>126</v>
      </c>
      <c r="E146" s="149" t="s">
        <v>127</v>
      </c>
      <c r="F146" s="149" t="s">
        <v>238</v>
      </c>
      <c r="G146" s="149" t="s">
        <v>239</v>
      </c>
      <c r="H146" s="154">
        <v>10735.31</v>
      </c>
      <c r="I146" s="154">
        <v>10735.31</v>
      </c>
      <c r="J146" s="154"/>
      <c r="K146" s="154"/>
      <c r="L146" s="154">
        <v>10735.31</v>
      </c>
      <c r="M146" s="149"/>
      <c r="N146" s="154"/>
      <c r="O146" s="154"/>
      <c r="P146" s="154"/>
      <c r="Q146" s="154"/>
      <c r="R146" s="154"/>
      <c r="S146" s="154"/>
      <c r="T146" s="154"/>
      <c r="U146" s="154"/>
      <c r="V146" s="154"/>
      <c r="W146" s="154"/>
    </row>
    <row r="147" ht="53.25" customHeight="1" outlineLevel="1" spans="1:23">
      <c r="A147" s="149" t="s">
        <v>52</v>
      </c>
      <c r="B147" s="149" t="s">
        <v>361</v>
      </c>
      <c r="C147" s="149" t="s">
        <v>163</v>
      </c>
      <c r="D147" s="149" t="s">
        <v>162</v>
      </c>
      <c r="E147" s="149" t="s">
        <v>163</v>
      </c>
      <c r="F147" s="149" t="s">
        <v>249</v>
      </c>
      <c r="G147" s="149" t="s">
        <v>163</v>
      </c>
      <c r="H147" s="154">
        <v>143137.44</v>
      </c>
      <c r="I147" s="154">
        <v>143137.44</v>
      </c>
      <c r="J147" s="154"/>
      <c r="K147" s="154"/>
      <c r="L147" s="154">
        <v>143137.44</v>
      </c>
      <c r="M147" s="149"/>
      <c r="N147" s="154"/>
      <c r="O147" s="154"/>
      <c r="P147" s="154"/>
      <c r="Q147" s="154"/>
      <c r="R147" s="154"/>
      <c r="S147" s="154"/>
      <c r="T147" s="154"/>
      <c r="U147" s="154"/>
      <c r="V147" s="154"/>
      <c r="W147" s="154"/>
    </row>
    <row r="148" ht="53.25" customHeight="1" outlineLevel="1" spans="1:23">
      <c r="A148" s="149" t="s">
        <v>52</v>
      </c>
      <c r="B148" s="149" t="s">
        <v>362</v>
      </c>
      <c r="C148" s="149" t="s">
        <v>276</v>
      </c>
      <c r="D148" s="149" t="s">
        <v>134</v>
      </c>
      <c r="E148" s="149" t="s">
        <v>135</v>
      </c>
      <c r="F148" s="149" t="s">
        <v>277</v>
      </c>
      <c r="G148" s="149" t="s">
        <v>278</v>
      </c>
      <c r="H148" s="154">
        <v>10150</v>
      </c>
      <c r="I148" s="154">
        <v>10150</v>
      </c>
      <c r="J148" s="154"/>
      <c r="K148" s="154"/>
      <c r="L148" s="154">
        <v>10150</v>
      </c>
      <c r="M148" s="149"/>
      <c r="N148" s="154"/>
      <c r="O148" s="154"/>
      <c r="P148" s="154"/>
      <c r="Q148" s="154"/>
      <c r="R148" s="154"/>
      <c r="S148" s="154"/>
      <c r="T148" s="154"/>
      <c r="U148" s="154"/>
      <c r="V148" s="154"/>
      <c r="W148" s="154"/>
    </row>
    <row r="149" ht="53.25" customHeight="1" outlineLevel="1" spans="1:23">
      <c r="A149" s="149" t="s">
        <v>52</v>
      </c>
      <c r="B149" s="149" t="s">
        <v>363</v>
      </c>
      <c r="C149" s="149" t="s">
        <v>265</v>
      </c>
      <c r="D149" s="149" t="s">
        <v>134</v>
      </c>
      <c r="E149" s="149" t="s">
        <v>135</v>
      </c>
      <c r="F149" s="149" t="s">
        <v>324</v>
      </c>
      <c r="G149" s="149" t="s">
        <v>325</v>
      </c>
      <c r="H149" s="154">
        <v>8000</v>
      </c>
      <c r="I149" s="154">
        <v>8000</v>
      </c>
      <c r="J149" s="154"/>
      <c r="K149" s="154"/>
      <c r="L149" s="154">
        <v>8000</v>
      </c>
      <c r="M149" s="149"/>
      <c r="N149" s="154"/>
      <c r="O149" s="154"/>
      <c r="P149" s="154"/>
      <c r="Q149" s="154"/>
      <c r="R149" s="154"/>
      <c r="S149" s="154"/>
      <c r="T149" s="154"/>
      <c r="U149" s="154"/>
      <c r="V149" s="154"/>
      <c r="W149" s="154"/>
    </row>
    <row r="150" ht="53.25" customHeight="1" outlineLevel="1" spans="1:23">
      <c r="A150" s="149" t="s">
        <v>52</v>
      </c>
      <c r="B150" s="149" t="s">
        <v>363</v>
      </c>
      <c r="C150" s="149" t="s">
        <v>265</v>
      </c>
      <c r="D150" s="149" t="s">
        <v>134</v>
      </c>
      <c r="E150" s="149" t="s">
        <v>135</v>
      </c>
      <c r="F150" s="149" t="s">
        <v>262</v>
      </c>
      <c r="G150" s="149" t="s">
        <v>263</v>
      </c>
      <c r="H150" s="154">
        <v>5000</v>
      </c>
      <c r="I150" s="154">
        <v>5000</v>
      </c>
      <c r="J150" s="154"/>
      <c r="K150" s="154"/>
      <c r="L150" s="154">
        <v>5000</v>
      </c>
      <c r="M150" s="149"/>
      <c r="N150" s="154"/>
      <c r="O150" s="154"/>
      <c r="P150" s="154"/>
      <c r="Q150" s="154"/>
      <c r="R150" s="154"/>
      <c r="S150" s="154"/>
      <c r="T150" s="154"/>
      <c r="U150" s="154"/>
      <c r="V150" s="154"/>
      <c r="W150" s="154"/>
    </row>
    <row r="151" ht="53.25" customHeight="1" outlineLevel="1" spans="1:23">
      <c r="A151" s="149" t="s">
        <v>52</v>
      </c>
      <c r="B151" s="149" t="s">
        <v>363</v>
      </c>
      <c r="C151" s="149" t="s">
        <v>265</v>
      </c>
      <c r="D151" s="149" t="s">
        <v>134</v>
      </c>
      <c r="E151" s="149" t="s">
        <v>135</v>
      </c>
      <c r="F151" s="149" t="s">
        <v>256</v>
      </c>
      <c r="G151" s="149" t="s">
        <v>257</v>
      </c>
      <c r="H151" s="154">
        <v>700</v>
      </c>
      <c r="I151" s="154">
        <v>700</v>
      </c>
      <c r="J151" s="154"/>
      <c r="K151" s="154"/>
      <c r="L151" s="154">
        <v>700</v>
      </c>
      <c r="M151" s="149"/>
      <c r="N151" s="154"/>
      <c r="O151" s="154"/>
      <c r="P151" s="154"/>
      <c r="Q151" s="154"/>
      <c r="R151" s="154"/>
      <c r="S151" s="154"/>
      <c r="T151" s="154"/>
      <c r="U151" s="154"/>
      <c r="V151" s="154"/>
      <c r="W151" s="154"/>
    </row>
    <row r="152" ht="53.25" customHeight="1" outlineLevel="1" spans="1:23">
      <c r="A152" s="149" t="s">
        <v>52</v>
      </c>
      <c r="B152" s="149" t="s">
        <v>363</v>
      </c>
      <c r="C152" s="149" t="s">
        <v>265</v>
      </c>
      <c r="D152" s="149" t="s">
        <v>134</v>
      </c>
      <c r="E152" s="149" t="s">
        <v>135</v>
      </c>
      <c r="F152" s="149" t="s">
        <v>268</v>
      </c>
      <c r="G152" s="149" t="s">
        <v>269</v>
      </c>
      <c r="H152" s="154">
        <v>1800</v>
      </c>
      <c r="I152" s="154">
        <v>1800</v>
      </c>
      <c r="J152" s="154"/>
      <c r="K152" s="154"/>
      <c r="L152" s="154">
        <v>1800</v>
      </c>
      <c r="M152" s="149"/>
      <c r="N152" s="154"/>
      <c r="O152" s="154"/>
      <c r="P152" s="154"/>
      <c r="Q152" s="154"/>
      <c r="R152" s="154"/>
      <c r="S152" s="154"/>
      <c r="T152" s="154"/>
      <c r="U152" s="154"/>
      <c r="V152" s="154"/>
      <c r="W152" s="154"/>
    </row>
    <row r="153" ht="53.25" customHeight="1" outlineLevel="1" spans="1:23">
      <c r="A153" s="149" t="s">
        <v>52</v>
      </c>
      <c r="B153" s="149" t="s">
        <v>364</v>
      </c>
      <c r="C153" s="149" t="s">
        <v>290</v>
      </c>
      <c r="D153" s="149" t="s">
        <v>105</v>
      </c>
      <c r="E153" s="149" t="s">
        <v>106</v>
      </c>
      <c r="F153" s="149" t="s">
        <v>256</v>
      </c>
      <c r="G153" s="149" t="s">
        <v>257</v>
      </c>
      <c r="H153" s="154">
        <v>3000</v>
      </c>
      <c r="I153" s="154">
        <v>3000</v>
      </c>
      <c r="J153" s="154"/>
      <c r="K153" s="154"/>
      <c r="L153" s="154">
        <v>3000</v>
      </c>
      <c r="M153" s="149"/>
      <c r="N153" s="154"/>
      <c r="O153" s="154"/>
      <c r="P153" s="154"/>
      <c r="Q153" s="154"/>
      <c r="R153" s="154"/>
      <c r="S153" s="154"/>
      <c r="T153" s="154"/>
      <c r="U153" s="154"/>
      <c r="V153" s="154"/>
      <c r="W153" s="154"/>
    </row>
    <row r="154" ht="53.25" customHeight="1" outlineLevel="1" spans="1:23">
      <c r="A154" s="149" t="s">
        <v>52</v>
      </c>
      <c r="B154" s="149" t="s">
        <v>364</v>
      </c>
      <c r="C154" s="149" t="s">
        <v>290</v>
      </c>
      <c r="D154" s="149" t="s">
        <v>105</v>
      </c>
      <c r="E154" s="149" t="s">
        <v>106</v>
      </c>
      <c r="F154" s="149" t="s">
        <v>262</v>
      </c>
      <c r="G154" s="149" t="s">
        <v>263</v>
      </c>
      <c r="H154" s="154">
        <v>3600</v>
      </c>
      <c r="I154" s="154">
        <v>3600</v>
      </c>
      <c r="J154" s="154"/>
      <c r="K154" s="154"/>
      <c r="L154" s="154">
        <v>3600</v>
      </c>
      <c r="M154" s="149"/>
      <c r="N154" s="154"/>
      <c r="O154" s="154"/>
      <c r="P154" s="154"/>
      <c r="Q154" s="154"/>
      <c r="R154" s="154"/>
      <c r="S154" s="154"/>
      <c r="T154" s="154"/>
      <c r="U154" s="154"/>
      <c r="V154" s="154"/>
      <c r="W154" s="154"/>
    </row>
    <row r="155" ht="53.25" customHeight="1" outlineLevel="1" spans="1:23">
      <c r="A155" s="149" t="s">
        <v>52</v>
      </c>
      <c r="B155" s="149" t="s">
        <v>365</v>
      </c>
      <c r="C155" s="149" t="s">
        <v>292</v>
      </c>
      <c r="D155" s="149" t="s">
        <v>134</v>
      </c>
      <c r="E155" s="149" t="s">
        <v>135</v>
      </c>
      <c r="F155" s="149" t="s">
        <v>293</v>
      </c>
      <c r="G155" s="149" t="s">
        <v>292</v>
      </c>
      <c r="H155" s="154">
        <v>23856.24</v>
      </c>
      <c r="I155" s="154">
        <v>23856.24</v>
      </c>
      <c r="J155" s="154"/>
      <c r="K155" s="154"/>
      <c r="L155" s="154">
        <v>23856.24</v>
      </c>
      <c r="M155" s="149"/>
      <c r="N155" s="154"/>
      <c r="O155" s="154"/>
      <c r="P155" s="154"/>
      <c r="Q155" s="154"/>
      <c r="R155" s="154"/>
      <c r="S155" s="154"/>
      <c r="T155" s="154"/>
      <c r="U155" s="154"/>
      <c r="V155" s="154"/>
      <c r="W155" s="154"/>
    </row>
    <row r="156" ht="53.25" customHeight="1" outlineLevel="1" spans="1:23">
      <c r="A156" s="149" t="s">
        <v>52</v>
      </c>
      <c r="B156" s="149" t="s">
        <v>366</v>
      </c>
      <c r="C156" s="149" t="s">
        <v>309</v>
      </c>
      <c r="D156" s="149" t="s">
        <v>105</v>
      </c>
      <c r="E156" s="149" t="s">
        <v>106</v>
      </c>
      <c r="F156" s="149" t="s">
        <v>310</v>
      </c>
      <c r="G156" s="149" t="s">
        <v>311</v>
      </c>
      <c r="H156" s="154">
        <v>40364.5</v>
      </c>
      <c r="I156" s="154">
        <v>40364.5</v>
      </c>
      <c r="J156" s="154"/>
      <c r="K156" s="154"/>
      <c r="L156" s="154">
        <v>40364.5</v>
      </c>
      <c r="M156" s="149"/>
      <c r="N156" s="154"/>
      <c r="O156" s="154"/>
      <c r="P156" s="154"/>
      <c r="Q156" s="154"/>
      <c r="R156" s="154"/>
      <c r="S156" s="154"/>
      <c r="T156" s="154"/>
      <c r="U156" s="154"/>
      <c r="V156" s="154"/>
      <c r="W156" s="154"/>
    </row>
    <row r="157" ht="53.25" customHeight="1" spans="1:23">
      <c r="A157" s="149" t="s">
        <v>54</v>
      </c>
      <c r="B157" s="149"/>
      <c r="C157" s="149"/>
      <c r="D157" s="149"/>
      <c r="E157" s="149"/>
      <c r="F157" s="149"/>
      <c r="G157" s="149"/>
      <c r="H157" s="154">
        <v>1160230.32</v>
      </c>
      <c r="I157" s="154">
        <v>1160230.32</v>
      </c>
      <c r="J157" s="154"/>
      <c r="K157" s="154"/>
      <c r="L157" s="154">
        <v>1160230.32</v>
      </c>
      <c r="M157" s="149"/>
      <c r="N157" s="154"/>
      <c r="O157" s="154"/>
      <c r="P157" s="154"/>
      <c r="Q157" s="154"/>
      <c r="R157" s="154"/>
      <c r="S157" s="154"/>
      <c r="T157" s="154"/>
      <c r="U157" s="154"/>
      <c r="V157" s="154"/>
      <c r="W157" s="154"/>
    </row>
    <row r="158" ht="53.25" customHeight="1" outlineLevel="1" spans="1:23">
      <c r="A158" s="149" t="s">
        <v>54</v>
      </c>
      <c r="B158" s="149" t="s">
        <v>367</v>
      </c>
      <c r="C158" s="149" t="s">
        <v>216</v>
      </c>
      <c r="D158" s="149" t="s">
        <v>134</v>
      </c>
      <c r="E158" s="149" t="s">
        <v>135</v>
      </c>
      <c r="F158" s="149" t="s">
        <v>213</v>
      </c>
      <c r="G158" s="149" t="s">
        <v>214</v>
      </c>
      <c r="H158" s="154">
        <v>340632</v>
      </c>
      <c r="I158" s="154">
        <v>340632</v>
      </c>
      <c r="J158" s="154"/>
      <c r="K158" s="154"/>
      <c r="L158" s="154">
        <v>340632</v>
      </c>
      <c r="M158" s="149"/>
      <c r="N158" s="154"/>
      <c r="O158" s="154"/>
      <c r="P158" s="154"/>
      <c r="Q158" s="154"/>
      <c r="R158" s="154"/>
      <c r="S158" s="154"/>
      <c r="T158" s="154"/>
      <c r="U158" s="154"/>
      <c r="V158" s="154"/>
      <c r="W158" s="154"/>
    </row>
    <row r="159" ht="53.25" customHeight="1" outlineLevel="1" spans="1:23">
      <c r="A159" s="149" t="s">
        <v>54</v>
      </c>
      <c r="B159" s="149" t="s">
        <v>367</v>
      </c>
      <c r="C159" s="149" t="s">
        <v>216</v>
      </c>
      <c r="D159" s="149" t="s">
        <v>134</v>
      </c>
      <c r="E159" s="149" t="s">
        <v>135</v>
      </c>
      <c r="F159" s="149" t="s">
        <v>217</v>
      </c>
      <c r="G159" s="149" t="s">
        <v>218</v>
      </c>
      <c r="H159" s="154">
        <v>44520</v>
      </c>
      <c r="I159" s="154">
        <v>44520</v>
      </c>
      <c r="J159" s="154"/>
      <c r="K159" s="154"/>
      <c r="L159" s="154">
        <v>44520</v>
      </c>
      <c r="M159" s="149"/>
      <c r="N159" s="154"/>
      <c r="O159" s="154"/>
      <c r="P159" s="154"/>
      <c r="Q159" s="154"/>
      <c r="R159" s="154"/>
      <c r="S159" s="154"/>
      <c r="T159" s="154"/>
      <c r="U159" s="154"/>
      <c r="V159" s="154"/>
      <c r="W159" s="154"/>
    </row>
    <row r="160" ht="53.25" customHeight="1" outlineLevel="1" spans="1:23">
      <c r="A160" s="149" t="s">
        <v>54</v>
      </c>
      <c r="B160" s="149" t="s">
        <v>367</v>
      </c>
      <c r="C160" s="149" t="s">
        <v>216</v>
      </c>
      <c r="D160" s="149" t="s">
        <v>134</v>
      </c>
      <c r="E160" s="149" t="s">
        <v>135</v>
      </c>
      <c r="F160" s="149" t="s">
        <v>223</v>
      </c>
      <c r="G160" s="149" t="s">
        <v>224</v>
      </c>
      <c r="H160" s="154">
        <v>28386</v>
      </c>
      <c r="I160" s="154">
        <v>28386</v>
      </c>
      <c r="J160" s="154"/>
      <c r="K160" s="154"/>
      <c r="L160" s="154">
        <v>28386</v>
      </c>
      <c r="M160" s="149"/>
      <c r="N160" s="154"/>
      <c r="O160" s="154"/>
      <c r="P160" s="154"/>
      <c r="Q160" s="154"/>
      <c r="R160" s="154"/>
      <c r="S160" s="154"/>
      <c r="T160" s="154"/>
      <c r="U160" s="154"/>
      <c r="V160" s="154"/>
      <c r="W160" s="154"/>
    </row>
    <row r="161" ht="53.25" customHeight="1" outlineLevel="1" spans="1:23">
      <c r="A161" s="149" t="s">
        <v>54</v>
      </c>
      <c r="B161" s="149" t="s">
        <v>368</v>
      </c>
      <c r="C161" s="149" t="s">
        <v>226</v>
      </c>
      <c r="D161" s="149" t="s">
        <v>134</v>
      </c>
      <c r="E161" s="149" t="s">
        <v>135</v>
      </c>
      <c r="F161" s="149" t="s">
        <v>223</v>
      </c>
      <c r="G161" s="149" t="s">
        <v>224</v>
      </c>
      <c r="H161" s="154">
        <v>30000</v>
      </c>
      <c r="I161" s="154">
        <v>30000</v>
      </c>
      <c r="J161" s="154"/>
      <c r="K161" s="154"/>
      <c r="L161" s="154">
        <v>30000</v>
      </c>
      <c r="M161" s="149"/>
      <c r="N161" s="154"/>
      <c r="O161" s="154"/>
      <c r="P161" s="154"/>
      <c r="Q161" s="154"/>
      <c r="R161" s="154"/>
      <c r="S161" s="154"/>
      <c r="T161" s="154"/>
      <c r="U161" s="154"/>
      <c r="V161" s="154"/>
      <c r="W161" s="154"/>
    </row>
    <row r="162" ht="53.25" customHeight="1" outlineLevel="1" spans="1:23">
      <c r="A162" s="149" t="s">
        <v>54</v>
      </c>
      <c r="B162" s="149" t="s">
        <v>367</v>
      </c>
      <c r="C162" s="149" t="s">
        <v>216</v>
      </c>
      <c r="D162" s="149" t="s">
        <v>134</v>
      </c>
      <c r="E162" s="149" t="s">
        <v>135</v>
      </c>
      <c r="F162" s="149" t="s">
        <v>223</v>
      </c>
      <c r="G162" s="149" t="s">
        <v>224</v>
      </c>
      <c r="H162" s="154">
        <v>76308</v>
      </c>
      <c r="I162" s="154">
        <v>76308</v>
      </c>
      <c r="J162" s="154"/>
      <c r="K162" s="154"/>
      <c r="L162" s="154">
        <v>76308</v>
      </c>
      <c r="M162" s="149"/>
      <c r="N162" s="154"/>
      <c r="O162" s="154"/>
      <c r="P162" s="154"/>
      <c r="Q162" s="154"/>
      <c r="R162" s="154"/>
      <c r="S162" s="154"/>
      <c r="T162" s="154"/>
      <c r="U162" s="154"/>
      <c r="V162" s="154"/>
      <c r="W162" s="154"/>
    </row>
    <row r="163" ht="53.25" customHeight="1" outlineLevel="1" spans="1:23">
      <c r="A163" s="149" t="s">
        <v>54</v>
      </c>
      <c r="B163" s="149" t="s">
        <v>367</v>
      </c>
      <c r="C163" s="149" t="s">
        <v>216</v>
      </c>
      <c r="D163" s="149" t="s">
        <v>134</v>
      </c>
      <c r="E163" s="149" t="s">
        <v>135</v>
      </c>
      <c r="F163" s="149" t="s">
        <v>223</v>
      </c>
      <c r="G163" s="149" t="s">
        <v>224</v>
      </c>
      <c r="H163" s="154">
        <v>72180</v>
      </c>
      <c r="I163" s="154">
        <v>72180</v>
      </c>
      <c r="J163" s="154"/>
      <c r="K163" s="154"/>
      <c r="L163" s="154">
        <v>72180</v>
      </c>
      <c r="M163" s="149"/>
      <c r="N163" s="154"/>
      <c r="O163" s="154"/>
      <c r="P163" s="154"/>
      <c r="Q163" s="154"/>
      <c r="R163" s="154"/>
      <c r="S163" s="154"/>
      <c r="T163" s="154"/>
      <c r="U163" s="154"/>
      <c r="V163" s="154"/>
      <c r="W163" s="154"/>
    </row>
    <row r="164" ht="53.25" customHeight="1" outlineLevel="1" spans="1:23">
      <c r="A164" s="149" t="s">
        <v>54</v>
      </c>
      <c r="B164" s="149" t="s">
        <v>367</v>
      </c>
      <c r="C164" s="149" t="s">
        <v>216</v>
      </c>
      <c r="D164" s="149" t="s">
        <v>134</v>
      </c>
      <c r="E164" s="149" t="s">
        <v>135</v>
      </c>
      <c r="F164" s="149" t="s">
        <v>223</v>
      </c>
      <c r="G164" s="149" t="s">
        <v>224</v>
      </c>
      <c r="H164" s="154">
        <v>118080</v>
      </c>
      <c r="I164" s="154">
        <v>118080</v>
      </c>
      <c r="J164" s="154"/>
      <c r="K164" s="154"/>
      <c r="L164" s="154">
        <v>118080</v>
      </c>
      <c r="M164" s="149"/>
      <c r="N164" s="154"/>
      <c r="O164" s="154"/>
      <c r="P164" s="154"/>
      <c r="Q164" s="154"/>
      <c r="R164" s="154"/>
      <c r="S164" s="154"/>
      <c r="T164" s="154"/>
      <c r="U164" s="154"/>
      <c r="V164" s="154"/>
      <c r="W164" s="154"/>
    </row>
    <row r="165" ht="53.25" customHeight="1" outlineLevel="1" spans="1:23">
      <c r="A165" s="149" t="s">
        <v>54</v>
      </c>
      <c r="B165" s="149" t="s">
        <v>369</v>
      </c>
      <c r="C165" s="149" t="s">
        <v>228</v>
      </c>
      <c r="D165" s="149" t="s">
        <v>107</v>
      </c>
      <c r="E165" s="149" t="s">
        <v>108</v>
      </c>
      <c r="F165" s="149" t="s">
        <v>229</v>
      </c>
      <c r="G165" s="149" t="s">
        <v>228</v>
      </c>
      <c r="H165" s="154">
        <v>113875.2</v>
      </c>
      <c r="I165" s="154">
        <v>113875.2</v>
      </c>
      <c r="J165" s="154"/>
      <c r="K165" s="154"/>
      <c r="L165" s="154">
        <v>113875.2</v>
      </c>
      <c r="M165" s="149"/>
      <c r="N165" s="154"/>
      <c r="O165" s="154"/>
      <c r="P165" s="154"/>
      <c r="Q165" s="154"/>
      <c r="R165" s="154"/>
      <c r="S165" s="154"/>
      <c r="T165" s="154"/>
      <c r="U165" s="154"/>
      <c r="V165" s="154"/>
      <c r="W165" s="154"/>
    </row>
    <row r="166" ht="53.25" customHeight="1" outlineLevel="1" spans="1:23">
      <c r="A166" s="149" t="s">
        <v>54</v>
      </c>
      <c r="B166" s="149" t="s">
        <v>370</v>
      </c>
      <c r="C166" s="149" t="s">
        <v>231</v>
      </c>
      <c r="D166" s="149" t="s">
        <v>109</v>
      </c>
      <c r="E166" s="149" t="s">
        <v>110</v>
      </c>
      <c r="F166" s="149" t="s">
        <v>232</v>
      </c>
      <c r="G166" s="149" t="s">
        <v>231</v>
      </c>
      <c r="H166" s="154">
        <v>107380.23</v>
      </c>
      <c r="I166" s="154">
        <v>107380.23</v>
      </c>
      <c r="J166" s="154"/>
      <c r="K166" s="154"/>
      <c r="L166" s="154">
        <v>107380.23</v>
      </c>
      <c r="M166" s="149"/>
      <c r="N166" s="154"/>
      <c r="O166" s="154"/>
      <c r="P166" s="154"/>
      <c r="Q166" s="154"/>
      <c r="R166" s="154"/>
      <c r="S166" s="154"/>
      <c r="T166" s="154"/>
      <c r="U166" s="154"/>
      <c r="V166" s="154"/>
      <c r="W166" s="154"/>
    </row>
    <row r="167" ht="53.25" customHeight="1" outlineLevel="1" spans="1:23">
      <c r="A167" s="149" t="s">
        <v>54</v>
      </c>
      <c r="B167" s="149" t="s">
        <v>371</v>
      </c>
      <c r="C167" s="149" t="s">
        <v>234</v>
      </c>
      <c r="D167" s="149" t="s">
        <v>122</v>
      </c>
      <c r="E167" s="149" t="s">
        <v>123</v>
      </c>
      <c r="F167" s="149" t="s">
        <v>235</v>
      </c>
      <c r="G167" s="149" t="s">
        <v>234</v>
      </c>
      <c r="H167" s="154"/>
      <c r="I167" s="154"/>
      <c r="J167" s="154"/>
      <c r="K167" s="154"/>
      <c r="L167" s="154"/>
      <c r="M167" s="149"/>
      <c r="N167" s="154"/>
      <c r="O167" s="154"/>
      <c r="P167" s="154"/>
      <c r="Q167" s="154"/>
      <c r="R167" s="154"/>
      <c r="S167" s="154"/>
      <c r="T167" s="154"/>
      <c r="U167" s="154"/>
      <c r="V167" s="154"/>
      <c r="W167" s="154"/>
    </row>
    <row r="168" ht="53.25" customHeight="1" outlineLevel="1" spans="1:23">
      <c r="A168" s="149" t="s">
        <v>54</v>
      </c>
      <c r="B168" s="149" t="s">
        <v>371</v>
      </c>
      <c r="C168" s="149" t="s">
        <v>234</v>
      </c>
      <c r="D168" s="149" t="s">
        <v>124</v>
      </c>
      <c r="E168" s="149" t="s">
        <v>125</v>
      </c>
      <c r="F168" s="149" t="s">
        <v>235</v>
      </c>
      <c r="G168" s="149" t="s">
        <v>234</v>
      </c>
      <c r="H168" s="154">
        <v>42703.2</v>
      </c>
      <c r="I168" s="154">
        <v>42703.2</v>
      </c>
      <c r="J168" s="154"/>
      <c r="K168" s="154"/>
      <c r="L168" s="154">
        <v>42703.2</v>
      </c>
      <c r="M168" s="149"/>
      <c r="N168" s="154"/>
      <c r="O168" s="154"/>
      <c r="P168" s="154"/>
      <c r="Q168" s="154"/>
      <c r="R168" s="154"/>
      <c r="S168" s="154"/>
      <c r="T168" s="154"/>
      <c r="U168" s="154"/>
      <c r="V168" s="154"/>
      <c r="W168" s="154"/>
    </row>
    <row r="169" ht="53.25" customHeight="1" outlineLevel="1" spans="1:23">
      <c r="A169" s="149" t="s">
        <v>54</v>
      </c>
      <c r="B169" s="149" t="s">
        <v>372</v>
      </c>
      <c r="C169" s="149" t="s">
        <v>237</v>
      </c>
      <c r="D169" s="149" t="s">
        <v>117</v>
      </c>
      <c r="E169" s="149" t="s">
        <v>116</v>
      </c>
      <c r="F169" s="149" t="s">
        <v>238</v>
      </c>
      <c r="G169" s="149" t="s">
        <v>239</v>
      </c>
      <c r="H169" s="154">
        <v>4567.44</v>
      </c>
      <c r="I169" s="154">
        <v>4567.44</v>
      </c>
      <c r="J169" s="154"/>
      <c r="K169" s="154"/>
      <c r="L169" s="154">
        <v>4567.44</v>
      </c>
      <c r="M169" s="149"/>
      <c r="N169" s="154"/>
      <c r="O169" s="154"/>
      <c r="P169" s="154"/>
      <c r="Q169" s="154"/>
      <c r="R169" s="154"/>
      <c r="S169" s="154"/>
      <c r="T169" s="154"/>
      <c r="U169" s="154"/>
      <c r="V169" s="154"/>
      <c r="W169" s="154"/>
    </row>
    <row r="170" ht="53.25" customHeight="1" outlineLevel="1" spans="1:23">
      <c r="A170" s="149" t="s">
        <v>54</v>
      </c>
      <c r="B170" s="149" t="s">
        <v>373</v>
      </c>
      <c r="C170" s="149" t="s">
        <v>241</v>
      </c>
      <c r="D170" s="149" t="s">
        <v>126</v>
      </c>
      <c r="E170" s="149" t="s">
        <v>127</v>
      </c>
      <c r="F170" s="149" t="s">
        <v>238</v>
      </c>
      <c r="G170" s="149" t="s">
        <v>239</v>
      </c>
      <c r="H170" s="154">
        <v>1423.44</v>
      </c>
      <c r="I170" s="154">
        <v>1423.44</v>
      </c>
      <c r="J170" s="154"/>
      <c r="K170" s="154"/>
      <c r="L170" s="154">
        <v>1423.44</v>
      </c>
      <c r="M170" s="149"/>
      <c r="N170" s="154"/>
      <c r="O170" s="154"/>
      <c r="P170" s="154"/>
      <c r="Q170" s="154"/>
      <c r="R170" s="154"/>
      <c r="S170" s="154"/>
      <c r="T170" s="154"/>
      <c r="U170" s="154"/>
      <c r="V170" s="154"/>
      <c r="W170" s="154"/>
    </row>
    <row r="171" ht="53.25" customHeight="1" outlineLevel="1" spans="1:23">
      <c r="A171" s="149" t="s">
        <v>54</v>
      </c>
      <c r="B171" s="149" t="s">
        <v>374</v>
      </c>
      <c r="C171" s="149" t="s">
        <v>243</v>
      </c>
      <c r="D171" s="149" t="s">
        <v>126</v>
      </c>
      <c r="E171" s="149" t="s">
        <v>127</v>
      </c>
      <c r="F171" s="149" t="s">
        <v>238</v>
      </c>
      <c r="G171" s="149" t="s">
        <v>239</v>
      </c>
      <c r="H171" s="154">
        <v>4000</v>
      </c>
      <c r="I171" s="154">
        <v>4000</v>
      </c>
      <c r="J171" s="154"/>
      <c r="K171" s="154"/>
      <c r="L171" s="154">
        <v>4000</v>
      </c>
      <c r="M171" s="149"/>
      <c r="N171" s="154"/>
      <c r="O171" s="154"/>
      <c r="P171" s="154"/>
      <c r="Q171" s="154"/>
      <c r="R171" s="154"/>
      <c r="S171" s="154"/>
      <c r="T171" s="154"/>
      <c r="U171" s="154"/>
      <c r="V171" s="154"/>
      <c r="W171" s="154"/>
    </row>
    <row r="172" ht="53.25" customHeight="1" outlineLevel="1" spans="1:23">
      <c r="A172" s="149" t="s">
        <v>54</v>
      </c>
      <c r="B172" s="149" t="s">
        <v>375</v>
      </c>
      <c r="C172" s="149" t="s">
        <v>245</v>
      </c>
      <c r="D172" s="149" t="s">
        <v>134</v>
      </c>
      <c r="E172" s="149" t="s">
        <v>135</v>
      </c>
      <c r="F172" s="149" t="s">
        <v>238</v>
      </c>
      <c r="G172" s="149" t="s">
        <v>239</v>
      </c>
      <c r="H172" s="154">
        <v>9568.28</v>
      </c>
      <c r="I172" s="154">
        <v>9568.28</v>
      </c>
      <c r="J172" s="154"/>
      <c r="K172" s="154"/>
      <c r="L172" s="154">
        <v>9568.28</v>
      </c>
      <c r="M172" s="149"/>
      <c r="N172" s="154"/>
      <c r="O172" s="154"/>
      <c r="P172" s="154"/>
      <c r="Q172" s="154"/>
      <c r="R172" s="154"/>
      <c r="S172" s="154"/>
      <c r="T172" s="154"/>
      <c r="U172" s="154"/>
      <c r="V172" s="154"/>
      <c r="W172" s="154"/>
    </row>
    <row r="173" ht="53.25" customHeight="1" outlineLevel="1" spans="1:23">
      <c r="A173" s="149" t="s">
        <v>54</v>
      </c>
      <c r="B173" s="149" t="s">
        <v>376</v>
      </c>
      <c r="C173" s="149" t="s">
        <v>247</v>
      </c>
      <c r="D173" s="149" t="s">
        <v>126</v>
      </c>
      <c r="E173" s="149" t="s">
        <v>127</v>
      </c>
      <c r="F173" s="149" t="s">
        <v>238</v>
      </c>
      <c r="G173" s="149" t="s">
        <v>239</v>
      </c>
      <c r="H173" s="154">
        <v>6405.48</v>
      </c>
      <c r="I173" s="154">
        <v>6405.48</v>
      </c>
      <c r="J173" s="154"/>
      <c r="K173" s="154"/>
      <c r="L173" s="154">
        <v>6405.48</v>
      </c>
      <c r="M173" s="149"/>
      <c r="N173" s="154"/>
      <c r="O173" s="154"/>
      <c r="P173" s="154"/>
      <c r="Q173" s="154"/>
      <c r="R173" s="154"/>
      <c r="S173" s="154"/>
      <c r="T173" s="154"/>
      <c r="U173" s="154"/>
      <c r="V173" s="154"/>
      <c r="W173" s="154"/>
    </row>
    <row r="174" ht="53.25" customHeight="1" outlineLevel="1" spans="1:23">
      <c r="A174" s="149" t="s">
        <v>54</v>
      </c>
      <c r="B174" s="149" t="s">
        <v>377</v>
      </c>
      <c r="C174" s="149" t="s">
        <v>163</v>
      </c>
      <c r="D174" s="149" t="s">
        <v>162</v>
      </c>
      <c r="E174" s="149" t="s">
        <v>163</v>
      </c>
      <c r="F174" s="149" t="s">
        <v>249</v>
      </c>
      <c r="G174" s="149" t="s">
        <v>163</v>
      </c>
      <c r="H174" s="154">
        <v>85406.4</v>
      </c>
      <c r="I174" s="154">
        <v>85406.4</v>
      </c>
      <c r="J174" s="154"/>
      <c r="K174" s="154"/>
      <c r="L174" s="154">
        <v>85406.4</v>
      </c>
      <c r="M174" s="149"/>
      <c r="N174" s="154"/>
      <c r="O174" s="154"/>
      <c r="P174" s="154"/>
      <c r="Q174" s="154"/>
      <c r="R174" s="154"/>
      <c r="S174" s="154"/>
      <c r="T174" s="154"/>
      <c r="U174" s="154"/>
      <c r="V174" s="154"/>
      <c r="W174" s="154"/>
    </row>
    <row r="175" ht="53.25" customHeight="1" outlineLevel="1" spans="1:23">
      <c r="A175" s="149" t="s">
        <v>54</v>
      </c>
      <c r="B175" s="149" t="s">
        <v>378</v>
      </c>
      <c r="C175" s="149" t="s">
        <v>265</v>
      </c>
      <c r="D175" s="149" t="s">
        <v>134</v>
      </c>
      <c r="E175" s="149" t="s">
        <v>135</v>
      </c>
      <c r="F175" s="149" t="s">
        <v>285</v>
      </c>
      <c r="G175" s="149" t="s">
        <v>286</v>
      </c>
      <c r="H175" s="154">
        <v>1200</v>
      </c>
      <c r="I175" s="154">
        <v>1200</v>
      </c>
      <c r="J175" s="154"/>
      <c r="K175" s="154"/>
      <c r="L175" s="154">
        <v>1200</v>
      </c>
      <c r="M175" s="149"/>
      <c r="N175" s="154"/>
      <c r="O175" s="154"/>
      <c r="P175" s="154"/>
      <c r="Q175" s="154"/>
      <c r="R175" s="154"/>
      <c r="S175" s="154"/>
      <c r="T175" s="154"/>
      <c r="U175" s="154"/>
      <c r="V175" s="154"/>
      <c r="W175" s="154"/>
    </row>
    <row r="176" ht="53.25" customHeight="1" outlineLevel="1" spans="1:23">
      <c r="A176" s="149" t="s">
        <v>54</v>
      </c>
      <c r="B176" s="149" t="s">
        <v>378</v>
      </c>
      <c r="C176" s="149" t="s">
        <v>265</v>
      </c>
      <c r="D176" s="149" t="s">
        <v>134</v>
      </c>
      <c r="E176" s="149" t="s">
        <v>135</v>
      </c>
      <c r="F176" s="149" t="s">
        <v>324</v>
      </c>
      <c r="G176" s="149" t="s">
        <v>325</v>
      </c>
      <c r="H176" s="154">
        <v>6500</v>
      </c>
      <c r="I176" s="154">
        <v>6500</v>
      </c>
      <c r="J176" s="154"/>
      <c r="K176" s="154"/>
      <c r="L176" s="154">
        <v>6500</v>
      </c>
      <c r="M176" s="149"/>
      <c r="N176" s="154"/>
      <c r="O176" s="154"/>
      <c r="P176" s="154"/>
      <c r="Q176" s="154"/>
      <c r="R176" s="154"/>
      <c r="S176" s="154"/>
      <c r="T176" s="154"/>
      <c r="U176" s="154"/>
      <c r="V176" s="154"/>
      <c r="W176" s="154"/>
    </row>
    <row r="177" ht="53.25" customHeight="1" outlineLevel="1" spans="1:23">
      <c r="A177" s="149" t="s">
        <v>54</v>
      </c>
      <c r="B177" s="149" t="s">
        <v>378</v>
      </c>
      <c r="C177" s="149" t="s">
        <v>265</v>
      </c>
      <c r="D177" s="149" t="s">
        <v>134</v>
      </c>
      <c r="E177" s="149" t="s">
        <v>135</v>
      </c>
      <c r="F177" s="149" t="s">
        <v>268</v>
      </c>
      <c r="G177" s="149" t="s">
        <v>269</v>
      </c>
      <c r="H177" s="154">
        <v>2550</v>
      </c>
      <c r="I177" s="154">
        <v>2550</v>
      </c>
      <c r="J177" s="154"/>
      <c r="K177" s="154"/>
      <c r="L177" s="154">
        <v>2550</v>
      </c>
      <c r="M177" s="149"/>
      <c r="N177" s="154"/>
      <c r="O177" s="154"/>
      <c r="P177" s="154"/>
      <c r="Q177" s="154"/>
      <c r="R177" s="154"/>
      <c r="S177" s="154"/>
      <c r="T177" s="154"/>
      <c r="U177" s="154"/>
      <c r="V177" s="154"/>
      <c r="W177" s="154"/>
    </row>
    <row r="178" ht="53.25" customHeight="1" outlineLevel="1" spans="1:23">
      <c r="A178" s="149" t="s">
        <v>54</v>
      </c>
      <c r="B178" s="149" t="s">
        <v>379</v>
      </c>
      <c r="C178" s="149" t="s">
        <v>280</v>
      </c>
      <c r="D178" s="149" t="s">
        <v>134</v>
      </c>
      <c r="E178" s="149" t="s">
        <v>135</v>
      </c>
      <c r="F178" s="149" t="s">
        <v>281</v>
      </c>
      <c r="G178" s="149" t="s">
        <v>282</v>
      </c>
      <c r="H178" s="154">
        <v>4000</v>
      </c>
      <c r="I178" s="154">
        <v>4000</v>
      </c>
      <c r="J178" s="154"/>
      <c r="K178" s="154"/>
      <c r="L178" s="154">
        <v>4000</v>
      </c>
      <c r="M178" s="149"/>
      <c r="N178" s="154"/>
      <c r="O178" s="154"/>
      <c r="P178" s="154"/>
      <c r="Q178" s="154"/>
      <c r="R178" s="154"/>
      <c r="S178" s="154"/>
      <c r="T178" s="154"/>
      <c r="U178" s="154"/>
      <c r="V178" s="154"/>
      <c r="W178" s="154"/>
    </row>
    <row r="179" ht="53.25" customHeight="1" outlineLevel="1" spans="1:23">
      <c r="A179" s="149" t="s">
        <v>54</v>
      </c>
      <c r="B179" s="149" t="s">
        <v>380</v>
      </c>
      <c r="C179" s="149" t="s">
        <v>290</v>
      </c>
      <c r="D179" s="149" t="s">
        <v>105</v>
      </c>
      <c r="E179" s="149" t="s">
        <v>106</v>
      </c>
      <c r="F179" s="149" t="s">
        <v>262</v>
      </c>
      <c r="G179" s="149" t="s">
        <v>263</v>
      </c>
      <c r="H179" s="154">
        <v>6600</v>
      </c>
      <c r="I179" s="154">
        <v>6600</v>
      </c>
      <c r="J179" s="154"/>
      <c r="K179" s="154"/>
      <c r="L179" s="154">
        <v>6600</v>
      </c>
      <c r="M179" s="149"/>
      <c r="N179" s="154"/>
      <c r="O179" s="154"/>
      <c r="P179" s="154"/>
      <c r="Q179" s="154"/>
      <c r="R179" s="154"/>
      <c r="S179" s="154"/>
      <c r="T179" s="154"/>
      <c r="U179" s="154"/>
      <c r="V179" s="154"/>
      <c r="W179" s="154"/>
    </row>
    <row r="180" ht="53.25" customHeight="1" outlineLevel="1" spans="1:23">
      <c r="A180" s="149" t="s">
        <v>54</v>
      </c>
      <c r="B180" s="149" t="s">
        <v>381</v>
      </c>
      <c r="C180" s="149" t="s">
        <v>292</v>
      </c>
      <c r="D180" s="149" t="s">
        <v>134</v>
      </c>
      <c r="E180" s="149" t="s">
        <v>135</v>
      </c>
      <c r="F180" s="149" t="s">
        <v>293</v>
      </c>
      <c r="G180" s="149" t="s">
        <v>292</v>
      </c>
      <c r="H180" s="154">
        <v>14234.4</v>
      </c>
      <c r="I180" s="154">
        <v>14234.4</v>
      </c>
      <c r="J180" s="154"/>
      <c r="K180" s="154"/>
      <c r="L180" s="154">
        <v>14234.4</v>
      </c>
      <c r="M180" s="149"/>
      <c r="N180" s="154"/>
      <c r="O180" s="154"/>
      <c r="P180" s="154"/>
      <c r="Q180" s="154"/>
      <c r="R180" s="154"/>
      <c r="S180" s="154"/>
      <c r="T180" s="154"/>
      <c r="U180" s="154"/>
      <c r="V180" s="154"/>
      <c r="W180" s="154"/>
    </row>
    <row r="181" ht="53.25" customHeight="1" outlineLevel="1" spans="1:23">
      <c r="A181" s="149" t="s">
        <v>54</v>
      </c>
      <c r="B181" s="149" t="s">
        <v>382</v>
      </c>
      <c r="C181" s="149" t="s">
        <v>309</v>
      </c>
      <c r="D181" s="149" t="s">
        <v>105</v>
      </c>
      <c r="E181" s="149" t="s">
        <v>106</v>
      </c>
      <c r="F181" s="149" t="s">
        <v>310</v>
      </c>
      <c r="G181" s="149" t="s">
        <v>311</v>
      </c>
      <c r="H181" s="154">
        <v>39710.25</v>
      </c>
      <c r="I181" s="154">
        <v>39710.25</v>
      </c>
      <c r="J181" s="154"/>
      <c r="K181" s="154"/>
      <c r="L181" s="154">
        <v>39710.25</v>
      </c>
      <c r="M181" s="149"/>
      <c r="N181" s="154"/>
      <c r="O181" s="154"/>
      <c r="P181" s="154"/>
      <c r="Q181" s="154"/>
      <c r="R181" s="154"/>
      <c r="S181" s="154"/>
      <c r="T181" s="154"/>
      <c r="U181" s="154"/>
      <c r="V181" s="154"/>
      <c r="W181" s="154"/>
    </row>
    <row r="182" ht="53.25" customHeight="1" spans="1:23">
      <c r="A182" s="149" t="s">
        <v>56</v>
      </c>
      <c r="B182" s="149"/>
      <c r="C182" s="149"/>
      <c r="D182" s="149"/>
      <c r="E182" s="149"/>
      <c r="F182" s="149"/>
      <c r="G182" s="149"/>
      <c r="H182" s="154">
        <v>1668178.21</v>
      </c>
      <c r="I182" s="154">
        <v>1668178.21</v>
      </c>
      <c r="J182" s="154"/>
      <c r="K182" s="154"/>
      <c r="L182" s="154">
        <v>1668178.21</v>
      </c>
      <c r="M182" s="149"/>
      <c r="N182" s="154"/>
      <c r="O182" s="154"/>
      <c r="P182" s="154"/>
      <c r="Q182" s="154"/>
      <c r="R182" s="154"/>
      <c r="S182" s="154"/>
      <c r="T182" s="154"/>
      <c r="U182" s="154"/>
      <c r="V182" s="154"/>
      <c r="W182" s="154"/>
    </row>
    <row r="183" ht="53.25" customHeight="1" outlineLevel="1" spans="1:23">
      <c r="A183" s="149" t="s">
        <v>56</v>
      </c>
      <c r="B183" s="149" t="s">
        <v>383</v>
      </c>
      <c r="C183" s="149" t="s">
        <v>216</v>
      </c>
      <c r="D183" s="149" t="s">
        <v>134</v>
      </c>
      <c r="E183" s="149" t="s">
        <v>135</v>
      </c>
      <c r="F183" s="149" t="s">
        <v>213</v>
      </c>
      <c r="G183" s="149" t="s">
        <v>214</v>
      </c>
      <c r="H183" s="154">
        <v>524772</v>
      </c>
      <c r="I183" s="154">
        <v>524772</v>
      </c>
      <c r="J183" s="154"/>
      <c r="K183" s="154"/>
      <c r="L183" s="154">
        <v>524772</v>
      </c>
      <c r="M183" s="149"/>
      <c r="N183" s="154"/>
      <c r="O183" s="154"/>
      <c r="P183" s="154"/>
      <c r="Q183" s="154"/>
      <c r="R183" s="154"/>
      <c r="S183" s="154"/>
      <c r="T183" s="154"/>
      <c r="U183" s="154"/>
      <c r="V183" s="154"/>
      <c r="W183" s="154"/>
    </row>
    <row r="184" ht="53.25" customHeight="1" outlineLevel="1" spans="1:23">
      <c r="A184" s="149" t="s">
        <v>56</v>
      </c>
      <c r="B184" s="149" t="s">
        <v>383</v>
      </c>
      <c r="C184" s="149" t="s">
        <v>216</v>
      </c>
      <c r="D184" s="149" t="s">
        <v>134</v>
      </c>
      <c r="E184" s="149" t="s">
        <v>135</v>
      </c>
      <c r="F184" s="149" t="s">
        <v>217</v>
      </c>
      <c r="G184" s="149" t="s">
        <v>218</v>
      </c>
      <c r="H184" s="154">
        <v>76680</v>
      </c>
      <c r="I184" s="154">
        <v>76680</v>
      </c>
      <c r="J184" s="154"/>
      <c r="K184" s="154"/>
      <c r="L184" s="154">
        <v>76680</v>
      </c>
      <c r="M184" s="149"/>
      <c r="N184" s="154"/>
      <c r="O184" s="154"/>
      <c r="P184" s="154"/>
      <c r="Q184" s="154"/>
      <c r="R184" s="154"/>
      <c r="S184" s="154"/>
      <c r="T184" s="154"/>
      <c r="U184" s="154"/>
      <c r="V184" s="154"/>
      <c r="W184" s="154"/>
    </row>
    <row r="185" ht="53.25" customHeight="1" outlineLevel="1" spans="1:23">
      <c r="A185" s="149" t="s">
        <v>56</v>
      </c>
      <c r="B185" s="149" t="s">
        <v>383</v>
      </c>
      <c r="C185" s="149" t="s">
        <v>216</v>
      </c>
      <c r="D185" s="149" t="s">
        <v>134</v>
      </c>
      <c r="E185" s="149" t="s">
        <v>135</v>
      </c>
      <c r="F185" s="149" t="s">
        <v>223</v>
      </c>
      <c r="G185" s="149" t="s">
        <v>224</v>
      </c>
      <c r="H185" s="154">
        <v>43731</v>
      </c>
      <c r="I185" s="154">
        <v>43731</v>
      </c>
      <c r="J185" s="154"/>
      <c r="K185" s="154"/>
      <c r="L185" s="154">
        <v>43731</v>
      </c>
      <c r="M185" s="149"/>
      <c r="N185" s="154"/>
      <c r="O185" s="154"/>
      <c r="P185" s="154"/>
      <c r="Q185" s="154"/>
      <c r="R185" s="154"/>
      <c r="S185" s="154"/>
      <c r="T185" s="154"/>
      <c r="U185" s="154"/>
      <c r="V185" s="154"/>
      <c r="W185" s="154"/>
    </row>
    <row r="186" ht="53.25" customHeight="1" outlineLevel="1" spans="1:23">
      <c r="A186" s="149" t="s">
        <v>56</v>
      </c>
      <c r="B186" s="149" t="s">
        <v>384</v>
      </c>
      <c r="C186" s="149" t="s">
        <v>226</v>
      </c>
      <c r="D186" s="149" t="s">
        <v>134</v>
      </c>
      <c r="E186" s="149" t="s">
        <v>135</v>
      </c>
      <c r="F186" s="149" t="s">
        <v>223</v>
      </c>
      <c r="G186" s="149" t="s">
        <v>224</v>
      </c>
      <c r="H186" s="154">
        <v>54000</v>
      </c>
      <c r="I186" s="154">
        <v>54000</v>
      </c>
      <c r="J186" s="154"/>
      <c r="K186" s="154"/>
      <c r="L186" s="154">
        <v>54000</v>
      </c>
      <c r="M186" s="149"/>
      <c r="N186" s="154"/>
      <c r="O186" s="154"/>
      <c r="P186" s="154"/>
      <c r="Q186" s="154"/>
      <c r="R186" s="154"/>
      <c r="S186" s="154"/>
      <c r="T186" s="154"/>
      <c r="U186" s="154"/>
      <c r="V186" s="154"/>
      <c r="W186" s="154"/>
    </row>
    <row r="187" ht="53.25" customHeight="1" outlineLevel="1" spans="1:23">
      <c r="A187" s="149" t="s">
        <v>56</v>
      </c>
      <c r="B187" s="149" t="s">
        <v>383</v>
      </c>
      <c r="C187" s="149" t="s">
        <v>216</v>
      </c>
      <c r="D187" s="149" t="s">
        <v>134</v>
      </c>
      <c r="E187" s="149" t="s">
        <v>135</v>
      </c>
      <c r="F187" s="149" t="s">
        <v>223</v>
      </c>
      <c r="G187" s="149" t="s">
        <v>224</v>
      </c>
      <c r="H187" s="154">
        <v>129072</v>
      </c>
      <c r="I187" s="154">
        <v>129072</v>
      </c>
      <c r="J187" s="154"/>
      <c r="K187" s="154"/>
      <c r="L187" s="154">
        <v>129072</v>
      </c>
      <c r="M187" s="149"/>
      <c r="N187" s="154"/>
      <c r="O187" s="154"/>
      <c r="P187" s="154"/>
      <c r="Q187" s="154"/>
      <c r="R187" s="154"/>
      <c r="S187" s="154"/>
      <c r="T187" s="154"/>
      <c r="U187" s="154"/>
      <c r="V187" s="154"/>
      <c r="W187" s="154"/>
    </row>
    <row r="188" ht="53.25" customHeight="1" outlineLevel="1" spans="1:23">
      <c r="A188" s="149" t="s">
        <v>56</v>
      </c>
      <c r="B188" s="149" t="s">
        <v>383</v>
      </c>
      <c r="C188" s="149" t="s">
        <v>216</v>
      </c>
      <c r="D188" s="149" t="s">
        <v>134</v>
      </c>
      <c r="E188" s="149" t="s">
        <v>135</v>
      </c>
      <c r="F188" s="149" t="s">
        <v>223</v>
      </c>
      <c r="G188" s="149" t="s">
        <v>224</v>
      </c>
      <c r="H188" s="154">
        <v>124260</v>
      </c>
      <c r="I188" s="154">
        <v>124260</v>
      </c>
      <c r="J188" s="154"/>
      <c r="K188" s="154"/>
      <c r="L188" s="154">
        <v>124260</v>
      </c>
      <c r="M188" s="149"/>
      <c r="N188" s="154"/>
      <c r="O188" s="154"/>
      <c r="P188" s="154"/>
      <c r="Q188" s="154"/>
      <c r="R188" s="154"/>
      <c r="S188" s="154"/>
      <c r="T188" s="154"/>
      <c r="U188" s="154"/>
      <c r="V188" s="154"/>
      <c r="W188" s="154"/>
    </row>
    <row r="189" ht="53.25" customHeight="1" outlineLevel="1" spans="1:23">
      <c r="A189" s="149" t="s">
        <v>56</v>
      </c>
      <c r="B189" s="149" t="s">
        <v>383</v>
      </c>
      <c r="C189" s="149" t="s">
        <v>216</v>
      </c>
      <c r="D189" s="149" t="s">
        <v>134</v>
      </c>
      <c r="E189" s="149" t="s">
        <v>135</v>
      </c>
      <c r="F189" s="149" t="s">
        <v>223</v>
      </c>
      <c r="G189" s="149" t="s">
        <v>224</v>
      </c>
      <c r="H189" s="154">
        <v>207360</v>
      </c>
      <c r="I189" s="154">
        <v>207360</v>
      </c>
      <c r="J189" s="154"/>
      <c r="K189" s="154"/>
      <c r="L189" s="154">
        <v>207360</v>
      </c>
      <c r="M189" s="149"/>
      <c r="N189" s="154"/>
      <c r="O189" s="154"/>
      <c r="P189" s="154"/>
      <c r="Q189" s="154"/>
      <c r="R189" s="154"/>
      <c r="S189" s="154"/>
      <c r="T189" s="154"/>
      <c r="U189" s="154"/>
      <c r="V189" s="154"/>
      <c r="W189" s="154"/>
    </row>
    <row r="190" ht="53.25" customHeight="1" outlineLevel="1" spans="1:23">
      <c r="A190" s="149" t="s">
        <v>56</v>
      </c>
      <c r="B190" s="149" t="s">
        <v>385</v>
      </c>
      <c r="C190" s="149" t="s">
        <v>228</v>
      </c>
      <c r="D190" s="149" t="s">
        <v>107</v>
      </c>
      <c r="E190" s="149" t="s">
        <v>108</v>
      </c>
      <c r="F190" s="149" t="s">
        <v>229</v>
      </c>
      <c r="G190" s="149" t="s">
        <v>228</v>
      </c>
      <c r="H190" s="154">
        <v>187223.04</v>
      </c>
      <c r="I190" s="154">
        <v>187223.04</v>
      </c>
      <c r="J190" s="154"/>
      <c r="K190" s="154"/>
      <c r="L190" s="154">
        <v>187223.04</v>
      </c>
      <c r="M190" s="149"/>
      <c r="N190" s="154"/>
      <c r="O190" s="154"/>
      <c r="P190" s="154"/>
      <c r="Q190" s="154"/>
      <c r="R190" s="154"/>
      <c r="S190" s="154"/>
      <c r="T190" s="154"/>
      <c r="U190" s="154"/>
      <c r="V190" s="154"/>
      <c r="W190" s="154"/>
    </row>
    <row r="191" ht="53.25" customHeight="1" outlineLevel="1" spans="1:23">
      <c r="A191" s="149" t="s">
        <v>56</v>
      </c>
      <c r="B191" s="149" t="s">
        <v>386</v>
      </c>
      <c r="C191" s="149" t="s">
        <v>234</v>
      </c>
      <c r="D191" s="149" t="s">
        <v>122</v>
      </c>
      <c r="E191" s="149" t="s">
        <v>123</v>
      </c>
      <c r="F191" s="149" t="s">
        <v>235</v>
      </c>
      <c r="G191" s="149" t="s">
        <v>234</v>
      </c>
      <c r="H191" s="154"/>
      <c r="I191" s="154"/>
      <c r="J191" s="154"/>
      <c r="K191" s="154"/>
      <c r="L191" s="154"/>
      <c r="M191" s="149"/>
      <c r="N191" s="154"/>
      <c r="O191" s="154"/>
      <c r="P191" s="154"/>
      <c r="Q191" s="154"/>
      <c r="R191" s="154"/>
      <c r="S191" s="154"/>
      <c r="T191" s="154"/>
      <c r="U191" s="154"/>
      <c r="V191" s="154"/>
      <c r="W191" s="154"/>
    </row>
    <row r="192" ht="53.25" customHeight="1" outlineLevel="1" spans="1:23">
      <c r="A192" s="149" t="s">
        <v>56</v>
      </c>
      <c r="B192" s="149" t="s">
        <v>386</v>
      </c>
      <c r="C192" s="149" t="s">
        <v>234</v>
      </c>
      <c r="D192" s="149" t="s">
        <v>124</v>
      </c>
      <c r="E192" s="149" t="s">
        <v>125</v>
      </c>
      <c r="F192" s="149" t="s">
        <v>235</v>
      </c>
      <c r="G192" s="149" t="s">
        <v>234</v>
      </c>
      <c r="H192" s="154">
        <v>70208.64</v>
      </c>
      <c r="I192" s="154">
        <v>70208.64</v>
      </c>
      <c r="J192" s="154"/>
      <c r="K192" s="154"/>
      <c r="L192" s="154">
        <v>70208.64</v>
      </c>
      <c r="M192" s="149"/>
      <c r="N192" s="154"/>
      <c r="O192" s="154"/>
      <c r="P192" s="154"/>
      <c r="Q192" s="154"/>
      <c r="R192" s="154"/>
      <c r="S192" s="154"/>
      <c r="T192" s="154"/>
      <c r="U192" s="154"/>
      <c r="V192" s="154"/>
      <c r="W192" s="154"/>
    </row>
    <row r="193" ht="53.25" customHeight="1" outlineLevel="1" spans="1:23">
      <c r="A193" s="149" t="s">
        <v>56</v>
      </c>
      <c r="B193" s="149" t="s">
        <v>387</v>
      </c>
      <c r="C193" s="149" t="s">
        <v>237</v>
      </c>
      <c r="D193" s="149" t="s">
        <v>117</v>
      </c>
      <c r="E193" s="149" t="s">
        <v>116</v>
      </c>
      <c r="F193" s="149" t="s">
        <v>238</v>
      </c>
      <c r="G193" s="149" t="s">
        <v>239</v>
      </c>
      <c r="H193" s="154">
        <v>7399.68</v>
      </c>
      <c r="I193" s="154">
        <v>7399.68</v>
      </c>
      <c r="J193" s="154"/>
      <c r="K193" s="154"/>
      <c r="L193" s="154">
        <v>7399.68</v>
      </c>
      <c r="M193" s="149"/>
      <c r="N193" s="154"/>
      <c r="O193" s="154"/>
      <c r="P193" s="154"/>
      <c r="Q193" s="154"/>
      <c r="R193" s="154"/>
      <c r="S193" s="154"/>
      <c r="T193" s="154"/>
      <c r="U193" s="154"/>
      <c r="V193" s="154"/>
      <c r="W193" s="154"/>
    </row>
    <row r="194" ht="53.25" customHeight="1" outlineLevel="1" spans="1:23">
      <c r="A194" s="149" t="s">
        <v>56</v>
      </c>
      <c r="B194" s="149" t="s">
        <v>388</v>
      </c>
      <c r="C194" s="149" t="s">
        <v>241</v>
      </c>
      <c r="D194" s="149" t="s">
        <v>126</v>
      </c>
      <c r="E194" s="149" t="s">
        <v>127</v>
      </c>
      <c r="F194" s="149" t="s">
        <v>238</v>
      </c>
      <c r="G194" s="149" t="s">
        <v>239</v>
      </c>
      <c r="H194" s="154">
        <v>2340.29</v>
      </c>
      <c r="I194" s="154">
        <v>2340.29</v>
      </c>
      <c r="J194" s="154"/>
      <c r="K194" s="154"/>
      <c r="L194" s="154">
        <v>2340.29</v>
      </c>
      <c r="M194" s="149"/>
      <c r="N194" s="154"/>
      <c r="O194" s="154"/>
      <c r="P194" s="154"/>
      <c r="Q194" s="154"/>
      <c r="R194" s="154"/>
      <c r="S194" s="154"/>
      <c r="T194" s="154"/>
      <c r="U194" s="154"/>
      <c r="V194" s="154"/>
      <c r="W194" s="154"/>
    </row>
    <row r="195" ht="53.25" customHeight="1" outlineLevel="1" spans="1:23">
      <c r="A195" s="149" t="s">
        <v>56</v>
      </c>
      <c r="B195" s="149" t="s">
        <v>389</v>
      </c>
      <c r="C195" s="149" t="s">
        <v>243</v>
      </c>
      <c r="D195" s="149" t="s">
        <v>126</v>
      </c>
      <c r="E195" s="149" t="s">
        <v>127</v>
      </c>
      <c r="F195" s="149" t="s">
        <v>238</v>
      </c>
      <c r="G195" s="149" t="s">
        <v>239</v>
      </c>
      <c r="H195" s="154">
        <v>4000</v>
      </c>
      <c r="I195" s="154">
        <v>4000</v>
      </c>
      <c r="J195" s="154"/>
      <c r="K195" s="154"/>
      <c r="L195" s="154">
        <v>4000</v>
      </c>
      <c r="M195" s="149"/>
      <c r="N195" s="154"/>
      <c r="O195" s="154"/>
      <c r="P195" s="154"/>
      <c r="Q195" s="154"/>
      <c r="R195" s="154"/>
      <c r="S195" s="154"/>
      <c r="T195" s="154"/>
      <c r="U195" s="154"/>
      <c r="V195" s="154"/>
      <c r="W195" s="154"/>
    </row>
    <row r="196" ht="53.25" customHeight="1" outlineLevel="1" spans="1:23">
      <c r="A196" s="149" t="s">
        <v>56</v>
      </c>
      <c r="B196" s="149" t="s">
        <v>390</v>
      </c>
      <c r="C196" s="149" t="s">
        <v>245</v>
      </c>
      <c r="D196" s="149" t="s">
        <v>134</v>
      </c>
      <c r="E196" s="149" t="s">
        <v>135</v>
      </c>
      <c r="F196" s="149" t="s">
        <v>238</v>
      </c>
      <c r="G196" s="149" t="s">
        <v>239</v>
      </c>
      <c r="H196" s="154">
        <v>13082.6</v>
      </c>
      <c r="I196" s="154">
        <v>13082.6</v>
      </c>
      <c r="J196" s="154"/>
      <c r="K196" s="154"/>
      <c r="L196" s="154">
        <v>13082.6</v>
      </c>
      <c r="M196" s="149"/>
      <c r="N196" s="154"/>
      <c r="O196" s="154"/>
      <c r="P196" s="154"/>
      <c r="Q196" s="154"/>
      <c r="R196" s="154"/>
      <c r="S196" s="154"/>
      <c r="T196" s="154"/>
      <c r="U196" s="154"/>
      <c r="V196" s="154"/>
      <c r="W196" s="154"/>
    </row>
    <row r="197" ht="53.25" customHeight="1" outlineLevel="1" spans="1:23">
      <c r="A197" s="149" t="s">
        <v>56</v>
      </c>
      <c r="B197" s="149" t="s">
        <v>391</v>
      </c>
      <c r="C197" s="149" t="s">
        <v>247</v>
      </c>
      <c r="D197" s="149" t="s">
        <v>126</v>
      </c>
      <c r="E197" s="149" t="s">
        <v>127</v>
      </c>
      <c r="F197" s="149" t="s">
        <v>238</v>
      </c>
      <c r="G197" s="149" t="s">
        <v>239</v>
      </c>
      <c r="H197" s="154">
        <v>10531.3</v>
      </c>
      <c r="I197" s="154">
        <v>10531.3</v>
      </c>
      <c r="J197" s="154"/>
      <c r="K197" s="154"/>
      <c r="L197" s="154">
        <v>10531.3</v>
      </c>
      <c r="M197" s="149"/>
      <c r="N197" s="154"/>
      <c r="O197" s="154"/>
      <c r="P197" s="154"/>
      <c r="Q197" s="154"/>
      <c r="R197" s="154"/>
      <c r="S197" s="154"/>
      <c r="T197" s="154"/>
      <c r="U197" s="154"/>
      <c r="V197" s="154"/>
      <c r="W197" s="154"/>
    </row>
    <row r="198" ht="53.25" customHeight="1" outlineLevel="1" spans="1:23">
      <c r="A198" s="149" t="s">
        <v>56</v>
      </c>
      <c r="B198" s="149" t="s">
        <v>392</v>
      </c>
      <c r="C198" s="149" t="s">
        <v>163</v>
      </c>
      <c r="D198" s="149" t="s">
        <v>162</v>
      </c>
      <c r="E198" s="149" t="s">
        <v>163</v>
      </c>
      <c r="F198" s="149" t="s">
        <v>249</v>
      </c>
      <c r="G198" s="149" t="s">
        <v>163</v>
      </c>
      <c r="H198" s="154">
        <v>140417.28</v>
      </c>
      <c r="I198" s="154">
        <v>140417.28</v>
      </c>
      <c r="J198" s="154"/>
      <c r="K198" s="154"/>
      <c r="L198" s="154">
        <v>140417.28</v>
      </c>
      <c r="M198" s="149"/>
      <c r="N198" s="154"/>
      <c r="O198" s="154"/>
      <c r="P198" s="154"/>
      <c r="Q198" s="154"/>
      <c r="R198" s="154"/>
      <c r="S198" s="154"/>
      <c r="T198" s="154"/>
      <c r="U198" s="154"/>
      <c r="V198" s="154"/>
      <c r="W198" s="154"/>
    </row>
    <row r="199" ht="53.25" customHeight="1" outlineLevel="1" spans="1:23">
      <c r="A199" s="149" t="s">
        <v>56</v>
      </c>
      <c r="B199" s="149" t="s">
        <v>393</v>
      </c>
      <c r="C199" s="149" t="s">
        <v>265</v>
      </c>
      <c r="D199" s="149" t="s">
        <v>134</v>
      </c>
      <c r="E199" s="149" t="s">
        <v>135</v>
      </c>
      <c r="F199" s="149" t="s">
        <v>324</v>
      </c>
      <c r="G199" s="149" t="s">
        <v>325</v>
      </c>
      <c r="H199" s="154">
        <v>9200</v>
      </c>
      <c r="I199" s="154">
        <v>9200</v>
      </c>
      <c r="J199" s="154"/>
      <c r="K199" s="154"/>
      <c r="L199" s="154">
        <v>9200</v>
      </c>
      <c r="M199" s="149"/>
      <c r="N199" s="154"/>
      <c r="O199" s="154"/>
      <c r="P199" s="154"/>
      <c r="Q199" s="154"/>
      <c r="R199" s="154"/>
      <c r="S199" s="154"/>
      <c r="T199" s="154"/>
      <c r="U199" s="154"/>
      <c r="V199" s="154"/>
      <c r="W199" s="154"/>
    </row>
    <row r="200" ht="53.25" customHeight="1" outlineLevel="1" spans="1:23">
      <c r="A200" s="149" t="s">
        <v>56</v>
      </c>
      <c r="B200" s="149" t="s">
        <v>393</v>
      </c>
      <c r="C200" s="149" t="s">
        <v>265</v>
      </c>
      <c r="D200" s="149" t="s">
        <v>134</v>
      </c>
      <c r="E200" s="149" t="s">
        <v>135</v>
      </c>
      <c r="F200" s="149" t="s">
        <v>256</v>
      </c>
      <c r="G200" s="149" t="s">
        <v>257</v>
      </c>
      <c r="H200" s="154">
        <v>11050</v>
      </c>
      <c r="I200" s="154">
        <v>11050</v>
      </c>
      <c r="J200" s="154"/>
      <c r="K200" s="154"/>
      <c r="L200" s="154">
        <v>11050</v>
      </c>
      <c r="M200" s="149"/>
      <c r="N200" s="154"/>
      <c r="O200" s="154"/>
      <c r="P200" s="154"/>
      <c r="Q200" s="154"/>
      <c r="R200" s="154"/>
      <c r="S200" s="154"/>
      <c r="T200" s="154"/>
      <c r="U200" s="154"/>
      <c r="V200" s="154"/>
      <c r="W200" s="154"/>
    </row>
    <row r="201" ht="53.25" customHeight="1" outlineLevel="1" spans="1:23">
      <c r="A201" s="149" t="s">
        <v>56</v>
      </c>
      <c r="B201" s="149" t="s">
        <v>394</v>
      </c>
      <c r="C201" s="149" t="s">
        <v>280</v>
      </c>
      <c r="D201" s="149" t="s">
        <v>134</v>
      </c>
      <c r="E201" s="149" t="s">
        <v>135</v>
      </c>
      <c r="F201" s="149" t="s">
        <v>281</v>
      </c>
      <c r="G201" s="149" t="s">
        <v>282</v>
      </c>
      <c r="H201" s="154">
        <v>5400</v>
      </c>
      <c r="I201" s="154">
        <v>5400</v>
      </c>
      <c r="J201" s="154"/>
      <c r="K201" s="154"/>
      <c r="L201" s="154">
        <v>5400</v>
      </c>
      <c r="M201" s="149"/>
      <c r="N201" s="154"/>
      <c r="O201" s="154"/>
      <c r="P201" s="154"/>
      <c r="Q201" s="154"/>
      <c r="R201" s="154"/>
      <c r="S201" s="154"/>
      <c r="T201" s="154"/>
      <c r="U201" s="154"/>
      <c r="V201" s="154"/>
      <c r="W201" s="154"/>
    </row>
    <row r="202" ht="53.25" customHeight="1" outlineLevel="1" spans="1:23">
      <c r="A202" s="149" t="s">
        <v>56</v>
      </c>
      <c r="B202" s="149" t="s">
        <v>395</v>
      </c>
      <c r="C202" s="149" t="s">
        <v>290</v>
      </c>
      <c r="D202" s="149" t="s">
        <v>105</v>
      </c>
      <c r="E202" s="149" t="s">
        <v>106</v>
      </c>
      <c r="F202" s="149" t="s">
        <v>262</v>
      </c>
      <c r="G202" s="149" t="s">
        <v>263</v>
      </c>
      <c r="H202" s="154">
        <v>2800</v>
      </c>
      <c r="I202" s="154">
        <v>2800</v>
      </c>
      <c r="J202" s="154"/>
      <c r="K202" s="154"/>
      <c r="L202" s="154">
        <v>2800</v>
      </c>
      <c r="M202" s="149"/>
      <c r="N202" s="154"/>
      <c r="O202" s="154"/>
      <c r="P202" s="154"/>
      <c r="Q202" s="154"/>
      <c r="R202" s="154"/>
      <c r="S202" s="154"/>
      <c r="T202" s="154"/>
      <c r="U202" s="154"/>
      <c r="V202" s="154"/>
      <c r="W202" s="154"/>
    </row>
    <row r="203" ht="53.25" customHeight="1" outlineLevel="1" spans="1:23">
      <c r="A203" s="149" t="s">
        <v>56</v>
      </c>
      <c r="B203" s="149" t="s">
        <v>395</v>
      </c>
      <c r="C203" s="149" t="s">
        <v>290</v>
      </c>
      <c r="D203" s="149" t="s">
        <v>105</v>
      </c>
      <c r="E203" s="149" t="s">
        <v>106</v>
      </c>
      <c r="F203" s="149" t="s">
        <v>262</v>
      </c>
      <c r="G203" s="149" t="s">
        <v>263</v>
      </c>
      <c r="H203" s="154">
        <v>1400</v>
      </c>
      <c r="I203" s="154">
        <v>1400</v>
      </c>
      <c r="J203" s="154"/>
      <c r="K203" s="154"/>
      <c r="L203" s="154">
        <v>1400</v>
      </c>
      <c r="M203" s="149"/>
      <c r="N203" s="154"/>
      <c r="O203" s="154"/>
      <c r="P203" s="154"/>
      <c r="Q203" s="154"/>
      <c r="R203" s="154"/>
      <c r="S203" s="154"/>
      <c r="T203" s="154"/>
      <c r="U203" s="154"/>
      <c r="V203" s="154"/>
      <c r="W203" s="154"/>
    </row>
    <row r="204" ht="53.25" customHeight="1" outlineLevel="1" spans="1:23">
      <c r="A204" s="149" t="s">
        <v>56</v>
      </c>
      <c r="B204" s="149" t="s">
        <v>396</v>
      </c>
      <c r="C204" s="149" t="s">
        <v>292</v>
      </c>
      <c r="D204" s="149" t="s">
        <v>134</v>
      </c>
      <c r="E204" s="149" t="s">
        <v>135</v>
      </c>
      <c r="F204" s="149" t="s">
        <v>293</v>
      </c>
      <c r="G204" s="149" t="s">
        <v>292</v>
      </c>
      <c r="H204" s="154">
        <v>23402.88</v>
      </c>
      <c r="I204" s="154">
        <v>23402.88</v>
      </c>
      <c r="J204" s="154"/>
      <c r="K204" s="154"/>
      <c r="L204" s="154">
        <v>23402.88</v>
      </c>
      <c r="M204" s="149"/>
      <c r="N204" s="154"/>
      <c r="O204" s="154"/>
      <c r="P204" s="154"/>
      <c r="Q204" s="154"/>
      <c r="R204" s="154"/>
      <c r="S204" s="154"/>
      <c r="T204" s="154"/>
      <c r="U204" s="154"/>
      <c r="V204" s="154"/>
      <c r="W204" s="154"/>
    </row>
    <row r="205" ht="53.25" customHeight="1" outlineLevel="1" spans="1:23">
      <c r="A205" s="149" t="s">
        <v>56</v>
      </c>
      <c r="B205" s="149" t="s">
        <v>397</v>
      </c>
      <c r="C205" s="149" t="s">
        <v>309</v>
      </c>
      <c r="D205" s="149" t="s">
        <v>105</v>
      </c>
      <c r="E205" s="149" t="s">
        <v>106</v>
      </c>
      <c r="F205" s="149" t="s">
        <v>310</v>
      </c>
      <c r="G205" s="149" t="s">
        <v>311</v>
      </c>
      <c r="H205" s="154">
        <v>19847.5</v>
      </c>
      <c r="I205" s="154">
        <v>19847.5</v>
      </c>
      <c r="J205" s="154"/>
      <c r="K205" s="154"/>
      <c r="L205" s="154">
        <v>19847.5</v>
      </c>
      <c r="M205" s="149"/>
      <c r="N205" s="154"/>
      <c r="O205" s="154"/>
      <c r="P205" s="154"/>
      <c r="Q205" s="154"/>
      <c r="R205" s="154"/>
      <c r="S205" s="154"/>
      <c r="T205" s="154"/>
      <c r="U205" s="154"/>
      <c r="V205" s="154"/>
      <c r="W205" s="154"/>
    </row>
    <row r="206" ht="53.25" customHeight="1" spans="1:23">
      <c r="A206" s="149" t="s">
        <v>58</v>
      </c>
      <c r="B206" s="149"/>
      <c r="C206" s="149"/>
      <c r="D206" s="149"/>
      <c r="E206" s="149"/>
      <c r="F206" s="149"/>
      <c r="G206" s="149"/>
      <c r="H206" s="154">
        <v>1913405.83</v>
      </c>
      <c r="I206" s="154">
        <v>1913405.83</v>
      </c>
      <c r="J206" s="154"/>
      <c r="K206" s="154"/>
      <c r="L206" s="154">
        <v>1913405.83</v>
      </c>
      <c r="M206" s="149"/>
      <c r="N206" s="154"/>
      <c r="O206" s="154"/>
      <c r="P206" s="154"/>
      <c r="Q206" s="154"/>
      <c r="R206" s="154"/>
      <c r="S206" s="154"/>
      <c r="T206" s="154"/>
      <c r="U206" s="154"/>
      <c r="V206" s="154"/>
      <c r="W206" s="154"/>
    </row>
    <row r="207" ht="53.25" customHeight="1" outlineLevel="1" spans="1:23">
      <c r="A207" s="149" t="s">
        <v>58</v>
      </c>
      <c r="B207" s="149" t="s">
        <v>398</v>
      </c>
      <c r="C207" s="149" t="s">
        <v>216</v>
      </c>
      <c r="D207" s="149" t="s">
        <v>134</v>
      </c>
      <c r="E207" s="149" t="s">
        <v>135</v>
      </c>
      <c r="F207" s="149" t="s">
        <v>213</v>
      </c>
      <c r="G207" s="149" t="s">
        <v>214</v>
      </c>
      <c r="H207" s="154">
        <v>583260</v>
      </c>
      <c r="I207" s="154">
        <v>583260</v>
      </c>
      <c r="J207" s="154"/>
      <c r="K207" s="154"/>
      <c r="L207" s="154">
        <v>583260</v>
      </c>
      <c r="M207" s="149"/>
      <c r="N207" s="154"/>
      <c r="O207" s="154"/>
      <c r="P207" s="154"/>
      <c r="Q207" s="154"/>
      <c r="R207" s="154"/>
      <c r="S207" s="154"/>
      <c r="T207" s="154"/>
      <c r="U207" s="154"/>
      <c r="V207" s="154"/>
      <c r="W207" s="154"/>
    </row>
    <row r="208" ht="53.25" customHeight="1" outlineLevel="1" spans="1:23">
      <c r="A208" s="149" t="s">
        <v>58</v>
      </c>
      <c r="B208" s="149" t="s">
        <v>398</v>
      </c>
      <c r="C208" s="149" t="s">
        <v>216</v>
      </c>
      <c r="D208" s="149" t="s">
        <v>134</v>
      </c>
      <c r="E208" s="149" t="s">
        <v>135</v>
      </c>
      <c r="F208" s="149" t="s">
        <v>217</v>
      </c>
      <c r="G208" s="149" t="s">
        <v>218</v>
      </c>
      <c r="H208" s="154">
        <v>91860</v>
      </c>
      <c r="I208" s="154">
        <v>91860</v>
      </c>
      <c r="J208" s="154"/>
      <c r="K208" s="154"/>
      <c r="L208" s="154">
        <v>91860</v>
      </c>
      <c r="M208" s="149"/>
      <c r="N208" s="154"/>
      <c r="O208" s="154"/>
      <c r="P208" s="154"/>
      <c r="Q208" s="154"/>
      <c r="R208" s="154"/>
      <c r="S208" s="154"/>
      <c r="T208" s="154"/>
      <c r="U208" s="154"/>
      <c r="V208" s="154"/>
      <c r="W208" s="154"/>
    </row>
    <row r="209" ht="53.25" customHeight="1" outlineLevel="1" spans="1:23">
      <c r="A209" s="149" t="s">
        <v>58</v>
      </c>
      <c r="B209" s="149" t="s">
        <v>398</v>
      </c>
      <c r="C209" s="149" t="s">
        <v>216</v>
      </c>
      <c r="D209" s="149" t="s">
        <v>134</v>
      </c>
      <c r="E209" s="149" t="s">
        <v>135</v>
      </c>
      <c r="F209" s="149" t="s">
        <v>223</v>
      </c>
      <c r="G209" s="149" t="s">
        <v>224</v>
      </c>
      <c r="H209" s="154">
        <v>48605</v>
      </c>
      <c r="I209" s="154">
        <v>48605</v>
      </c>
      <c r="J209" s="154"/>
      <c r="K209" s="154"/>
      <c r="L209" s="154">
        <v>48605</v>
      </c>
      <c r="M209" s="149"/>
      <c r="N209" s="154"/>
      <c r="O209" s="154"/>
      <c r="P209" s="154"/>
      <c r="Q209" s="154"/>
      <c r="R209" s="154"/>
      <c r="S209" s="154"/>
      <c r="T209" s="154"/>
      <c r="U209" s="154"/>
      <c r="V209" s="154"/>
      <c r="W209" s="154"/>
    </row>
    <row r="210" ht="53.25" customHeight="1" outlineLevel="1" spans="1:23">
      <c r="A210" s="149" t="s">
        <v>58</v>
      </c>
      <c r="B210" s="149" t="s">
        <v>399</v>
      </c>
      <c r="C210" s="149" t="s">
        <v>226</v>
      </c>
      <c r="D210" s="149" t="s">
        <v>134</v>
      </c>
      <c r="E210" s="149" t="s">
        <v>135</v>
      </c>
      <c r="F210" s="149" t="s">
        <v>223</v>
      </c>
      <c r="G210" s="149" t="s">
        <v>224</v>
      </c>
      <c r="H210" s="154">
        <v>66000</v>
      </c>
      <c r="I210" s="154">
        <v>66000</v>
      </c>
      <c r="J210" s="154"/>
      <c r="K210" s="154"/>
      <c r="L210" s="154">
        <v>66000</v>
      </c>
      <c r="M210" s="149"/>
      <c r="N210" s="154"/>
      <c r="O210" s="154"/>
      <c r="P210" s="154"/>
      <c r="Q210" s="154"/>
      <c r="R210" s="154"/>
      <c r="S210" s="154"/>
      <c r="T210" s="154"/>
      <c r="U210" s="154"/>
      <c r="V210" s="154"/>
      <c r="W210" s="154"/>
    </row>
    <row r="211" ht="53.25" customHeight="1" outlineLevel="1" spans="1:23">
      <c r="A211" s="149" t="s">
        <v>58</v>
      </c>
      <c r="B211" s="149" t="s">
        <v>398</v>
      </c>
      <c r="C211" s="149" t="s">
        <v>216</v>
      </c>
      <c r="D211" s="149" t="s">
        <v>134</v>
      </c>
      <c r="E211" s="149" t="s">
        <v>135</v>
      </c>
      <c r="F211" s="149" t="s">
        <v>223</v>
      </c>
      <c r="G211" s="149" t="s">
        <v>224</v>
      </c>
      <c r="H211" s="154">
        <v>152712</v>
      </c>
      <c r="I211" s="154">
        <v>152712</v>
      </c>
      <c r="J211" s="154"/>
      <c r="K211" s="154"/>
      <c r="L211" s="154">
        <v>152712</v>
      </c>
      <c r="M211" s="149"/>
      <c r="N211" s="154"/>
      <c r="O211" s="154"/>
      <c r="P211" s="154"/>
      <c r="Q211" s="154"/>
      <c r="R211" s="154"/>
      <c r="S211" s="154"/>
      <c r="T211" s="154"/>
      <c r="U211" s="154"/>
      <c r="V211" s="154"/>
      <c r="W211" s="154"/>
    </row>
    <row r="212" ht="53.25" customHeight="1" outlineLevel="1" spans="1:23">
      <c r="A212" s="149" t="s">
        <v>58</v>
      </c>
      <c r="B212" s="149" t="s">
        <v>398</v>
      </c>
      <c r="C212" s="149" t="s">
        <v>216</v>
      </c>
      <c r="D212" s="149" t="s">
        <v>134</v>
      </c>
      <c r="E212" s="149" t="s">
        <v>135</v>
      </c>
      <c r="F212" s="149" t="s">
        <v>223</v>
      </c>
      <c r="G212" s="149" t="s">
        <v>224</v>
      </c>
      <c r="H212" s="154">
        <v>149100</v>
      </c>
      <c r="I212" s="154">
        <v>149100</v>
      </c>
      <c r="J212" s="154"/>
      <c r="K212" s="154"/>
      <c r="L212" s="154">
        <v>149100</v>
      </c>
      <c r="M212" s="149"/>
      <c r="N212" s="154"/>
      <c r="O212" s="154"/>
      <c r="P212" s="154"/>
      <c r="Q212" s="154"/>
      <c r="R212" s="154"/>
      <c r="S212" s="154"/>
      <c r="T212" s="154"/>
      <c r="U212" s="154"/>
      <c r="V212" s="154"/>
      <c r="W212" s="154"/>
    </row>
    <row r="213" ht="53.25" customHeight="1" outlineLevel="1" spans="1:23">
      <c r="A213" s="149" t="s">
        <v>58</v>
      </c>
      <c r="B213" s="149" t="s">
        <v>398</v>
      </c>
      <c r="C213" s="149" t="s">
        <v>216</v>
      </c>
      <c r="D213" s="149" t="s">
        <v>134</v>
      </c>
      <c r="E213" s="149" t="s">
        <v>135</v>
      </c>
      <c r="F213" s="149" t="s">
        <v>223</v>
      </c>
      <c r="G213" s="149" t="s">
        <v>224</v>
      </c>
      <c r="H213" s="154">
        <v>250320</v>
      </c>
      <c r="I213" s="154">
        <v>250320</v>
      </c>
      <c r="J213" s="154"/>
      <c r="K213" s="154"/>
      <c r="L213" s="154">
        <v>250320</v>
      </c>
      <c r="M213" s="149"/>
      <c r="N213" s="154"/>
      <c r="O213" s="154"/>
      <c r="P213" s="154"/>
      <c r="Q213" s="154"/>
      <c r="R213" s="154"/>
      <c r="S213" s="154"/>
      <c r="T213" s="154"/>
      <c r="U213" s="154"/>
      <c r="V213" s="154"/>
      <c r="W213" s="154"/>
    </row>
    <row r="214" ht="53.25" customHeight="1" outlineLevel="1" spans="1:23">
      <c r="A214" s="149" t="s">
        <v>58</v>
      </c>
      <c r="B214" s="149" t="s">
        <v>400</v>
      </c>
      <c r="C214" s="149" t="s">
        <v>228</v>
      </c>
      <c r="D214" s="149" t="s">
        <v>107</v>
      </c>
      <c r="E214" s="149" t="s">
        <v>108</v>
      </c>
      <c r="F214" s="149" t="s">
        <v>229</v>
      </c>
      <c r="G214" s="149" t="s">
        <v>228</v>
      </c>
      <c r="H214" s="154">
        <v>217480.32</v>
      </c>
      <c r="I214" s="154">
        <v>217480.32</v>
      </c>
      <c r="J214" s="154"/>
      <c r="K214" s="154"/>
      <c r="L214" s="154">
        <v>217480.32</v>
      </c>
      <c r="M214" s="149"/>
      <c r="N214" s="154"/>
      <c r="O214" s="154"/>
      <c r="P214" s="154"/>
      <c r="Q214" s="154"/>
      <c r="R214" s="154"/>
      <c r="S214" s="154"/>
      <c r="T214" s="154"/>
      <c r="U214" s="154"/>
      <c r="V214" s="154"/>
      <c r="W214" s="154"/>
    </row>
    <row r="215" ht="53.25" customHeight="1" outlineLevel="1" spans="1:23">
      <c r="A215" s="149" t="s">
        <v>58</v>
      </c>
      <c r="B215" s="149" t="s">
        <v>401</v>
      </c>
      <c r="C215" s="149" t="s">
        <v>234</v>
      </c>
      <c r="D215" s="149" t="s">
        <v>122</v>
      </c>
      <c r="E215" s="149" t="s">
        <v>123</v>
      </c>
      <c r="F215" s="149" t="s">
        <v>235</v>
      </c>
      <c r="G215" s="149" t="s">
        <v>234</v>
      </c>
      <c r="H215" s="154"/>
      <c r="I215" s="154"/>
      <c r="J215" s="154"/>
      <c r="K215" s="154"/>
      <c r="L215" s="154"/>
      <c r="M215" s="149"/>
      <c r="N215" s="154"/>
      <c r="O215" s="154"/>
      <c r="P215" s="154"/>
      <c r="Q215" s="154"/>
      <c r="R215" s="154"/>
      <c r="S215" s="154"/>
      <c r="T215" s="154"/>
      <c r="U215" s="154"/>
      <c r="V215" s="154"/>
      <c r="W215" s="154"/>
    </row>
    <row r="216" ht="53.25" customHeight="1" outlineLevel="1" spans="1:23">
      <c r="A216" s="149" t="s">
        <v>58</v>
      </c>
      <c r="B216" s="149" t="s">
        <v>401</v>
      </c>
      <c r="C216" s="149" t="s">
        <v>234</v>
      </c>
      <c r="D216" s="149" t="s">
        <v>124</v>
      </c>
      <c r="E216" s="149" t="s">
        <v>125</v>
      </c>
      <c r="F216" s="149" t="s">
        <v>235</v>
      </c>
      <c r="G216" s="149" t="s">
        <v>234</v>
      </c>
      <c r="H216" s="154">
        <v>81555.12</v>
      </c>
      <c r="I216" s="154">
        <v>81555.12</v>
      </c>
      <c r="J216" s="154"/>
      <c r="K216" s="154"/>
      <c r="L216" s="154">
        <v>81555.12</v>
      </c>
      <c r="M216" s="149"/>
      <c r="N216" s="154"/>
      <c r="O216" s="154"/>
      <c r="P216" s="154"/>
      <c r="Q216" s="154"/>
      <c r="R216" s="154"/>
      <c r="S216" s="154"/>
      <c r="T216" s="154"/>
      <c r="U216" s="154"/>
      <c r="V216" s="154"/>
      <c r="W216" s="154"/>
    </row>
    <row r="217" ht="53.25" customHeight="1" outlineLevel="1" spans="1:23">
      <c r="A217" s="149" t="s">
        <v>58</v>
      </c>
      <c r="B217" s="149" t="s">
        <v>402</v>
      </c>
      <c r="C217" s="149" t="s">
        <v>237</v>
      </c>
      <c r="D217" s="149" t="s">
        <v>117</v>
      </c>
      <c r="E217" s="149" t="s">
        <v>116</v>
      </c>
      <c r="F217" s="149" t="s">
        <v>238</v>
      </c>
      <c r="G217" s="149" t="s">
        <v>239</v>
      </c>
      <c r="H217" s="154">
        <v>8505.84</v>
      </c>
      <c r="I217" s="154">
        <v>8505.84</v>
      </c>
      <c r="J217" s="154"/>
      <c r="K217" s="154"/>
      <c r="L217" s="154">
        <v>8505.84</v>
      </c>
      <c r="M217" s="149"/>
      <c r="N217" s="154"/>
      <c r="O217" s="154"/>
      <c r="P217" s="154"/>
      <c r="Q217" s="154"/>
      <c r="R217" s="154"/>
      <c r="S217" s="154"/>
      <c r="T217" s="154"/>
      <c r="U217" s="154"/>
      <c r="V217" s="154"/>
      <c r="W217" s="154"/>
    </row>
    <row r="218" ht="53.25" customHeight="1" outlineLevel="1" spans="1:23">
      <c r="A218" s="149" t="s">
        <v>58</v>
      </c>
      <c r="B218" s="149" t="s">
        <v>403</v>
      </c>
      <c r="C218" s="149" t="s">
        <v>241</v>
      </c>
      <c r="D218" s="149" t="s">
        <v>126</v>
      </c>
      <c r="E218" s="149" t="s">
        <v>127</v>
      </c>
      <c r="F218" s="149" t="s">
        <v>238</v>
      </c>
      <c r="G218" s="149" t="s">
        <v>239</v>
      </c>
      <c r="H218" s="154">
        <v>2718.5</v>
      </c>
      <c r="I218" s="154">
        <v>2718.5</v>
      </c>
      <c r="J218" s="154"/>
      <c r="K218" s="154"/>
      <c r="L218" s="154">
        <v>2718.5</v>
      </c>
      <c r="M218" s="149"/>
      <c r="N218" s="154"/>
      <c r="O218" s="154"/>
      <c r="P218" s="154"/>
      <c r="Q218" s="154"/>
      <c r="R218" s="154"/>
      <c r="S218" s="154"/>
      <c r="T218" s="154"/>
      <c r="U218" s="154"/>
      <c r="V218" s="154"/>
      <c r="W218" s="154"/>
    </row>
    <row r="219" ht="53.25" customHeight="1" outlineLevel="1" spans="1:23">
      <c r="A219" s="149" t="s">
        <v>58</v>
      </c>
      <c r="B219" s="149" t="s">
        <v>404</v>
      </c>
      <c r="C219" s="149" t="s">
        <v>243</v>
      </c>
      <c r="D219" s="149" t="s">
        <v>126</v>
      </c>
      <c r="E219" s="149" t="s">
        <v>127</v>
      </c>
      <c r="F219" s="149" t="s">
        <v>238</v>
      </c>
      <c r="G219" s="149" t="s">
        <v>239</v>
      </c>
      <c r="H219" s="154">
        <v>5500</v>
      </c>
      <c r="I219" s="154">
        <v>5500</v>
      </c>
      <c r="J219" s="154"/>
      <c r="K219" s="154"/>
      <c r="L219" s="154">
        <v>5500</v>
      </c>
      <c r="M219" s="149"/>
      <c r="N219" s="154"/>
      <c r="O219" s="154"/>
      <c r="P219" s="154"/>
      <c r="Q219" s="154"/>
      <c r="R219" s="154"/>
      <c r="S219" s="154"/>
      <c r="T219" s="154"/>
      <c r="U219" s="154"/>
      <c r="V219" s="154"/>
      <c r="W219" s="154"/>
    </row>
    <row r="220" ht="53.25" customHeight="1" outlineLevel="1" spans="1:23">
      <c r="A220" s="149" t="s">
        <v>58</v>
      </c>
      <c r="B220" s="149" t="s">
        <v>405</v>
      </c>
      <c r="C220" s="149" t="s">
        <v>247</v>
      </c>
      <c r="D220" s="149" t="s">
        <v>126</v>
      </c>
      <c r="E220" s="149" t="s">
        <v>127</v>
      </c>
      <c r="F220" s="149" t="s">
        <v>238</v>
      </c>
      <c r="G220" s="149" t="s">
        <v>239</v>
      </c>
      <c r="H220" s="154">
        <v>12233.27</v>
      </c>
      <c r="I220" s="154">
        <v>12233.27</v>
      </c>
      <c r="J220" s="154"/>
      <c r="K220" s="154"/>
      <c r="L220" s="154">
        <v>12233.27</v>
      </c>
      <c r="M220" s="149"/>
      <c r="N220" s="154"/>
      <c r="O220" s="154"/>
      <c r="P220" s="154"/>
      <c r="Q220" s="154"/>
      <c r="R220" s="154"/>
      <c r="S220" s="154"/>
      <c r="T220" s="154"/>
      <c r="U220" s="154"/>
      <c r="V220" s="154"/>
      <c r="W220" s="154"/>
    </row>
    <row r="221" ht="53.25" customHeight="1" outlineLevel="1" spans="1:23">
      <c r="A221" s="149" t="s">
        <v>58</v>
      </c>
      <c r="B221" s="149" t="s">
        <v>406</v>
      </c>
      <c r="C221" s="149" t="s">
        <v>163</v>
      </c>
      <c r="D221" s="149" t="s">
        <v>162</v>
      </c>
      <c r="E221" s="149" t="s">
        <v>163</v>
      </c>
      <c r="F221" s="149" t="s">
        <v>249</v>
      </c>
      <c r="G221" s="149" t="s">
        <v>163</v>
      </c>
      <c r="H221" s="154">
        <v>163110.24</v>
      </c>
      <c r="I221" s="154">
        <v>163110.24</v>
      </c>
      <c r="J221" s="154"/>
      <c r="K221" s="154"/>
      <c r="L221" s="154">
        <v>163110.24</v>
      </c>
      <c r="M221" s="149"/>
      <c r="N221" s="154"/>
      <c r="O221" s="154"/>
      <c r="P221" s="154"/>
      <c r="Q221" s="154"/>
      <c r="R221" s="154"/>
      <c r="S221" s="154"/>
      <c r="T221" s="154"/>
      <c r="U221" s="154"/>
      <c r="V221" s="154"/>
      <c r="W221" s="154"/>
    </row>
    <row r="222" ht="53.25" customHeight="1" outlineLevel="1" spans="1:23">
      <c r="A222" s="149" t="s">
        <v>58</v>
      </c>
      <c r="B222" s="149" t="s">
        <v>407</v>
      </c>
      <c r="C222" s="149" t="s">
        <v>265</v>
      </c>
      <c r="D222" s="149" t="s">
        <v>134</v>
      </c>
      <c r="E222" s="149" t="s">
        <v>135</v>
      </c>
      <c r="F222" s="149" t="s">
        <v>324</v>
      </c>
      <c r="G222" s="149" t="s">
        <v>325</v>
      </c>
      <c r="H222" s="154">
        <v>6204</v>
      </c>
      <c r="I222" s="154">
        <v>6204</v>
      </c>
      <c r="J222" s="154"/>
      <c r="K222" s="154"/>
      <c r="L222" s="154">
        <v>6204</v>
      </c>
      <c r="M222" s="149"/>
      <c r="N222" s="154"/>
      <c r="O222" s="154"/>
      <c r="P222" s="154"/>
      <c r="Q222" s="154"/>
      <c r="R222" s="154"/>
      <c r="S222" s="154"/>
      <c r="T222" s="154"/>
      <c r="U222" s="154"/>
      <c r="V222" s="154"/>
      <c r="W222" s="154"/>
    </row>
    <row r="223" ht="53.25" customHeight="1" outlineLevel="1" spans="1:23">
      <c r="A223" s="149" t="s">
        <v>58</v>
      </c>
      <c r="B223" s="149" t="s">
        <v>408</v>
      </c>
      <c r="C223" s="149" t="s">
        <v>273</v>
      </c>
      <c r="D223" s="149" t="s">
        <v>134</v>
      </c>
      <c r="E223" s="149" t="s">
        <v>135</v>
      </c>
      <c r="F223" s="149" t="s">
        <v>274</v>
      </c>
      <c r="G223" s="149" t="s">
        <v>184</v>
      </c>
      <c r="H223" s="154">
        <v>846</v>
      </c>
      <c r="I223" s="154">
        <v>846</v>
      </c>
      <c r="J223" s="154"/>
      <c r="K223" s="154"/>
      <c r="L223" s="154">
        <v>846</v>
      </c>
      <c r="M223" s="149"/>
      <c r="N223" s="154"/>
      <c r="O223" s="154"/>
      <c r="P223" s="154"/>
      <c r="Q223" s="154"/>
      <c r="R223" s="154"/>
      <c r="S223" s="154"/>
      <c r="T223" s="154"/>
      <c r="U223" s="154"/>
      <c r="V223" s="154"/>
      <c r="W223" s="154"/>
    </row>
    <row r="224" ht="53.25" customHeight="1" outlineLevel="1" spans="1:23">
      <c r="A224" s="149" t="s">
        <v>58</v>
      </c>
      <c r="B224" s="149" t="s">
        <v>409</v>
      </c>
      <c r="C224" s="149" t="s">
        <v>276</v>
      </c>
      <c r="D224" s="149" t="s">
        <v>134</v>
      </c>
      <c r="E224" s="149" t="s">
        <v>135</v>
      </c>
      <c r="F224" s="149" t="s">
        <v>277</v>
      </c>
      <c r="G224" s="149" t="s">
        <v>278</v>
      </c>
      <c r="H224" s="154">
        <v>11640</v>
      </c>
      <c r="I224" s="154">
        <v>11640</v>
      </c>
      <c r="J224" s="154"/>
      <c r="K224" s="154"/>
      <c r="L224" s="154">
        <v>11640</v>
      </c>
      <c r="M224" s="149"/>
      <c r="N224" s="154"/>
      <c r="O224" s="154"/>
      <c r="P224" s="154"/>
      <c r="Q224" s="154"/>
      <c r="R224" s="154"/>
      <c r="S224" s="154"/>
      <c r="T224" s="154"/>
      <c r="U224" s="154"/>
      <c r="V224" s="154"/>
      <c r="W224" s="154"/>
    </row>
    <row r="225" ht="53.25" customHeight="1" outlineLevel="1" spans="1:23">
      <c r="A225" s="149" t="s">
        <v>58</v>
      </c>
      <c r="B225" s="149" t="s">
        <v>410</v>
      </c>
      <c r="C225" s="149" t="s">
        <v>280</v>
      </c>
      <c r="D225" s="149" t="s">
        <v>134</v>
      </c>
      <c r="E225" s="149" t="s">
        <v>135</v>
      </c>
      <c r="F225" s="149" t="s">
        <v>281</v>
      </c>
      <c r="G225" s="149" t="s">
        <v>282</v>
      </c>
      <c r="H225" s="154">
        <v>4800</v>
      </c>
      <c r="I225" s="154">
        <v>4800</v>
      </c>
      <c r="J225" s="154"/>
      <c r="K225" s="154"/>
      <c r="L225" s="154">
        <v>4800</v>
      </c>
      <c r="M225" s="149"/>
      <c r="N225" s="154"/>
      <c r="O225" s="154"/>
      <c r="P225" s="154"/>
      <c r="Q225" s="154"/>
      <c r="R225" s="154"/>
      <c r="S225" s="154"/>
      <c r="T225" s="154"/>
      <c r="U225" s="154"/>
      <c r="V225" s="154"/>
      <c r="W225" s="154"/>
    </row>
    <row r="226" ht="53.25" customHeight="1" outlineLevel="1" spans="1:23">
      <c r="A226" s="149" t="s">
        <v>58</v>
      </c>
      <c r="B226" s="149" t="s">
        <v>407</v>
      </c>
      <c r="C226" s="149" t="s">
        <v>265</v>
      </c>
      <c r="D226" s="149" t="s">
        <v>134</v>
      </c>
      <c r="E226" s="149" t="s">
        <v>135</v>
      </c>
      <c r="F226" s="149" t="s">
        <v>256</v>
      </c>
      <c r="G226" s="149" t="s">
        <v>257</v>
      </c>
      <c r="H226" s="154">
        <v>5960</v>
      </c>
      <c r="I226" s="154">
        <v>5960</v>
      </c>
      <c r="J226" s="154"/>
      <c r="K226" s="154"/>
      <c r="L226" s="154">
        <v>5960</v>
      </c>
      <c r="M226" s="149"/>
      <c r="N226" s="154"/>
      <c r="O226" s="154"/>
      <c r="P226" s="154"/>
      <c r="Q226" s="154"/>
      <c r="R226" s="154"/>
      <c r="S226" s="154"/>
      <c r="T226" s="154"/>
      <c r="U226" s="154"/>
      <c r="V226" s="154"/>
      <c r="W226" s="154"/>
    </row>
    <row r="227" ht="53.25" customHeight="1" outlineLevel="1" spans="1:23">
      <c r="A227" s="149" t="s">
        <v>58</v>
      </c>
      <c r="B227" s="149" t="s">
        <v>407</v>
      </c>
      <c r="C227" s="149" t="s">
        <v>265</v>
      </c>
      <c r="D227" s="149" t="s">
        <v>134</v>
      </c>
      <c r="E227" s="149" t="s">
        <v>135</v>
      </c>
      <c r="F227" s="149" t="s">
        <v>268</v>
      </c>
      <c r="G227" s="149" t="s">
        <v>269</v>
      </c>
      <c r="H227" s="154">
        <v>900</v>
      </c>
      <c r="I227" s="154">
        <v>900</v>
      </c>
      <c r="J227" s="154"/>
      <c r="K227" s="154"/>
      <c r="L227" s="154">
        <v>900</v>
      </c>
      <c r="M227" s="149"/>
      <c r="N227" s="154"/>
      <c r="O227" s="154"/>
      <c r="P227" s="154"/>
      <c r="Q227" s="154"/>
      <c r="R227" s="154"/>
      <c r="S227" s="154"/>
      <c r="T227" s="154"/>
      <c r="U227" s="154"/>
      <c r="V227" s="154"/>
      <c r="W227" s="154"/>
    </row>
    <row r="228" ht="53.25" customHeight="1" outlineLevel="1" spans="1:23">
      <c r="A228" s="149" t="s">
        <v>58</v>
      </c>
      <c r="B228" s="149" t="s">
        <v>407</v>
      </c>
      <c r="C228" s="149" t="s">
        <v>265</v>
      </c>
      <c r="D228" s="149" t="s">
        <v>134</v>
      </c>
      <c r="E228" s="149" t="s">
        <v>135</v>
      </c>
      <c r="F228" s="149" t="s">
        <v>411</v>
      </c>
      <c r="G228" s="149" t="s">
        <v>412</v>
      </c>
      <c r="H228" s="154">
        <v>1000</v>
      </c>
      <c r="I228" s="154">
        <v>1000</v>
      </c>
      <c r="J228" s="154"/>
      <c r="K228" s="154"/>
      <c r="L228" s="154">
        <v>1000</v>
      </c>
      <c r="M228" s="149"/>
      <c r="N228" s="154"/>
      <c r="O228" s="154"/>
      <c r="P228" s="154"/>
      <c r="Q228" s="154"/>
      <c r="R228" s="154"/>
      <c r="S228" s="154"/>
      <c r="T228" s="154"/>
      <c r="U228" s="154"/>
      <c r="V228" s="154"/>
      <c r="W228" s="154"/>
    </row>
    <row r="229" ht="53.25" customHeight="1" outlineLevel="1" spans="1:23">
      <c r="A229" s="149" t="s">
        <v>58</v>
      </c>
      <c r="B229" s="149" t="s">
        <v>413</v>
      </c>
      <c r="C229" s="149" t="s">
        <v>290</v>
      </c>
      <c r="D229" s="149" t="s">
        <v>105</v>
      </c>
      <c r="E229" s="149" t="s">
        <v>106</v>
      </c>
      <c r="F229" s="149" t="s">
        <v>262</v>
      </c>
      <c r="G229" s="149" t="s">
        <v>263</v>
      </c>
      <c r="H229" s="154">
        <v>2400</v>
      </c>
      <c r="I229" s="154">
        <v>2400</v>
      </c>
      <c r="J229" s="154"/>
      <c r="K229" s="154"/>
      <c r="L229" s="154">
        <v>2400</v>
      </c>
      <c r="M229" s="149"/>
      <c r="N229" s="154"/>
      <c r="O229" s="154"/>
      <c r="P229" s="154"/>
      <c r="Q229" s="154"/>
      <c r="R229" s="154"/>
      <c r="S229" s="154"/>
      <c r="T229" s="154"/>
      <c r="U229" s="154"/>
      <c r="V229" s="154"/>
      <c r="W229" s="154"/>
    </row>
    <row r="230" ht="53.25" customHeight="1" outlineLevel="1" spans="1:23">
      <c r="A230" s="149" t="s">
        <v>58</v>
      </c>
      <c r="B230" s="149" t="s">
        <v>413</v>
      </c>
      <c r="C230" s="149" t="s">
        <v>290</v>
      </c>
      <c r="D230" s="149" t="s">
        <v>105</v>
      </c>
      <c r="E230" s="149" t="s">
        <v>106</v>
      </c>
      <c r="F230" s="149" t="s">
        <v>262</v>
      </c>
      <c r="G230" s="149" t="s">
        <v>263</v>
      </c>
      <c r="H230" s="154">
        <v>4200</v>
      </c>
      <c r="I230" s="154">
        <v>4200</v>
      </c>
      <c r="J230" s="154"/>
      <c r="K230" s="154"/>
      <c r="L230" s="154">
        <v>4200</v>
      </c>
      <c r="M230" s="149"/>
      <c r="N230" s="154"/>
      <c r="O230" s="154"/>
      <c r="P230" s="154"/>
      <c r="Q230" s="154"/>
      <c r="R230" s="154"/>
      <c r="S230" s="154"/>
      <c r="T230" s="154"/>
      <c r="U230" s="154"/>
      <c r="V230" s="154"/>
      <c r="W230" s="154"/>
    </row>
    <row r="231" ht="53.25" customHeight="1" outlineLevel="1" spans="1:23">
      <c r="A231" s="149" t="s">
        <v>58</v>
      </c>
      <c r="B231" s="149" t="s">
        <v>414</v>
      </c>
      <c r="C231" s="149" t="s">
        <v>292</v>
      </c>
      <c r="D231" s="149" t="s">
        <v>134</v>
      </c>
      <c r="E231" s="149" t="s">
        <v>135</v>
      </c>
      <c r="F231" s="149" t="s">
        <v>293</v>
      </c>
      <c r="G231" s="149" t="s">
        <v>292</v>
      </c>
      <c r="H231" s="154">
        <v>27185.04</v>
      </c>
      <c r="I231" s="154">
        <v>27185.04</v>
      </c>
      <c r="J231" s="154"/>
      <c r="K231" s="154"/>
      <c r="L231" s="154">
        <v>27185.04</v>
      </c>
      <c r="M231" s="149"/>
      <c r="N231" s="154"/>
      <c r="O231" s="154"/>
      <c r="P231" s="154"/>
      <c r="Q231" s="154"/>
      <c r="R231" s="154"/>
      <c r="S231" s="154"/>
      <c r="T231" s="154"/>
      <c r="U231" s="154"/>
      <c r="V231" s="154"/>
      <c r="W231" s="154"/>
    </row>
    <row r="232" ht="53.25" customHeight="1" outlineLevel="1" spans="1:23">
      <c r="A232" s="149" t="s">
        <v>58</v>
      </c>
      <c r="B232" s="149" t="s">
        <v>415</v>
      </c>
      <c r="C232" s="149" t="s">
        <v>309</v>
      </c>
      <c r="D232" s="149" t="s">
        <v>105</v>
      </c>
      <c r="E232" s="149" t="s">
        <v>106</v>
      </c>
      <c r="F232" s="149" t="s">
        <v>310</v>
      </c>
      <c r="G232" s="149" t="s">
        <v>311</v>
      </c>
      <c r="H232" s="154">
        <v>15310.5</v>
      </c>
      <c r="I232" s="154">
        <v>15310.5</v>
      </c>
      <c r="J232" s="154"/>
      <c r="K232" s="154"/>
      <c r="L232" s="154">
        <v>15310.5</v>
      </c>
      <c r="M232" s="149"/>
      <c r="N232" s="154"/>
      <c r="O232" s="154"/>
      <c r="P232" s="154"/>
      <c r="Q232" s="154"/>
      <c r="R232" s="154"/>
      <c r="S232" s="154"/>
      <c r="T232" s="154"/>
      <c r="U232" s="154"/>
      <c r="V232" s="154"/>
      <c r="W232" s="154"/>
    </row>
    <row r="233" ht="30.75" customHeight="1" spans="1:23">
      <c r="A233" s="160" t="s">
        <v>30</v>
      </c>
      <c r="B233" s="160"/>
      <c r="C233" s="160"/>
      <c r="D233" s="160"/>
      <c r="E233" s="160"/>
      <c r="F233" s="160"/>
      <c r="G233" s="160"/>
      <c r="H233" s="154">
        <v>28165471.67</v>
      </c>
      <c r="I233" s="154">
        <v>28165471.67</v>
      </c>
      <c r="J233" s="154"/>
      <c r="K233" s="154"/>
      <c r="L233" s="154">
        <v>28165471.67</v>
      </c>
      <c r="M233" s="154"/>
      <c r="N233" s="154"/>
      <c r="O233" s="154"/>
      <c r="P233" s="154"/>
      <c r="Q233" s="154"/>
      <c r="R233" s="154"/>
      <c r="S233" s="154"/>
      <c r="T233" s="154"/>
      <c r="U233" s="154"/>
      <c r="V233" s="154"/>
      <c r="W233" s="154"/>
    </row>
  </sheetData>
  <mergeCells count="32">
    <mergeCell ref="T1:W1"/>
    <mergeCell ref="A2:W2"/>
    <mergeCell ref="A3:G3"/>
    <mergeCell ref="T3:W3"/>
    <mergeCell ref="H4:W4"/>
    <mergeCell ref="I5:M5"/>
    <mergeCell ref="N5:P5"/>
    <mergeCell ref="R5:W5"/>
    <mergeCell ref="A233:G2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267"/>
  <sheetViews>
    <sheetView showZeros="0" topLeftCell="A84" workbookViewId="0">
      <selection activeCell="J9" sqref="J9:J262"/>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0" t="s">
        <v>416</v>
      </c>
      <c r="B1" s="150"/>
      <c r="C1" s="150"/>
      <c r="D1" s="150"/>
      <c r="E1" s="150"/>
      <c r="F1" s="150"/>
      <c r="G1" s="150"/>
      <c r="H1" s="150"/>
      <c r="I1" s="150"/>
      <c r="J1" s="150"/>
      <c r="K1" s="150"/>
      <c r="L1" s="150"/>
      <c r="M1" s="150"/>
      <c r="N1" s="150"/>
      <c r="O1" s="150"/>
      <c r="P1" s="150"/>
      <c r="Q1" s="150"/>
      <c r="R1" s="150"/>
      <c r="S1" s="150"/>
      <c r="T1" s="150"/>
      <c r="U1" s="150"/>
      <c r="V1" s="150"/>
      <c r="W1" s="150"/>
    </row>
    <row r="2" ht="26.25" customHeight="1" spans="1:23">
      <c r="A2" s="145" t="str">
        <f>"2026"&amp;"年部门项目支出预算表"</f>
        <v>2026年部门项目支出预算表</v>
      </c>
      <c r="B2" s="145"/>
      <c r="C2" s="145" t="s">
        <v>71</v>
      </c>
      <c r="D2" s="145"/>
      <c r="E2" s="145"/>
      <c r="F2" s="145"/>
      <c r="G2" s="145"/>
      <c r="H2" s="145"/>
      <c r="I2" s="145"/>
      <c r="J2" s="145"/>
      <c r="K2" s="145"/>
      <c r="L2" s="145"/>
      <c r="M2" s="145"/>
      <c r="N2" s="145"/>
      <c r="O2" s="145"/>
      <c r="P2" s="145"/>
      <c r="Q2" s="145"/>
      <c r="R2" s="145"/>
      <c r="S2" s="145"/>
      <c r="T2" s="145"/>
      <c r="U2" s="145"/>
      <c r="V2" s="145"/>
      <c r="W2" s="145"/>
    </row>
    <row r="3" ht="18.75" customHeight="1" spans="1:23">
      <c r="A3" s="151" t="str">
        <f>"单位名称："&amp;"梁河县农业农村局"</f>
        <v>单位名称：梁河县农业农村局</v>
      </c>
      <c r="B3" s="151"/>
      <c r="C3" s="151"/>
      <c r="D3" s="151"/>
      <c r="E3" s="151"/>
      <c r="F3" s="151"/>
      <c r="G3" s="151"/>
      <c r="H3" s="152"/>
      <c r="I3" s="152"/>
      <c r="J3" s="152"/>
      <c r="K3" s="152"/>
      <c r="L3" s="152"/>
      <c r="M3" s="152"/>
      <c r="N3" s="152"/>
      <c r="O3" s="152"/>
      <c r="P3" s="152"/>
      <c r="Q3" s="152"/>
      <c r="R3" s="152"/>
      <c r="S3" s="152"/>
      <c r="T3" s="152"/>
      <c r="U3" s="152"/>
      <c r="V3" s="150" t="s">
        <v>27</v>
      </c>
      <c r="W3" s="150"/>
    </row>
    <row r="4" ht="26.25" customHeight="1" spans="1:23">
      <c r="A4" s="153" t="s">
        <v>417</v>
      </c>
      <c r="B4" s="153" t="s">
        <v>189</v>
      </c>
      <c r="C4" s="153" t="s">
        <v>190</v>
      </c>
      <c r="D4" s="153" t="s">
        <v>418</v>
      </c>
      <c r="E4" s="153" t="s">
        <v>191</v>
      </c>
      <c r="F4" s="153" t="s">
        <v>192</v>
      </c>
      <c r="G4" s="153" t="s">
        <v>419</v>
      </c>
      <c r="H4" s="153" t="s">
        <v>420</v>
      </c>
      <c r="I4" s="153" t="s">
        <v>30</v>
      </c>
      <c r="J4" s="153" t="s">
        <v>421</v>
      </c>
      <c r="K4" s="153"/>
      <c r="L4" s="153"/>
      <c r="M4" s="153"/>
      <c r="N4" s="153" t="s">
        <v>201</v>
      </c>
      <c r="O4" s="153"/>
      <c r="P4" s="153"/>
      <c r="Q4" s="153" t="s">
        <v>37</v>
      </c>
      <c r="R4" s="153" t="s">
        <v>63</v>
      </c>
      <c r="S4" s="153"/>
      <c r="T4" s="153"/>
      <c r="U4" s="153"/>
      <c r="V4" s="153"/>
      <c r="W4" s="153"/>
    </row>
    <row r="5" ht="26.25" customHeight="1" spans="1:23">
      <c r="A5" s="153"/>
      <c r="B5" s="153"/>
      <c r="C5" s="153"/>
      <c r="D5" s="153"/>
      <c r="E5" s="153"/>
      <c r="F5" s="153"/>
      <c r="G5" s="153"/>
      <c r="H5" s="153"/>
      <c r="I5" s="153"/>
      <c r="J5" s="153" t="s">
        <v>34</v>
      </c>
      <c r="K5" s="153"/>
      <c r="L5" s="153" t="s">
        <v>35</v>
      </c>
      <c r="M5" s="153" t="s">
        <v>36</v>
      </c>
      <c r="N5" s="153" t="s">
        <v>34</v>
      </c>
      <c r="O5" s="153" t="s">
        <v>35</v>
      </c>
      <c r="P5" s="153" t="s">
        <v>36</v>
      </c>
      <c r="Q5" s="153"/>
      <c r="R5" s="153" t="s">
        <v>33</v>
      </c>
      <c r="S5" s="153" t="s">
        <v>40</v>
      </c>
      <c r="T5" s="153" t="s">
        <v>41</v>
      </c>
      <c r="U5" s="153" t="s">
        <v>42</v>
      </c>
      <c r="V5" s="153" t="s">
        <v>43</v>
      </c>
      <c r="W5" s="153" t="s">
        <v>44</v>
      </c>
    </row>
    <row r="6" ht="26.25" customHeight="1" spans="1:23">
      <c r="A6" s="153"/>
      <c r="B6" s="153"/>
      <c r="C6" s="153"/>
      <c r="D6" s="153"/>
      <c r="E6" s="153"/>
      <c r="F6" s="153"/>
      <c r="G6" s="153"/>
      <c r="H6" s="153"/>
      <c r="I6" s="153"/>
      <c r="J6" s="153" t="s">
        <v>33</v>
      </c>
      <c r="K6" s="153" t="s">
        <v>422</v>
      </c>
      <c r="L6" s="153"/>
      <c r="M6" s="153"/>
      <c r="N6" s="153"/>
      <c r="O6" s="153"/>
      <c r="P6" s="153"/>
      <c r="Q6" s="153"/>
      <c r="R6" s="153"/>
      <c r="S6" s="153"/>
      <c r="T6" s="153"/>
      <c r="U6" s="153"/>
      <c r="V6" s="153"/>
      <c r="W6" s="153"/>
    </row>
    <row r="7" ht="18.75" hidden="1" customHeight="1" spans="1:23">
      <c r="A7" s="153" t="s">
        <v>71</v>
      </c>
      <c r="B7" s="153" t="s">
        <v>72</v>
      </c>
      <c r="C7" s="153" t="s">
        <v>73</v>
      </c>
      <c r="D7" s="153" t="s">
        <v>74</v>
      </c>
      <c r="E7" s="153" t="s">
        <v>75</v>
      </c>
      <c r="F7" s="153" t="s">
        <v>76</v>
      </c>
      <c r="G7" s="153" t="s">
        <v>77</v>
      </c>
      <c r="H7" s="153" t="s">
        <v>78</v>
      </c>
      <c r="I7" s="153" t="s">
        <v>79</v>
      </c>
      <c r="J7" s="153" t="s">
        <v>80</v>
      </c>
      <c r="K7" s="153" t="s">
        <v>81</v>
      </c>
      <c r="L7" s="153" t="s">
        <v>82</v>
      </c>
      <c r="M7" s="153" t="s">
        <v>83</v>
      </c>
      <c r="N7" s="153" t="s">
        <v>84</v>
      </c>
      <c r="O7" s="153" t="s">
        <v>85</v>
      </c>
      <c r="P7" s="153" t="s">
        <v>203</v>
      </c>
      <c r="Q7" s="153" t="s">
        <v>204</v>
      </c>
      <c r="R7" s="153" t="s">
        <v>205</v>
      </c>
      <c r="S7" s="153" t="s">
        <v>206</v>
      </c>
      <c r="T7" s="153" t="s">
        <v>207</v>
      </c>
      <c r="U7" s="153" t="s">
        <v>208</v>
      </c>
      <c r="V7" s="153" t="s">
        <v>209</v>
      </c>
      <c r="W7" s="153" t="s">
        <v>210</v>
      </c>
    </row>
    <row r="8" ht="52.5" hidden="1" customHeight="1" spans="1:23">
      <c r="A8" s="149"/>
      <c r="B8" s="149"/>
      <c r="C8" s="149" t="s">
        <v>423</v>
      </c>
      <c r="D8" s="149"/>
      <c r="E8" s="149"/>
      <c r="F8" s="149"/>
      <c r="G8" s="149"/>
      <c r="H8" s="149"/>
      <c r="I8" s="154">
        <v>100000</v>
      </c>
      <c r="J8" s="154">
        <v>100000</v>
      </c>
      <c r="K8" s="154">
        <v>100000</v>
      </c>
      <c r="L8" s="154"/>
      <c r="M8" s="154"/>
      <c r="N8" s="154"/>
      <c r="O8" s="154"/>
      <c r="P8" s="154"/>
      <c r="Q8" s="154"/>
      <c r="R8" s="154"/>
      <c r="S8" s="154"/>
      <c r="T8" s="154"/>
      <c r="U8" s="154"/>
      <c r="V8" s="154"/>
      <c r="W8" s="154"/>
    </row>
    <row r="9" ht="52.5" customHeight="1" outlineLevel="1" spans="1:23">
      <c r="A9" s="149" t="s">
        <v>424</v>
      </c>
      <c r="B9" s="149" t="s">
        <v>425</v>
      </c>
      <c r="C9" s="149" t="s">
        <v>423</v>
      </c>
      <c r="D9" s="149" t="s">
        <v>46</v>
      </c>
      <c r="E9" s="149" t="s">
        <v>140</v>
      </c>
      <c r="F9" s="149" t="s">
        <v>141</v>
      </c>
      <c r="G9" s="149" t="s">
        <v>426</v>
      </c>
      <c r="H9" s="149" t="s">
        <v>427</v>
      </c>
      <c r="I9" s="154">
        <v>100000</v>
      </c>
      <c r="J9" s="154">
        <v>100000</v>
      </c>
      <c r="K9" s="154">
        <v>100000</v>
      </c>
      <c r="L9" s="154"/>
      <c r="M9" s="154"/>
      <c r="N9" s="154"/>
      <c r="O9" s="154"/>
      <c r="P9" s="154"/>
      <c r="Q9" s="154"/>
      <c r="R9" s="154"/>
      <c r="S9" s="154"/>
      <c r="T9" s="154"/>
      <c r="U9" s="154"/>
      <c r="V9" s="154"/>
      <c r="W9" s="154"/>
    </row>
    <row r="10" ht="52.5" hidden="1" customHeight="1" collapsed="1" spans="1:23">
      <c r="A10" s="149"/>
      <c r="B10" s="149"/>
      <c r="C10" s="149" t="s">
        <v>428</v>
      </c>
      <c r="D10" s="149"/>
      <c r="E10" s="149"/>
      <c r="F10" s="149"/>
      <c r="G10" s="149"/>
      <c r="H10" s="149"/>
      <c r="I10" s="154">
        <v>10000</v>
      </c>
      <c r="J10" s="154">
        <v>10000</v>
      </c>
      <c r="K10" s="154">
        <v>10000</v>
      </c>
      <c r="L10" s="154"/>
      <c r="M10" s="154"/>
      <c r="N10" s="149"/>
      <c r="O10" s="149"/>
      <c r="P10" s="149"/>
      <c r="Q10" s="154"/>
      <c r="R10" s="154"/>
      <c r="S10" s="154"/>
      <c r="T10" s="154"/>
      <c r="U10" s="154"/>
      <c r="V10" s="154"/>
      <c r="W10" s="154"/>
    </row>
    <row r="11" ht="52.5" hidden="1" customHeight="1" outlineLevel="1" spans="1:23">
      <c r="A11" s="149" t="s">
        <v>429</v>
      </c>
      <c r="B11" s="149" t="s">
        <v>430</v>
      </c>
      <c r="C11" s="149" t="s">
        <v>428</v>
      </c>
      <c r="D11" s="149" t="s">
        <v>46</v>
      </c>
      <c r="E11" s="149" t="s">
        <v>136</v>
      </c>
      <c r="F11" s="149" t="s">
        <v>137</v>
      </c>
      <c r="G11" s="149" t="s">
        <v>268</v>
      </c>
      <c r="H11" s="149" t="s">
        <v>269</v>
      </c>
      <c r="I11" s="154">
        <v>4000</v>
      </c>
      <c r="J11" s="154">
        <v>4000</v>
      </c>
      <c r="K11" s="154">
        <v>4000</v>
      </c>
      <c r="L11" s="154"/>
      <c r="M11" s="154"/>
      <c r="N11" s="149"/>
      <c r="O11" s="149"/>
      <c r="P11" s="149"/>
      <c r="Q11" s="154"/>
      <c r="R11" s="154"/>
      <c r="S11" s="154"/>
      <c r="T11" s="154"/>
      <c r="U11" s="154"/>
      <c r="V11" s="154"/>
      <c r="W11" s="154"/>
    </row>
    <row r="12" ht="52.5" hidden="1" customHeight="1" outlineLevel="1" spans="1:23">
      <c r="A12" s="149" t="s">
        <v>429</v>
      </c>
      <c r="B12" s="149" t="s">
        <v>430</v>
      </c>
      <c r="C12" s="149" t="s">
        <v>428</v>
      </c>
      <c r="D12" s="149" t="s">
        <v>46</v>
      </c>
      <c r="E12" s="149" t="s">
        <v>136</v>
      </c>
      <c r="F12" s="149" t="s">
        <v>137</v>
      </c>
      <c r="G12" s="149" t="s">
        <v>260</v>
      </c>
      <c r="H12" s="149" t="s">
        <v>261</v>
      </c>
      <c r="I12" s="154">
        <v>6000</v>
      </c>
      <c r="J12" s="154">
        <v>6000</v>
      </c>
      <c r="K12" s="154">
        <v>6000</v>
      </c>
      <c r="L12" s="154"/>
      <c r="M12" s="154"/>
      <c r="N12" s="149"/>
      <c r="O12" s="149"/>
      <c r="P12" s="149"/>
      <c r="Q12" s="154"/>
      <c r="R12" s="154"/>
      <c r="S12" s="154"/>
      <c r="T12" s="154"/>
      <c r="U12" s="154"/>
      <c r="V12" s="154"/>
      <c r="W12" s="154"/>
    </row>
    <row r="13" ht="52.5" hidden="1" customHeight="1" spans="1:23">
      <c r="A13" s="149"/>
      <c r="B13" s="149"/>
      <c r="C13" s="149" t="s">
        <v>431</v>
      </c>
      <c r="D13" s="149"/>
      <c r="E13" s="149"/>
      <c r="F13" s="149"/>
      <c r="G13" s="149"/>
      <c r="H13" s="149"/>
      <c r="I13" s="154">
        <v>736800</v>
      </c>
      <c r="J13" s="154"/>
      <c r="K13" s="154"/>
      <c r="L13" s="154"/>
      <c r="M13" s="154"/>
      <c r="N13" s="149"/>
      <c r="O13" s="149"/>
      <c r="P13" s="149"/>
      <c r="Q13" s="154"/>
      <c r="R13" s="154">
        <v>736800</v>
      </c>
      <c r="S13" s="154"/>
      <c r="T13" s="154"/>
      <c r="U13" s="154"/>
      <c r="V13" s="154"/>
      <c r="W13" s="154">
        <v>736800</v>
      </c>
    </row>
    <row r="14" ht="52.5" hidden="1" customHeight="1" outlineLevel="1" spans="1:23">
      <c r="A14" s="149" t="s">
        <v>424</v>
      </c>
      <c r="B14" s="149" t="s">
        <v>432</v>
      </c>
      <c r="C14" s="149" t="s">
        <v>431</v>
      </c>
      <c r="D14" s="149" t="s">
        <v>46</v>
      </c>
      <c r="E14" s="149" t="s">
        <v>134</v>
      </c>
      <c r="F14" s="149" t="s">
        <v>135</v>
      </c>
      <c r="G14" s="149" t="s">
        <v>256</v>
      </c>
      <c r="H14" s="149" t="s">
        <v>257</v>
      </c>
      <c r="I14" s="154">
        <v>375000</v>
      </c>
      <c r="J14" s="154"/>
      <c r="K14" s="154"/>
      <c r="L14" s="154"/>
      <c r="M14" s="154"/>
      <c r="N14" s="149"/>
      <c r="O14" s="149"/>
      <c r="P14" s="149"/>
      <c r="Q14" s="154"/>
      <c r="R14" s="154">
        <v>375000</v>
      </c>
      <c r="S14" s="154"/>
      <c r="T14" s="154"/>
      <c r="U14" s="154"/>
      <c r="V14" s="154"/>
      <c r="W14" s="154">
        <v>375000</v>
      </c>
    </row>
    <row r="15" ht="52.5" hidden="1" customHeight="1" outlineLevel="1" spans="1:23">
      <c r="A15" s="149" t="s">
        <v>424</v>
      </c>
      <c r="B15" s="149" t="s">
        <v>432</v>
      </c>
      <c r="C15" s="149" t="s">
        <v>431</v>
      </c>
      <c r="D15" s="149" t="s">
        <v>46</v>
      </c>
      <c r="E15" s="149" t="s">
        <v>134</v>
      </c>
      <c r="F15" s="149" t="s">
        <v>135</v>
      </c>
      <c r="G15" s="149" t="s">
        <v>268</v>
      </c>
      <c r="H15" s="149" t="s">
        <v>269</v>
      </c>
      <c r="I15" s="154">
        <v>156800</v>
      </c>
      <c r="J15" s="154"/>
      <c r="K15" s="154"/>
      <c r="L15" s="154"/>
      <c r="M15" s="154"/>
      <c r="N15" s="149"/>
      <c r="O15" s="149"/>
      <c r="P15" s="149"/>
      <c r="Q15" s="154"/>
      <c r="R15" s="154">
        <v>156800</v>
      </c>
      <c r="S15" s="154"/>
      <c r="T15" s="154"/>
      <c r="U15" s="154"/>
      <c r="V15" s="154"/>
      <c r="W15" s="154">
        <v>156800</v>
      </c>
    </row>
    <row r="16" ht="52.5" hidden="1" customHeight="1" outlineLevel="1" spans="1:23">
      <c r="A16" s="149" t="s">
        <v>424</v>
      </c>
      <c r="B16" s="149" t="s">
        <v>432</v>
      </c>
      <c r="C16" s="149" t="s">
        <v>431</v>
      </c>
      <c r="D16" s="149" t="s">
        <v>46</v>
      </c>
      <c r="E16" s="149" t="s">
        <v>134</v>
      </c>
      <c r="F16" s="149" t="s">
        <v>135</v>
      </c>
      <c r="G16" s="149" t="s">
        <v>270</v>
      </c>
      <c r="H16" s="149" t="s">
        <v>271</v>
      </c>
      <c r="I16" s="154">
        <v>3000</v>
      </c>
      <c r="J16" s="154"/>
      <c r="K16" s="154"/>
      <c r="L16" s="154"/>
      <c r="M16" s="154"/>
      <c r="N16" s="149"/>
      <c r="O16" s="149"/>
      <c r="P16" s="149"/>
      <c r="Q16" s="154"/>
      <c r="R16" s="154">
        <v>3000</v>
      </c>
      <c r="S16" s="154"/>
      <c r="T16" s="154"/>
      <c r="U16" s="154"/>
      <c r="V16" s="154"/>
      <c r="W16" s="154">
        <v>3000</v>
      </c>
    </row>
    <row r="17" ht="52.5" hidden="1" customHeight="1" outlineLevel="1" spans="1:23">
      <c r="A17" s="149" t="s">
        <v>424</v>
      </c>
      <c r="B17" s="149" t="s">
        <v>432</v>
      </c>
      <c r="C17" s="149" t="s">
        <v>431</v>
      </c>
      <c r="D17" s="149" t="s">
        <v>46</v>
      </c>
      <c r="E17" s="149" t="s">
        <v>134</v>
      </c>
      <c r="F17" s="149" t="s">
        <v>135</v>
      </c>
      <c r="G17" s="149" t="s">
        <v>260</v>
      </c>
      <c r="H17" s="149" t="s">
        <v>261</v>
      </c>
      <c r="I17" s="154">
        <v>130000</v>
      </c>
      <c r="J17" s="154"/>
      <c r="K17" s="154"/>
      <c r="L17" s="154"/>
      <c r="M17" s="154"/>
      <c r="N17" s="149"/>
      <c r="O17" s="149"/>
      <c r="P17" s="149"/>
      <c r="Q17" s="154"/>
      <c r="R17" s="154">
        <v>130000</v>
      </c>
      <c r="S17" s="154"/>
      <c r="T17" s="154"/>
      <c r="U17" s="154"/>
      <c r="V17" s="154"/>
      <c r="W17" s="154">
        <v>130000</v>
      </c>
    </row>
    <row r="18" ht="52.5" hidden="1" customHeight="1" outlineLevel="1" spans="1:23">
      <c r="A18" s="149" t="s">
        <v>424</v>
      </c>
      <c r="B18" s="149" t="s">
        <v>432</v>
      </c>
      <c r="C18" s="149" t="s">
        <v>431</v>
      </c>
      <c r="D18" s="149" t="s">
        <v>46</v>
      </c>
      <c r="E18" s="149" t="s">
        <v>134</v>
      </c>
      <c r="F18" s="149" t="s">
        <v>135</v>
      </c>
      <c r="G18" s="149" t="s">
        <v>274</v>
      </c>
      <c r="H18" s="149" t="s">
        <v>184</v>
      </c>
      <c r="I18" s="154">
        <v>5000</v>
      </c>
      <c r="J18" s="154"/>
      <c r="K18" s="154"/>
      <c r="L18" s="154"/>
      <c r="M18" s="154"/>
      <c r="N18" s="149"/>
      <c r="O18" s="149"/>
      <c r="P18" s="149"/>
      <c r="Q18" s="154"/>
      <c r="R18" s="154">
        <v>5000</v>
      </c>
      <c r="S18" s="154"/>
      <c r="T18" s="154"/>
      <c r="U18" s="154"/>
      <c r="V18" s="154"/>
      <c r="W18" s="154">
        <v>5000</v>
      </c>
    </row>
    <row r="19" ht="52.5" hidden="1" customHeight="1" outlineLevel="1" spans="1:23">
      <c r="A19" s="149" t="s">
        <v>424</v>
      </c>
      <c r="B19" s="149" t="s">
        <v>432</v>
      </c>
      <c r="C19" s="149" t="s">
        <v>431</v>
      </c>
      <c r="D19" s="149" t="s">
        <v>46</v>
      </c>
      <c r="E19" s="149" t="s">
        <v>134</v>
      </c>
      <c r="F19" s="149" t="s">
        <v>135</v>
      </c>
      <c r="G19" s="149" t="s">
        <v>433</v>
      </c>
      <c r="H19" s="149" t="s">
        <v>434</v>
      </c>
      <c r="I19" s="154">
        <v>10000</v>
      </c>
      <c r="J19" s="154"/>
      <c r="K19" s="154"/>
      <c r="L19" s="154"/>
      <c r="M19" s="154"/>
      <c r="N19" s="149"/>
      <c r="O19" s="149"/>
      <c r="P19" s="149"/>
      <c r="Q19" s="154"/>
      <c r="R19" s="154">
        <v>10000</v>
      </c>
      <c r="S19" s="154"/>
      <c r="T19" s="154"/>
      <c r="U19" s="154"/>
      <c r="V19" s="154"/>
      <c r="W19" s="154">
        <v>10000</v>
      </c>
    </row>
    <row r="20" ht="52.5" hidden="1" customHeight="1" outlineLevel="1" spans="1:23">
      <c r="A20" s="149" t="s">
        <v>424</v>
      </c>
      <c r="B20" s="149" t="s">
        <v>432</v>
      </c>
      <c r="C20" s="149" t="s">
        <v>431</v>
      </c>
      <c r="D20" s="149" t="s">
        <v>46</v>
      </c>
      <c r="E20" s="149" t="s">
        <v>134</v>
      </c>
      <c r="F20" s="149" t="s">
        <v>135</v>
      </c>
      <c r="G20" s="149" t="s">
        <v>285</v>
      </c>
      <c r="H20" s="149" t="s">
        <v>286</v>
      </c>
      <c r="I20" s="154">
        <v>15000</v>
      </c>
      <c r="J20" s="154"/>
      <c r="K20" s="154"/>
      <c r="L20" s="154"/>
      <c r="M20" s="154"/>
      <c r="N20" s="149"/>
      <c r="O20" s="149"/>
      <c r="P20" s="149"/>
      <c r="Q20" s="154"/>
      <c r="R20" s="154">
        <v>15000</v>
      </c>
      <c r="S20" s="154"/>
      <c r="T20" s="154"/>
      <c r="U20" s="154"/>
      <c r="V20" s="154"/>
      <c r="W20" s="154">
        <v>15000</v>
      </c>
    </row>
    <row r="21" ht="52.5" customHeight="1" outlineLevel="1" spans="1:23">
      <c r="A21" s="149" t="s">
        <v>424</v>
      </c>
      <c r="B21" s="149" t="s">
        <v>432</v>
      </c>
      <c r="C21" s="149" t="s">
        <v>431</v>
      </c>
      <c r="D21" s="149" t="s">
        <v>46</v>
      </c>
      <c r="E21" s="149" t="s">
        <v>134</v>
      </c>
      <c r="F21" s="149" t="s">
        <v>135</v>
      </c>
      <c r="G21" s="149" t="s">
        <v>426</v>
      </c>
      <c r="H21" s="149" t="s">
        <v>427</v>
      </c>
      <c r="I21" s="154">
        <v>30000</v>
      </c>
      <c r="J21" s="154"/>
      <c r="K21" s="154"/>
      <c r="L21" s="154"/>
      <c r="M21" s="154"/>
      <c r="N21" s="149"/>
      <c r="O21" s="149"/>
      <c r="P21" s="149"/>
      <c r="Q21" s="154"/>
      <c r="R21" s="154">
        <v>30000</v>
      </c>
      <c r="S21" s="154"/>
      <c r="T21" s="154"/>
      <c r="U21" s="154"/>
      <c r="V21" s="154"/>
      <c r="W21" s="154">
        <v>30000</v>
      </c>
    </row>
    <row r="22" ht="52.5" hidden="1" customHeight="1" outlineLevel="1" spans="1:23">
      <c r="A22" s="149" t="s">
        <v>424</v>
      </c>
      <c r="B22" s="149" t="s">
        <v>432</v>
      </c>
      <c r="C22" s="149" t="s">
        <v>431</v>
      </c>
      <c r="D22" s="149" t="s">
        <v>46</v>
      </c>
      <c r="E22" s="149" t="s">
        <v>134</v>
      </c>
      <c r="F22" s="149" t="s">
        <v>135</v>
      </c>
      <c r="G22" s="149" t="s">
        <v>277</v>
      </c>
      <c r="H22" s="149" t="s">
        <v>278</v>
      </c>
      <c r="I22" s="154">
        <v>2000</v>
      </c>
      <c r="J22" s="154"/>
      <c r="K22" s="154"/>
      <c r="L22" s="154"/>
      <c r="M22" s="154"/>
      <c r="N22" s="149"/>
      <c r="O22" s="149"/>
      <c r="P22" s="149"/>
      <c r="Q22" s="154"/>
      <c r="R22" s="154">
        <v>2000</v>
      </c>
      <c r="S22" s="154"/>
      <c r="T22" s="154"/>
      <c r="U22" s="154"/>
      <c r="V22" s="154"/>
      <c r="W22" s="154">
        <v>2000</v>
      </c>
    </row>
    <row r="23" ht="52.5" hidden="1" customHeight="1" outlineLevel="1" spans="1:23">
      <c r="A23" s="149" t="s">
        <v>424</v>
      </c>
      <c r="B23" s="149" t="s">
        <v>432</v>
      </c>
      <c r="C23" s="149" t="s">
        <v>431</v>
      </c>
      <c r="D23" s="149" t="s">
        <v>46</v>
      </c>
      <c r="E23" s="149" t="s">
        <v>134</v>
      </c>
      <c r="F23" s="149" t="s">
        <v>135</v>
      </c>
      <c r="G23" s="149" t="s">
        <v>262</v>
      </c>
      <c r="H23" s="149" t="s">
        <v>263</v>
      </c>
      <c r="I23" s="154">
        <v>10000</v>
      </c>
      <c r="J23" s="154"/>
      <c r="K23" s="154"/>
      <c r="L23" s="154"/>
      <c r="M23" s="154"/>
      <c r="N23" s="149"/>
      <c r="O23" s="149"/>
      <c r="P23" s="149"/>
      <c r="Q23" s="154"/>
      <c r="R23" s="154">
        <v>10000</v>
      </c>
      <c r="S23" s="154"/>
      <c r="T23" s="154"/>
      <c r="U23" s="154"/>
      <c r="V23" s="154"/>
      <c r="W23" s="154">
        <v>10000</v>
      </c>
    </row>
    <row r="24" ht="52.5" hidden="1" customHeight="1" collapsed="1" spans="1:23">
      <c r="A24" s="149"/>
      <c r="B24" s="149"/>
      <c r="C24" s="149" t="s">
        <v>435</v>
      </c>
      <c r="D24" s="149"/>
      <c r="E24" s="149"/>
      <c r="F24" s="149"/>
      <c r="G24" s="149"/>
      <c r="H24" s="149"/>
      <c r="I24" s="154">
        <v>20000</v>
      </c>
      <c r="J24" s="154">
        <v>20000</v>
      </c>
      <c r="K24" s="154">
        <v>20000</v>
      </c>
      <c r="L24" s="154"/>
      <c r="M24" s="154"/>
      <c r="N24" s="149"/>
      <c r="O24" s="149"/>
      <c r="P24" s="149"/>
      <c r="Q24" s="154"/>
      <c r="R24" s="154"/>
      <c r="S24" s="154"/>
      <c r="T24" s="154"/>
      <c r="U24" s="154"/>
      <c r="V24" s="154"/>
      <c r="W24" s="154"/>
    </row>
    <row r="25" ht="52.5" hidden="1" customHeight="1" outlineLevel="1" spans="1:23">
      <c r="A25" s="149" t="s">
        <v>429</v>
      </c>
      <c r="B25" s="149" t="s">
        <v>436</v>
      </c>
      <c r="C25" s="149" t="s">
        <v>435</v>
      </c>
      <c r="D25" s="149" t="s">
        <v>46</v>
      </c>
      <c r="E25" s="149" t="s">
        <v>152</v>
      </c>
      <c r="F25" s="149" t="s">
        <v>153</v>
      </c>
      <c r="G25" s="149" t="s">
        <v>256</v>
      </c>
      <c r="H25" s="149" t="s">
        <v>257</v>
      </c>
      <c r="I25" s="154">
        <v>5240</v>
      </c>
      <c r="J25" s="154">
        <v>5240</v>
      </c>
      <c r="K25" s="154">
        <v>5240</v>
      </c>
      <c r="L25" s="154"/>
      <c r="M25" s="154"/>
      <c r="N25" s="149"/>
      <c r="O25" s="149"/>
      <c r="P25" s="149"/>
      <c r="Q25" s="154"/>
      <c r="R25" s="154"/>
      <c r="S25" s="154"/>
      <c r="T25" s="154"/>
      <c r="U25" s="154"/>
      <c r="V25" s="154"/>
      <c r="W25" s="154"/>
    </row>
    <row r="26" ht="52.5" hidden="1" customHeight="1" outlineLevel="1" spans="1:23">
      <c r="A26" s="149" t="s">
        <v>429</v>
      </c>
      <c r="B26" s="149" t="s">
        <v>436</v>
      </c>
      <c r="C26" s="149" t="s">
        <v>435</v>
      </c>
      <c r="D26" s="149" t="s">
        <v>46</v>
      </c>
      <c r="E26" s="149" t="s">
        <v>152</v>
      </c>
      <c r="F26" s="149" t="s">
        <v>153</v>
      </c>
      <c r="G26" s="149" t="s">
        <v>256</v>
      </c>
      <c r="H26" s="149" t="s">
        <v>257</v>
      </c>
      <c r="I26" s="154">
        <v>1000</v>
      </c>
      <c r="J26" s="154">
        <v>1000</v>
      </c>
      <c r="K26" s="154">
        <v>1000</v>
      </c>
      <c r="L26" s="154"/>
      <c r="M26" s="154"/>
      <c r="N26" s="149"/>
      <c r="O26" s="149"/>
      <c r="P26" s="149"/>
      <c r="Q26" s="154"/>
      <c r="R26" s="154"/>
      <c r="S26" s="154"/>
      <c r="T26" s="154"/>
      <c r="U26" s="154"/>
      <c r="V26" s="154"/>
      <c r="W26" s="154"/>
    </row>
    <row r="27" ht="52.5" hidden="1" customHeight="1" outlineLevel="1" spans="1:23">
      <c r="A27" s="149" t="s">
        <v>429</v>
      </c>
      <c r="B27" s="149" t="s">
        <v>436</v>
      </c>
      <c r="C27" s="149" t="s">
        <v>435</v>
      </c>
      <c r="D27" s="149" t="s">
        <v>46</v>
      </c>
      <c r="E27" s="149" t="s">
        <v>152</v>
      </c>
      <c r="F27" s="149" t="s">
        <v>153</v>
      </c>
      <c r="G27" s="149" t="s">
        <v>268</v>
      </c>
      <c r="H27" s="149" t="s">
        <v>269</v>
      </c>
      <c r="I27" s="154">
        <v>5000</v>
      </c>
      <c r="J27" s="154">
        <v>5000</v>
      </c>
      <c r="K27" s="154">
        <v>5000</v>
      </c>
      <c r="L27" s="154"/>
      <c r="M27" s="154"/>
      <c r="N27" s="149"/>
      <c r="O27" s="149"/>
      <c r="P27" s="149"/>
      <c r="Q27" s="154"/>
      <c r="R27" s="154"/>
      <c r="S27" s="154"/>
      <c r="T27" s="154"/>
      <c r="U27" s="154"/>
      <c r="V27" s="154"/>
      <c r="W27" s="154"/>
    </row>
    <row r="28" ht="52.5" hidden="1" customHeight="1" outlineLevel="1" spans="1:23">
      <c r="A28" s="149" t="s">
        <v>429</v>
      </c>
      <c r="B28" s="149" t="s">
        <v>436</v>
      </c>
      <c r="C28" s="149" t="s">
        <v>435</v>
      </c>
      <c r="D28" s="149" t="s">
        <v>46</v>
      </c>
      <c r="E28" s="149" t="s">
        <v>152</v>
      </c>
      <c r="F28" s="149" t="s">
        <v>153</v>
      </c>
      <c r="G28" s="149" t="s">
        <v>433</v>
      </c>
      <c r="H28" s="149" t="s">
        <v>434</v>
      </c>
      <c r="I28" s="154">
        <v>2400</v>
      </c>
      <c r="J28" s="154">
        <v>2400</v>
      </c>
      <c r="K28" s="154">
        <v>2400</v>
      </c>
      <c r="L28" s="154"/>
      <c r="M28" s="154"/>
      <c r="N28" s="149"/>
      <c r="O28" s="149"/>
      <c r="P28" s="149"/>
      <c r="Q28" s="154"/>
      <c r="R28" s="154"/>
      <c r="S28" s="154"/>
      <c r="T28" s="154"/>
      <c r="U28" s="154"/>
      <c r="V28" s="154"/>
      <c r="W28" s="154"/>
    </row>
    <row r="29" ht="52.5" hidden="1" customHeight="1" outlineLevel="1" spans="1:23">
      <c r="A29" s="149" t="s">
        <v>429</v>
      </c>
      <c r="B29" s="149" t="s">
        <v>436</v>
      </c>
      <c r="C29" s="149" t="s">
        <v>435</v>
      </c>
      <c r="D29" s="149" t="s">
        <v>46</v>
      </c>
      <c r="E29" s="149" t="s">
        <v>152</v>
      </c>
      <c r="F29" s="149" t="s">
        <v>153</v>
      </c>
      <c r="G29" s="149" t="s">
        <v>285</v>
      </c>
      <c r="H29" s="149" t="s">
        <v>286</v>
      </c>
      <c r="I29" s="154">
        <v>1760</v>
      </c>
      <c r="J29" s="154">
        <v>1760</v>
      </c>
      <c r="K29" s="154">
        <v>1760</v>
      </c>
      <c r="L29" s="154"/>
      <c r="M29" s="154"/>
      <c r="N29" s="149"/>
      <c r="O29" s="149"/>
      <c r="P29" s="149"/>
      <c r="Q29" s="154"/>
      <c r="R29" s="154"/>
      <c r="S29" s="154"/>
      <c r="T29" s="154"/>
      <c r="U29" s="154"/>
      <c r="V29" s="154"/>
      <c r="W29" s="154"/>
    </row>
    <row r="30" ht="52.5" hidden="1" customHeight="1" outlineLevel="1" spans="1:23">
      <c r="A30" s="149" t="s">
        <v>429</v>
      </c>
      <c r="B30" s="149" t="s">
        <v>436</v>
      </c>
      <c r="C30" s="149" t="s">
        <v>435</v>
      </c>
      <c r="D30" s="149" t="s">
        <v>46</v>
      </c>
      <c r="E30" s="149" t="s">
        <v>152</v>
      </c>
      <c r="F30" s="149" t="s">
        <v>153</v>
      </c>
      <c r="G30" s="149" t="s">
        <v>287</v>
      </c>
      <c r="H30" s="149" t="s">
        <v>288</v>
      </c>
      <c r="I30" s="154">
        <v>3000</v>
      </c>
      <c r="J30" s="154">
        <v>3000</v>
      </c>
      <c r="K30" s="154">
        <v>3000</v>
      </c>
      <c r="L30" s="154"/>
      <c r="M30" s="154"/>
      <c r="N30" s="149"/>
      <c r="O30" s="149"/>
      <c r="P30" s="149"/>
      <c r="Q30" s="154"/>
      <c r="R30" s="154"/>
      <c r="S30" s="154"/>
      <c r="T30" s="154"/>
      <c r="U30" s="154"/>
      <c r="V30" s="154"/>
      <c r="W30" s="154"/>
    </row>
    <row r="31" ht="52.5" hidden="1" customHeight="1" outlineLevel="1" spans="1:23">
      <c r="A31" s="149" t="s">
        <v>429</v>
      </c>
      <c r="B31" s="149" t="s">
        <v>436</v>
      </c>
      <c r="C31" s="149" t="s">
        <v>435</v>
      </c>
      <c r="D31" s="149" t="s">
        <v>46</v>
      </c>
      <c r="E31" s="149" t="s">
        <v>152</v>
      </c>
      <c r="F31" s="149" t="s">
        <v>153</v>
      </c>
      <c r="G31" s="149" t="s">
        <v>262</v>
      </c>
      <c r="H31" s="149" t="s">
        <v>263</v>
      </c>
      <c r="I31" s="154">
        <v>1600</v>
      </c>
      <c r="J31" s="154">
        <v>1600</v>
      </c>
      <c r="K31" s="154">
        <v>1600</v>
      </c>
      <c r="L31" s="154"/>
      <c r="M31" s="154"/>
      <c r="N31" s="149"/>
      <c r="O31" s="149"/>
      <c r="P31" s="149"/>
      <c r="Q31" s="154"/>
      <c r="R31" s="154"/>
      <c r="S31" s="154"/>
      <c r="T31" s="154"/>
      <c r="U31" s="154"/>
      <c r="V31" s="154"/>
      <c r="W31" s="154"/>
    </row>
    <row r="32" ht="52.5" hidden="1" customHeight="1" collapsed="1" spans="1:23">
      <c r="A32" s="149"/>
      <c r="B32" s="149"/>
      <c r="C32" s="149" t="s">
        <v>437</v>
      </c>
      <c r="D32" s="149"/>
      <c r="E32" s="149"/>
      <c r="F32" s="149"/>
      <c r="G32" s="149"/>
      <c r="H32" s="149"/>
      <c r="I32" s="154">
        <v>20000</v>
      </c>
      <c r="J32" s="154">
        <v>20000</v>
      </c>
      <c r="K32" s="154">
        <v>20000</v>
      </c>
      <c r="L32" s="154"/>
      <c r="M32" s="154"/>
      <c r="N32" s="149"/>
      <c r="O32" s="149"/>
      <c r="P32" s="149"/>
      <c r="Q32" s="154"/>
      <c r="R32" s="154"/>
      <c r="S32" s="154"/>
      <c r="T32" s="154"/>
      <c r="U32" s="154"/>
      <c r="V32" s="154"/>
      <c r="W32" s="154"/>
    </row>
    <row r="33" ht="52.5" hidden="1" customHeight="1" outlineLevel="1" spans="1:23">
      <c r="A33" s="149" t="s">
        <v>424</v>
      </c>
      <c r="B33" s="149" t="s">
        <v>438</v>
      </c>
      <c r="C33" s="149" t="s">
        <v>437</v>
      </c>
      <c r="D33" s="149" t="s">
        <v>46</v>
      </c>
      <c r="E33" s="149" t="s">
        <v>134</v>
      </c>
      <c r="F33" s="149" t="s">
        <v>135</v>
      </c>
      <c r="G33" s="149" t="s">
        <v>256</v>
      </c>
      <c r="H33" s="149" t="s">
        <v>257</v>
      </c>
      <c r="I33" s="154">
        <v>3450</v>
      </c>
      <c r="J33" s="154">
        <v>3450</v>
      </c>
      <c r="K33" s="154">
        <v>3450</v>
      </c>
      <c r="L33" s="154"/>
      <c r="M33" s="154"/>
      <c r="N33" s="149"/>
      <c r="O33" s="149"/>
      <c r="P33" s="149"/>
      <c r="Q33" s="154"/>
      <c r="R33" s="154"/>
      <c r="S33" s="154"/>
      <c r="T33" s="154"/>
      <c r="U33" s="154"/>
      <c r="V33" s="154"/>
      <c r="W33" s="154"/>
    </row>
    <row r="34" ht="52.5" hidden="1" customHeight="1" outlineLevel="1" spans="1:23">
      <c r="A34" s="149" t="s">
        <v>424</v>
      </c>
      <c r="B34" s="149" t="s">
        <v>438</v>
      </c>
      <c r="C34" s="149" t="s">
        <v>437</v>
      </c>
      <c r="D34" s="149" t="s">
        <v>46</v>
      </c>
      <c r="E34" s="149" t="s">
        <v>134</v>
      </c>
      <c r="F34" s="149" t="s">
        <v>135</v>
      </c>
      <c r="G34" s="149" t="s">
        <v>411</v>
      </c>
      <c r="H34" s="149" t="s">
        <v>412</v>
      </c>
      <c r="I34" s="154">
        <v>3000</v>
      </c>
      <c r="J34" s="154">
        <v>3000</v>
      </c>
      <c r="K34" s="154">
        <v>3000</v>
      </c>
      <c r="L34" s="154"/>
      <c r="M34" s="154"/>
      <c r="N34" s="149"/>
      <c r="O34" s="149"/>
      <c r="P34" s="149"/>
      <c r="Q34" s="154"/>
      <c r="R34" s="154"/>
      <c r="S34" s="154"/>
      <c r="T34" s="154"/>
      <c r="U34" s="154"/>
      <c r="V34" s="154"/>
      <c r="W34" s="154"/>
    </row>
    <row r="35" ht="52.5" hidden="1" customHeight="1" outlineLevel="1" spans="1:23">
      <c r="A35" s="149" t="s">
        <v>424</v>
      </c>
      <c r="B35" s="149" t="s">
        <v>438</v>
      </c>
      <c r="C35" s="149" t="s">
        <v>437</v>
      </c>
      <c r="D35" s="149" t="s">
        <v>46</v>
      </c>
      <c r="E35" s="149" t="s">
        <v>134</v>
      </c>
      <c r="F35" s="149" t="s">
        <v>135</v>
      </c>
      <c r="G35" s="149" t="s">
        <v>268</v>
      </c>
      <c r="H35" s="149" t="s">
        <v>269</v>
      </c>
      <c r="I35" s="154">
        <v>9950</v>
      </c>
      <c r="J35" s="154">
        <v>9950</v>
      </c>
      <c r="K35" s="154">
        <v>9950</v>
      </c>
      <c r="L35" s="154"/>
      <c r="M35" s="154"/>
      <c r="N35" s="149"/>
      <c r="O35" s="149"/>
      <c r="P35" s="149"/>
      <c r="Q35" s="154"/>
      <c r="R35" s="154"/>
      <c r="S35" s="154"/>
      <c r="T35" s="154"/>
      <c r="U35" s="154"/>
      <c r="V35" s="154"/>
      <c r="W35" s="154"/>
    </row>
    <row r="36" ht="52.5" hidden="1" customHeight="1" outlineLevel="1" spans="1:23">
      <c r="A36" s="149" t="s">
        <v>424</v>
      </c>
      <c r="B36" s="149" t="s">
        <v>438</v>
      </c>
      <c r="C36" s="149" t="s">
        <v>437</v>
      </c>
      <c r="D36" s="149" t="s">
        <v>46</v>
      </c>
      <c r="E36" s="149" t="s">
        <v>134</v>
      </c>
      <c r="F36" s="149" t="s">
        <v>135</v>
      </c>
      <c r="G36" s="149" t="s">
        <v>260</v>
      </c>
      <c r="H36" s="149" t="s">
        <v>261</v>
      </c>
      <c r="I36" s="154">
        <v>3600</v>
      </c>
      <c r="J36" s="154">
        <v>3600</v>
      </c>
      <c r="K36" s="154">
        <v>3600</v>
      </c>
      <c r="L36" s="154"/>
      <c r="M36" s="154"/>
      <c r="N36" s="149"/>
      <c r="O36" s="149"/>
      <c r="P36" s="149"/>
      <c r="Q36" s="154"/>
      <c r="R36" s="154"/>
      <c r="S36" s="154"/>
      <c r="T36" s="154"/>
      <c r="U36" s="154"/>
      <c r="V36" s="154"/>
      <c r="W36" s="154"/>
    </row>
    <row r="37" ht="52.5" hidden="1" customHeight="1" collapsed="1" spans="1:23">
      <c r="A37" s="149"/>
      <c r="B37" s="149"/>
      <c r="C37" s="149" t="s">
        <v>439</v>
      </c>
      <c r="D37" s="149"/>
      <c r="E37" s="149"/>
      <c r="F37" s="149"/>
      <c r="G37" s="149"/>
      <c r="H37" s="149"/>
      <c r="I37" s="154">
        <v>440494.4</v>
      </c>
      <c r="J37" s="154">
        <v>440494.4</v>
      </c>
      <c r="K37" s="154">
        <v>440494.4</v>
      </c>
      <c r="L37" s="154"/>
      <c r="M37" s="154"/>
      <c r="N37" s="149"/>
      <c r="O37" s="149"/>
      <c r="P37" s="149"/>
      <c r="Q37" s="154"/>
      <c r="R37" s="154"/>
      <c r="S37" s="154"/>
      <c r="T37" s="154"/>
      <c r="U37" s="154"/>
      <c r="V37" s="154"/>
      <c r="W37" s="154"/>
    </row>
    <row r="38" ht="52.5" hidden="1" customHeight="1" outlineLevel="1" spans="1:23">
      <c r="A38" s="149" t="s">
        <v>440</v>
      </c>
      <c r="B38" s="149" t="s">
        <v>441</v>
      </c>
      <c r="C38" s="149" t="s">
        <v>439</v>
      </c>
      <c r="D38" s="149" t="s">
        <v>46</v>
      </c>
      <c r="E38" s="149" t="s">
        <v>113</v>
      </c>
      <c r="F38" s="149" t="s">
        <v>114</v>
      </c>
      <c r="G38" s="149" t="s">
        <v>442</v>
      </c>
      <c r="H38" s="149" t="s">
        <v>443</v>
      </c>
      <c r="I38" s="154">
        <v>4.4</v>
      </c>
      <c r="J38" s="154">
        <v>4.4</v>
      </c>
      <c r="K38" s="154">
        <v>4.4</v>
      </c>
      <c r="L38" s="154"/>
      <c r="M38" s="154"/>
      <c r="N38" s="149"/>
      <c r="O38" s="149"/>
      <c r="P38" s="149"/>
      <c r="Q38" s="154"/>
      <c r="R38" s="154"/>
      <c r="S38" s="154"/>
      <c r="T38" s="154"/>
      <c r="U38" s="154"/>
      <c r="V38" s="154"/>
      <c r="W38" s="154"/>
    </row>
    <row r="39" ht="52.5" hidden="1" customHeight="1" outlineLevel="1" spans="1:23">
      <c r="A39" s="149" t="s">
        <v>440</v>
      </c>
      <c r="B39" s="149" t="s">
        <v>441</v>
      </c>
      <c r="C39" s="149" t="s">
        <v>439</v>
      </c>
      <c r="D39" s="149" t="s">
        <v>46</v>
      </c>
      <c r="E39" s="149" t="s">
        <v>113</v>
      </c>
      <c r="F39" s="149" t="s">
        <v>114</v>
      </c>
      <c r="G39" s="149" t="s">
        <v>442</v>
      </c>
      <c r="H39" s="149" t="s">
        <v>443</v>
      </c>
      <c r="I39" s="154">
        <v>440490</v>
      </c>
      <c r="J39" s="154">
        <v>440490</v>
      </c>
      <c r="K39" s="154">
        <v>440490</v>
      </c>
      <c r="L39" s="154"/>
      <c r="M39" s="154"/>
      <c r="N39" s="149"/>
      <c r="O39" s="149"/>
      <c r="P39" s="149"/>
      <c r="Q39" s="154"/>
      <c r="R39" s="154"/>
      <c r="S39" s="154"/>
      <c r="T39" s="154"/>
      <c r="U39" s="154"/>
      <c r="V39" s="154"/>
      <c r="W39" s="154"/>
    </row>
    <row r="40" ht="52.5" hidden="1" customHeight="1" collapsed="1" spans="1:23">
      <c r="A40" s="149"/>
      <c r="B40" s="149"/>
      <c r="C40" s="149" t="s">
        <v>444</v>
      </c>
      <c r="D40" s="149"/>
      <c r="E40" s="149"/>
      <c r="F40" s="149"/>
      <c r="G40" s="149"/>
      <c r="H40" s="149"/>
      <c r="I40" s="154">
        <v>94801.75</v>
      </c>
      <c r="J40" s="154">
        <v>94801.75</v>
      </c>
      <c r="K40" s="154">
        <v>94801.75</v>
      </c>
      <c r="L40" s="154"/>
      <c r="M40" s="154"/>
      <c r="N40" s="149"/>
      <c r="O40" s="149"/>
      <c r="P40" s="149"/>
      <c r="Q40" s="154"/>
      <c r="R40" s="154"/>
      <c r="S40" s="154"/>
      <c r="T40" s="154"/>
      <c r="U40" s="154"/>
      <c r="V40" s="154"/>
      <c r="W40" s="154"/>
    </row>
    <row r="41" ht="52.5" hidden="1" customHeight="1" outlineLevel="1" spans="1:23">
      <c r="A41" s="149" t="s">
        <v>440</v>
      </c>
      <c r="B41" s="149" t="s">
        <v>445</v>
      </c>
      <c r="C41" s="149" t="s">
        <v>444</v>
      </c>
      <c r="D41" s="149" t="s">
        <v>46</v>
      </c>
      <c r="E41" s="149" t="s">
        <v>113</v>
      </c>
      <c r="F41" s="149" t="s">
        <v>114</v>
      </c>
      <c r="G41" s="149" t="s">
        <v>298</v>
      </c>
      <c r="H41" s="149" t="s">
        <v>299</v>
      </c>
      <c r="I41" s="154">
        <v>94801.75</v>
      </c>
      <c r="J41" s="154">
        <v>94801.75</v>
      </c>
      <c r="K41" s="154">
        <v>94801.75</v>
      </c>
      <c r="L41" s="154"/>
      <c r="M41" s="154"/>
      <c r="N41" s="149"/>
      <c r="O41" s="149"/>
      <c r="P41" s="149"/>
      <c r="Q41" s="154"/>
      <c r="R41" s="154"/>
      <c r="S41" s="154"/>
      <c r="T41" s="154"/>
      <c r="U41" s="154"/>
      <c r="V41" s="154"/>
      <c r="W41" s="154"/>
    </row>
    <row r="42" ht="52.5" hidden="1" customHeight="1" spans="1:23">
      <c r="A42" s="149"/>
      <c r="B42" s="149"/>
      <c r="C42" s="149" t="s">
        <v>446</v>
      </c>
      <c r="D42" s="149"/>
      <c r="E42" s="149"/>
      <c r="F42" s="149"/>
      <c r="G42" s="149"/>
      <c r="H42" s="149"/>
      <c r="I42" s="154">
        <v>114500</v>
      </c>
      <c r="J42" s="154">
        <v>114500</v>
      </c>
      <c r="K42" s="154">
        <v>114500</v>
      </c>
      <c r="L42" s="154"/>
      <c r="M42" s="154"/>
      <c r="N42" s="149"/>
      <c r="O42" s="149"/>
      <c r="P42" s="149"/>
      <c r="Q42" s="154"/>
      <c r="R42" s="154"/>
      <c r="S42" s="154"/>
      <c r="T42" s="154"/>
      <c r="U42" s="154"/>
      <c r="V42" s="154"/>
      <c r="W42" s="154"/>
    </row>
    <row r="43" ht="52.5" customHeight="1" outlineLevel="1" spans="1:23">
      <c r="A43" s="149" t="s">
        <v>429</v>
      </c>
      <c r="B43" s="149" t="s">
        <v>447</v>
      </c>
      <c r="C43" s="149" t="s">
        <v>446</v>
      </c>
      <c r="D43" s="149" t="s">
        <v>46</v>
      </c>
      <c r="E43" s="149" t="s">
        <v>146</v>
      </c>
      <c r="F43" s="149" t="s">
        <v>147</v>
      </c>
      <c r="G43" s="149" t="s">
        <v>426</v>
      </c>
      <c r="H43" s="149" t="s">
        <v>427</v>
      </c>
      <c r="I43" s="154">
        <v>114500</v>
      </c>
      <c r="J43" s="154">
        <v>114500</v>
      </c>
      <c r="K43" s="154">
        <v>114500</v>
      </c>
      <c r="L43" s="154"/>
      <c r="M43" s="154"/>
      <c r="N43" s="149"/>
      <c r="O43" s="149"/>
      <c r="P43" s="149"/>
      <c r="Q43" s="154"/>
      <c r="R43" s="154"/>
      <c r="S43" s="154"/>
      <c r="T43" s="154"/>
      <c r="U43" s="154"/>
      <c r="V43" s="154"/>
      <c r="W43" s="154"/>
    </row>
    <row r="44" ht="52.5" hidden="1" customHeight="1" spans="1:23">
      <c r="A44" s="149"/>
      <c r="B44" s="149"/>
      <c r="C44" s="149" t="s">
        <v>448</v>
      </c>
      <c r="D44" s="149"/>
      <c r="E44" s="149"/>
      <c r="F44" s="149"/>
      <c r="G44" s="149"/>
      <c r="H44" s="149"/>
      <c r="I44" s="154">
        <v>7831</v>
      </c>
      <c r="J44" s="154">
        <v>7831</v>
      </c>
      <c r="K44" s="154">
        <v>7831</v>
      </c>
      <c r="L44" s="154"/>
      <c r="M44" s="154"/>
      <c r="N44" s="149"/>
      <c r="O44" s="149"/>
      <c r="P44" s="149"/>
      <c r="Q44" s="154"/>
      <c r="R44" s="154"/>
      <c r="S44" s="154"/>
      <c r="T44" s="154"/>
      <c r="U44" s="154"/>
      <c r="V44" s="154"/>
      <c r="W44" s="154"/>
    </row>
    <row r="45" ht="52.5" customHeight="1" outlineLevel="1" spans="1:23">
      <c r="A45" s="149" t="s">
        <v>429</v>
      </c>
      <c r="B45" s="149" t="s">
        <v>449</v>
      </c>
      <c r="C45" s="149" t="s">
        <v>448</v>
      </c>
      <c r="D45" s="149" t="s">
        <v>46</v>
      </c>
      <c r="E45" s="149" t="s">
        <v>152</v>
      </c>
      <c r="F45" s="149" t="s">
        <v>153</v>
      </c>
      <c r="G45" s="149" t="s">
        <v>426</v>
      </c>
      <c r="H45" s="149" t="s">
        <v>427</v>
      </c>
      <c r="I45" s="154">
        <v>7831</v>
      </c>
      <c r="J45" s="154">
        <v>7831</v>
      </c>
      <c r="K45" s="154">
        <v>7831</v>
      </c>
      <c r="L45" s="154"/>
      <c r="M45" s="154"/>
      <c r="N45" s="149"/>
      <c r="O45" s="149"/>
      <c r="P45" s="149"/>
      <c r="Q45" s="154"/>
      <c r="R45" s="154"/>
      <c r="S45" s="154"/>
      <c r="T45" s="154"/>
      <c r="U45" s="154"/>
      <c r="V45" s="154"/>
      <c r="W45" s="154"/>
    </row>
    <row r="46" ht="52.5" hidden="1" customHeight="1" collapsed="1" spans="1:23">
      <c r="A46" s="149"/>
      <c r="B46" s="149"/>
      <c r="C46" s="149" t="s">
        <v>450</v>
      </c>
      <c r="D46" s="149"/>
      <c r="E46" s="149"/>
      <c r="F46" s="149"/>
      <c r="G46" s="149"/>
      <c r="H46" s="149"/>
      <c r="I46" s="154">
        <v>1500000</v>
      </c>
      <c r="J46" s="154">
        <v>1500000</v>
      </c>
      <c r="K46" s="154">
        <v>1500000</v>
      </c>
      <c r="L46" s="154"/>
      <c r="M46" s="154"/>
      <c r="N46" s="149"/>
      <c r="O46" s="149"/>
      <c r="P46" s="149"/>
      <c r="Q46" s="154"/>
      <c r="R46" s="154"/>
      <c r="S46" s="154"/>
      <c r="T46" s="154"/>
      <c r="U46" s="154"/>
      <c r="V46" s="154"/>
      <c r="W46" s="154"/>
    </row>
    <row r="47" ht="52.5" hidden="1" customHeight="1" outlineLevel="1" spans="1:23">
      <c r="A47" s="149" t="s">
        <v>429</v>
      </c>
      <c r="B47" s="149" t="s">
        <v>451</v>
      </c>
      <c r="C47" s="149" t="s">
        <v>450</v>
      </c>
      <c r="D47" s="149" t="s">
        <v>46</v>
      </c>
      <c r="E47" s="149" t="s">
        <v>146</v>
      </c>
      <c r="F47" s="149" t="s">
        <v>147</v>
      </c>
      <c r="G47" s="149" t="s">
        <v>256</v>
      </c>
      <c r="H47" s="149" t="s">
        <v>257</v>
      </c>
      <c r="I47" s="154">
        <v>20000</v>
      </c>
      <c r="J47" s="154">
        <v>20000</v>
      </c>
      <c r="K47" s="154">
        <v>20000</v>
      </c>
      <c r="L47" s="154"/>
      <c r="M47" s="154"/>
      <c r="N47" s="149"/>
      <c r="O47" s="149"/>
      <c r="P47" s="149"/>
      <c r="Q47" s="154"/>
      <c r="R47" s="154"/>
      <c r="S47" s="154"/>
      <c r="T47" s="154"/>
      <c r="U47" s="154"/>
      <c r="V47" s="154"/>
      <c r="W47" s="154"/>
    </row>
    <row r="48" ht="52.5" hidden="1" customHeight="1" outlineLevel="1" spans="1:23">
      <c r="A48" s="149" t="s">
        <v>429</v>
      </c>
      <c r="B48" s="149" t="s">
        <v>451</v>
      </c>
      <c r="C48" s="149" t="s">
        <v>450</v>
      </c>
      <c r="D48" s="149" t="s">
        <v>46</v>
      </c>
      <c r="E48" s="149" t="s">
        <v>146</v>
      </c>
      <c r="F48" s="149" t="s">
        <v>147</v>
      </c>
      <c r="G48" s="149" t="s">
        <v>268</v>
      </c>
      <c r="H48" s="149" t="s">
        <v>269</v>
      </c>
      <c r="I48" s="154">
        <v>10000</v>
      </c>
      <c r="J48" s="154">
        <v>10000</v>
      </c>
      <c r="K48" s="154">
        <v>10000</v>
      </c>
      <c r="L48" s="154"/>
      <c r="M48" s="154"/>
      <c r="N48" s="149"/>
      <c r="O48" s="149"/>
      <c r="P48" s="149"/>
      <c r="Q48" s="154"/>
      <c r="R48" s="154"/>
      <c r="S48" s="154"/>
      <c r="T48" s="154"/>
      <c r="U48" s="154"/>
      <c r="V48" s="154"/>
      <c r="W48" s="154"/>
    </row>
    <row r="49" ht="52.5" hidden="1" customHeight="1" outlineLevel="1" spans="1:23">
      <c r="A49" s="149" t="s">
        <v>429</v>
      </c>
      <c r="B49" s="149" t="s">
        <v>451</v>
      </c>
      <c r="C49" s="149" t="s">
        <v>450</v>
      </c>
      <c r="D49" s="149" t="s">
        <v>46</v>
      </c>
      <c r="E49" s="149" t="s">
        <v>146</v>
      </c>
      <c r="F49" s="149" t="s">
        <v>147</v>
      </c>
      <c r="G49" s="149" t="s">
        <v>270</v>
      </c>
      <c r="H49" s="149" t="s">
        <v>271</v>
      </c>
      <c r="I49" s="154">
        <v>10000</v>
      </c>
      <c r="J49" s="154">
        <v>10000</v>
      </c>
      <c r="K49" s="154">
        <v>10000</v>
      </c>
      <c r="L49" s="154"/>
      <c r="M49" s="154"/>
      <c r="N49" s="149"/>
      <c r="O49" s="149"/>
      <c r="P49" s="149"/>
      <c r="Q49" s="154"/>
      <c r="R49" s="154"/>
      <c r="S49" s="154"/>
      <c r="T49" s="154"/>
      <c r="U49" s="154"/>
      <c r="V49" s="154"/>
      <c r="W49" s="154"/>
    </row>
    <row r="50" ht="52.5" hidden="1" customHeight="1" outlineLevel="1" spans="1:23">
      <c r="A50" s="149" t="s">
        <v>429</v>
      </c>
      <c r="B50" s="149" t="s">
        <v>451</v>
      </c>
      <c r="C50" s="149" t="s">
        <v>450</v>
      </c>
      <c r="D50" s="149" t="s">
        <v>46</v>
      </c>
      <c r="E50" s="149" t="s">
        <v>146</v>
      </c>
      <c r="F50" s="149" t="s">
        <v>147</v>
      </c>
      <c r="G50" s="149" t="s">
        <v>260</v>
      </c>
      <c r="H50" s="149" t="s">
        <v>261</v>
      </c>
      <c r="I50" s="154">
        <v>10000</v>
      </c>
      <c r="J50" s="154">
        <v>10000</v>
      </c>
      <c r="K50" s="154">
        <v>10000</v>
      </c>
      <c r="L50" s="154"/>
      <c r="M50" s="154"/>
      <c r="N50" s="149"/>
      <c r="O50" s="149"/>
      <c r="P50" s="149"/>
      <c r="Q50" s="154"/>
      <c r="R50" s="154"/>
      <c r="S50" s="154"/>
      <c r="T50" s="154"/>
      <c r="U50" s="154"/>
      <c r="V50" s="154"/>
      <c r="W50" s="154"/>
    </row>
    <row r="51" ht="52.5" hidden="1" customHeight="1" outlineLevel="1" spans="1:23">
      <c r="A51" s="149" t="s">
        <v>429</v>
      </c>
      <c r="B51" s="149" t="s">
        <v>451</v>
      </c>
      <c r="C51" s="149" t="s">
        <v>450</v>
      </c>
      <c r="D51" s="149" t="s">
        <v>46</v>
      </c>
      <c r="E51" s="149" t="s">
        <v>146</v>
      </c>
      <c r="F51" s="149" t="s">
        <v>147</v>
      </c>
      <c r="G51" s="149" t="s">
        <v>452</v>
      </c>
      <c r="H51" s="149" t="s">
        <v>453</v>
      </c>
      <c r="I51" s="154">
        <v>850000</v>
      </c>
      <c r="J51" s="154">
        <v>850000</v>
      </c>
      <c r="K51" s="154">
        <v>850000</v>
      </c>
      <c r="L51" s="154"/>
      <c r="M51" s="154"/>
      <c r="N51" s="149"/>
      <c r="O51" s="149"/>
      <c r="P51" s="149"/>
      <c r="Q51" s="154"/>
      <c r="R51" s="154"/>
      <c r="S51" s="154"/>
      <c r="T51" s="154"/>
      <c r="U51" s="154"/>
      <c r="V51" s="154"/>
      <c r="W51" s="154"/>
    </row>
    <row r="52" ht="52.5" hidden="1" customHeight="1" outlineLevel="1" spans="1:23">
      <c r="A52" s="149" t="s">
        <v>429</v>
      </c>
      <c r="B52" s="149" t="s">
        <v>451</v>
      </c>
      <c r="C52" s="149" t="s">
        <v>450</v>
      </c>
      <c r="D52" s="149" t="s">
        <v>46</v>
      </c>
      <c r="E52" s="149" t="s">
        <v>146</v>
      </c>
      <c r="F52" s="149" t="s">
        <v>147</v>
      </c>
      <c r="G52" s="149" t="s">
        <v>452</v>
      </c>
      <c r="H52" s="149" t="s">
        <v>453</v>
      </c>
      <c r="I52" s="154">
        <v>600000</v>
      </c>
      <c r="J52" s="154">
        <v>600000</v>
      </c>
      <c r="K52" s="154">
        <v>600000</v>
      </c>
      <c r="L52" s="154"/>
      <c r="M52" s="154"/>
      <c r="N52" s="149"/>
      <c r="O52" s="149"/>
      <c r="P52" s="149"/>
      <c r="Q52" s="154"/>
      <c r="R52" s="154"/>
      <c r="S52" s="154"/>
      <c r="T52" s="154"/>
      <c r="U52" s="154"/>
      <c r="V52" s="154"/>
      <c r="W52" s="154"/>
    </row>
    <row r="53" ht="52.5" hidden="1" customHeight="1" collapsed="1" spans="1:23">
      <c r="A53" s="149"/>
      <c r="B53" s="149"/>
      <c r="C53" s="149" t="s">
        <v>454</v>
      </c>
      <c r="D53" s="149"/>
      <c r="E53" s="149"/>
      <c r="F53" s="149"/>
      <c r="G53" s="149"/>
      <c r="H53" s="149"/>
      <c r="I53" s="154">
        <v>100000</v>
      </c>
      <c r="J53" s="154">
        <v>100000</v>
      </c>
      <c r="K53" s="154">
        <v>100000</v>
      </c>
      <c r="L53" s="154"/>
      <c r="M53" s="154"/>
      <c r="N53" s="149"/>
      <c r="O53" s="149"/>
      <c r="P53" s="149"/>
      <c r="Q53" s="154"/>
      <c r="R53" s="154"/>
      <c r="S53" s="154"/>
      <c r="T53" s="154"/>
      <c r="U53" s="154"/>
      <c r="V53" s="154"/>
      <c r="W53" s="154"/>
    </row>
    <row r="54" ht="52.5" hidden="1" customHeight="1" outlineLevel="1" spans="1:23">
      <c r="A54" s="149" t="s">
        <v>424</v>
      </c>
      <c r="B54" s="149" t="s">
        <v>455</v>
      </c>
      <c r="C54" s="149" t="s">
        <v>454</v>
      </c>
      <c r="D54" s="149" t="s">
        <v>46</v>
      </c>
      <c r="E54" s="149" t="s">
        <v>152</v>
      </c>
      <c r="F54" s="149" t="s">
        <v>153</v>
      </c>
      <c r="G54" s="149" t="s">
        <v>285</v>
      </c>
      <c r="H54" s="149" t="s">
        <v>286</v>
      </c>
      <c r="I54" s="154">
        <v>100000</v>
      </c>
      <c r="J54" s="154">
        <v>100000</v>
      </c>
      <c r="K54" s="154">
        <v>100000</v>
      </c>
      <c r="L54" s="154"/>
      <c r="M54" s="154"/>
      <c r="N54" s="149"/>
      <c r="O54" s="149"/>
      <c r="P54" s="149"/>
      <c r="Q54" s="154"/>
      <c r="R54" s="154"/>
      <c r="S54" s="154"/>
      <c r="T54" s="154"/>
      <c r="U54" s="154"/>
      <c r="V54" s="154"/>
      <c r="W54" s="154"/>
    </row>
    <row r="55" ht="52.5" hidden="1" customHeight="1" spans="1:23">
      <c r="A55" s="149"/>
      <c r="B55" s="149"/>
      <c r="C55" s="149" t="s">
        <v>456</v>
      </c>
      <c r="D55" s="149"/>
      <c r="E55" s="149"/>
      <c r="F55" s="149"/>
      <c r="G55" s="149"/>
      <c r="H55" s="149"/>
      <c r="I55" s="154">
        <v>1000000</v>
      </c>
      <c r="J55" s="154">
        <v>1000000</v>
      </c>
      <c r="K55" s="154">
        <v>1000000</v>
      </c>
      <c r="L55" s="154"/>
      <c r="M55" s="154"/>
      <c r="N55" s="149"/>
      <c r="O55" s="149"/>
      <c r="P55" s="149"/>
      <c r="Q55" s="154"/>
      <c r="R55" s="154"/>
      <c r="S55" s="154"/>
      <c r="T55" s="154"/>
      <c r="U55" s="154"/>
      <c r="V55" s="154"/>
      <c r="W55" s="154"/>
    </row>
    <row r="56" ht="52.5" hidden="1" customHeight="1" outlineLevel="1" spans="1:23">
      <c r="A56" s="149" t="s">
        <v>429</v>
      </c>
      <c r="B56" s="149" t="s">
        <v>457</v>
      </c>
      <c r="C56" s="149" t="s">
        <v>456</v>
      </c>
      <c r="D56" s="149" t="s">
        <v>46</v>
      </c>
      <c r="E56" s="149" t="s">
        <v>146</v>
      </c>
      <c r="F56" s="149" t="s">
        <v>147</v>
      </c>
      <c r="G56" s="149" t="s">
        <v>256</v>
      </c>
      <c r="H56" s="149" t="s">
        <v>257</v>
      </c>
      <c r="I56" s="154">
        <v>150000</v>
      </c>
      <c r="J56" s="154">
        <v>150000</v>
      </c>
      <c r="K56" s="154">
        <v>150000</v>
      </c>
      <c r="L56" s="154"/>
      <c r="M56" s="154"/>
      <c r="N56" s="149"/>
      <c r="O56" s="149"/>
      <c r="P56" s="149"/>
      <c r="Q56" s="154"/>
      <c r="R56" s="154"/>
      <c r="S56" s="154"/>
      <c r="T56" s="154"/>
      <c r="U56" s="154"/>
      <c r="V56" s="154"/>
      <c r="W56" s="154"/>
    </row>
    <row r="57" ht="52.5" hidden="1" customHeight="1" outlineLevel="1" spans="1:23">
      <c r="A57" s="149" t="s">
        <v>429</v>
      </c>
      <c r="B57" s="149" t="s">
        <v>457</v>
      </c>
      <c r="C57" s="149" t="s">
        <v>456</v>
      </c>
      <c r="D57" s="149" t="s">
        <v>46</v>
      </c>
      <c r="E57" s="149" t="s">
        <v>146</v>
      </c>
      <c r="F57" s="149" t="s">
        <v>147</v>
      </c>
      <c r="G57" s="149" t="s">
        <v>256</v>
      </c>
      <c r="H57" s="149" t="s">
        <v>257</v>
      </c>
      <c r="I57" s="154">
        <v>150000</v>
      </c>
      <c r="J57" s="154">
        <v>150000</v>
      </c>
      <c r="K57" s="154">
        <v>150000</v>
      </c>
      <c r="L57" s="154"/>
      <c r="M57" s="154"/>
      <c r="N57" s="149"/>
      <c r="O57" s="149"/>
      <c r="P57" s="149"/>
      <c r="Q57" s="154"/>
      <c r="R57" s="154"/>
      <c r="S57" s="154"/>
      <c r="T57" s="154"/>
      <c r="U57" s="154"/>
      <c r="V57" s="154"/>
      <c r="W57" s="154"/>
    </row>
    <row r="58" ht="52.5" hidden="1" customHeight="1" outlineLevel="1" spans="1:23">
      <c r="A58" s="149" t="s">
        <v>429</v>
      </c>
      <c r="B58" s="149" t="s">
        <v>457</v>
      </c>
      <c r="C58" s="149" t="s">
        <v>456</v>
      </c>
      <c r="D58" s="149" t="s">
        <v>46</v>
      </c>
      <c r="E58" s="149" t="s">
        <v>146</v>
      </c>
      <c r="F58" s="149" t="s">
        <v>147</v>
      </c>
      <c r="G58" s="149" t="s">
        <v>268</v>
      </c>
      <c r="H58" s="149" t="s">
        <v>269</v>
      </c>
      <c r="I58" s="154">
        <v>100000</v>
      </c>
      <c r="J58" s="154">
        <v>100000</v>
      </c>
      <c r="K58" s="154">
        <v>100000</v>
      </c>
      <c r="L58" s="154"/>
      <c r="M58" s="154"/>
      <c r="N58" s="149"/>
      <c r="O58" s="149"/>
      <c r="P58" s="149"/>
      <c r="Q58" s="154"/>
      <c r="R58" s="154"/>
      <c r="S58" s="154"/>
      <c r="T58" s="154"/>
      <c r="U58" s="154"/>
      <c r="V58" s="154"/>
      <c r="W58" s="154"/>
    </row>
    <row r="59" ht="52.5" hidden="1" customHeight="1" outlineLevel="1" spans="1:23">
      <c r="A59" s="149" t="s">
        <v>429</v>
      </c>
      <c r="B59" s="149" t="s">
        <v>457</v>
      </c>
      <c r="C59" s="149" t="s">
        <v>456</v>
      </c>
      <c r="D59" s="149" t="s">
        <v>46</v>
      </c>
      <c r="E59" s="149" t="s">
        <v>146</v>
      </c>
      <c r="F59" s="149" t="s">
        <v>147</v>
      </c>
      <c r="G59" s="149" t="s">
        <v>458</v>
      </c>
      <c r="H59" s="149" t="s">
        <v>459</v>
      </c>
      <c r="I59" s="154">
        <v>20000</v>
      </c>
      <c r="J59" s="154">
        <v>20000</v>
      </c>
      <c r="K59" s="154">
        <v>20000</v>
      </c>
      <c r="L59" s="154"/>
      <c r="M59" s="154"/>
      <c r="N59" s="149"/>
      <c r="O59" s="149"/>
      <c r="P59" s="149"/>
      <c r="Q59" s="154"/>
      <c r="R59" s="154"/>
      <c r="S59" s="154"/>
      <c r="T59" s="154"/>
      <c r="U59" s="154"/>
      <c r="V59" s="154"/>
      <c r="W59" s="154"/>
    </row>
    <row r="60" ht="52.5" hidden="1" customHeight="1" outlineLevel="1" spans="1:23">
      <c r="A60" s="149" t="s">
        <v>429</v>
      </c>
      <c r="B60" s="149" t="s">
        <v>457</v>
      </c>
      <c r="C60" s="149" t="s">
        <v>456</v>
      </c>
      <c r="D60" s="149" t="s">
        <v>46</v>
      </c>
      <c r="E60" s="149" t="s">
        <v>146</v>
      </c>
      <c r="F60" s="149" t="s">
        <v>147</v>
      </c>
      <c r="G60" s="149" t="s">
        <v>458</v>
      </c>
      <c r="H60" s="149" t="s">
        <v>459</v>
      </c>
      <c r="I60" s="154">
        <v>50000</v>
      </c>
      <c r="J60" s="154">
        <v>50000</v>
      </c>
      <c r="K60" s="154">
        <v>50000</v>
      </c>
      <c r="L60" s="154"/>
      <c r="M60" s="154"/>
      <c r="N60" s="149"/>
      <c r="O60" s="149"/>
      <c r="P60" s="149"/>
      <c r="Q60" s="154"/>
      <c r="R60" s="154"/>
      <c r="S60" s="154"/>
      <c r="T60" s="154"/>
      <c r="U60" s="154"/>
      <c r="V60" s="154"/>
      <c r="W60" s="154"/>
    </row>
    <row r="61" ht="52.5" hidden="1" customHeight="1" outlineLevel="1" spans="1:23">
      <c r="A61" s="149" t="s">
        <v>429</v>
      </c>
      <c r="B61" s="149" t="s">
        <v>457</v>
      </c>
      <c r="C61" s="149" t="s">
        <v>456</v>
      </c>
      <c r="D61" s="149" t="s">
        <v>46</v>
      </c>
      <c r="E61" s="149" t="s">
        <v>146</v>
      </c>
      <c r="F61" s="149" t="s">
        <v>147</v>
      </c>
      <c r="G61" s="149" t="s">
        <v>260</v>
      </c>
      <c r="H61" s="149" t="s">
        <v>261</v>
      </c>
      <c r="I61" s="154">
        <v>100000</v>
      </c>
      <c r="J61" s="154">
        <v>100000</v>
      </c>
      <c r="K61" s="154">
        <v>100000</v>
      </c>
      <c r="L61" s="154"/>
      <c r="M61" s="154"/>
      <c r="N61" s="149"/>
      <c r="O61" s="149"/>
      <c r="P61" s="149"/>
      <c r="Q61" s="154"/>
      <c r="R61" s="154"/>
      <c r="S61" s="154"/>
      <c r="T61" s="154"/>
      <c r="U61" s="154"/>
      <c r="V61" s="154"/>
      <c r="W61" s="154"/>
    </row>
    <row r="62" ht="52.5" hidden="1" customHeight="1" outlineLevel="1" spans="1:23">
      <c r="A62" s="149" t="s">
        <v>429</v>
      </c>
      <c r="B62" s="149" t="s">
        <v>457</v>
      </c>
      <c r="C62" s="149" t="s">
        <v>456</v>
      </c>
      <c r="D62" s="149" t="s">
        <v>46</v>
      </c>
      <c r="E62" s="149" t="s">
        <v>146</v>
      </c>
      <c r="F62" s="149" t="s">
        <v>147</v>
      </c>
      <c r="G62" s="149" t="s">
        <v>433</v>
      </c>
      <c r="H62" s="149" t="s">
        <v>434</v>
      </c>
      <c r="I62" s="154">
        <v>80000</v>
      </c>
      <c r="J62" s="154">
        <v>80000</v>
      </c>
      <c r="K62" s="154">
        <v>80000</v>
      </c>
      <c r="L62" s="154"/>
      <c r="M62" s="154"/>
      <c r="N62" s="149"/>
      <c r="O62" s="149"/>
      <c r="P62" s="149"/>
      <c r="Q62" s="154"/>
      <c r="R62" s="154"/>
      <c r="S62" s="154"/>
      <c r="T62" s="154"/>
      <c r="U62" s="154"/>
      <c r="V62" s="154"/>
      <c r="W62" s="154"/>
    </row>
    <row r="63" ht="52.5" customHeight="1" outlineLevel="1" spans="1:23">
      <c r="A63" s="149" t="s">
        <v>429</v>
      </c>
      <c r="B63" s="149" t="s">
        <v>457</v>
      </c>
      <c r="C63" s="149" t="s">
        <v>456</v>
      </c>
      <c r="D63" s="149" t="s">
        <v>46</v>
      </c>
      <c r="E63" s="149" t="s">
        <v>146</v>
      </c>
      <c r="F63" s="149" t="s">
        <v>147</v>
      </c>
      <c r="G63" s="149" t="s">
        <v>426</v>
      </c>
      <c r="H63" s="149" t="s">
        <v>427</v>
      </c>
      <c r="I63" s="154">
        <v>50000</v>
      </c>
      <c r="J63" s="154">
        <v>50000</v>
      </c>
      <c r="K63" s="154">
        <v>50000</v>
      </c>
      <c r="L63" s="154"/>
      <c r="M63" s="154"/>
      <c r="N63" s="149"/>
      <c r="O63" s="149"/>
      <c r="P63" s="149"/>
      <c r="Q63" s="154"/>
      <c r="R63" s="154"/>
      <c r="S63" s="154"/>
      <c r="T63" s="154"/>
      <c r="U63" s="154"/>
      <c r="V63" s="154"/>
      <c r="W63" s="154"/>
    </row>
    <row r="64" ht="52.5" hidden="1" customHeight="1" outlineLevel="1" spans="1:23">
      <c r="A64" s="149" t="s">
        <v>429</v>
      </c>
      <c r="B64" s="149" t="s">
        <v>457</v>
      </c>
      <c r="C64" s="149" t="s">
        <v>456</v>
      </c>
      <c r="D64" s="149" t="s">
        <v>46</v>
      </c>
      <c r="E64" s="149" t="s">
        <v>146</v>
      </c>
      <c r="F64" s="149" t="s">
        <v>147</v>
      </c>
      <c r="G64" s="149" t="s">
        <v>460</v>
      </c>
      <c r="H64" s="149" t="s">
        <v>461</v>
      </c>
      <c r="I64" s="154">
        <v>100000</v>
      </c>
      <c r="J64" s="154">
        <v>100000</v>
      </c>
      <c r="K64" s="154">
        <v>100000</v>
      </c>
      <c r="L64" s="154"/>
      <c r="M64" s="154"/>
      <c r="N64" s="149"/>
      <c r="O64" s="149"/>
      <c r="P64" s="149"/>
      <c r="Q64" s="154"/>
      <c r="R64" s="154"/>
      <c r="S64" s="154"/>
      <c r="T64" s="154"/>
      <c r="U64" s="154"/>
      <c r="V64" s="154"/>
      <c r="W64" s="154"/>
    </row>
    <row r="65" ht="52.5" hidden="1" customHeight="1" outlineLevel="1" spans="1:23">
      <c r="A65" s="149" t="s">
        <v>429</v>
      </c>
      <c r="B65" s="149" t="s">
        <v>457</v>
      </c>
      <c r="C65" s="149" t="s">
        <v>456</v>
      </c>
      <c r="D65" s="149" t="s">
        <v>46</v>
      </c>
      <c r="E65" s="149" t="s">
        <v>146</v>
      </c>
      <c r="F65" s="149" t="s">
        <v>147</v>
      </c>
      <c r="G65" s="149" t="s">
        <v>460</v>
      </c>
      <c r="H65" s="149" t="s">
        <v>461</v>
      </c>
      <c r="I65" s="154">
        <v>100000</v>
      </c>
      <c r="J65" s="154">
        <v>100000</v>
      </c>
      <c r="K65" s="154">
        <v>100000</v>
      </c>
      <c r="L65" s="154"/>
      <c r="M65" s="154"/>
      <c r="N65" s="149"/>
      <c r="O65" s="149"/>
      <c r="P65" s="149"/>
      <c r="Q65" s="154"/>
      <c r="R65" s="154"/>
      <c r="S65" s="154"/>
      <c r="T65" s="154"/>
      <c r="U65" s="154"/>
      <c r="V65" s="154"/>
      <c r="W65" s="154"/>
    </row>
    <row r="66" ht="52.5" hidden="1" customHeight="1" outlineLevel="1" spans="1:23">
      <c r="A66" s="149" t="s">
        <v>429</v>
      </c>
      <c r="B66" s="149" t="s">
        <v>457</v>
      </c>
      <c r="C66" s="149" t="s">
        <v>456</v>
      </c>
      <c r="D66" s="149" t="s">
        <v>46</v>
      </c>
      <c r="E66" s="149" t="s">
        <v>146</v>
      </c>
      <c r="F66" s="149" t="s">
        <v>147</v>
      </c>
      <c r="G66" s="149" t="s">
        <v>462</v>
      </c>
      <c r="H66" s="149" t="s">
        <v>463</v>
      </c>
      <c r="I66" s="154">
        <v>100000</v>
      </c>
      <c r="J66" s="154">
        <v>100000</v>
      </c>
      <c r="K66" s="154">
        <v>100000</v>
      </c>
      <c r="L66" s="154"/>
      <c r="M66" s="154"/>
      <c r="N66" s="149"/>
      <c r="O66" s="149"/>
      <c r="P66" s="149"/>
      <c r="Q66" s="154"/>
      <c r="R66" s="154"/>
      <c r="S66" s="154"/>
      <c r="T66" s="154"/>
      <c r="U66" s="154"/>
      <c r="V66" s="154"/>
      <c r="W66" s="154"/>
    </row>
    <row r="67" ht="52.5" hidden="1" customHeight="1" spans="1:23">
      <c r="A67" s="149"/>
      <c r="B67" s="149"/>
      <c r="C67" s="149" t="s">
        <v>464</v>
      </c>
      <c r="D67" s="149"/>
      <c r="E67" s="149"/>
      <c r="F67" s="149"/>
      <c r="G67" s="149"/>
      <c r="H67" s="149"/>
      <c r="I67" s="154">
        <v>50000</v>
      </c>
      <c r="J67" s="154">
        <v>50000</v>
      </c>
      <c r="K67" s="154">
        <v>50000</v>
      </c>
      <c r="L67" s="154"/>
      <c r="M67" s="154"/>
      <c r="N67" s="149"/>
      <c r="O67" s="149"/>
      <c r="P67" s="149"/>
      <c r="Q67" s="154"/>
      <c r="R67" s="154"/>
      <c r="S67" s="154"/>
      <c r="T67" s="154"/>
      <c r="U67" s="154"/>
      <c r="V67" s="154"/>
      <c r="W67" s="154"/>
    </row>
    <row r="68" ht="52.5" hidden="1" customHeight="1" outlineLevel="1" spans="1:23">
      <c r="A68" s="149" t="s">
        <v>424</v>
      </c>
      <c r="B68" s="149" t="s">
        <v>465</v>
      </c>
      <c r="C68" s="149" t="s">
        <v>464</v>
      </c>
      <c r="D68" s="149" t="s">
        <v>46</v>
      </c>
      <c r="E68" s="149" t="s">
        <v>152</v>
      </c>
      <c r="F68" s="149" t="s">
        <v>153</v>
      </c>
      <c r="G68" s="149" t="s">
        <v>256</v>
      </c>
      <c r="H68" s="149" t="s">
        <v>257</v>
      </c>
      <c r="I68" s="154">
        <v>8800</v>
      </c>
      <c r="J68" s="154">
        <v>8800</v>
      </c>
      <c r="K68" s="154">
        <v>8800</v>
      </c>
      <c r="L68" s="154"/>
      <c r="M68" s="154"/>
      <c r="N68" s="149"/>
      <c r="O68" s="149"/>
      <c r="P68" s="149"/>
      <c r="Q68" s="154"/>
      <c r="R68" s="154"/>
      <c r="S68" s="154"/>
      <c r="T68" s="154"/>
      <c r="U68" s="154"/>
      <c r="V68" s="154"/>
      <c r="W68" s="154"/>
    </row>
    <row r="69" ht="52.5" hidden="1" customHeight="1" outlineLevel="1" spans="1:23">
      <c r="A69" s="149" t="s">
        <v>424</v>
      </c>
      <c r="B69" s="149" t="s">
        <v>465</v>
      </c>
      <c r="C69" s="149" t="s">
        <v>464</v>
      </c>
      <c r="D69" s="149" t="s">
        <v>46</v>
      </c>
      <c r="E69" s="149" t="s">
        <v>152</v>
      </c>
      <c r="F69" s="149" t="s">
        <v>153</v>
      </c>
      <c r="G69" s="149" t="s">
        <v>324</v>
      </c>
      <c r="H69" s="149" t="s">
        <v>325</v>
      </c>
      <c r="I69" s="154">
        <v>3000</v>
      </c>
      <c r="J69" s="154">
        <v>3000</v>
      </c>
      <c r="K69" s="154">
        <v>3000</v>
      </c>
      <c r="L69" s="154"/>
      <c r="M69" s="154"/>
      <c r="N69" s="149"/>
      <c r="O69" s="149"/>
      <c r="P69" s="149"/>
      <c r="Q69" s="154"/>
      <c r="R69" s="154"/>
      <c r="S69" s="154"/>
      <c r="T69" s="154"/>
      <c r="U69" s="154"/>
      <c r="V69" s="154"/>
      <c r="W69" s="154"/>
    </row>
    <row r="70" ht="52.5" hidden="1" customHeight="1" outlineLevel="1" spans="1:23">
      <c r="A70" s="149" t="s">
        <v>424</v>
      </c>
      <c r="B70" s="149" t="s">
        <v>465</v>
      </c>
      <c r="C70" s="149" t="s">
        <v>464</v>
      </c>
      <c r="D70" s="149" t="s">
        <v>46</v>
      </c>
      <c r="E70" s="149" t="s">
        <v>152</v>
      </c>
      <c r="F70" s="149" t="s">
        <v>153</v>
      </c>
      <c r="G70" s="149" t="s">
        <v>433</v>
      </c>
      <c r="H70" s="149" t="s">
        <v>434</v>
      </c>
      <c r="I70" s="154">
        <v>600</v>
      </c>
      <c r="J70" s="154">
        <v>600</v>
      </c>
      <c r="K70" s="154">
        <v>600</v>
      </c>
      <c r="L70" s="154"/>
      <c r="M70" s="154"/>
      <c r="N70" s="149"/>
      <c r="O70" s="149"/>
      <c r="P70" s="149"/>
      <c r="Q70" s="154"/>
      <c r="R70" s="154"/>
      <c r="S70" s="154"/>
      <c r="T70" s="154"/>
      <c r="U70" s="154"/>
      <c r="V70" s="154"/>
      <c r="W70" s="154"/>
    </row>
    <row r="71" ht="52.5" customHeight="1" outlineLevel="1" spans="1:23">
      <c r="A71" s="149" t="s">
        <v>424</v>
      </c>
      <c r="B71" s="149" t="s">
        <v>465</v>
      </c>
      <c r="C71" s="149" t="s">
        <v>464</v>
      </c>
      <c r="D71" s="149" t="s">
        <v>46</v>
      </c>
      <c r="E71" s="149" t="s">
        <v>152</v>
      </c>
      <c r="F71" s="149" t="s">
        <v>153</v>
      </c>
      <c r="G71" s="149" t="s">
        <v>426</v>
      </c>
      <c r="H71" s="149" t="s">
        <v>427</v>
      </c>
      <c r="I71" s="154">
        <v>19600</v>
      </c>
      <c r="J71" s="154">
        <v>19600</v>
      </c>
      <c r="K71" s="154">
        <v>19600</v>
      </c>
      <c r="L71" s="154"/>
      <c r="M71" s="154"/>
      <c r="N71" s="149"/>
      <c r="O71" s="149"/>
      <c r="P71" s="149"/>
      <c r="Q71" s="154"/>
      <c r="R71" s="154"/>
      <c r="S71" s="154"/>
      <c r="T71" s="154"/>
      <c r="U71" s="154"/>
      <c r="V71" s="154"/>
      <c r="W71" s="154"/>
    </row>
    <row r="72" ht="52.5" customHeight="1" outlineLevel="1" spans="1:23">
      <c r="A72" s="149" t="s">
        <v>424</v>
      </c>
      <c r="B72" s="149" t="s">
        <v>465</v>
      </c>
      <c r="C72" s="149" t="s">
        <v>464</v>
      </c>
      <c r="D72" s="149" t="s">
        <v>46</v>
      </c>
      <c r="E72" s="149" t="s">
        <v>152</v>
      </c>
      <c r="F72" s="149" t="s">
        <v>153</v>
      </c>
      <c r="G72" s="149" t="s">
        <v>426</v>
      </c>
      <c r="H72" s="149" t="s">
        <v>427</v>
      </c>
      <c r="I72" s="154">
        <v>15000</v>
      </c>
      <c r="J72" s="154">
        <v>15000</v>
      </c>
      <c r="K72" s="154">
        <v>15000</v>
      </c>
      <c r="L72" s="154"/>
      <c r="M72" s="154"/>
      <c r="N72" s="149"/>
      <c r="O72" s="149"/>
      <c r="P72" s="149"/>
      <c r="Q72" s="154"/>
      <c r="R72" s="154"/>
      <c r="S72" s="154"/>
      <c r="T72" s="154"/>
      <c r="U72" s="154"/>
      <c r="V72" s="154"/>
      <c r="W72" s="154"/>
    </row>
    <row r="73" ht="52.5" hidden="1" customHeight="1" outlineLevel="1" spans="1:23">
      <c r="A73" s="149" t="s">
        <v>424</v>
      </c>
      <c r="B73" s="149" t="s">
        <v>465</v>
      </c>
      <c r="C73" s="149" t="s">
        <v>464</v>
      </c>
      <c r="D73" s="149" t="s">
        <v>46</v>
      </c>
      <c r="E73" s="149" t="s">
        <v>152</v>
      </c>
      <c r="F73" s="149" t="s">
        <v>153</v>
      </c>
      <c r="G73" s="149" t="s">
        <v>287</v>
      </c>
      <c r="H73" s="149" t="s">
        <v>288</v>
      </c>
      <c r="I73" s="154">
        <v>3000</v>
      </c>
      <c r="J73" s="154">
        <v>3000</v>
      </c>
      <c r="K73" s="154">
        <v>3000</v>
      </c>
      <c r="L73" s="154"/>
      <c r="M73" s="154"/>
      <c r="N73" s="149"/>
      <c r="O73" s="149"/>
      <c r="P73" s="149"/>
      <c r="Q73" s="154"/>
      <c r="R73" s="154"/>
      <c r="S73" s="154"/>
      <c r="T73" s="154"/>
      <c r="U73" s="154"/>
      <c r="V73" s="154"/>
      <c r="W73" s="154"/>
    </row>
    <row r="74" ht="52.5" hidden="1" customHeight="1" spans="1:23">
      <c r="A74" s="149"/>
      <c r="B74" s="149"/>
      <c r="C74" s="149" t="s">
        <v>466</v>
      </c>
      <c r="D74" s="149"/>
      <c r="E74" s="149"/>
      <c r="F74" s="149"/>
      <c r="G74" s="149"/>
      <c r="H74" s="149"/>
      <c r="I74" s="154">
        <v>700000</v>
      </c>
      <c r="J74" s="154">
        <v>700000</v>
      </c>
      <c r="K74" s="154">
        <v>700000</v>
      </c>
      <c r="L74" s="154"/>
      <c r="M74" s="154"/>
      <c r="N74" s="149"/>
      <c r="O74" s="149"/>
      <c r="P74" s="149"/>
      <c r="Q74" s="154"/>
      <c r="R74" s="154"/>
      <c r="S74" s="154"/>
      <c r="T74" s="154"/>
      <c r="U74" s="154"/>
      <c r="V74" s="154"/>
      <c r="W74" s="154"/>
    </row>
    <row r="75" ht="52.5" hidden="1" customHeight="1" outlineLevel="1" spans="1:23">
      <c r="A75" s="149" t="s">
        <v>429</v>
      </c>
      <c r="B75" s="149" t="s">
        <v>467</v>
      </c>
      <c r="C75" s="149" t="s">
        <v>466</v>
      </c>
      <c r="D75" s="149" t="s">
        <v>46</v>
      </c>
      <c r="E75" s="149" t="s">
        <v>146</v>
      </c>
      <c r="F75" s="149" t="s">
        <v>147</v>
      </c>
      <c r="G75" s="149" t="s">
        <v>256</v>
      </c>
      <c r="H75" s="149" t="s">
        <v>257</v>
      </c>
      <c r="I75" s="154">
        <v>109880</v>
      </c>
      <c r="J75" s="154">
        <v>109880</v>
      </c>
      <c r="K75" s="154">
        <v>109880</v>
      </c>
      <c r="L75" s="154"/>
      <c r="M75" s="154"/>
      <c r="N75" s="149"/>
      <c r="O75" s="149"/>
      <c r="P75" s="149"/>
      <c r="Q75" s="154"/>
      <c r="R75" s="154"/>
      <c r="S75" s="154"/>
      <c r="T75" s="154"/>
      <c r="U75" s="154"/>
      <c r="V75" s="154"/>
      <c r="W75" s="154"/>
    </row>
    <row r="76" ht="52.5" hidden="1" customHeight="1" outlineLevel="1" spans="1:23">
      <c r="A76" s="149" t="s">
        <v>429</v>
      </c>
      <c r="B76" s="149" t="s">
        <v>467</v>
      </c>
      <c r="C76" s="149" t="s">
        <v>466</v>
      </c>
      <c r="D76" s="149" t="s">
        <v>46</v>
      </c>
      <c r="E76" s="149" t="s">
        <v>146</v>
      </c>
      <c r="F76" s="149" t="s">
        <v>147</v>
      </c>
      <c r="G76" s="149" t="s">
        <v>283</v>
      </c>
      <c r="H76" s="149" t="s">
        <v>284</v>
      </c>
      <c r="I76" s="154">
        <v>5000</v>
      </c>
      <c r="J76" s="154">
        <v>5000</v>
      </c>
      <c r="K76" s="154">
        <v>5000</v>
      </c>
      <c r="L76" s="154"/>
      <c r="M76" s="154"/>
      <c r="N76" s="149"/>
      <c r="O76" s="149"/>
      <c r="P76" s="149"/>
      <c r="Q76" s="154"/>
      <c r="R76" s="154"/>
      <c r="S76" s="154"/>
      <c r="T76" s="154"/>
      <c r="U76" s="154"/>
      <c r="V76" s="154"/>
      <c r="W76" s="154"/>
    </row>
    <row r="77" ht="52.5" hidden="1" customHeight="1" outlineLevel="1" spans="1:23">
      <c r="A77" s="149" t="s">
        <v>429</v>
      </c>
      <c r="B77" s="149" t="s">
        <v>467</v>
      </c>
      <c r="C77" s="149" t="s">
        <v>466</v>
      </c>
      <c r="D77" s="149" t="s">
        <v>46</v>
      </c>
      <c r="E77" s="149" t="s">
        <v>146</v>
      </c>
      <c r="F77" s="149" t="s">
        <v>147</v>
      </c>
      <c r="G77" s="149" t="s">
        <v>266</v>
      </c>
      <c r="H77" s="149" t="s">
        <v>267</v>
      </c>
      <c r="I77" s="154">
        <v>5000</v>
      </c>
      <c r="J77" s="154">
        <v>5000</v>
      </c>
      <c r="K77" s="154">
        <v>5000</v>
      </c>
      <c r="L77" s="154"/>
      <c r="M77" s="154"/>
      <c r="N77" s="149"/>
      <c r="O77" s="149"/>
      <c r="P77" s="149"/>
      <c r="Q77" s="154"/>
      <c r="R77" s="154"/>
      <c r="S77" s="154"/>
      <c r="T77" s="154"/>
      <c r="U77" s="154"/>
      <c r="V77" s="154"/>
      <c r="W77" s="154"/>
    </row>
    <row r="78" ht="52.5" hidden="1" customHeight="1" outlineLevel="1" spans="1:23">
      <c r="A78" s="149" t="s">
        <v>429</v>
      </c>
      <c r="B78" s="149" t="s">
        <v>467</v>
      </c>
      <c r="C78" s="149" t="s">
        <v>466</v>
      </c>
      <c r="D78" s="149" t="s">
        <v>46</v>
      </c>
      <c r="E78" s="149" t="s">
        <v>146</v>
      </c>
      <c r="F78" s="149" t="s">
        <v>147</v>
      </c>
      <c r="G78" s="149" t="s">
        <v>324</v>
      </c>
      <c r="H78" s="149" t="s">
        <v>325</v>
      </c>
      <c r="I78" s="154">
        <v>186240</v>
      </c>
      <c r="J78" s="154">
        <v>186240</v>
      </c>
      <c r="K78" s="154">
        <v>186240</v>
      </c>
      <c r="L78" s="154"/>
      <c r="M78" s="154"/>
      <c r="N78" s="149"/>
      <c r="O78" s="149"/>
      <c r="P78" s="149"/>
      <c r="Q78" s="154"/>
      <c r="R78" s="154"/>
      <c r="S78" s="154"/>
      <c r="T78" s="154"/>
      <c r="U78" s="154"/>
      <c r="V78" s="154"/>
      <c r="W78" s="154"/>
    </row>
    <row r="79" ht="52.5" hidden="1" customHeight="1" outlineLevel="1" spans="1:23">
      <c r="A79" s="149" t="s">
        <v>429</v>
      </c>
      <c r="B79" s="149" t="s">
        <v>467</v>
      </c>
      <c r="C79" s="149" t="s">
        <v>466</v>
      </c>
      <c r="D79" s="149" t="s">
        <v>46</v>
      </c>
      <c r="E79" s="149" t="s">
        <v>146</v>
      </c>
      <c r="F79" s="149" t="s">
        <v>147</v>
      </c>
      <c r="G79" s="149" t="s">
        <v>268</v>
      </c>
      <c r="H79" s="149" t="s">
        <v>269</v>
      </c>
      <c r="I79" s="154">
        <v>100150</v>
      </c>
      <c r="J79" s="154">
        <v>100150</v>
      </c>
      <c r="K79" s="154">
        <v>100150</v>
      </c>
      <c r="L79" s="154"/>
      <c r="M79" s="154"/>
      <c r="N79" s="149"/>
      <c r="O79" s="149"/>
      <c r="P79" s="149"/>
      <c r="Q79" s="154"/>
      <c r="R79" s="154"/>
      <c r="S79" s="154"/>
      <c r="T79" s="154"/>
      <c r="U79" s="154"/>
      <c r="V79" s="154"/>
      <c r="W79" s="154"/>
    </row>
    <row r="80" ht="52.5" hidden="1" customHeight="1" outlineLevel="1" spans="1:23">
      <c r="A80" s="149" t="s">
        <v>429</v>
      </c>
      <c r="B80" s="149" t="s">
        <v>467</v>
      </c>
      <c r="C80" s="149" t="s">
        <v>466</v>
      </c>
      <c r="D80" s="149" t="s">
        <v>46</v>
      </c>
      <c r="E80" s="149" t="s">
        <v>146</v>
      </c>
      <c r="F80" s="149" t="s">
        <v>147</v>
      </c>
      <c r="G80" s="149" t="s">
        <v>260</v>
      </c>
      <c r="H80" s="149" t="s">
        <v>261</v>
      </c>
      <c r="I80" s="154">
        <v>10000</v>
      </c>
      <c r="J80" s="154">
        <v>10000</v>
      </c>
      <c r="K80" s="154">
        <v>10000</v>
      </c>
      <c r="L80" s="154"/>
      <c r="M80" s="154"/>
      <c r="N80" s="149"/>
      <c r="O80" s="149"/>
      <c r="P80" s="149"/>
      <c r="Q80" s="154"/>
      <c r="R80" s="154"/>
      <c r="S80" s="154"/>
      <c r="T80" s="154"/>
      <c r="U80" s="154"/>
      <c r="V80" s="154"/>
      <c r="W80" s="154"/>
    </row>
    <row r="81" ht="52.5" hidden="1" customHeight="1" outlineLevel="1" spans="1:23">
      <c r="A81" s="149" t="s">
        <v>429</v>
      </c>
      <c r="B81" s="149" t="s">
        <v>467</v>
      </c>
      <c r="C81" s="149" t="s">
        <v>466</v>
      </c>
      <c r="D81" s="149" t="s">
        <v>46</v>
      </c>
      <c r="E81" s="149" t="s">
        <v>146</v>
      </c>
      <c r="F81" s="149" t="s">
        <v>147</v>
      </c>
      <c r="G81" s="149" t="s">
        <v>274</v>
      </c>
      <c r="H81" s="149" t="s">
        <v>184</v>
      </c>
      <c r="I81" s="154">
        <v>1740</v>
      </c>
      <c r="J81" s="154">
        <v>1740</v>
      </c>
      <c r="K81" s="154">
        <v>1740</v>
      </c>
      <c r="L81" s="154"/>
      <c r="M81" s="154"/>
      <c r="N81" s="149"/>
      <c r="O81" s="149"/>
      <c r="P81" s="149"/>
      <c r="Q81" s="154"/>
      <c r="R81" s="154"/>
      <c r="S81" s="154"/>
      <c r="T81" s="154"/>
      <c r="U81" s="154"/>
      <c r="V81" s="154"/>
      <c r="W81" s="154"/>
    </row>
    <row r="82" ht="52.5" hidden="1" customHeight="1" outlineLevel="1" spans="1:23">
      <c r="A82" s="149" t="s">
        <v>429</v>
      </c>
      <c r="B82" s="149" t="s">
        <v>467</v>
      </c>
      <c r="C82" s="149" t="s">
        <v>466</v>
      </c>
      <c r="D82" s="149" t="s">
        <v>46</v>
      </c>
      <c r="E82" s="149" t="s">
        <v>146</v>
      </c>
      <c r="F82" s="149" t="s">
        <v>147</v>
      </c>
      <c r="G82" s="149" t="s">
        <v>285</v>
      </c>
      <c r="H82" s="149" t="s">
        <v>286</v>
      </c>
      <c r="I82" s="154">
        <v>6000</v>
      </c>
      <c r="J82" s="154">
        <v>6000</v>
      </c>
      <c r="K82" s="154">
        <v>6000</v>
      </c>
      <c r="L82" s="154"/>
      <c r="M82" s="154"/>
      <c r="N82" s="149"/>
      <c r="O82" s="149"/>
      <c r="P82" s="149"/>
      <c r="Q82" s="154"/>
      <c r="R82" s="154"/>
      <c r="S82" s="154"/>
      <c r="T82" s="154"/>
      <c r="U82" s="154"/>
      <c r="V82" s="154"/>
      <c r="W82" s="154"/>
    </row>
    <row r="83" ht="52.5" hidden="1" customHeight="1" outlineLevel="1" spans="1:23">
      <c r="A83" s="149" t="s">
        <v>429</v>
      </c>
      <c r="B83" s="149" t="s">
        <v>467</v>
      </c>
      <c r="C83" s="149" t="s">
        <v>466</v>
      </c>
      <c r="D83" s="149" t="s">
        <v>46</v>
      </c>
      <c r="E83" s="149" t="s">
        <v>146</v>
      </c>
      <c r="F83" s="149" t="s">
        <v>147</v>
      </c>
      <c r="G83" s="149" t="s">
        <v>285</v>
      </c>
      <c r="H83" s="149" t="s">
        <v>286</v>
      </c>
      <c r="I83" s="154">
        <v>30080</v>
      </c>
      <c r="J83" s="154">
        <v>30080</v>
      </c>
      <c r="K83" s="154">
        <v>30080</v>
      </c>
      <c r="L83" s="154"/>
      <c r="M83" s="154"/>
      <c r="N83" s="149"/>
      <c r="O83" s="149"/>
      <c r="P83" s="149"/>
      <c r="Q83" s="154"/>
      <c r="R83" s="154"/>
      <c r="S83" s="154"/>
      <c r="T83" s="154"/>
      <c r="U83" s="154"/>
      <c r="V83" s="154"/>
      <c r="W83" s="154"/>
    </row>
    <row r="84" ht="52.5" customHeight="1" outlineLevel="1" spans="1:23">
      <c r="A84" s="149" t="s">
        <v>429</v>
      </c>
      <c r="B84" s="149" t="s">
        <v>467</v>
      </c>
      <c r="C84" s="149" t="s">
        <v>466</v>
      </c>
      <c r="D84" s="149" t="s">
        <v>46</v>
      </c>
      <c r="E84" s="149" t="s">
        <v>146</v>
      </c>
      <c r="F84" s="149" t="s">
        <v>147</v>
      </c>
      <c r="G84" s="149" t="s">
        <v>426</v>
      </c>
      <c r="H84" s="149" t="s">
        <v>427</v>
      </c>
      <c r="I84" s="154">
        <v>50000</v>
      </c>
      <c r="J84" s="154">
        <v>50000</v>
      </c>
      <c r="K84" s="154">
        <v>50000</v>
      </c>
      <c r="L84" s="154"/>
      <c r="M84" s="154"/>
      <c r="N84" s="149"/>
      <c r="O84" s="149"/>
      <c r="P84" s="149"/>
      <c r="Q84" s="154"/>
      <c r="R84" s="154"/>
      <c r="S84" s="154"/>
      <c r="T84" s="154"/>
      <c r="U84" s="154"/>
      <c r="V84" s="154"/>
      <c r="W84" s="154"/>
    </row>
    <row r="85" ht="52.5" hidden="1" customHeight="1" outlineLevel="1" spans="1:23">
      <c r="A85" s="149" t="s">
        <v>429</v>
      </c>
      <c r="B85" s="149" t="s">
        <v>467</v>
      </c>
      <c r="C85" s="149" t="s">
        <v>466</v>
      </c>
      <c r="D85" s="149" t="s">
        <v>46</v>
      </c>
      <c r="E85" s="149" t="s">
        <v>146</v>
      </c>
      <c r="F85" s="149" t="s">
        <v>147</v>
      </c>
      <c r="G85" s="149" t="s">
        <v>277</v>
      </c>
      <c r="H85" s="149" t="s">
        <v>278</v>
      </c>
      <c r="I85" s="154">
        <v>46790</v>
      </c>
      <c r="J85" s="154">
        <v>46790</v>
      </c>
      <c r="K85" s="154">
        <v>46790</v>
      </c>
      <c r="L85" s="154"/>
      <c r="M85" s="154"/>
      <c r="N85" s="149"/>
      <c r="O85" s="149"/>
      <c r="P85" s="149"/>
      <c r="Q85" s="154"/>
      <c r="R85" s="154"/>
      <c r="S85" s="154"/>
      <c r="T85" s="154"/>
      <c r="U85" s="154"/>
      <c r="V85" s="154"/>
      <c r="W85" s="154"/>
    </row>
    <row r="86" ht="52.5" hidden="1" customHeight="1" outlineLevel="1" spans="1:23">
      <c r="A86" s="149" t="s">
        <v>429</v>
      </c>
      <c r="B86" s="149" t="s">
        <v>467</v>
      </c>
      <c r="C86" s="149" t="s">
        <v>466</v>
      </c>
      <c r="D86" s="149" t="s">
        <v>46</v>
      </c>
      <c r="E86" s="149" t="s">
        <v>146</v>
      </c>
      <c r="F86" s="149" t="s">
        <v>147</v>
      </c>
      <c r="G86" s="149" t="s">
        <v>287</v>
      </c>
      <c r="H86" s="149" t="s">
        <v>288</v>
      </c>
      <c r="I86" s="154">
        <v>35000</v>
      </c>
      <c r="J86" s="154">
        <v>35000</v>
      </c>
      <c r="K86" s="154">
        <v>35000</v>
      </c>
      <c r="L86" s="154"/>
      <c r="M86" s="154"/>
      <c r="N86" s="149"/>
      <c r="O86" s="149"/>
      <c r="P86" s="149"/>
      <c r="Q86" s="154"/>
      <c r="R86" s="154"/>
      <c r="S86" s="154"/>
      <c r="T86" s="154"/>
      <c r="U86" s="154"/>
      <c r="V86" s="154"/>
      <c r="W86" s="154"/>
    </row>
    <row r="87" ht="52.5" hidden="1" customHeight="1" outlineLevel="1" spans="1:23">
      <c r="A87" s="149" t="s">
        <v>429</v>
      </c>
      <c r="B87" s="149" t="s">
        <v>467</v>
      </c>
      <c r="C87" s="149" t="s">
        <v>466</v>
      </c>
      <c r="D87" s="149" t="s">
        <v>46</v>
      </c>
      <c r="E87" s="149" t="s">
        <v>146</v>
      </c>
      <c r="F87" s="149" t="s">
        <v>147</v>
      </c>
      <c r="G87" s="149" t="s">
        <v>262</v>
      </c>
      <c r="H87" s="149" t="s">
        <v>263</v>
      </c>
      <c r="I87" s="154">
        <v>2000</v>
      </c>
      <c r="J87" s="154">
        <v>2000</v>
      </c>
      <c r="K87" s="154">
        <v>2000</v>
      </c>
      <c r="L87" s="154"/>
      <c r="M87" s="154"/>
      <c r="N87" s="149"/>
      <c r="O87" s="149"/>
      <c r="P87" s="149"/>
      <c r="Q87" s="154"/>
      <c r="R87" s="154"/>
      <c r="S87" s="154"/>
      <c r="T87" s="154"/>
      <c r="U87" s="154"/>
      <c r="V87" s="154"/>
      <c r="W87" s="154"/>
    </row>
    <row r="88" ht="52.5" hidden="1" customHeight="1" outlineLevel="1" spans="1:23">
      <c r="A88" s="149" t="s">
        <v>429</v>
      </c>
      <c r="B88" s="149" t="s">
        <v>467</v>
      </c>
      <c r="C88" s="149" t="s">
        <v>466</v>
      </c>
      <c r="D88" s="149" t="s">
        <v>46</v>
      </c>
      <c r="E88" s="149" t="s">
        <v>146</v>
      </c>
      <c r="F88" s="149" t="s">
        <v>147</v>
      </c>
      <c r="G88" s="149" t="s">
        <v>468</v>
      </c>
      <c r="H88" s="149" t="s">
        <v>469</v>
      </c>
      <c r="I88" s="154">
        <v>12120</v>
      </c>
      <c r="J88" s="154">
        <v>12120</v>
      </c>
      <c r="K88" s="154">
        <v>12120</v>
      </c>
      <c r="L88" s="154"/>
      <c r="M88" s="154"/>
      <c r="N88" s="149"/>
      <c r="O88" s="149"/>
      <c r="P88" s="149"/>
      <c r="Q88" s="154"/>
      <c r="R88" s="154"/>
      <c r="S88" s="154"/>
      <c r="T88" s="154"/>
      <c r="U88" s="154"/>
      <c r="V88" s="154"/>
      <c r="W88" s="154"/>
    </row>
    <row r="89" ht="52.5" hidden="1" customHeight="1" outlineLevel="1" spans="1:23">
      <c r="A89" s="149" t="s">
        <v>429</v>
      </c>
      <c r="B89" s="149" t="s">
        <v>467</v>
      </c>
      <c r="C89" s="149" t="s">
        <v>466</v>
      </c>
      <c r="D89" s="149" t="s">
        <v>46</v>
      </c>
      <c r="E89" s="149" t="s">
        <v>146</v>
      </c>
      <c r="F89" s="149" t="s">
        <v>147</v>
      </c>
      <c r="G89" s="149" t="s">
        <v>470</v>
      </c>
      <c r="H89" s="149" t="s">
        <v>471</v>
      </c>
      <c r="I89" s="154">
        <v>100000</v>
      </c>
      <c r="J89" s="154">
        <v>100000</v>
      </c>
      <c r="K89" s="154">
        <v>100000</v>
      </c>
      <c r="L89" s="154"/>
      <c r="M89" s="154"/>
      <c r="N89" s="149"/>
      <c r="O89" s="149"/>
      <c r="P89" s="149"/>
      <c r="Q89" s="154"/>
      <c r="R89" s="154"/>
      <c r="S89" s="154"/>
      <c r="T89" s="154"/>
      <c r="U89" s="154"/>
      <c r="V89" s="154"/>
      <c r="W89" s="154"/>
    </row>
    <row r="90" ht="52.5" hidden="1" customHeight="1" spans="1:23">
      <c r="A90" s="149"/>
      <c r="B90" s="149"/>
      <c r="C90" s="149" t="s">
        <v>472</v>
      </c>
      <c r="D90" s="149"/>
      <c r="E90" s="149"/>
      <c r="F90" s="149"/>
      <c r="G90" s="149"/>
      <c r="H90" s="149"/>
      <c r="I90" s="154">
        <v>50000</v>
      </c>
      <c r="J90" s="154">
        <v>50000</v>
      </c>
      <c r="K90" s="154">
        <v>50000</v>
      </c>
      <c r="L90" s="154"/>
      <c r="M90" s="154"/>
      <c r="N90" s="149"/>
      <c r="O90" s="149"/>
      <c r="P90" s="149"/>
      <c r="Q90" s="154"/>
      <c r="R90" s="154"/>
      <c r="S90" s="154"/>
      <c r="T90" s="154"/>
      <c r="U90" s="154"/>
      <c r="V90" s="154"/>
      <c r="W90" s="154"/>
    </row>
    <row r="91" ht="52.5" customHeight="1" outlineLevel="1" spans="1:23">
      <c r="A91" s="149" t="s">
        <v>429</v>
      </c>
      <c r="B91" s="149" t="s">
        <v>473</v>
      </c>
      <c r="C91" s="149" t="s">
        <v>472</v>
      </c>
      <c r="D91" s="149" t="s">
        <v>46</v>
      </c>
      <c r="E91" s="149" t="s">
        <v>152</v>
      </c>
      <c r="F91" s="149" t="s">
        <v>153</v>
      </c>
      <c r="G91" s="149" t="s">
        <v>426</v>
      </c>
      <c r="H91" s="149" t="s">
        <v>427</v>
      </c>
      <c r="I91" s="154">
        <v>50000</v>
      </c>
      <c r="J91" s="154">
        <v>50000</v>
      </c>
      <c r="K91" s="154">
        <v>50000</v>
      </c>
      <c r="L91" s="154"/>
      <c r="M91" s="154"/>
      <c r="N91" s="149"/>
      <c r="O91" s="149"/>
      <c r="P91" s="149"/>
      <c r="Q91" s="154"/>
      <c r="R91" s="154"/>
      <c r="S91" s="154"/>
      <c r="T91" s="154"/>
      <c r="U91" s="154"/>
      <c r="V91" s="154"/>
      <c r="W91" s="154"/>
    </row>
    <row r="92" ht="52.5" hidden="1" customHeight="1" spans="1:23">
      <c r="A92" s="149"/>
      <c r="B92" s="149"/>
      <c r="C92" s="149" t="s">
        <v>474</v>
      </c>
      <c r="D92" s="149"/>
      <c r="E92" s="149"/>
      <c r="F92" s="149"/>
      <c r="G92" s="149"/>
      <c r="H92" s="149"/>
      <c r="I92" s="154">
        <v>500000</v>
      </c>
      <c r="J92" s="154">
        <v>500000</v>
      </c>
      <c r="K92" s="154">
        <v>500000</v>
      </c>
      <c r="L92" s="154"/>
      <c r="M92" s="154"/>
      <c r="N92" s="149"/>
      <c r="O92" s="149"/>
      <c r="P92" s="149"/>
      <c r="Q92" s="154"/>
      <c r="R92" s="154"/>
      <c r="S92" s="154"/>
      <c r="T92" s="154"/>
      <c r="U92" s="154"/>
      <c r="V92" s="154"/>
      <c r="W92" s="154"/>
    </row>
    <row r="93" ht="52.5" customHeight="1" outlineLevel="1" spans="1:23">
      <c r="A93" s="149" t="s">
        <v>429</v>
      </c>
      <c r="B93" s="149" t="s">
        <v>475</v>
      </c>
      <c r="C93" s="149" t="s">
        <v>474</v>
      </c>
      <c r="D93" s="149" t="s">
        <v>46</v>
      </c>
      <c r="E93" s="149" t="s">
        <v>152</v>
      </c>
      <c r="F93" s="149" t="s">
        <v>153</v>
      </c>
      <c r="G93" s="149" t="s">
        <v>426</v>
      </c>
      <c r="H93" s="149" t="s">
        <v>427</v>
      </c>
      <c r="I93" s="154">
        <v>500000</v>
      </c>
      <c r="J93" s="154">
        <v>500000</v>
      </c>
      <c r="K93" s="154">
        <v>500000</v>
      </c>
      <c r="L93" s="154"/>
      <c r="M93" s="154"/>
      <c r="N93" s="149"/>
      <c r="O93" s="149"/>
      <c r="P93" s="149"/>
      <c r="Q93" s="154"/>
      <c r="R93" s="154"/>
      <c r="S93" s="154"/>
      <c r="T93" s="154"/>
      <c r="U93" s="154"/>
      <c r="V93" s="154"/>
      <c r="W93" s="154"/>
    </row>
    <row r="94" ht="52.5" hidden="1" customHeight="1" collapsed="1" spans="1:23">
      <c r="A94" s="149"/>
      <c r="B94" s="149"/>
      <c r="C94" s="149" t="s">
        <v>476</v>
      </c>
      <c r="D94" s="149"/>
      <c r="E94" s="149"/>
      <c r="F94" s="149"/>
      <c r="G94" s="149"/>
      <c r="H94" s="149"/>
      <c r="I94" s="154">
        <v>20000</v>
      </c>
      <c r="J94" s="154">
        <v>20000</v>
      </c>
      <c r="K94" s="154">
        <v>20000</v>
      </c>
      <c r="L94" s="154"/>
      <c r="M94" s="154"/>
      <c r="N94" s="149"/>
      <c r="O94" s="149"/>
      <c r="P94" s="149"/>
      <c r="Q94" s="154"/>
      <c r="R94" s="154"/>
      <c r="S94" s="154"/>
      <c r="T94" s="154"/>
      <c r="U94" s="154"/>
      <c r="V94" s="154"/>
      <c r="W94" s="154"/>
    </row>
    <row r="95" ht="52.5" hidden="1" customHeight="1" outlineLevel="1" spans="1:23">
      <c r="A95" s="149" t="s">
        <v>424</v>
      </c>
      <c r="B95" s="149" t="s">
        <v>477</v>
      </c>
      <c r="C95" s="149" t="s">
        <v>476</v>
      </c>
      <c r="D95" s="149" t="s">
        <v>46</v>
      </c>
      <c r="E95" s="149" t="s">
        <v>136</v>
      </c>
      <c r="F95" s="149" t="s">
        <v>137</v>
      </c>
      <c r="G95" s="149" t="s">
        <v>256</v>
      </c>
      <c r="H95" s="149" t="s">
        <v>257</v>
      </c>
      <c r="I95" s="154">
        <v>1040</v>
      </c>
      <c r="J95" s="154">
        <v>1040</v>
      </c>
      <c r="K95" s="154">
        <v>1040</v>
      </c>
      <c r="L95" s="154"/>
      <c r="M95" s="154"/>
      <c r="N95" s="149"/>
      <c r="O95" s="149"/>
      <c r="P95" s="149"/>
      <c r="Q95" s="154"/>
      <c r="R95" s="154"/>
      <c r="S95" s="154"/>
      <c r="T95" s="154"/>
      <c r="U95" s="154"/>
      <c r="V95" s="154"/>
      <c r="W95" s="154"/>
    </row>
    <row r="96" ht="52.5" hidden="1" customHeight="1" outlineLevel="1" spans="1:23">
      <c r="A96" s="149" t="s">
        <v>424</v>
      </c>
      <c r="B96" s="149" t="s">
        <v>477</v>
      </c>
      <c r="C96" s="149" t="s">
        <v>476</v>
      </c>
      <c r="D96" s="149" t="s">
        <v>46</v>
      </c>
      <c r="E96" s="149" t="s">
        <v>136</v>
      </c>
      <c r="F96" s="149" t="s">
        <v>137</v>
      </c>
      <c r="G96" s="149" t="s">
        <v>256</v>
      </c>
      <c r="H96" s="149" t="s">
        <v>257</v>
      </c>
      <c r="I96" s="154">
        <v>940</v>
      </c>
      <c r="J96" s="154">
        <v>940</v>
      </c>
      <c r="K96" s="154">
        <v>940</v>
      </c>
      <c r="L96" s="154"/>
      <c r="M96" s="154"/>
      <c r="N96" s="149"/>
      <c r="O96" s="149"/>
      <c r="P96" s="149"/>
      <c r="Q96" s="154"/>
      <c r="R96" s="154"/>
      <c r="S96" s="154"/>
      <c r="T96" s="154"/>
      <c r="U96" s="154"/>
      <c r="V96" s="154"/>
      <c r="W96" s="154"/>
    </row>
    <row r="97" ht="52.5" hidden="1" customHeight="1" outlineLevel="1" spans="1:23">
      <c r="A97" s="149" t="s">
        <v>424</v>
      </c>
      <c r="B97" s="149" t="s">
        <v>477</v>
      </c>
      <c r="C97" s="149" t="s">
        <v>476</v>
      </c>
      <c r="D97" s="149" t="s">
        <v>46</v>
      </c>
      <c r="E97" s="149" t="s">
        <v>136</v>
      </c>
      <c r="F97" s="149" t="s">
        <v>137</v>
      </c>
      <c r="G97" s="149" t="s">
        <v>268</v>
      </c>
      <c r="H97" s="149" t="s">
        <v>269</v>
      </c>
      <c r="I97" s="154">
        <v>6940</v>
      </c>
      <c r="J97" s="154">
        <v>6940</v>
      </c>
      <c r="K97" s="154">
        <v>6940</v>
      </c>
      <c r="L97" s="154"/>
      <c r="M97" s="154"/>
      <c r="N97" s="149"/>
      <c r="O97" s="149"/>
      <c r="P97" s="149"/>
      <c r="Q97" s="154"/>
      <c r="R97" s="154"/>
      <c r="S97" s="154"/>
      <c r="T97" s="154"/>
      <c r="U97" s="154"/>
      <c r="V97" s="154"/>
      <c r="W97" s="154"/>
    </row>
    <row r="98" ht="52.5" hidden="1" customHeight="1" outlineLevel="1" spans="1:23">
      <c r="A98" s="149" t="s">
        <v>424</v>
      </c>
      <c r="B98" s="149" t="s">
        <v>477</v>
      </c>
      <c r="C98" s="149" t="s">
        <v>476</v>
      </c>
      <c r="D98" s="149" t="s">
        <v>46</v>
      </c>
      <c r="E98" s="149" t="s">
        <v>136</v>
      </c>
      <c r="F98" s="149" t="s">
        <v>137</v>
      </c>
      <c r="G98" s="149" t="s">
        <v>285</v>
      </c>
      <c r="H98" s="149" t="s">
        <v>286</v>
      </c>
      <c r="I98" s="154">
        <v>920</v>
      </c>
      <c r="J98" s="154">
        <v>920</v>
      </c>
      <c r="K98" s="154">
        <v>920</v>
      </c>
      <c r="L98" s="154"/>
      <c r="M98" s="154"/>
      <c r="N98" s="149"/>
      <c r="O98" s="149"/>
      <c r="P98" s="149"/>
      <c r="Q98" s="154"/>
      <c r="R98" s="154"/>
      <c r="S98" s="154"/>
      <c r="T98" s="154"/>
      <c r="U98" s="154"/>
      <c r="V98" s="154"/>
      <c r="W98" s="154"/>
    </row>
    <row r="99" ht="52.5" hidden="1" customHeight="1" outlineLevel="1" spans="1:23">
      <c r="A99" s="149" t="s">
        <v>424</v>
      </c>
      <c r="B99" s="149" t="s">
        <v>477</v>
      </c>
      <c r="C99" s="149" t="s">
        <v>476</v>
      </c>
      <c r="D99" s="149" t="s">
        <v>46</v>
      </c>
      <c r="E99" s="149" t="s">
        <v>136</v>
      </c>
      <c r="F99" s="149" t="s">
        <v>137</v>
      </c>
      <c r="G99" s="149" t="s">
        <v>287</v>
      </c>
      <c r="H99" s="149" t="s">
        <v>288</v>
      </c>
      <c r="I99" s="154">
        <v>10160</v>
      </c>
      <c r="J99" s="154">
        <v>10160</v>
      </c>
      <c r="K99" s="154">
        <v>10160</v>
      </c>
      <c r="L99" s="154"/>
      <c r="M99" s="154"/>
      <c r="N99" s="149"/>
      <c r="O99" s="149"/>
      <c r="P99" s="149"/>
      <c r="Q99" s="154"/>
      <c r="R99" s="154"/>
      <c r="S99" s="154"/>
      <c r="T99" s="154"/>
      <c r="U99" s="154"/>
      <c r="V99" s="154"/>
      <c r="W99" s="154"/>
    </row>
    <row r="100" ht="52.5" hidden="1" customHeight="1" collapsed="1" spans="1:23">
      <c r="A100" s="149"/>
      <c r="B100" s="149"/>
      <c r="C100" s="149" t="s">
        <v>478</v>
      </c>
      <c r="D100" s="149"/>
      <c r="E100" s="149"/>
      <c r="F100" s="149"/>
      <c r="G100" s="149"/>
      <c r="H100" s="149"/>
      <c r="I100" s="154">
        <v>50000</v>
      </c>
      <c r="J100" s="154">
        <v>50000</v>
      </c>
      <c r="K100" s="154">
        <v>50000</v>
      </c>
      <c r="L100" s="154"/>
      <c r="M100" s="154"/>
      <c r="N100" s="149"/>
      <c r="O100" s="149"/>
      <c r="P100" s="149"/>
      <c r="Q100" s="154"/>
      <c r="R100" s="154"/>
      <c r="S100" s="154"/>
      <c r="T100" s="154"/>
      <c r="U100" s="154"/>
      <c r="V100" s="154"/>
      <c r="W100" s="154"/>
    </row>
    <row r="101" ht="52.5" hidden="1" customHeight="1" outlineLevel="1" spans="1:23">
      <c r="A101" s="149" t="s">
        <v>429</v>
      </c>
      <c r="B101" s="149" t="s">
        <v>479</v>
      </c>
      <c r="C101" s="149" t="s">
        <v>478</v>
      </c>
      <c r="D101" s="149" t="s">
        <v>46</v>
      </c>
      <c r="E101" s="149" t="s">
        <v>142</v>
      </c>
      <c r="F101" s="149" t="s">
        <v>143</v>
      </c>
      <c r="G101" s="149" t="s">
        <v>256</v>
      </c>
      <c r="H101" s="149" t="s">
        <v>257</v>
      </c>
      <c r="I101" s="154">
        <v>18000</v>
      </c>
      <c r="J101" s="154">
        <v>18000</v>
      </c>
      <c r="K101" s="154">
        <v>18000</v>
      </c>
      <c r="L101" s="154"/>
      <c r="M101" s="154"/>
      <c r="N101" s="149"/>
      <c r="O101" s="149"/>
      <c r="P101" s="149"/>
      <c r="Q101" s="154"/>
      <c r="R101" s="154"/>
      <c r="S101" s="154"/>
      <c r="T101" s="154"/>
      <c r="U101" s="154"/>
      <c r="V101" s="154"/>
      <c r="W101" s="154"/>
    </row>
    <row r="102" ht="52.5" hidden="1" customHeight="1" outlineLevel="1" spans="1:23">
      <c r="A102" s="149" t="s">
        <v>429</v>
      </c>
      <c r="B102" s="149" t="s">
        <v>479</v>
      </c>
      <c r="C102" s="149" t="s">
        <v>478</v>
      </c>
      <c r="D102" s="149" t="s">
        <v>46</v>
      </c>
      <c r="E102" s="149" t="s">
        <v>142</v>
      </c>
      <c r="F102" s="149" t="s">
        <v>143</v>
      </c>
      <c r="G102" s="149" t="s">
        <v>256</v>
      </c>
      <c r="H102" s="149" t="s">
        <v>257</v>
      </c>
      <c r="I102" s="154">
        <v>6000</v>
      </c>
      <c r="J102" s="154">
        <v>6000</v>
      </c>
      <c r="K102" s="154">
        <v>6000</v>
      </c>
      <c r="L102" s="154"/>
      <c r="M102" s="154"/>
      <c r="N102" s="149"/>
      <c r="O102" s="149"/>
      <c r="P102" s="149"/>
      <c r="Q102" s="154"/>
      <c r="R102" s="154"/>
      <c r="S102" s="154"/>
      <c r="T102" s="154"/>
      <c r="U102" s="154"/>
      <c r="V102" s="154"/>
      <c r="W102" s="154"/>
    </row>
    <row r="103" ht="52.5" hidden="1" customHeight="1" outlineLevel="1" spans="1:23">
      <c r="A103" s="149" t="s">
        <v>429</v>
      </c>
      <c r="B103" s="149" t="s">
        <v>479</v>
      </c>
      <c r="C103" s="149" t="s">
        <v>478</v>
      </c>
      <c r="D103" s="149" t="s">
        <v>46</v>
      </c>
      <c r="E103" s="149" t="s">
        <v>142</v>
      </c>
      <c r="F103" s="149" t="s">
        <v>143</v>
      </c>
      <c r="G103" s="149" t="s">
        <v>268</v>
      </c>
      <c r="H103" s="149" t="s">
        <v>269</v>
      </c>
      <c r="I103" s="154">
        <v>20000</v>
      </c>
      <c r="J103" s="154">
        <v>20000</v>
      </c>
      <c r="K103" s="154">
        <v>20000</v>
      </c>
      <c r="L103" s="154"/>
      <c r="M103" s="154"/>
      <c r="N103" s="149"/>
      <c r="O103" s="149"/>
      <c r="P103" s="149"/>
      <c r="Q103" s="154"/>
      <c r="R103" s="154"/>
      <c r="S103" s="154"/>
      <c r="T103" s="154"/>
      <c r="U103" s="154"/>
      <c r="V103" s="154"/>
      <c r="W103" s="154"/>
    </row>
    <row r="104" ht="52.5" hidden="1" customHeight="1" outlineLevel="1" spans="1:23">
      <c r="A104" s="149" t="s">
        <v>429</v>
      </c>
      <c r="B104" s="149" t="s">
        <v>479</v>
      </c>
      <c r="C104" s="149" t="s">
        <v>478</v>
      </c>
      <c r="D104" s="149" t="s">
        <v>46</v>
      </c>
      <c r="E104" s="149" t="s">
        <v>142</v>
      </c>
      <c r="F104" s="149" t="s">
        <v>143</v>
      </c>
      <c r="G104" s="149" t="s">
        <v>277</v>
      </c>
      <c r="H104" s="149" t="s">
        <v>278</v>
      </c>
      <c r="I104" s="154">
        <v>6000</v>
      </c>
      <c r="J104" s="154">
        <v>6000</v>
      </c>
      <c r="K104" s="154">
        <v>6000</v>
      </c>
      <c r="L104" s="154"/>
      <c r="M104" s="154"/>
      <c r="N104" s="149"/>
      <c r="O104" s="149"/>
      <c r="P104" s="149"/>
      <c r="Q104" s="154"/>
      <c r="R104" s="154"/>
      <c r="S104" s="154"/>
      <c r="T104" s="154"/>
      <c r="U104" s="154"/>
      <c r="V104" s="154"/>
      <c r="W104" s="154"/>
    </row>
    <row r="105" ht="52.5" hidden="1" customHeight="1" collapsed="1" spans="1:23">
      <c r="A105" s="149"/>
      <c r="B105" s="149"/>
      <c r="C105" s="149" t="s">
        <v>480</v>
      </c>
      <c r="D105" s="149"/>
      <c r="E105" s="149"/>
      <c r="F105" s="149"/>
      <c r="G105" s="149"/>
      <c r="H105" s="149"/>
      <c r="I105" s="154">
        <v>33580</v>
      </c>
      <c r="J105" s="154">
        <v>33580</v>
      </c>
      <c r="K105" s="154">
        <v>33580</v>
      </c>
      <c r="L105" s="154"/>
      <c r="M105" s="154"/>
      <c r="N105" s="149"/>
      <c r="O105" s="149"/>
      <c r="P105" s="149"/>
      <c r="Q105" s="154"/>
      <c r="R105" s="154"/>
      <c r="S105" s="154"/>
      <c r="T105" s="154"/>
      <c r="U105" s="154"/>
      <c r="V105" s="154"/>
      <c r="W105" s="154"/>
    </row>
    <row r="106" ht="52.5" hidden="1" customHeight="1" outlineLevel="1" spans="1:23">
      <c r="A106" s="149" t="s">
        <v>429</v>
      </c>
      <c r="B106" s="149" t="s">
        <v>481</v>
      </c>
      <c r="C106" s="149" t="s">
        <v>480</v>
      </c>
      <c r="D106" s="149" t="s">
        <v>46</v>
      </c>
      <c r="E106" s="149" t="s">
        <v>146</v>
      </c>
      <c r="F106" s="149" t="s">
        <v>147</v>
      </c>
      <c r="G106" s="149" t="s">
        <v>452</v>
      </c>
      <c r="H106" s="149" t="s">
        <v>453</v>
      </c>
      <c r="I106" s="154">
        <v>33580</v>
      </c>
      <c r="J106" s="154">
        <v>33580</v>
      </c>
      <c r="K106" s="154">
        <v>33580</v>
      </c>
      <c r="L106" s="154"/>
      <c r="M106" s="154"/>
      <c r="N106" s="149"/>
      <c r="O106" s="149"/>
      <c r="P106" s="149"/>
      <c r="Q106" s="154"/>
      <c r="R106" s="154"/>
      <c r="S106" s="154"/>
      <c r="T106" s="154"/>
      <c r="U106" s="154"/>
      <c r="V106" s="154"/>
      <c r="W106" s="154"/>
    </row>
    <row r="107" ht="52.5" hidden="1" customHeight="1" spans="1:23">
      <c r="A107" s="149"/>
      <c r="B107" s="149"/>
      <c r="C107" s="149" t="s">
        <v>482</v>
      </c>
      <c r="D107" s="149"/>
      <c r="E107" s="149"/>
      <c r="F107" s="149"/>
      <c r="G107" s="149"/>
      <c r="H107" s="149"/>
      <c r="I107" s="154">
        <v>50000</v>
      </c>
      <c r="J107" s="154">
        <v>50000</v>
      </c>
      <c r="K107" s="154">
        <v>50000</v>
      </c>
      <c r="L107" s="154"/>
      <c r="M107" s="154"/>
      <c r="N107" s="149"/>
      <c r="O107" s="149"/>
      <c r="P107" s="149"/>
      <c r="Q107" s="154"/>
      <c r="R107" s="154"/>
      <c r="S107" s="154"/>
      <c r="T107" s="154"/>
      <c r="U107" s="154"/>
      <c r="V107" s="154"/>
      <c r="W107" s="154"/>
    </row>
    <row r="108" ht="52.5" customHeight="1" outlineLevel="1" spans="1:23">
      <c r="A108" s="149" t="s">
        <v>429</v>
      </c>
      <c r="B108" s="149" t="s">
        <v>483</v>
      </c>
      <c r="C108" s="149" t="s">
        <v>482</v>
      </c>
      <c r="D108" s="149" t="s">
        <v>46</v>
      </c>
      <c r="E108" s="149" t="s">
        <v>152</v>
      </c>
      <c r="F108" s="149" t="s">
        <v>153</v>
      </c>
      <c r="G108" s="149" t="s">
        <v>426</v>
      </c>
      <c r="H108" s="149" t="s">
        <v>427</v>
      </c>
      <c r="I108" s="154">
        <v>50000</v>
      </c>
      <c r="J108" s="154">
        <v>50000</v>
      </c>
      <c r="K108" s="154">
        <v>50000</v>
      </c>
      <c r="L108" s="154"/>
      <c r="M108" s="154"/>
      <c r="N108" s="149"/>
      <c r="O108" s="149"/>
      <c r="P108" s="149"/>
      <c r="Q108" s="154"/>
      <c r="R108" s="154"/>
      <c r="S108" s="154"/>
      <c r="T108" s="154"/>
      <c r="U108" s="154"/>
      <c r="V108" s="154"/>
      <c r="W108" s="154"/>
    </row>
    <row r="109" ht="52.5" hidden="1" customHeight="1" collapsed="1" spans="1:23">
      <c r="A109" s="149"/>
      <c r="B109" s="149"/>
      <c r="C109" s="149" t="s">
        <v>484</v>
      </c>
      <c r="D109" s="149"/>
      <c r="E109" s="149"/>
      <c r="F109" s="149"/>
      <c r="G109" s="149"/>
      <c r="H109" s="149"/>
      <c r="I109" s="154">
        <v>1934700</v>
      </c>
      <c r="J109" s="154">
        <v>1934700</v>
      </c>
      <c r="K109" s="154">
        <v>1934700</v>
      </c>
      <c r="L109" s="154"/>
      <c r="M109" s="154"/>
      <c r="N109" s="149"/>
      <c r="O109" s="149"/>
      <c r="P109" s="149"/>
      <c r="Q109" s="154"/>
      <c r="R109" s="154"/>
      <c r="S109" s="154"/>
      <c r="T109" s="154"/>
      <c r="U109" s="154"/>
      <c r="V109" s="154"/>
      <c r="W109" s="154"/>
    </row>
    <row r="110" ht="52.5" hidden="1" customHeight="1" outlineLevel="1" spans="1:23">
      <c r="A110" s="149" t="s">
        <v>429</v>
      </c>
      <c r="B110" s="149" t="s">
        <v>485</v>
      </c>
      <c r="C110" s="149" t="s">
        <v>484</v>
      </c>
      <c r="D110" s="149" t="s">
        <v>46</v>
      </c>
      <c r="E110" s="149" t="s">
        <v>146</v>
      </c>
      <c r="F110" s="149" t="s">
        <v>147</v>
      </c>
      <c r="G110" s="149" t="s">
        <v>256</v>
      </c>
      <c r="H110" s="149" t="s">
        <v>257</v>
      </c>
      <c r="I110" s="154">
        <v>5000</v>
      </c>
      <c r="J110" s="154">
        <v>5000</v>
      </c>
      <c r="K110" s="154">
        <v>5000</v>
      </c>
      <c r="L110" s="154"/>
      <c r="M110" s="154"/>
      <c r="N110" s="149"/>
      <c r="O110" s="149"/>
      <c r="P110" s="149"/>
      <c r="Q110" s="154"/>
      <c r="R110" s="154"/>
      <c r="S110" s="154"/>
      <c r="T110" s="154"/>
      <c r="U110" s="154"/>
      <c r="V110" s="154"/>
      <c r="W110" s="154"/>
    </row>
    <row r="111" ht="52.5" hidden="1" customHeight="1" outlineLevel="1" spans="1:23">
      <c r="A111" s="149" t="s">
        <v>429</v>
      </c>
      <c r="B111" s="149" t="s">
        <v>485</v>
      </c>
      <c r="C111" s="149" t="s">
        <v>484</v>
      </c>
      <c r="D111" s="149" t="s">
        <v>46</v>
      </c>
      <c r="E111" s="149" t="s">
        <v>146</v>
      </c>
      <c r="F111" s="149" t="s">
        <v>147</v>
      </c>
      <c r="G111" s="149" t="s">
        <v>268</v>
      </c>
      <c r="H111" s="149" t="s">
        <v>269</v>
      </c>
      <c r="I111" s="154">
        <v>30000</v>
      </c>
      <c r="J111" s="154">
        <v>30000</v>
      </c>
      <c r="K111" s="154">
        <v>30000</v>
      </c>
      <c r="L111" s="154"/>
      <c r="M111" s="154"/>
      <c r="N111" s="149"/>
      <c r="O111" s="149"/>
      <c r="P111" s="149"/>
      <c r="Q111" s="154"/>
      <c r="R111" s="154"/>
      <c r="S111" s="154"/>
      <c r="T111" s="154"/>
      <c r="U111" s="154"/>
      <c r="V111" s="154"/>
      <c r="W111" s="154"/>
    </row>
    <row r="112" ht="52.5" hidden="1" customHeight="1" outlineLevel="1" spans="1:23">
      <c r="A112" s="149" t="s">
        <v>429</v>
      </c>
      <c r="B112" s="149" t="s">
        <v>485</v>
      </c>
      <c r="C112" s="149" t="s">
        <v>484</v>
      </c>
      <c r="D112" s="149" t="s">
        <v>46</v>
      </c>
      <c r="E112" s="149" t="s">
        <v>146</v>
      </c>
      <c r="F112" s="149" t="s">
        <v>147</v>
      </c>
      <c r="G112" s="149" t="s">
        <v>270</v>
      </c>
      <c r="H112" s="149" t="s">
        <v>271</v>
      </c>
      <c r="I112" s="154">
        <v>10000</v>
      </c>
      <c r="J112" s="154">
        <v>10000</v>
      </c>
      <c r="K112" s="154">
        <v>10000</v>
      </c>
      <c r="L112" s="154"/>
      <c r="M112" s="154"/>
      <c r="N112" s="149"/>
      <c r="O112" s="149"/>
      <c r="P112" s="149"/>
      <c r="Q112" s="154"/>
      <c r="R112" s="154"/>
      <c r="S112" s="154"/>
      <c r="T112" s="154"/>
      <c r="U112" s="154"/>
      <c r="V112" s="154"/>
      <c r="W112" s="154"/>
    </row>
    <row r="113" ht="52.5" hidden="1" customHeight="1" outlineLevel="1" spans="1:23">
      <c r="A113" s="149" t="s">
        <v>429</v>
      </c>
      <c r="B113" s="149" t="s">
        <v>485</v>
      </c>
      <c r="C113" s="149" t="s">
        <v>484</v>
      </c>
      <c r="D113" s="149" t="s">
        <v>46</v>
      </c>
      <c r="E113" s="149" t="s">
        <v>146</v>
      </c>
      <c r="F113" s="149" t="s">
        <v>147</v>
      </c>
      <c r="G113" s="149" t="s">
        <v>260</v>
      </c>
      <c r="H113" s="149" t="s">
        <v>261</v>
      </c>
      <c r="I113" s="154">
        <v>20000</v>
      </c>
      <c r="J113" s="154">
        <v>20000</v>
      </c>
      <c r="K113" s="154">
        <v>20000</v>
      </c>
      <c r="L113" s="154"/>
      <c r="M113" s="154"/>
      <c r="N113" s="149"/>
      <c r="O113" s="149"/>
      <c r="P113" s="149"/>
      <c r="Q113" s="154"/>
      <c r="R113" s="154"/>
      <c r="S113" s="154"/>
      <c r="T113" s="154"/>
      <c r="U113" s="154"/>
      <c r="V113" s="154"/>
      <c r="W113" s="154"/>
    </row>
    <row r="114" ht="52.5" hidden="1" customHeight="1" outlineLevel="1" spans="1:23">
      <c r="A114" s="149" t="s">
        <v>429</v>
      </c>
      <c r="B114" s="149" t="s">
        <v>485</v>
      </c>
      <c r="C114" s="149" t="s">
        <v>484</v>
      </c>
      <c r="D114" s="149" t="s">
        <v>46</v>
      </c>
      <c r="E114" s="149" t="s">
        <v>146</v>
      </c>
      <c r="F114" s="149" t="s">
        <v>147</v>
      </c>
      <c r="G114" s="149" t="s">
        <v>433</v>
      </c>
      <c r="H114" s="149" t="s">
        <v>434</v>
      </c>
      <c r="I114" s="154">
        <v>8000</v>
      </c>
      <c r="J114" s="154">
        <v>8000</v>
      </c>
      <c r="K114" s="154">
        <v>8000</v>
      </c>
      <c r="L114" s="154"/>
      <c r="M114" s="154"/>
      <c r="N114" s="149"/>
      <c r="O114" s="149"/>
      <c r="P114" s="149"/>
      <c r="Q114" s="154"/>
      <c r="R114" s="154"/>
      <c r="S114" s="154"/>
      <c r="T114" s="154"/>
      <c r="U114" s="154"/>
      <c r="V114" s="154"/>
      <c r="W114" s="154"/>
    </row>
    <row r="115" ht="52.5" hidden="1" customHeight="1" outlineLevel="1" spans="1:23">
      <c r="A115" s="149" t="s">
        <v>429</v>
      </c>
      <c r="B115" s="149" t="s">
        <v>485</v>
      </c>
      <c r="C115" s="149" t="s">
        <v>484</v>
      </c>
      <c r="D115" s="149" t="s">
        <v>46</v>
      </c>
      <c r="E115" s="149" t="s">
        <v>146</v>
      </c>
      <c r="F115" s="149" t="s">
        <v>147</v>
      </c>
      <c r="G115" s="149" t="s">
        <v>285</v>
      </c>
      <c r="H115" s="149" t="s">
        <v>286</v>
      </c>
      <c r="I115" s="154">
        <v>12000</v>
      </c>
      <c r="J115" s="154">
        <v>12000</v>
      </c>
      <c r="K115" s="154">
        <v>12000</v>
      </c>
      <c r="L115" s="154"/>
      <c r="M115" s="154"/>
      <c r="N115" s="149"/>
      <c r="O115" s="149"/>
      <c r="P115" s="149"/>
      <c r="Q115" s="154"/>
      <c r="R115" s="154"/>
      <c r="S115" s="154"/>
      <c r="T115" s="154"/>
      <c r="U115" s="154"/>
      <c r="V115" s="154"/>
      <c r="W115" s="154"/>
    </row>
    <row r="116" ht="52.5" hidden="1" customHeight="1" outlineLevel="1" spans="1:23">
      <c r="A116" s="149" t="s">
        <v>429</v>
      </c>
      <c r="B116" s="149" t="s">
        <v>485</v>
      </c>
      <c r="C116" s="149" t="s">
        <v>484</v>
      </c>
      <c r="D116" s="149" t="s">
        <v>46</v>
      </c>
      <c r="E116" s="149" t="s">
        <v>146</v>
      </c>
      <c r="F116" s="149" t="s">
        <v>147</v>
      </c>
      <c r="G116" s="149" t="s">
        <v>287</v>
      </c>
      <c r="H116" s="149" t="s">
        <v>288</v>
      </c>
      <c r="I116" s="154">
        <v>10000</v>
      </c>
      <c r="J116" s="154">
        <v>10000</v>
      </c>
      <c r="K116" s="154">
        <v>10000</v>
      </c>
      <c r="L116" s="154"/>
      <c r="M116" s="154"/>
      <c r="N116" s="149"/>
      <c r="O116" s="149"/>
      <c r="P116" s="149"/>
      <c r="Q116" s="154"/>
      <c r="R116" s="154"/>
      <c r="S116" s="154"/>
      <c r="T116" s="154"/>
      <c r="U116" s="154"/>
      <c r="V116" s="154"/>
      <c r="W116" s="154"/>
    </row>
    <row r="117" ht="52.5" hidden="1" customHeight="1" outlineLevel="1" spans="1:23">
      <c r="A117" s="149" t="s">
        <v>429</v>
      </c>
      <c r="B117" s="149" t="s">
        <v>485</v>
      </c>
      <c r="C117" s="149" t="s">
        <v>484</v>
      </c>
      <c r="D117" s="149" t="s">
        <v>46</v>
      </c>
      <c r="E117" s="149" t="s">
        <v>146</v>
      </c>
      <c r="F117" s="149" t="s">
        <v>147</v>
      </c>
      <c r="G117" s="149" t="s">
        <v>262</v>
      </c>
      <c r="H117" s="149" t="s">
        <v>263</v>
      </c>
      <c r="I117" s="154">
        <v>300000</v>
      </c>
      <c r="J117" s="154">
        <v>300000</v>
      </c>
      <c r="K117" s="154">
        <v>300000</v>
      </c>
      <c r="L117" s="154"/>
      <c r="M117" s="154"/>
      <c r="N117" s="149"/>
      <c r="O117" s="149"/>
      <c r="P117" s="149"/>
      <c r="Q117" s="154"/>
      <c r="R117" s="154"/>
      <c r="S117" s="154"/>
      <c r="T117" s="154"/>
      <c r="U117" s="154"/>
      <c r="V117" s="154"/>
      <c r="W117" s="154"/>
    </row>
    <row r="118" ht="52.5" hidden="1" customHeight="1" outlineLevel="1" spans="1:23">
      <c r="A118" s="149" t="s">
        <v>429</v>
      </c>
      <c r="B118" s="149" t="s">
        <v>485</v>
      </c>
      <c r="C118" s="149" t="s">
        <v>484</v>
      </c>
      <c r="D118" s="149" t="s">
        <v>46</v>
      </c>
      <c r="E118" s="149" t="s">
        <v>146</v>
      </c>
      <c r="F118" s="149" t="s">
        <v>147</v>
      </c>
      <c r="G118" s="149" t="s">
        <v>452</v>
      </c>
      <c r="H118" s="149" t="s">
        <v>453</v>
      </c>
      <c r="I118" s="154">
        <v>41785</v>
      </c>
      <c r="J118" s="154">
        <v>41785</v>
      </c>
      <c r="K118" s="154">
        <v>41785</v>
      </c>
      <c r="L118" s="154"/>
      <c r="M118" s="154"/>
      <c r="N118" s="149"/>
      <c r="O118" s="149"/>
      <c r="P118" s="149"/>
      <c r="Q118" s="154"/>
      <c r="R118" s="154"/>
      <c r="S118" s="154"/>
      <c r="T118" s="154"/>
      <c r="U118" s="154"/>
      <c r="V118" s="154"/>
      <c r="W118" s="154"/>
    </row>
    <row r="119" ht="52.5" hidden="1" customHeight="1" outlineLevel="1" spans="1:23">
      <c r="A119" s="149" t="s">
        <v>429</v>
      </c>
      <c r="B119" s="149" t="s">
        <v>485</v>
      </c>
      <c r="C119" s="149" t="s">
        <v>484</v>
      </c>
      <c r="D119" s="149" t="s">
        <v>46</v>
      </c>
      <c r="E119" s="149" t="s">
        <v>146</v>
      </c>
      <c r="F119" s="149" t="s">
        <v>147</v>
      </c>
      <c r="G119" s="149" t="s">
        <v>452</v>
      </c>
      <c r="H119" s="149" t="s">
        <v>453</v>
      </c>
      <c r="I119" s="154">
        <v>2520</v>
      </c>
      <c r="J119" s="154">
        <v>2520</v>
      </c>
      <c r="K119" s="154">
        <v>2520</v>
      </c>
      <c r="L119" s="154"/>
      <c r="M119" s="154"/>
      <c r="N119" s="149"/>
      <c r="O119" s="149"/>
      <c r="P119" s="149"/>
      <c r="Q119" s="154"/>
      <c r="R119" s="154"/>
      <c r="S119" s="154"/>
      <c r="T119" s="154"/>
      <c r="U119" s="154"/>
      <c r="V119" s="154"/>
      <c r="W119" s="154"/>
    </row>
    <row r="120" ht="52.5" hidden="1" customHeight="1" outlineLevel="1" spans="1:23">
      <c r="A120" s="149" t="s">
        <v>429</v>
      </c>
      <c r="B120" s="149" t="s">
        <v>485</v>
      </c>
      <c r="C120" s="149" t="s">
        <v>484</v>
      </c>
      <c r="D120" s="149" t="s">
        <v>46</v>
      </c>
      <c r="E120" s="149" t="s">
        <v>146</v>
      </c>
      <c r="F120" s="149" t="s">
        <v>147</v>
      </c>
      <c r="G120" s="149" t="s">
        <v>452</v>
      </c>
      <c r="H120" s="149" t="s">
        <v>453</v>
      </c>
      <c r="I120" s="154">
        <v>10000</v>
      </c>
      <c r="J120" s="154">
        <v>10000</v>
      </c>
      <c r="K120" s="154">
        <v>10000</v>
      </c>
      <c r="L120" s="154"/>
      <c r="M120" s="154"/>
      <c r="N120" s="149"/>
      <c r="O120" s="149"/>
      <c r="P120" s="149"/>
      <c r="Q120" s="154"/>
      <c r="R120" s="154"/>
      <c r="S120" s="154"/>
      <c r="T120" s="154"/>
      <c r="U120" s="154"/>
      <c r="V120" s="154"/>
      <c r="W120" s="154"/>
    </row>
    <row r="121" ht="52.5" hidden="1" customHeight="1" outlineLevel="1" spans="1:23">
      <c r="A121" s="149" t="s">
        <v>429</v>
      </c>
      <c r="B121" s="149" t="s">
        <v>485</v>
      </c>
      <c r="C121" s="149" t="s">
        <v>484</v>
      </c>
      <c r="D121" s="149" t="s">
        <v>46</v>
      </c>
      <c r="E121" s="149" t="s">
        <v>146</v>
      </c>
      <c r="F121" s="149" t="s">
        <v>147</v>
      </c>
      <c r="G121" s="149" t="s">
        <v>452</v>
      </c>
      <c r="H121" s="149" t="s">
        <v>453</v>
      </c>
      <c r="I121" s="154">
        <v>173250</v>
      </c>
      <c r="J121" s="154">
        <v>173250</v>
      </c>
      <c r="K121" s="154">
        <v>173250</v>
      </c>
      <c r="L121" s="154"/>
      <c r="M121" s="154"/>
      <c r="N121" s="149"/>
      <c r="O121" s="149"/>
      <c r="P121" s="149"/>
      <c r="Q121" s="154"/>
      <c r="R121" s="154"/>
      <c r="S121" s="154"/>
      <c r="T121" s="154"/>
      <c r="U121" s="154"/>
      <c r="V121" s="154"/>
      <c r="W121" s="154"/>
    </row>
    <row r="122" ht="52.5" hidden="1" customHeight="1" outlineLevel="1" spans="1:23">
      <c r="A122" s="149" t="s">
        <v>429</v>
      </c>
      <c r="B122" s="149" t="s">
        <v>485</v>
      </c>
      <c r="C122" s="149" t="s">
        <v>484</v>
      </c>
      <c r="D122" s="149" t="s">
        <v>46</v>
      </c>
      <c r="E122" s="149" t="s">
        <v>146</v>
      </c>
      <c r="F122" s="149" t="s">
        <v>147</v>
      </c>
      <c r="G122" s="149" t="s">
        <v>452</v>
      </c>
      <c r="H122" s="149" t="s">
        <v>453</v>
      </c>
      <c r="I122" s="154">
        <v>68796</v>
      </c>
      <c r="J122" s="154">
        <v>68796</v>
      </c>
      <c r="K122" s="154">
        <v>68796</v>
      </c>
      <c r="L122" s="154"/>
      <c r="M122" s="154"/>
      <c r="N122" s="149"/>
      <c r="O122" s="149"/>
      <c r="P122" s="149"/>
      <c r="Q122" s="154"/>
      <c r="R122" s="154"/>
      <c r="S122" s="154"/>
      <c r="T122" s="154"/>
      <c r="U122" s="154"/>
      <c r="V122" s="154"/>
      <c r="W122" s="154"/>
    </row>
    <row r="123" ht="52.5" hidden="1" customHeight="1" outlineLevel="1" spans="1:23">
      <c r="A123" s="149" t="s">
        <v>429</v>
      </c>
      <c r="B123" s="149" t="s">
        <v>485</v>
      </c>
      <c r="C123" s="149" t="s">
        <v>484</v>
      </c>
      <c r="D123" s="149" t="s">
        <v>46</v>
      </c>
      <c r="E123" s="149" t="s">
        <v>146</v>
      </c>
      <c r="F123" s="149" t="s">
        <v>147</v>
      </c>
      <c r="G123" s="149" t="s">
        <v>452</v>
      </c>
      <c r="H123" s="149" t="s">
        <v>453</v>
      </c>
      <c r="I123" s="154">
        <v>42000</v>
      </c>
      <c r="J123" s="154">
        <v>42000</v>
      </c>
      <c r="K123" s="154">
        <v>42000</v>
      </c>
      <c r="L123" s="154"/>
      <c r="M123" s="154"/>
      <c r="N123" s="149"/>
      <c r="O123" s="149"/>
      <c r="P123" s="149"/>
      <c r="Q123" s="154"/>
      <c r="R123" s="154"/>
      <c r="S123" s="154"/>
      <c r="T123" s="154"/>
      <c r="U123" s="154"/>
      <c r="V123" s="154"/>
      <c r="W123" s="154"/>
    </row>
    <row r="124" ht="52.5" hidden="1" customHeight="1" outlineLevel="1" spans="1:23">
      <c r="A124" s="149" t="s">
        <v>429</v>
      </c>
      <c r="B124" s="149" t="s">
        <v>485</v>
      </c>
      <c r="C124" s="149" t="s">
        <v>484</v>
      </c>
      <c r="D124" s="149" t="s">
        <v>46</v>
      </c>
      <c r="E124" s="149" t="s">
        <v>146</v>
      </c>
      <c r="F124" s="149" t="s">
        <v>147</v>
      </c>
      <c r="G124" s="149" t="s">
        <v>470</v>
      </c>
      <c r="H124" s="149" t="s">
        <v>471</v>
      </c>
      <c r="I124" s="154">
        <v>160000</v>
      </c>
      <c r="J124" s="154">
        <v>160000</v>
      </c>
      <c r="K124" s="154">
        <v>160000</v>
      </c>
      <c r="L124" s="154"/>
      <c r="M124" s="154"/>
      <c r="N124" s="149"/>
      <c r="O124" s="149"/>
      <c r="P124" s="149"/>
      <c r="Q124" s="154"/>
      <c r="R124" s="154"/>
      <c r="S124" s="154"/>
      <c r="T124" s="154"/>
      <c r="U124" s="154"/>
      <c r="V124" s="154"/>
      <c r="W124" s="154"/>
    </row>
    <row r="125" ht="52.5" hidden="1" customHeight="1" outlineLevel="1" spans="1:23">
      <c r="A125" s="149" t="s">
        <v>429</v>
      </c>
      <c r="B125" s="149" t="s">
        <v>485</v>
      </c>
      <c r="C125" s="149" t="s">
        <v>484</v>
      </c>
      <c r="D125" s="149" t="s">
        <v>46</v>
      </c>
      <c r="E125" s="149" t="s">
        <v>146</v>
      </c>
      <c r="F125" s="149" t="s">
        <v>147</v>
      </c>
      <c r="G125" s="149" t="s">
        <v>470</v>
      </c>
      <c r="H125" s="149" t="s">
        <v>471</v>
      </c>
      <c r="I125" s="154">
        <v>25000</v>
      </c>
      <c r="J125" s="154">
        <v>25000</v>
      </c>
      <c r="K125" s="154">
        <v>25000</v>
      </c>
      <c r="L125" s="154"/>
      <c r="M125" s="154"/>
      <c r="N125" s="149"/>
      <c r="O125" s="149"/>
      <c r="P125" s="149"/>
      <c r="Q125" s="154"/>
      <c r="R125" s="154"/>
      <c r="S125" s="154"/>
      <c r="T125" s="154"/>
      <c r="U125" s="154"/>
      <c r="V125" s="154"/>
      <c r="W125" s="154"/>
    </row>
    <row r="126" ht="52.5" hidden="1" customHeight="1" outlineLevel="1" spans="1:23">
      <c r="A126" s="149" t="s">
        <v>429</v>
      </c>
      <c r="B126" s="149" t="s">
        <v>485</v>
      </c>
      <c r="C126" s="149" t="s">
        <v>484</v>
      </c>
      <c r="D126" s="149" t="s">
        <v>46</v>
      </c>
      <c r="E126" s="149" t="s">
        <v>146</v>
      </c>
      <c r="F126" s="149" t="s">
        <v>147</v>
      </c>
      <c r="G126" s="149" t="s">
        <v>470</v>
      </c>
      <c r="H126" s="149" t="s">
        <v>471</v>
      </c>
      <c r="I126" s="154">
        <v>300000</v>
      </c>
      <c r="J126" s="154">
        <v>300000</v>
      </c>
      <c r="K126" s="154">
        <v>300000</v>
      </c>
      <c r="L126" s="154"/>
      <c r="M126" s="154"/>
      <c r="N126" s="149"/>
      <c r="O126" s="149"/>
      <c r="P126" s="149"/>
      <c r="Q126" s="154"/>
      <c r="R126" s="154"/>
      <c r="S126" s="154"/>
      <c r="T126" s="154"/>
      <c r="U126" s="154"/>
      <c r="V126" s="154"/>
      <c r="W126" s="154"/>
    </row>
    <row r="127" ht="52.5" hidden="1" customHeight="1" outlineLevel="1" spans="1:23">
      <c r="A127" s="149" t="s">
        <v>429</v>
      </c>
      <c r="B127" s="149" t="s">
        <v>485</v>
      </c>
      <c r="C127" s="149" t="s">
        <v>484</v>
      </c>
      <c r="D127" s="149" t="s">
        <v>46</v>
      </c>
      <c r="E127" s="149" t="s">
        <v>146</v>
      </c>
      <c r="F127" s="149" t="s">
        <v>147</v>
      </c>
      <c r="G127" s="149" t="s">
        <v>470</v>
      </c>
      <c r="H127" s="149" t="s">
        <v>471</v>
      </c>
      <c r="I127" s="154">
        <v>40000</v>
      </c>
      <c r="J127" s="154">
        <v>40000</v>
      </c>
      <c r="K127" s="154">
        <v>40000</v>
      </c>
      <c r="L127" s="154"/>
      <c r="M127" s="154"/>
      <c r="N127" s="149"/>
      <c r="O127" s="149"/>
      <c r="P127" s="149"/>
      <c r="Q127" s="154"/>
      <c r="R127" s="154"/>
      <c r="S127" s="154"/>
      <c r="T127" s="154"/>
      <c r="U127" s="154"/>
      <c r="V127" s="154"/>
      <c r="W127" s="154"/>
    </row>
    <row r="128" ht="52.5" hidden="1" customHeight="1" outlineLevel="1" spans="1:23">
      <c r="A128" s="149" t="s">
        <v>429</v>
      </c>
      <c r="B128" s="149" t="s">
        <v>485</v>
      </c>
      <c r="C128" s="149" t="s">
        <v>484</v>
      </c>
      <c r="D128" s="149" t="s">
        <v>46</v>
      </c>
      <c r="E128" s="149" t="s">
        <v>146</v>
      </c>
      <c r="F128" s="149" t="s">
        <v>147</v>
      </c>
      <c r="G128" s="149" t="s">
        <v>470</v>
      </c>
      <c r="H128" s="149" t="s">
        <v>471</v>
      </c>
      <c r="I128" s="154">
        <v>26349</v>
      </c>
      <c r="J128" s="154">
        <v>26349</v>
      </c>
      <c r="K128" s="154">
        <v>26349</v>
      </c>
      <c r="L128" s="154"/>
      <c r="M128" s="154"/>
      <c r="N128" s="149"/>
      <c r="O128" s="149"/>
      <c r="P128" s="149"/>
      <c r="Q128" s="154"/>
      <c r="R128" s="154"/>
      <c r="S128" s="154"/>
      <c r="T128" s="154"/>
      <c r="U128" s="154"/>
      <c r="V128" s="154"/>
      <c r="W128" s="154"/>
    </row>
    <row r="129" ht="52.5" hidden="1" customHeight="1" outlineLevel="1" spans="1:23">
      <c r="A129" s="149" t="s">
        <v>429</v>
      </c>
      <c r="B129" s="149" t="s">
        <v>485</v>
      </c>
      <c r="C129" s="149" t="s">
        <v>484</v>
      </c>
      <c r="D129" s="149" t="s">
        <v>46</v>
      </c>
      <c r="E129" s="149" t="s">
        <v>146</v>
      </c>
      <c r="F129" s="149" t="s">
        <v>147</v>
      </c>
      <c r="G129" s="149" t="s">
        <v>470</v>
      </c>
      <c r="H129" s="149" t="s">
        <v>471</v>
      </c>
      <c r="I129" s="154">
        <v>200000</v>
      </c>
      <c r="J129" s="154">
        <v>200000</v>
      </c>
      <c r="K129" s="154">
        <v>200000</v>
      </c>
      <c r="L129" s="154"/>
      <c r="M129" s="154"/>
      <c r="N129" s="149"/>
      <c r="O129" s="149"/>
      <c r="P129" s="149"/>
      <c r="Q129" s="154"/>
      <c r="R129" s="154"/>
      <c r="S129" s="154"/>
      <c r="T129" s="154"/>
      <c r="U129" s="154"/>
      <c r="V129" s="154"/>
      <c r="W129" s="154"/>
    </row>
    <row r="130" ht="52.5" hidden="1" customHeight="1" outlineLevel="1" spans="1:23">
      <c r="A130" s="149" t="s">
        <v>429</v>
      </c>
      <c r="B130" s="149" t="s">
        <v>485</v>
      </c>
      <c r="C130" s="149" t="s">
        <v>484</v>
      </c>
      <c r="D130" s="149" t="s">
        <v>46</v>
      </c>
      <c r="E130" s="149" t="s">
        <v>146</v>
      </c>
      <c r="F130" s="149" t="s">
        <v>147</v>
      </c>
      <c r="G130" s="149" t="s">
        <v>462</v>
      </c>
      <c r="H130" s="149" t="s">
        <v>463</v>
      </c>
      <c r="I130" s="154">
        <v>450000</v>
      </c>
      <c r="J130" s="154">
        <v>450000</v>
      </c>
      <c r="K130" s="154">
        <v>450000</v>
      </c>
      <c r="L130" s="154"/>
      <c r="M130" s="154"/>
      <c r="N130" s="149"/>
      <c r="O130" s="149"/>
      <c r="P130" s="149"/>
      <c r="Q130" s="154"/>
      <c r="R130" s="154"/>
      <c r="S130" s="154"/>
      <c r="T130" s="154"/>
      <c r="U130" s="154"/>
      <c r="V130" s="154"/>
      <c r="W130" s="154"/>
    </row>
    <row r="131" ht="52.5" hidden="1" customHeight="1" collapsed="1" spans="1:23">
      <c r="A131" s="149"/>
      <c r="B131" s="149"/>
      <c r="C131" s="149" t="s">
        <v>486</v>
      </c>
      <c r="D131" s="149"/>
      <c r="E131" s="149"/>
      <c r="F131" s="149"/>
      <c r="G131" s="149"/>
      <c r="H131" s="149"/>
      <c r="I131" s="154">
        <v>21020</v>
      </c>
      <c r="J131" s="154">
        <v>21020</v>
      </c>
      <c r="K131" s="154">
        <v>21020</v>
      </c>
      <c r="L131" s="154"/>
      <c r="M131" s="154"/>
      <c r="N131" s="149"/>
      <c r="O131" s="149"/>
      <c r="P131" s="149"/>
      <c r="Q131" s="154"/>
      <c r="R131" s="154"/>
      <c r="S131" s="154"/>
      <c r="T131" s="154"/>
      <c r="U131" s="154"/>
      <c r="V131" s="154"/>
      <c r="W131" s="154"/>
    </row>
    <row r="132" ht="52.5" hidden="1" customHeight="1" outlineLevel="1" spans="1:23">
      <c r="A132" s="149" t="s">
        <v>429</v>
      </c>
      <c r="B132" s="149" t="s">
        <v>487</v>
      </c>
      <c r="C132" s="149" t="s">
        <v>486</v>
      </c>
      <c r="D132" s="149" t="s">
        <v>46</v>
      </c>
      <c r="E132" s="149" t="s">
        <v>90</v>
      </c>
      <c r="F132" s="149" t="s">
        <v>91</v>
      </c>
      <c r="G132" s="149" t="s">
        <v>256</v>
      </c>
      <c r="H132" s="149" t="s">
        <v>257</v>
      </c>
      <c r="I132" s="154">
        <v>4000</v>
      </c>
      <c r="J132" s="154">
        <v>4000</v>
      </c>
      <c r="K132" s="154">
        <v>4000</v>
      </c>
      <c r="L132" s="154"/>
      <c r="M132" s="154"/>
      <c r="N132" s="149"/>
      <c r="O132" s="149"/>
      <c r="P132" s="149"/>
      <c r="Q132" s="154"/>
      <c r="R132" s="154"/>
      <c r="S132" s="154"/>
      <c r="T132" s="154"/>
      <c r="U132" s="154"/>
      <c r="V132" s="154"/>
      <c r="W132" s="154"/>
    </row>
    <row r="133" ht="52.5" hidden="1" customHeight="1" outlineLevel="1" spans="1:23">
      <c r="A133" s="149" t="s">
        <v>429</v>
      </c>
      <c r="B133" s="149" t="s">
        <v>487</v>
      </c>
      <c r="C133" s="149" t="s">
        <v>486</v>
      </c>
      <c r="D133" s="149" t="s">
        <v>46</v>
      </c>
      <c r="E133" s="149" t="s">
        <v>90</v>
      </c>
      <c r="F133" s="149" t="s">
        <v>91</v>
      </c>
      <c r="G133" s="149" t="s">
        <v>268</v>
      </c>
      <c r="H133" s="149" t="s">
        <v>269</v>
      </c>
      <c r="I133" s="154">
        <v>2000</v>
      </c>
      <c r="J133" s="154">
        <v>2000</v>
      </c>
      <c r="K133" s="154">
        <v>2000</v>
      </c>
      <c r="L133" s="154"/>
      <c r="M133" s="154"/>
      <c r="N133" s="149"/>
      <c r="O133" s="149"/>
      <c r="P133" s="149"/>
      <c r="Q133" s="154"/>
      <c r="R133" s="154"/>
      <c r="S133" s="154"/>
      <c r="T133" s="154"/>
      <c r="U133" s="154"/>
      <c r="V133" s="154"/>
      <c r="W133" s="154"/>
    </row>
    <row r="134" ht="52.5" hidden="1" customHeight="1" outlineLevel="1" spans="1:23">
      <c r="A134" s="149" t="s">
        <v>429</v>
      </c>
      <c r="B134" s="149" t="s">
        <v>487</v>
      </c>
      <c r="C134" s="149" t="s">
        <v>486</v>
      </c>
      <c r="D134" s="149" t="s">
        <v>46</v>
      </c>
      <c r="E134" s="149" t="s">
        <v>90</v>
      </c>
      <c r="F134" s="149" t="s">
        <v>91</v>
      </c>
      <c r="G134" s="149" t="s">
        <v>270</v>
      </c>
      <c r="H134" s="149" t="s">
        <v>271</v>
      </c>
      <c r="I134" s="154">
        <v>8000</v>
      </c>
      <c r="J134" s="154">
        <v>8000</v>
      </c>
      <c r="K134" s="154">
        <v>8000</v>
      </c>
      <c r="L134" s="154"/>
      <c r="M134" s="154"/>
      <c r="N134" s="149"/>
      <c r="O134" s="149"/>
      <c r="P134" s="149"/>
      <c r="Q134" s="154"/>
      <c r="R134" s="154"/>
      <c r="S134" s="154"/>
      <c r="T134" s="154"/>
      <c r="U134" s="154"/>
      <c r="V134" s="154"/>
      <c r="W134" s="154"/>
    </row>
    <row r="135" ht="52.5" hidden="1" customHeight="1" outlineLevel="1" spans="1:23">
      <c r="A135" s="149" t="s">
        <v>429</v>
      </c>
      <c r="B135" s="149" t="s">
        <v>487</v>
      </c>
      <c r="C135" s="149" t="s">
        <v>486</v>
      </c>
      <c r="D135" s="149" t="s">
        <v>46</v>
      </c>
      <c r="E135" s="149" t="s">
        <v>90</v>
      </c>
      <c r="F135" s="149" t="s">
        <v>91</v>
      </c>
      <c r="G135" s="149" t="s">
        <v>260</v>
      </c>
      <c r="H135" s="149" t="s">
        <v>261</v>
      </c>
      <c r="I135" s="154">
        <v>1900</v>
      </c>
      <c r="J135" s="154">
        <v>1900</v>
      </c>
      <c r="K135" s="154">
        <v>1900</v>
      </c>
      <c r="L135" s="154"/>
      <c r="M135" s="154"/>
      <c r="N135" s="149"/>
      <c r="O135" s="149"/>
      <c r="P135" s="149"/>
      <c r="Q135" s="154"/>
      <c r="R135" s="154"/>
      <c r="S135" s="154"/>
      <c r="T135" s="154"/>
      <c r="U135" s="154"/>
      <c r="V135" s="154"/>
      <c r="W135" s="154"/>
    </row>
    <row r="136" ht="52.5" hidden="1" customHeight="1" outlineLevel="1" spans="1:23">
      <c r="A136" s="149" t="s">
        <v>429</v>
      </c>
      <c r="B136" s="149" t="s">
        <v>487</v>
      </c>
      <c r="C136" s="149" t="s">
        <v>486</v>
      </c>
      <c r="D136" s="149" t="s">
        <v>46</v>
      </c>
      <c r="E136" s="149" t="s">
        <v>90</v>
      </c>
      <c r="F136" s="149" t="s">
        <v>91</v>
      </c>
      <c r="G136" s="149" t="s">
        <v>298</v>
      </c>
      <c r="H136" s="149" t="s">
        <v>299</v>
      </c>
      <c r="I136" s="154">
        <v>3120</v>
      </c>
      <c r="J136" s="154">
        <v>3120</v>
      </c>
      <c r="K136" s="154">
        <v>3120</v>
      </c>
      <c r="L136" s="154"/>
      <c r="M136" s="154"/>
      <c r="N136" s="149"/>
      <c r="O136" s="149"/>
      <c r="P136" s="149"/>
      <c r="Q136" s="154"/>
      <c r="R136" s="154"/>
      <c r="S136" s="154"/>
      <c r="T136" s="154"/>
      <c r="U136" s="154"/>
      <c r="V136" s="154"/>
      <c r="W136" s="154"/>
    </row>
    <row r="137" ht="52.5" hidden="1" customHeight="1" outlineLevel="1" spans="1:23">
      <c r="A137" s="149" t="s">
        <v>429</v>
      </c>
      <c r="B137" s="149" t="s">
        <v>487</v>
      </c>
      <c r="C137" s="149" t="s">
        <v>486</v>
      </c>
      <c r="D137" s="149" t="s">
        <v>46</v>
      </c>
      <c r="E137" s="149" t="s">
        <v>90</v>
      </c>
      <c r="F137" s="149" t="s">
        <v>91</v>
      </c>
      <c r="G137" s="149" t="s">
        <v>488</v>
      </c>
      <c r="H137" s="149" t="s">
        <v>489</v>
      </c>
      <c r="I137" s="154">
        <v>2000</v>
      </c>
      <c r="J137" s="154">
        <v>2000</v>
      </c>
      <c r="K137" s="154">
        <v>2000</v>
      </c>
      <c r="L137" s="154"/>
      <c r="M137" s="154"/>
      <c r="N137" s="149"/>
      <c r="O137" s="149"/>
      <c r="P137" s="149"/>
      <c r="Q137" s="154"/>
      <c r="R137" s="154"/>
      <c r="S137" s="154"/>
      <c r="T137" s="154"/>
      <c r="U137" s="154"/>
      <c r="V137" s="154"/>
      <c r="W137" s="154"/>
    </row>
    <row r="138" ht="52.5" hidden="1" customHeight="1" collapsed="1" spans="1:23">
      <c r="A138" s="149"/>
      <c r="B138" s="149"/>
      <c r="C138" s="149" t="s">
        <v>490</v>
      </c>
      <c r="D138" s="149"/>
      <c r="E138" s="149"/>
      <c r="F138" s="149"/>
      <c r="G138" s="149"/>
      <c r="H138" s="149"/>
      <c r="I138" s="154">
        <v>20000</v>
      </c>
      <c r="J138" s="154">
        <v>20000</v>
      </c>
      <c r="K138" s="154">
        <v>20000</v>
      </c>
      <c r="L138" s="154"/>
      <c r="M138" s="154"/>
      <c r="N138" s="149"/>
      <c r="O138" s="149"/>
      <c r="P138" s="149"/>
      <c r="Q138" s="154"/>
      <c r="R138" s="154"/>
      <c r="S138" s="154"/>
      <c r="T138" s="154"/>
      <c r="U138" s="154"/>
      <c r="V138" s="154"/>
      <c r="W138" s="154"/>
    </row>
    <row r="139" ht="52.5" hidden="1" customHeight="1" outlineLevel="1" spans="1:23">
      <c r="A139" s="149" t="s">
        <v>429</v>
      </c>
      <c r="B139" s="149" t="s">
        <v>491</v>
      </c>
      <c r="C139" s="149" t="s">
        <v>490</v>
      </c>
      <c r="D139" s="149" t="s">
        <v>46</v>
      </c>
      <c r="E139" s="149" t="s">
        <v>140</v>
      </c>
      <c r="F139" s="149" t="s">
        <v>141</v>
      </c>
      <c r="G139" s="149" t="s">
        <v>411</v>
      </c>
      <c r="H139" s="149" t="s">
        <v>412</v>
      </c>
      <c r="I139" s="154">
        <v>6000</v>
      </c>
      <c r="J139" s="154">
        <v>6000</v>
      </c>
      <c r="K139" s="154">
        <v>6000</v>
      </c>
      <c r="L139" s="154"/>
      <c r="M139" s="154"/>
      <c r="N139" s="149"/>
      <c r="O139" s="149"/>
      <c r="P139" s="149"/>
      <c r="Q139" s="154"/>
      <c r="R139" s="154"/>
      <c r="S139" s="154"/>
      <c r="T139" s="154"/>
      <c r="U139" s="154"/>
      <c r="V139" s="154"/>
      <c r="W139" s="154"/>
    </row>
    <row r="140" ht="52.5" hidden="1" customHeight="1" outlineLevel="1" spans="1:23">
      <c r="A140" s="149" t="s">
        <v>429</v>
      </c>
      <c r="B140" s="149" t="s">
        <v>491</v>
      </c>
      <c r="C140" s="149" t="s">
        <v>490</v>
      </c>
      <c r="D140" s="149" t="s">
        <v>46</v>
      </c>
      <c r="E140" s="149" t="s">
        <v>140</v>
      </c>
      <c r="F140" s="149" t="s">
        <v>141</v>
      </c>
      <c r="G140" s="149" t="s">
        <v>268</v>
      </c>
      <c r="H140" s="149" t="s">
        <v>269</v>
      </c>
      <c r="I140" s="154">
        <v>4000</v>
      </c>
      <c r="J140" s="154">
        <v>4000</v>
      </c>
      <c r="K140" s="154">
        <v>4000</v>
      </c>
      <c r="L140" s="154"/>
      <c r="M140" s="154"/>
      <c r="N140" s="149"/>
      <c r="O140" s="149"/>
      <c r="P140" s="149"/>
      <c r="Q140" s="154"/>
      <c r="R140" s="154"/>
      <c r="S140" s="154"/>
      <c r="T140" s="154"/>
      <c r="U140" s="154"/>
      <c r="V140" s="154"/>
      <c r="W140" s="154"/>
    </row>
    <row r="141" ht="52.5" hidden="1" customHeight="1" outlineLevel="1" spans="1:23">
      <c r="A141" s="149" t="s">
        <v>429</v>
      </c>
      <c r="B141" s="149" t="s">
        <v>491</v>
      </c>
      <c r="C141" s="149" t="s">
        <v>490</v>
      </c>
      <c r="D141" s="149" t="s">
        <v>46</v>
      </c>
      <c r="E141" s="149" t="s">
        <v>140</v>
      </c>
      <c r="F141" s="149" t="s">
        <v>141</v>
      </c>
      <c r="G141" s="149" t="s">
        <v>433</v>
      </c>
      <c r="H141" s="149" t="s">
        <v>434</v>
      </c>
      <c r="I141" s="154">
        <v>10000</v>
      </c>
      <c r="J141" s="154">
        <v>10000</v>
      </c>
      <c r="K141" s="154">
        <v>10000</v>
      </c>
      <c r="L141" s="154"/>
      <c r="M141" s="154"/>
      <c r="N141" s="149"/>
      <c r="O141" s="149"/>
      <c r="P141" s="149"/>
      <c r="Q141" s="154"/>
      <c r="R141" s="154"/>
      <c r="S141" s="154"/>
      <c r="T141" s="154"/>
      <c r="U141" s="154"/>
      <c r="V141" s="154"/>
      <c r="W141" s="154"/>
    </row>
    <row r="142" ht="52.5" hidden="1" customHeight="1" collapsed="1" spans="1:23">
      <c r="A142" s="149"/>
      <c r="B142" s="149"/>
      <c r="C142" s="149" t="s">
        <v>492</v>
      </c>
      <c r="D142" s="149"/>
      <c r="E142" s="149"/>
      <c r="F142" s="149"/>
      <c r="G142" s="149"/>
      <c r="H142" s="149"/>
      <c r="I142" s="154">
        <v>10000</v>
      </c>
      <c r="J142" s="154">
        <v>10000</v>
      </c>
      <c r="K142" s="154">
        <v>10000</v>
      </c>
      <c r="L142" s="154"/>
      <c r="M142" s="154"/>
      <c r="N142" s="149"/>
      <c r="O142" s="149"/>
      <c r="P142" s="149"/>
      <c r="Q142" s="154"/>
      <c r="R142" s="154"/>
      <c r="S142" s="154"/>
      <c r="T142" s="154"/>
      <c r="U142" s="154"/>
      <c r="V142" s="154"/>
      <c r="W142" s="154"/>
    </row>
    <row r="143" ht="52.5" hidden="1" customHeight="1" outlineLevel="1" spans="1:23">
      <c r="A143" s="149" t="s">
        <v>429</v>
      </c>
      <c r="B143" s="149" t="s">
        <v>493</v>
      </c>
      <c r="C143" s="149" t="s">
        <v>492</v>
      </c>
      <c r="D143" s="149" t="s">
        <v>46</v>
      </c>
      <c r="E143" s="149" t="s">
        <v>148</v>
      </c>
      <c r="F143" s="149" t="s">
        <v>149</v>
      </c>
      <c r="G143" s="149" t="s">
        <v>256</v>
      </c>
      <c r="H143" s="149" t="s">
        <v>257</v>
      </c>
      <c r="I143" s="154">
        <v>1220</v>
      </c>
      <c r="J143" s="154">
        <v>1220</v>
      </c>
      <c r="K143" s="154">
        <v>1220</v>
      </c>
      <c r="L143" s="154"/>
      <c r="M143" s="154"/>
      <c r="N143" s="149"/>
      <c r="O143" s="149"/>
      <c r="P143" s="149"/>
      <c r="Q143" s="154"/>
      <c r="R143" s="154"/>
      <c r="S143" s="154"/>
      <c r="T143" s="154"/>
      <c r="U143" s="154"/>
      <c r="V143" s="154"/>
      <c r="W143" s="154"/>
    </row>
    <row r="144" ht="52.5" hidden="1" customHeight="1" outlineLevel="1" spans="1:23">
      <c r="A144" s="149" t="s">
        <v>429</v>
      </c>
      <c r="B144" s="149" t="s">
        <v>493</v>
      </c>
      <c r="C144" s="149" t="s">
        <v>492</v>
      </c>
      <c r="D144" s="149" t="s">
        <v>46</v>
      </c>
      <c r="E144" s="149" t="s">
        <v>148</v>
      </c>
      <c r="F144" s="149" t="s">
        <v>149</v>
      </c>
      <c r="G144" s="149" t="s">
        <v>411</v>
      </c>
      <c r="H144" s="149" t="s">
        <v>412</v>
      </c>
      <c r="I144" s="154">
        <v>3600</v>
      </c>
      <c r="J144" s="154">
        <v>3600</v>
      </c>
      <c r="K144" s="154">
        <v>3600</v>
      </c>
      <c r="L144" s="154"/>
      <c r="M144" s="154"/>
      <c r="N144" s="149"/>
      <c r="O144" s="149"/>
      <c r="P144" s="149"/>
      <c r="Q144" s="154"/>
      <c r="R144" s="154"/>
      <c r="S144" s="154"/>
      <c r="T144" s="154"/>
      <c r="U144" s="154"/>
      <c r="V144" s="154"/>
      <c r="W144" s="154"/>
    </row>
    <row r="145" ht="52.5" hidden="1" customHeight="1" outlineLevel="1" spans="1:23">
      <c r="A145" s="149" t="s">
        <v>429</v>
      </c>
      <c r="B145" s="149" t="s">
        <v>493</v>
      </c>
      <c r="C145" s="149" t="s">
        <v>492</v>
      </c>
      <c r="D145" s="149" t="s">
        <v>46</v>
      </c>
      <c r="E145" s="149" t="s">
        <v>148</v>
      </c>
      <c r="F145" s="149" t="s">
        <v>149</v>
      </c>
      <c r="G145" s="149" t="s">
        <v>268</v>
      </c>
      <c r="H145" s="149" t="s">
        <v>269</v>
      </c>
      <c r="I145" s="154">
        <v>2040</v>
      </c>
      <c r="J145" s="154">
        <v>2040</v>
      </c>
      <c r="K145" s="154">
        <v>2040</v>
      </c>
      <c r="L145" s="154"/>
      <c r="M145" s="154"/>
      <c r="N145" s="149"/>
      <c r="O145" s="149"/>
      <c r="P145" s="149"/>
      <c r="Q145" s="154"/>
      <c r="R145" s="154"/>
      <c r="S145" s="154"/>
      <c r="T145" s="154"/>
      <c r="U145" s="154"/>
      <c r="V145" s="154"/>
      <c r="W145" s="154"/>
    </row>
    <row r="146" ht="52.5" hidden="1" customHeight="1" outlineLevel="1" spans="1:23">
      <c r="A146" s="149" t="s">
        <v>429</v>
      </c>
      <c r="B146" s="149" t="s">
        <v>493</v>
      </c>
      <c r="C146" s="149" t="s">
        <v>492</v>
      </c>
      <c r="D146" s="149" t="s">
        <v>46</v>
      </c>
      <c r="E146" s="149" t="s">
        <v>148</v>
      </c>
      <c r="F146" s="149" t="s">
        <v>149</v>
      </c>
      <c r="G146" s="149" t="s">
        <v>260</v>
      </c>
      <c r="H146" s="149" t="s">
        <v>261</v>
      </c>
      <c r="I146" s="154">
        <v>980</v>
      </c>
      <c r="J146" s="154">
        <v>980</v>
      </c>
      <c r="K146" s="154">
        <v>980</v>
      </c>
      <c r="L146" s="154"/>
      <c r="M146" s="154"/>
      <c r="N146" s="149"/>
      <c r="O146" s="149"/>
      <c r="P146" s="149"/>
      <c r="Q146" s="154"/>
      <c r="R146" s="154"/>
      <c r="S146" s="154"/>
      <c r="T146" s="154"/>
      <c r="U146" s="154"/>
      <c r="V146" s="154"/>
      <c r="W146" s="154"/>
    </row>
    <row r="147" ht="52.5" hidden="1" customHeight="1" outlineLevel="1" spans="1:23">
      <c r="A147" s="149" t="s">
        <v>429</v>
      </c>
      <c r="B147" s="149" t="s">
        <v>493</v>
      </c>
      <c r="C147" s="149" t="s">
        <v>492</v>
      </c>
      <c r="D147" s="149" t="s">
        <v>46</v>
      </c>
      <c r="E147" s="149" t="s">
        <v>148</v>
      </c>
      <c r="F147" s="149" t="s">
        <v>149</v>
      </c>
      <c r="G147" s="149" t="s">
        <v>274</v>
      </c>
      <c r="H147" s="149" t="s">
        <v>184</v>
      </c>
      <c r="I147" s="154">
        <v>360</v>
      </c>
      <c r="J147" s="154">
        <v>360</v>
      </c>
      <c r="K147" s="154">
        <v>360</v>
      </c>
      <c r="L147" s="154"/>
      <c r="M147" s="154"/>
      <c r="N147" s="149"/>
      <c r="O147" s="149"/>
      <c r="P147" s="149"/>
      <c r="Q147" s="154"/>
      <c r="R147" s="154"/>
      <c r="S147" s="154"/>
      <c r="T147" s="154"/>
      <c r="U147" s="154"/>
      <c r="V147" s="154"/>
      <c r="W147" s="154"/>
    </row>
    <row r="148" ht="52.5" hidden="1" customHeight="1" outlineLevel="1" spans="1:23">
      <c r="A148" s="149" t="s">
        <v>429</v>
      </c>
      <c r="B148" s="149" t="s">
        <v>493</v>
      </c>
      <c r="C148" s="149" t="s">
        <v>492</v>
      </c>
      <c r="D148" s="149" t="s">
        <v>46</v>
      </c>
      <c r="E148" s="149" t="s">
        <v>148</v>
      </c>
      <c r="F148" s="149" t="s">
        <v>149</v>
      </c>
      <c r="G148" s="149" t="s">
        <v>277</v>
      </c>
      <c r="H148" s="149" t="s">
        <v>278</v>
      </c>
      <c r="I148" s="154">
        <v>1800</v>
      </c>
      <c r="J148" s="154">
        <v>1800</v>
      </c>
      <c r="K148" s="154">
        <v>1800</v>
      </c>
      <c r="L148" s="154"/>
      <c r="M148" s="154"/>
      <c r="N148" s="149"/>
      <c r="O148" s="149"/>
      <c r="P148" s="149"/>
      <c r="Q148" s="154"/>
      <c r="R148" s="154"/>
      <c r="S148" s="154"/>
      <c r="T148" s="154"/>
      <c r="U148" s="154"/>
      <c r="V148" s="154"/>
      <c r="W148" s="154"/>
    </row>
    <row r="149" ht="52.5" hidden="1" customHeight="1" collapsed="1" spans="1:23">
      <c r="A149" s="149"/>
      <c r="B149" s="149"/>
      <c r="C149" s="149" t="s">
        <v>494</v>
      </c>
      <c r="D149" s="149"/>
      <c r="E149" s="149"/>
      <c r="F149" s="149"/>
      <c r="G149" s="149"/>
      <c r="H149" s="149"/>
      <c r="I149" s="154">
        <v>10000</v>
      </c>
      <c r="J149" s="154">
        <v>10000</v>
      </c>
      <c r="K149" s="154">
        <v>10000</v>
      </c>
      <c r="L149" s="154"/>
      <c r="M149" s="154"/>
      <c r="N149" s="149"/>
      <c r="O149" s="149"/>
      <c r="P149" s="149"/>
      <c r="Q149" s="154"/>
      <c r="R149" s="154"/>
      <c r="S149" s="154"/>
      <c r="T149" s="154"/>
      <c r="U149" s="154"/>
      <c r="V149" s="154"/>
      <c r="W149" s="154"/>
    </row>
    <row r="150" ht="52.5" hidden="1" customHeight="1" outlineLevel="1" spans="1:23">
      <c r="A150" s="149" t="s">
        <v>429</v>
      </c>
      <c r="B150" s="149" t="s">
        <v>495</v>
      </c>
      <c r="C150" s="149" t="s">
        <v>494</v>
      </c>
      <c r="D150" s="149" t="s">
        <v>46</v>
      </c>
      <c r="E150" s="149" t="s">
        <v>134</v>
      </c>
      <c r="F150" s="149" t="s">
        <v>135</v>
      </c>
      <c r="G150" s="149" t="s">
        <v>268</v>
      </c>
      <c r="H150" s="149" t="s">
        <v>269</v>
      </c>
      <c r="I150" s="154">
        <v>6000</v>
      </c>
      <c r="J150" s="154">
        <v>6000</v>
      </c>
      <c r="K150" s="154">
        <v>6000</v>
      </c>
      <c r="L150" s="154"/>
      <c r="M150" s="154"/>
      <c r="N150" s="149"/>
      <c r="O150" s="149"/>
      <c r="P150" s="149"/>
      <c r="Q150" s="154"/>
      <c r="R150" s="154"/>
      <c r="S150" s="154"/>
      <c r="T150" s="154"/>
      <c r="U150" s="154"/>
      <c r="V150" s="154"/>
      <c r="W150" s="154"/>
    </row>
    <row r="151" ht="52.5" hidden="1" customHeight="1" outlineLevel="1" spans="1:23">
      <c r="A151" s="149" t="s">
        <v>429</v>
      </c>
      <c r="B151" s="149" t="s">
        <v>495</v>
      </c>
      <c r="C151" s="149" t="s">
        <v>494</v>
      </c>
      <c r="D151" s="149" t="s">
        <v>46</v>
      </c>
      <c r="E151" s="149" t="s">
        <v>134</v>
      </c>
      <c r="F151" s="149" t="s">
        <v>135</v>
      </c>
      <c r="G151" s="149" t="s">
        <v>274</v>
      </c>
      <c r="H151" s="149" t="s">
        <v>184</v>
      </c>
      <c r="I151" s="154">
        <v>3000</v>
      </c>
      <c r="J151" s="154">
        <v>3000</v>
      </c>
      <c r="K151" s="154">
        <v>3000</v>
      </c>
      <c r="L151" s="154"/>
      <c r="M151" s="154"/>
      <c r="N151" s="149"/>
      <c r="O151" s="149"/>
      <c r="P151" s="149"/>
      <c r="Q151" s="154"/>
      <c r="R151" s="154"/>
      <c r="S151" s="154"/>
      <c r="T151" s="154"/>
      <c r="U151" s="154"/>
      <c r="V151" s="154"/>
      <c r="W151" s="154"/>
    </row>
    <row r="152" ht="52.5" hidden="1" customHeight="1" outlineLevel="1" spans="1:23">
      <c r="A152" s="149" t="s">
        <v>429</v>
      </c>
      <c r="B152" s="149" t="s">
        <v>495</v>
      </c>
      <c r="C152" s="149" t="s">
        <v>494</v>
      </c>
      <c r="D152" s="149" t="s">
        <v>46</v>
      </c>
      <c r="E152" s="149" t="s">
        <v>134</v>
      </c>
      <c r="F152" s="149" t="s">
        <v>135</v>
      </c>
      <c r="G152" s="149" t="s">
        <v>287</v>
      </c>
      <c r="H152" s="149" t="s">
        <v>288</v>
      </c>
      <c r="I152" s="154">
        <v>1000</v>
      </c>
      <c r="J152" s="154">
        <v>1000</v>
      </c>
      <c r="K152" s="154">
        <v>1000</v>
      </c>
      <c r="L152" s="154"/>
      <c r="M152" s="154"/>
      <c r="N152" s="149"/>
      <c r="O152" s="149"/>
      <c r="P152" s="149"/>
      <c r="Q152" s="154"/>
      <c r="R152" s="154"/>
      <c r="S152" s="154"/>
      <c r="T152" s="154"/>
      <c r="U152" s="154"/>
      <c r="V152" s="154"/>
      <c r="W152" s="154"/>
    </row>
    <row r="153" ht="52.5" hidden="1" customHeight="1" collapsed="1" spans="1:23">
      <c r="A153" s="149"/>
      <c r="B153" s="149"/>
      <c r="C153" s="149" t="s">
        <v>496</v>
      </c>
      <c r="D153" s="149"/>
      <c r="E153" s="149"/>
      <c r="F153" s="149"/>
      <c r="G153" s="149"/>
      <c r="H153" s="149"/>
      <c r="I153" s="154">
        <v>30000</v>
      </c>
      <c r="J153" s="154">
        <v>30000</v>
      </c>
      <c r="K153" s="154">
        <v>30000</v>
      </c>
      <c r="L153" s="154"/>
      <c r="M153" s="154"/>
      <c r="N153" s="149"/>
      <c r="O153" s="149"/>
      <c r="P153" s="149"/>
      <c r="Q153" s="154"/>
      <c r="R153" s="154"/>
      <c r="S153" s="154"/>
      <c r="T153" s="154"/>
      <c r="U153" s="154"/>
      <c r="V153" s="154"/>
      <c r="W153" s="154"/>
    </row>
    <row r="154" ht="52.5" hidden="1" customHeight="1" outlineLevel="1" spans="1:23">
      <c r="A154" s="149" t="s">
        <v>429</v>
      </c>
      <c r="B154" s="149" t="s">
        <v>497</v>
      </c>
      <c r="C154" s="149" t="s">
        <v>496</v>
      </c>
      <c r="D154" s="149" t="s">
        <v>46</v>
      </c>
      <c r="E154" s="149" t="s">
        <v>148</v>
      </c>
      <c r="F154" s="149" t="s">
        <v>149</v>
      </c>
      <c r="G154" s="149" t="s">
        <v>256</v>
      </c>
      <c r="H154" s="149" t="s">
        <v>257</v>
      </c>
      <c r="I154" s="154">
        <v>4040</v>
      </c>
      <c r="J154" s="154">
        <v>4040</v>
      </c>
      <c r="K154" s="154">
        <v>4040</v>
      </c>
      <c r="L154" s="154"/>
      <c r="M154" s="154"/>
      <c r="N154" s="149"/>
      <c r="O154" s="149"/>
      <c r="P154" s="149"/>
      <c r="Q154" s="154"/>
      <c r="R154" s="154"/>
      <c r="S154" s="154"/>
      <c r="T154" s="154"/>
      <c r="U154" s="154"/>
      <c r="V154" s="154"/>
      <c r="W154" s="154"/>
    </row>
    <row r="155" ht="52.5" hidden="1" customHeight="1" outlineLevel="1" spans="1:23">
      <c r="A155" s="149" t="s">
        <v>429</v>
      </c>
      <c r="B155" s="149" t="s">
        <v>497</v>
      </c>
      <c r="C155" s="149" t="s">
        <v>496</v>
      </c>
      <c r="D155" s="149" t="s">
        <v>46</v>
      </c>
      <c r="E155" s="149" t="s">
        <v>148</v>
      </c>
      <c r="F155" s="149" t="s">
        <v>149</v>
      </c>
      <c r="G155" s="149" t="s">
        <v>411</v>
      </c>
      <c r="H155" s="149" t="s">
        <v>412</v>
      </c>
      <c r="I155" s="154">
        <v>6400</v>
      </c>
      <c r="J155" s="154">
        <v>6400</v>
      </c>
      <c r="K155" s="154">
        <v>6400</v>
      </c>
      <c r="L155" s="154"/>
      <c r="M155" s="154"/>
      <c r="N155" s="149"/>
      <c r="O155" s="149"/>
      <c r="P155" s="149"/>
      <c r="Q155" s="154"/>
      <c r="R155" s="154"/>
      <c r="S155" s="154"/>
      <c r="T155" s="154"/>
      <c r="U155" s="154"/>
      <c r="V155" s="154"/>
      <c r="W155" s="154"/>
    </row>
    <row r="156" ht="52.5" hidden="1" customHeight="1" outlineLevel="1" spans="1:23">
      <c r="A156" s="149" t="s">
        <v>429</v>
      </c>
      <c r="B156" s="149" t="s">
        <v>497</v>
      </c>
      <c r="C156" s="149" t="s">
        <v>496</v>
      </c>
      <c r="D156" s="149" t="s">
        <v>46</v>
      </c>
      <c r="E156" s="149" t="s">
        <v>148</v>
      </c>
      <c r="F156" s="149" t="s">
        <v>149</v>
      </c>
      <c r="G156" s="149" t="s">
        <v>324</v>
      </c>
      <c r="H156" s="149" t="s">
        <v>325</v>
      </c>
      <c r="I156" s="154">
        <v>5000</v>
      </c>
      <c r="J156" s="154">
        <v>5000</v>
      </c>
      <c r="K156" s="154">
        <v>5000</v>
      </c>
      <c r="L156" s="154"/>
      <c r="M156" s="154"/>
      <c r="N156" s="149"/>
      <c r="O156" s="149"/>
      <c r="P156" s="149"/>
      <c r="Q156" s="154"/>
      <c r="R156" s="154"/>
      <c r="S156" s="154"/>
      <c r="T156" s="154"/>
      <c r="U156" s="154"/>
      <c r="V156" s="154"/>
      <c r="W156" s="154"/>
    </row>
    <row r="157" ht="52.5" hidden="1" customHeight="1" outlineLevel="1" spans="1:23">
      <c r="A157" s="149" t="s">
        <v>429</v>
      </c>
      <c r="B157" s="149" t="s">
        <v>497</v>
      </c>
      <c r="C157" s="149" t="s">
        <v>496</v>
      </c>
      <c r="D157" s="149" t="s">
        <v>46</v>
      </c>
      <c r="E157" s="149" t="s">
        <v>148</v>
      </c>
      <c r="F157" s="149" t="s">
        <v>149</v>
      </c>
      <c r="G157" s="149" t="s">
        <v>268</v>
      </c>
      <c r="H157" s="149" t="s">
        <v>269</v>
      </c>
      <c r="I157" s="154">
        <v>4680</v>
      </c>
      <c r="J157" s="154">
        <v>4680</v>
      </c>
      <c r="K157" s="154">
        <v>4680</v>
      </c>
      <c r="L157" s="154"/>
      <c r="M157" s="154"/>
      <c r="N157" s="149"/>
      <c r="O157" s="149"/>
      <c r="P157" s="149"/>
      <c r="Q157" s="154"/>
      <c r="R157" s="154"/>
      <c r="S157" s="154"/>
      <c r="T157" s="154"/>
      <c r="U157" s="154"/>
      <c r="V157" s="154"/>
      <c r="W157" s="154"/>
    </row>
    <row r="158" ht="52.5" hidden="1" customHeight="1" outlineLevel="1" spans="1:23">
      <c r="A158" s="149" t="s">
        <v>429</v>
      </c>
      <c r="B158" s="149" t="s">
        <v>497</v>
      </c>
      <c r="C158" s="149" t="s">
        <v>496</v>
      </c>
      <c r="D158" s="149" t="s">
        <v>46</v>
      </c>
      <c r="E158" s="149" t="s">
        <v>148</v>
      </c>
      <c r="F158" s="149" t="s">
        <v>149</v>
      </c>
      <c r="G158" s="149" t="s">
        <v>270</v>
      </c>
      <c r="H158" s="149" t="s">
        <v>271</v>
      </c>
      <c r="I158" s="154">
        <v>2000</v>
      </c>
      <c r="J158" s="154">
        <v>2000</v>
      </c>
      <c r="K158" s="154">
        <v>2000</v>
      </c>
      <c r="L158" s="154"/>
      <c r="M158" s="154"/>
      <c r="N158" s="149"/>
      <c r="O158" s="149"/>
      <c r="P158" s="149"/>
      <c r="Q158" s="154"/>
      <c r="R158" s="154"/>
      <c r="S158" s="154"/>
      <c r="T158" s="154"/>
      <c r="U158" s="154"/>
      <c r="V158" s="154"/>
      <c r="W158" s="154"/>
    </row>
    <row r="159" ht="52.5" hidden="1" customHeight="1" outlineLevel="1" spans="1:23">
      <c r="A159" s="149" t="s">
        <v>429</v>
      </c>
      <c r="B159" s="149" t="s">
        <v>497</v>
      </c>
      <c r="C159" s="149" t="s">
        <v>496</v>
      </c>
      <c r="D159" s="149" t="s">
        <v>46</v>
      </c>
      <c r="E159" s="149" t="s">
        <v>148</v>
      </c>
      <c r="F159" s="149" t="s">
        <v>149</v>
      </c>
      <c r="G159" s="149" t="s">
        <v>260</v>
      </c>
      <c r="H159" s="149" t="s">
        <v>261</v>
      </c>
      <c r="I159" s="154">
        <v>2600</v>
      </c>
      <c r="J159" s="154">
        <v>2600</v>
      </c>
      <c r="K159" s="154">
        <v>2600</v>
      </c>
      <c r="L159" s="154"/>
      <c r="M159" s="154"/>
      <c r="N159" s="149"/>
      <c r="O159" s="149"/>
      <c r="P159" s="149"/>
      <c r="Q159" s="154"/>
      <c r="R159" s="154"/>
      <c r="S159" s="154"/>
      <c r="T159" s="154"/>
      <c r="U159" s="154"/>
      <c r="V159" s="154"/>
      <c r="W159" s="154"/>
    </row>
    <row r="160" ht="52.5" hidden="1" customHeight="1" outlineLevel="1" spans="1:23">
      <c r="A160" s="149" t="s">
        <v>429</v>
      </c>
      <c r="B160" s="149" t="s">
        <v>497</v>
      </c>
      <c r="C160" s="149" t="s">
        <v>496</v>
      </c>
      <c r="D160" s="149" t="s">
        <v>46</v>
      </c>
      <c r="E160" s="149" t="s">
        <v>148</v>
      </c>
      <c r="F160" s="149" t="s">
        <v>149</v>
      </c>
      <c r="G160" s="149" t="s">
        <v>274</v>
      </c>
      <c r="H160" s="149" t="s">
        <v>184</v>
      </c>
      <c r="I160" s="154">
        <v>1280</v>
      </c>
      <c r="J160" s="154">
        <v>1280</v>
      </c>
      <c r="K160" s="154">
        <v>1280</v>
      </c>
      <c r="L160" s="154"/>
      <c r="M160" s="154"/>
      <c r="N160" s="149"/>
      <c r="O160" s="149"/>
      <c r="P160" s="149"/>
      <c r="Q160" s="154"/>
      <c r="R160" s="154"/>
      <c r="S160" s="154"/>
      <c r="T160" s="154"/>
      <c r="U160" s="154"/>
      <c r="V160" s="154"/>
      <c r="W160" s="154"/>
    </row>
    <row r="161" ht="52.5" hidden="1" customHeight="1" outlineLevel="1" spans="1:23">
      <c r="A161" s="149" t="s">
        <v>429</v>
      </c>
      <c r="B161" s="149" t="s">
        <v>497</v>
      </c>
      <c r="C161" s="149" t="s">
        <v>496</v>
      </c>
      <c r="D161" s="149" t="s">
        <v>46</v>
      </c>
      <c r="E161" s="149" t="s">
        <v>148</v>
      </c>
      <c r="F161" s="149" t="s">
        <v>149</v>
      </c>
      <c r="G161" s="149" t="s">
        <v>277</v>
      </c>
      <c r="H161" s="149" t="s">
        <v>278</v>
      </c>
      <c r="I161" s="154">
        <v>4000</v>
      </c>
      <c r="J161" s="154">
        <v>4000</v>
      </c>
      <c r="K161" s="154">
        <v>4000</v>
      </c>
      <c r="L161" s="154"/>
      <c r="M161" s="154"/>
      <c r="N161" s="149"/>
      <c r="O161" s="149"/>
      <c r="P161" s="149"/>
      <c r="Q161" s="154"/>
      <c r="R161" s="154"/>
      <c r="S161" s="154"/>
      <c r="T161" s="154"/>
      <c r="U161" s="154"/>
      <c r="V161" s="154"/>
      <c r="W161" s="154"/>
    </row>
    <row r="162" ht="52.5" hidden="1" customHeight="1" collapsed="1" spans="1:23">
      <c r="A162" s="149"/>
      <c r="B162" s="149"/>
      <c r="C162" s="149" t="s">
        <v>498</v>
      </c>
      <c r="D162" s="149"/>
      <c r="E162" s="149"/>
      <c r="F162" s="149"/>
      <c r="G162" s="149"/>
      <c r="H162" s="149"/>
      <c r="I162" s="154">
        <v>10000</v>
      </c>
      <c r="J162" s="154">
        <v>10000</v>
      </c>
      <c r="K162" s="154">
        <v>10000</v>
      </c>
      <c r="L162" s="154"/>
      <c r="M162" s="154"/>
      <c r="N162" s="149"/>
      <c r="O162" s="149"/>
      <c r="P162" s="149"/>
      <c r="Q162" s="154"/>
      <c r="R162" s="154"/>
      <c r="S162" s="154"/>
      <c r="T162" s="154"/>
      <c r="U162" s="154"/>
      <c r="V162" s="154"/>
      <c r="W162" s="154"/>
    </row>
    <row r="163" ht="52.5" hidden="1" customHeight="1" outlineLevel="1" spans="1:23">
      <c r="A163" s="149" t="s">
        <v>429</v>
      </c>
      <c r="B163" s="149" t="s">
        <v>499</v>
      </c>
      <c r="C163" s="149" t="s">
        <v>498</v>
      </c>
      <c r="D163" s="149" t="s">
        <v>46</v>
      </c>
      <c r="E163" s="149" t="s">
        <v>146</v>
      </c>
      <c r="F163" s="149" t="s">
        <v>147</v>
      </c>
      <c r="G163" s="149" t="s">
        <v>256</v>
      </c>
      <c r="H163" s="149" t="s">
        <v>257</v>
      </c>
      <c r="I163" s="154">
        <v>990</v>
      </c>
      <c r="J163" s="154">
        <v>990</v>
      </c>
      <c r="K163" s="154">
        <v>990</v>
      </c>
      <c r="L163" s="154"/>
      <c r="M163" s="154"/>
      <c r="N163" s="149"/>
      <c r="O163" s="149"/>
      <c r="P163" s="149"/>
      <c r="Q163" s="154"/>
      <c r="R163" s="154"/>
      <c r="S163" s="154"/>
      <c r="T163" s="154"/>
      <c r="U163" s="154"/>
      <c r="V163" s="154"/>
      <c r="W163" s="154"/>
    </row>
    <row r="164" ht="52.5" hidden="1" customHeight="1" outlineLevel="1" spans="1:23">
      <c r="A164" s="149" t="s">
        <v>429</v>
      </c>
      <c r="B164" s="149" t="s">
        <v>499</v>
      </c>
      <c r="C164" s="149" t="s">
        <v>498</v>
      </c>
      <c r="D164" s="149" t="s">
        <v>46</v>
      </c>
      <c r="E164" s="149" t="s">
        <v>146</v>
      </c>
      <c r="F164" s="149" t="s">
        <v>147</v>
      </c>
      <c r="G164" s="149" t="s">
        <v>256</v>
      </c>
      <c r="H164" s="149" t="s">
        <v>257</v>
      </c>
      <c r="I164" s="154">
        <v>600</v>
      </c>
      <c r="J164" s="154">
        <v>600</v>
      </c>
      <c r="K164" s="154">
        <v>600</v>
      </c>
      <c r="L164" s="154"/>
      <c r="M164" s="154"/>
      <c r="N164" s="149"/>
      <c r="O164" s="149"/>
      <c r="P164" s="149"/>
      <c r="Q164" s="154"/>
      <c r="R164" s="154"/>
      <c r="S164" s="154"/>
      <c r="T164" s="154"/>
      <c r="U164" s="154"/>
      <c r="V164" s="154"/>
      <c r="W164" s="154"/>
    </row>
    <row r="165" ht="52.5" hidden="1" customHeight="1" outlineLevel="1" spans="1:23">
      <c r="A165" s="149" t="s">
        <v>429</v>
      </c>
      <c r="B165" s="149" t="s">
        <v>499</v>
      </c>
      <c r="C165" s="149" t="s">
        <v>498</v>
      </c>
      <c r="D165" s="149" t="s">
        <v>46</v>
      </c>
      <c r="E165" s="149" t="s">
        <v>146</v>
      </c>
      <c r="F165" s="149" t="s">
        <v>147</v>
      </c>
      <c r="G165" s="149" t="s">
        <v>268</v>
      </c>
      <c r="H165" s="149" t="s">
        <v>269</v>
      </c>
      <c r="I165" s="154">
        <v>3060</v>
      </c>
      <c r="J165" s="154">
        <v>3060</v>
      </c>
      <c r="K165" s="154">
        <v>3060</v>
      </c>
      <c r="L165" s="154"/>
      <c r="M165" s="154"/>
      <c r="N165" s="149"/>
      <c r="O165" s="149"/>
      <c r="P165" s="149"/>
      <c r="Q165" s="154"/>
      <c r="R165" s="154"/>
      <c r="S165" s="154"/>
      <c r="T165" s="154"/>
      <c r="U165" s="154"/>
      <c r="V165" s="154"/>
      <c r="W165" s="154"/>
    </row>
    <row r="166" ht="52.5" hidden="1" customHeight="1" outlineLevel="1" spans="1:23">
      <c r="A166" s="149" t="s">
        <v>429</v>
      </c>
      <c r="B166" s="149" t="s">
        <v>499</v>
      </c>
      <c r="C166" s="149" t="s">
        <v>498</v>
      </c>
      <c r="D166" s="149" t="s">
        <v>46</v>
      </c>
      <c r="E166" s="149" t="s">
        <v>146</v>
      </c>
      <c r="F166" s="149" t="s">
        <v>147</v>
      </c>
      <c r="G166" s="149" t="s">
        <v>260</v>
      </c>
      <c r="H166" s="149" t="s">
        <v>261</v>
      </c>
      <c r="I166" s="154">
        <v>900</v>
      </c>
      <c r="J166" s="154">
        <v>900</v>
      </c>
      <c r="K166" s="154">
        <v>900</v>
      </c>
      <c r="L166" s="154"/>
      <c r="M166" s="154"/>
      <c r="N166" s="149"/>
      <c r="O166" s="149"/>
      <c r="P166" s="149"/>
      <c r="Q166" s="154"/>
      <c r="R166" s="154"/>
      <c r="S166" s="154"/>
      <c r="T166" s="154"/>
      <c r="U166" s="154"/>
      <c r="V166" s="154"/>
      <c r="W166" s="154"/>
    </row>
    <row r="167" ht="52.5" hidden="1" customHeight="1" outlineLevel="1" spans="1:23">
      <c r="A167" s="149" t="s">
        <v>429</v>
      </c>
      <c r="B167" s="149" t="s">
        <v>499</v>
      </c>
      <c r="C167" s="149" t="s">
        <v>498</v>
      </c>
      <c r="D167" s="149" t="s">
        <v>46</v>
      </c>
      <c r="E167" s="149" t="s">
        <v>146</v>
      </c>
      <c r="F167" s="149" t="s">
        <v>147</v>
      </c>
      <c r="G167" s="149" t="s">
        <v>285</v>
      </c>
      <c r="H167" s="149" t="s">
        <v>286</v>
      </c>
      <c r="I167" s="154">
        <v>1950</v>
      </c>
      <c r="J167" s="154">
        <v>1950</v>
      </c>
      <c r="K167" s="154">
        <v>1950</v>
      </c>
      <c r="L167" s="154"/>
      <c r="M167" s="154"/>
      <c r="N167" s="149"/>
      <c r="O167" s="149"/>
      <c r="P167" s="149"/>
      <c r="Q167" s="154"/>
      <c r="R167" s="154"/>
      <c r="S167" s="154"/>
      <c r="T167" s="154"/>
      <c r="U167" s="154"/>
      <c r="V167" s="154"/>
      <c r="W167" s="154"/>
    </row>
    <row r="168" ht="52.5" hidden="1" customHeight="1" outlineLevel="1" spans="1:23">
      <c r="A168" s="149" t="s">
        <v>429</v>
      </c>
      <c r="B168" s="149" t="s">
        <v>499</v>
      </c>
      <c r="C168" s="149" t="s">
        <v>498</v>
      </c>
      <c r="D168" s="149" t="s">
        <v>46</v>
      </c>
      <c r="E168" s="149" t="s">
        <v>146</v>
      </c>
      <c r="F168" s="149" t="s">
        <v>147</v>
      </c>
      <c r="G168" s="149" t="s">
        <v>287</v>
      </c>
      <c r="H168" s="149" t="s">
        <v>288</v>
      </c>
      <c r="I168" s="154">
        <v>2500</v>
      </c>
      <c r="J168" s="154">
        <v>2500</v>
      </c>
      <c r="K168" s="154">
        <v>2500</v>
      </c>
      <c r="L168" s="154"/>
      <c r="M168" s="154"/>
      <c r="N168" s="149"/>
      <c r="O168" s="149"/>
      <c r="P168" s="149"/>
      <c r="Q168" s="154"/>
      <c r="R168" s="154"/>
      <c r="S168" s="154"/>
      <c r="T168" s="154"/>
      <c r="U168" s="154"/>
      <c r="V168" s="154"/>
      <c r="W168" s="154"/>
    </row>
    <row r="169" ht="52.5" hidden="1" customHeight="1" collapsed="1" spans="1:23">
      <c r="A169" s="149"/>
      <c r="B169" s="149"/>
      <c r="C169" s="149" t="s">
        <v>500</v>
      </c>
      <c r="D169" s="149"/>
      <c r="E169" s="149"/>
      <c r="F169" s="149"/>
      <c r="G169" s="149"/>
      <c r="H169" s="149"/>
      <c r="I169" s="154">
        <v>40000</v>
      </c>
      <c r="J169" s="154">
        <v>40000</v>
      </c>
      <c r="K169" s="154">
        <v>40000</v>
      </c>
      <c r="L169" s="154"/>
      <c r="M169" s="154"/>
      <c r="N169" s="149"/>
      <c r="O169" s="149"/>
      <c r="P169" s="149"/>
      <c r="Q169" s="154"/>
      <c r="R169" s="154"/>
      <c r="S169" s="154"/>
      <c r="T169" s="154"/>
      <c r="U169" s="154"/>
      <c r="V169" s="154"/>
      <c r="W169" s="154"/>
    </row>
    <row r="170" ht="52.5" hidden="1" customHeight="1" outlineLevel="1" spans="1:23">
      <c r="A170" s="149" t="s">
        <v>429</v>
      </c>
      <c r="B170" s="149" t="s">
        <v>501</v>
      </c>
      <c r="C170" s="149" t="s">
        <v>500</v>
      </c>
      <c r="D170" s="149" t="s">
        <v>46</v>
      </c>
      <c r="E170" s="149" t="s">
        <v>150</v>
      </c>
      <c r="F170" s="149" t="s">
        <v>151</v>
      </c>
      <c r="G170" s="149" t="s">
        <v>411</v>
      </c>
      <c r="H170" s="149" t="s">
        <v>412</v>
      </c>
      <c r="I170" s="154">
        <v>10000</v>
      </c>
      <c r="J170" s="154">
        <v>10000</v>
      </c>
      <c r="K170" s="154">
        <v>10000</v>
      </c>
      <c r="L170" s="154"/>
      <c r="M170" s="154"/>
      <c r="N170" s="149"/>
      <c r="O170" s="149"/>
      <c r="P170" s="149"/>
      <c r="Q170" s="154"/>
      <c r="R170" s="154"/>
      <c r="S170" s="154"/>
      <c r="T170" s="154"/>
      <c r="U170" s="154"/>
      <c r="V170" s="154"/>
      <c r="W170" s="154"/>
    </row>
    <row r="171" ht="52.5" hidden="1" customHeight="1" outlineLevel="1" spans="1:23">
      <c r="A171" s="149" t="s">
        <v>429</v>
      </c>
      <c r="B171" s="149" t="s">
        <v>501</v>
      </c>
      <c r="C171" s="149" t="s">
        <v>500</v>
      </c>
      <c r="D171" s="149" t="s">
        <v>46</v>
      </c>
      <c r="E171" s="149" t="s">
        <v>150</v>
      </c>
      <c r="F171" s="149" t="s">
        <v>151</v>
      </c>
      <c r="G171" s="149" t="s">
        <v>268</v>
      </c>
      <c r="H171" s="149" t="s">
        <v>269</v>
      </c>
      <c r="I171" s="154">
        <v>20000</v>
      </c>
      <c r="J171" s="154">
        <v>20000</v>
      </c>
      <c r="K171" s="154">
        <v>20000</v>
      </c>
      <c r="L171" s="154"/>
      <c r="M171" s="154"/>
      <c r="N171" s="149"/>
      <c r="O171" s="149"/>
      <c r="P171" s="149"/>
      <c r="Q171" s="154"/>
      <c r="R171" s="154"/>
      <c r="S171" s="154"/>
      <c r="T171" s="154"/>
      <c r="U171" s="154"/>
      <c r="V171" s="154"/>
      <c r="W171" s="154"/>
    </row>
    <row r="172" ht="52.5" hidden="1" customHeight="1" outlineLevel="1" spans="1:23">
      <c r="A172" s="149" t="s">
        <v>429</v>
      </c>
      <c r="B172" s="149" t="s">
        <v>501</v>
      </c>
      <c r="C172" s="149" t="s">
        <v>500</v>
      </c>
      <c r="D172" s="149" t="s">
        <v>46</v>
      </c>
      <c r="E172" s="149" t="s">
        <v>150</v>
      </c>
      <c r="F172" s="149" t="s">
        <v>151</v>
      </c>
      <c r="G172" s="149" t="s">
        <v>270</v>
      </c>
      <c r="H172" s="149" t="s">
        <v>271</v>
      </c>
      <c r="I172" s="154">
        <v>1000</v>
      </c>
      <c r="J172" s="154">
        <v>1000</v>
      </c>
      <c r="K172" s="154">
        <v>1000</v>
      </c>
      <c r="L172" s="154"/>
      <c r="M172" s="154"/>
      <c r="N172" s="149"/>
      <c r="O172" s="149"/>
      <c r="P172" s="149"/>
      <c r="Q172" s="154"/>
      <c r="R172" s="154"/>
      <c r="S172" s="154"/>
      <c r="T172" s="154"/>
      <c r="U172" s="154"/>
      <c r="V172" s="154"/>
      <c r="W172" s="154"/>
    </row>
    <row r="173" ht="52.5" hidden="1" customHeight="1" outlineLevel="1" spans="1:23">
      <c r="A173" s="149" t="s">
        <v>429</v>
      </c>
      <c r="B173" s="149" t="s">
        <v>501</v>
      </c>
      <c r="C173" s="149" t="s">
        <v>500</v>
      </c>
      <c r="D173" s="149" t="s">
        <v>46</v>
      </c>
      <c r="E173" s="149" t="s">
        <v>150</v>
      </c>
      <c r="F173" s="149" t="s">
        <v>151</v>
      </c>
      <c r="G173" s="149" t="s">
        <v>260</v>
      </c>
      <c r="H173" s="149" t="s">
        <v>261</v>
      </c>
      <c r="I173" s="154">
        <v>1000</v>
      </c>
      <c r="J173" s="154">
        <v>1000</v>
      </c>
      <c r="K173" s="154">
        <v>1000</v>
      </c>
      <c r="L173" s="154"/>
      <c r="M173" s="154"/>
      <c r="N173" s="149"/>
      <c r="O173" s="149"/>
      <c r="P173" s="149"/>
      <c r="Q173" s="154"/>
      <c r="R173" s="154"/>
      <c r="S173" s="154"/>
      <c r="T173" s="154"/>
      <c r="U173" s="154"/>
      <c r="V173" s="154"/>
      <c r="W173" s="154"/>
    </row>
    <row r="174" ht="52.5" hidden="1" customHeight="1" outlineLevel="1" spans="1:23">
      <c r="A174" s="149" t="s">
        <v>429</v>
      </c>
      <c r="B174" s="149" t="s">
        <v>501</v>
      </c>
      <c r="C174" s="149" t="s">
        <v>500</v>
      </c>
      <c r="D174" s="149" t="s">
        <v>46</v>
      </c>
      <c r="E174" s="149" t="s">
        <v>150</v>
      </c>
      <c r="F174" s="149" t="s">
        <v>151</v>
      </c>
      <c r="G174" s="149" t="s">
        <v>287</v>
      </c>
      <c r="H174" s="149" t="s">
        <v>288</v>
      </c>
      <c r="I174" s="154">
        <v>8000</v>
      </c>
      <c r="J174" s="154">
        <v>8000</v>
      </c>
      <c r="K174" s="154">
        <v>8000</v>
      </c>
      <c r="L174" s="154"/>
      <c r="M174" s="154"/>
      <c r="N174" s="149"/>
      <c r="O174" s="149"/>
      <c r="P174" s="149"/>
      <c r="Q174" s="154"/>
      <c r="R174" s="154"/>
      <c r="S174" s="154"/>
      <c r="T174" s="154"/>
      <c r="U174" s="154"/>
      <c r="V174" s="154"/>
      <c r="W174" s="154"/>
    </row>
    <row r="175" ht="52.5" hidden="1" customHeight="1" collapsed="1" spans="1:23">
      <c r="A175" s="149"/>
      <c r="B175" s="149"/>
      <c r="C175" s="149" t="s">
        <v>502</v>
      </c>
      <c r="D175" s="149"/>
      <c r="E175" s="149"/>
      <c r="F175" s="149"/>
      <c r="G175" s="149"/>
      <c r="H175" s="149"/>
      <c r="I175" s="154">
        <v>100000</v>
      </c>
      <c r="J175" s="154">
        <v>100000</v>
      </c>
      <c r="K175" s="154">
        <v>100000</v>
      </c>
      <c r="L175" s="154"/>
      <c r="M175" s="154"/>
      <c r="N175" s="149"/>
      <c r="O175" s="149"/>
      <c r="P175" s="149"/>
      <c r="Q175" s="154"/>
      <c r="R175" s="154"/>
      <c r="S175" s="154"/>
      <c r="T175" s="154"/>
      <c r="U175" s="154"/>
      <c r="V175" s="154"/>
      <c r="W175" s="154"/>
    </row>
    <row r="176" ht="52.5" hidden="1" customHeight="1" outlineLevel="1" spans="1:23">
      <c r="A176" s="149" t="s">
        <v>429</v>
      </c>
      <c r="B176" s="149" t="s">
        <v>503</v>
      </c>
      <c r="C176" s="149" t="s">
        <v>502</v>
      </c>
      <c r="D176" s="149" t="s">
        <v>46</v>
      </c>
      <c r="E176" s="149" t="s">
        <v>138</v>
      </c>
      <c r="F176" s="149" t="s">
        <v>139</v>
      </c>
      <c r="G176" s="149" t="s">
        <v>256</v>
      </c>
      <c r="H176" s="149" t="s">
        <v>257</v>
      </c>
      <c r="I176" s="154">
        <v>10000</v>
      </c>
      <c r="J176" s="154">
        <v>10000</v>
      </c>
      <c r="K176" s="154">
        <v>10000</v>
      </c>
      <c r="L176" s="154"/>
      <c r="M176" s="154"/>
      <c r="N176" s="149"/>
      <c r="O176" s="149"/>
      <c r="P176" s="149"/>
      <c r="Q176" s="154"/>
      <c r="R176" s="154"/>
      <c r="S176" s="154"/>
      <c r="T176" s="154"/>
      <c r="U176" s="154"/>
      <c r="V176" s="154"/>
      <c r="W176" s="154"/>
    </row>
    <row r="177" ht="52.5" hidden="1" customHeight="1" outlineLevel="1" spans="1:23">
      <c r="A177" s="149" t="s">
        <v>429</v>
      </c>
      <c r="B177" s="149" t="s">
        <v>503</v>
      </c>
      <c r="C177" s="149" t="s">
        <v>502</v>
      </c>
      <c r="D177" s="149" t="s">
        <v>46</v>
      </c>
      <c r="E177" s="149" t="s">
        <v>138</v>
      </c>
      <c r="F177" s="149" t="s">
        <v>139</v>
      </c>
      <c r="G177" s="149" t="s">
        <v>268</v>
      </c>
      <c r="H177" s="149" t="s">
        <v>269</v>
      </c>
      <c r="I177" s="154">
        <v>15000</v>
      </c>
      <c r="J177" s="154">
        <v>15000</v>
      </c>
      <c r="K177" s="154">
        <v>15000</v>
      </c>
      <c r="L177" s="154"/>
      <c r="M177" s="154"/>
      <c r="N177" s="149"/>
      <c r="O177" s="149"/>
      <c r="P177" s="149"/>
      <c r="Q177" s="154"/>
      <c r="R177" s="154"/>
      <c r="S177" s="154"/>
      <c r="T177" s="154"/>
      <c r="U177" s="154"/>
      <c r="V177" s="154"/>
      <c r="W177" s="154"/>
    </row>
    <row r="178" ht="52.5" hidden="1" customHeight="1" outlineLevel="1" spans="1:23">
      <c r="A178" s="149" t="s">
        <v>429</v>
      </c>
      <c r="B178" s="149" t="s">
        <v>503</v>
      </c>
      <c r="C178" s="149" t="s">
        <v>502</v>
      </c>
      <c r="D178" s="149" t="s">
        <v>46</v>
      </c>
      <c r="E178" s="149" t="s">
        <v>138</v>
      </c>
      <c r="F178" s="149" t="s">
        <v>139</v>
      </c>
      <c r="G178" s="149" t="s">
        <v>326</v>
      </c>
      <c r="H178" s="149" t="s">
        <v>327</v>
      </c>
      <c r="I178" s="154">
        <v>2700</v>
      </c>
      <c r="J178" s="154">
        <v>2700</v>
      </c>
      <c r="K178" s="154">
        <v>2700</v>
      </c>
      <c r="L178" s="154"/>
      <c r="M178" s="154"/>
      <c r="N178" s="149"/>
      <c r="O178" s="149"/>
      <c r="P178" s="149"/>
      <c r="Q178" s="154"/>
      <c r="R178" s="154"/>
      <c r="S178" s="154"/>
      <c r="T178" s="154"/>
      <c r="U178" s="154"/>
      <c r="V178" s="154"/>
      <c r="W178" s="154"/>
    </row>
    <row r="179" ht="52.5" hidden="1" customHeight="1" outlineLevel="1" spans="1:23">
      <c r="A179" s="149" t="s">
        <v>429</v>
      </c>
      <c r="B179" s="149" t="s">
        <v>503</v>
      </c>
      <c r="C179" s="149" t="s">
        <v>502</v>
      </c>
      <c r="D179" s="149" t="s">
        <v>46</v>
      </c>
      <c r="E179" s="149" t="s">
        <v>138</v>
      </c>
      <c r="F179" s="149" t="s">
        <v>139</v>
      </c>
      <c r="G179" s="149" t="s">
        <v>260</v>
      </c>
      <c r="H179" s="149" t="s">
        <v>261</v>
      </c>
      <c r="I179" s="154">
        <v>12000</v>
      </c>
      <c r="J179" s="154">
        <v>12000</v>
      </c>
      <c r="K179" s="154">
        <v>12000</v>
      </c>
      <c r="L179" s="154"/>
      <c r="M179" s="154"/>
      <c r="N179" s="149"/>
      <c r="O179" s="149"/>
      <c r="P179" s="149"/>
      <c r="Q179" s="154"/>
      <c r="R179" s="154"/>
      <c r="S179" s="154"/>
      <c r="T179" s="154"/>
      <c r="U179" s="154"/>
      <c r="V179" s="154"/>
      <c r="W179" s="154"/>
    </row>
    <row r="180" ht="52.5" hidden="1" customHeight="1" outlineLevel="1" spans="1:23">
      <c r="A180" s="149" t="s">
        <v>429</v>
      </c>
      <c r="B180" s="149" t="s">
        <v>503</v>
      </c>
      <c r="C180" s="149" t="s">
        <v>502</v>
      </c>
      <c r="D180" s="149" t="s">
        <v>46</v>
      </c>
      <c r="E180" s="149" t="s">
        <v>138</v>
      </c>
      <c r="F180" s="149" t="s">
        <v>139</v>
      </c>
      <c r="G180" s="149" t="s">
        <v>433</v>
      </c>
      <c r="H180" s="149" t="s">
        <v>434</v>
      </c>
      <c r="I180" s="154">
        <v>20000</v>
      </c>
      <c r="J180" s="154">
        <v>20000</v>
      </c>
      <c r="K180" s="154">
        <v>20000</v>
      </c>
      <c r="L180" s="154"/>
      <c r="M180" s="154"/>
      <c r="N180" s="149"/>
      <c r="O180" s="149"/>
      <c r="P180" s="149"/>
      <c r="Q180" s="154"/>
      <c r="R180" s="154"/>
      <c r="S180" s="154"/>
      <c r="T180" s="154"/>
      <c r="U180" s="154"/>
      <c r="V180" s="154"/>
      <c r="W180" s="154"/>
    </row>
    <row r="181" ht="52.5" hidden="1" customHeight="1" outlineLevel="1" spans="1:23">
      <c r="A181" s="149" t="s">
        <v>429</v>
      </c>
      <c r="B181" s="149" t="s">
        <v>503</v>
      </c>
      <c r="C181" s="149" t="s">
        <v>502</v>
      </c>
      <c r="D181" s="149" t="s">
        <v>46</v>
      </c>
      <c r="E181" s="149" t="s">
        <v>138</v>
      </c>
      <c r="F181" s="149" t="s">
        <v>139</v>
      </c>
      <c r="G181" s="149" t="s">
        <v>433</v>
      </c>
      <c r="H181" s="149" t="s">
        <v>434</v>
      </c>
      <c r="I181" s="154">
        <v>1000</v>
      </c>
      <c r="J181" s="154">
        <v>1000</v>
      </c>
      <c r="K181" s="154">
        <v>1000</v>
      </c>
      <c r="L181" s="154"/>
      <c r="M181" s="154"/>
      <c r="N181" s="149"/>
      <c r="O181" s="149"/>
      <c r="P181" s="149"/>
      <c r="Q181" s="154"/>
      <c r="R181" s="154"/>
      <c r="S181" s="154"/>
      <c r="T181" s="154"/>
      <c r="U181" s="154"/>
      <c r="V181" s="154"/>
      <c r="W181" s="154"/>
    </row>
    <row r="182" ht="52.5" hidden="1" customHeight="1" outlineLevel="1" spans="1:23">
      <c r="A182" s="149" t="s">
        <v>429</v>
      </c>
      <c r="B182" s="149" t="s">
        <v>503</v>
      </c>
      <c r="C182" s="149" t="s">
        <v>502</v>
      </c>
      <c r="D182" s="149" t="s">
        <v>46</v>
      </c>
      <c r="E182" s="149" t="s">
        <v>138</v>
      </c>
      <c r="F182" s="149" t="s">
        <v>139</v>
      </c>
      <c r="G182" s="149" t="s">
        <v>433</v>
      </c>
      <c r="H182" s="149" t="s">
        <v>434</v>
      </c>
      <c r="I182" s="154">
        <v>31000</v>
      </c>
      <c r="J182" s="154">
        <v>31000</v>
      </c>
      <c r="K182" s="154">
        <v>31000</v>
      </c>
      <c r="L182" s="154"/>
      <c r="M182" s="154"/>
      <c r="N182" s="149"/>
      <c r="O182" s="149"/>
      <c r="P182" s="149"/>
      <c r="Q182" s="154"/>
      <c r="R182" s="154"/>
      <c r="S182" s="154"/>
      <c r="T182" s="154"/>
      <c r="U182" s="154"/>
      <c r="V182" s="154"/>
      <c r="W182" s="154"/>
    </row>
    <row r="183" ht="52.5" hidden="1" customHeight="1" outlineLevel="1" spans="1:23">
      <c r="A183" s="149" t="s">
        <v>429</v>
      </c>
      <c r="B183" s="149" t="s">
        <v>503</v>
      </c>
      <c r="C183" s="149" t="s">
        <v>502</v>
      </c>
      <c r="D183" s="149" t="s">
        <v>46</v>
      </c>
      <c r="E183" s="149" t="s">
        <v>138</v>
      </c>
      <c r="F183" s="149" t="s">
        <v>139</v>
      </c>
      <c r="G183" s="149" t="s">
        <v>433</v>
      </c>
      <c r="H183" s="149" t="s">
        <v>434</v>
      </c>
      <c r="I183" s="154">
        <v>300</v>
      </c>
      <c r="J183" s="154">
        <v>300</v>
      </c>
      <c r="K183" s="154">
        <v>300</v>
      </c>
      <c r="L183" s="154"/>
      <c r="M183" s="154"/>
      <c r="N183" s="149"/>
      <c r="O183" s="149"/>
      <c r="P183" s="149"/>
      <c r="Q183" s="154"/>
      <c r="R183" s="154"/>
      <c r="S183" s="154"/>
      <c r="T183" s="154"/>
      <c r="U183" s="154"/>
      <c r="V183" s="154"/>
      <c r="W183" s="154"/>
    </row>
    <row r="184" ht="52.5" hidden="1" customHeight="1" outlineLevel="1" spans="1:23">
      <c r="A184" s="149" t="s">
        <v>429</v>
      </c>
      <c r="B184" s="149" t="s">
        <v>503</v>
      </c>
      <c r="C184" s="149" t="s">
        <v>502</v>
      </c>
      <c r="D184" s="149" t="s">
        <v>46</v>
      </c>
      <c r="E184" s="149" t="s">
        <v>138</v>
      </c>
      <c r="F184" s="149" t="s">
        <v>139</v>
      </c>
      <c r="G184" s="149" t="s">
        <v>277</v>
      </c>
      <c r="H184" s="149" t="s">
        <v>278</v>
      </c>
      <c r="I184" s="154">
        <v>8000</v>
      </c>
      <c r="J184" s="154">
        <v>8000</v>
      </c>
      <c r="K184" s="154">
        <v>8000</v>
      </c>
      <c r="L184" s="154"/>
      <c r="M184" s="154"/>
      <c r="N184" s="149"/>
      <c r="O184" s="149"/>
      <c r="P184" s="149"/>
      <c r="Q184" s="154"/>
      <c r="R184" s="154"/>
      <c r="S184" s="154"/>
      <c r="T184" s="154"/>
      <c r="U184" s="154"/>
      <c r="V184" s="154"/>
      <c r="W184" s="154"/>
    </row>
    <row r="185" ht="52.5" hidden="1" customHeight="1" collapsed="1" spans="1:23">
      <c r="A185" s="149"/>
      <c r="B185" s="149"/>
      <c r="C185" s="149" t="s">
        <v>504</v>
      </c>
      <c r="D185" s="149"/>
      <c r="E185" s="149"/>
      <c r="F185" s="149"/>
      <c r="G185" s="149"/>
      <c r="H185" s="149"/>
      <c r="I185" s="154">
        <v>200000</v>
      </c>
      <c r="J185" s="154">
        <v>200000</v>
      </c>
      <c r="K185" s="154">
        <v>200000</v>
      </c>
      <c r="L185" s="154"/>
      <c r="M185" s="154"/>
      <c r="N185" s="149"/>
      <c r="O185" s="149"/>
      <c r="P185" s="149"/>
      <c r="Q185" s="154"/>
      <c r="R185" s="154"/>
      <c r="S185" s="154"/>
      <c r="T185" s="154"/>
      <c r="U185" s="154"/>
      <c r="V185" s="154"/>
      <c r="W185" s="154"/>
    </row>
    <row r="186" ht="52.5" hidden="1" customHeight="1" outlineLevel="1" spans="1:23">
      <c r="A186" s="149" t="s">
        <v>429</v>
      </c>
      <c r="B186" s="149" t="s">
        <v>505</v>
      </c>
      <c r="C186" s="149" t="s">
        <v>504</v>
      </c>
      <c r="D186" s="149" t="s">
        <v>46</v>
      </c>
      <c r="E186" s="149" t="s">
        <v>132</v>
      </c>
      <c r="F186" s="149" t="s">
        <v>133</v>
      </c>
      <c r="G186" s="149" t="s">
        <v>256</v>
      </c>
      <c r="H186" s="149" t="s">
        <v>257</v>
      </c>
      <c r="I186" s="154">
        <v>24490</v>
      </c>
      <c r="J186" s="154">
        <v>24490</v>
      </c>
      <c r="K186" s="154">
        <v>24490</v>
      </c>
      <c r="L186" s="154"/>
      <c r="M186" s="154"/>
      <c r="N186" s="149"/>
      <c r="O186" s="149"/>
      <c r="P186" s="149"/>
      <c r="Q186" s="154"/>
      <c r="R186" s="154"/>
      <c r="S186" s="154"/>
      <c r="T186" s="154"/>
      <c r="U186" s="154"/>
      <c r="V186" s="154"/>
      <c r="W186" s="154"/>
    </row>
    <row r="187" ht="52.5" hidden="1" customHeight="1" outlineLevel="1" spans="1:23">
      <c r="A187" s="149" t="s">
        <v>429</v>
      </c>
      <c r="B187" s="149" t="s">
        <v>505</v>
      </c>
      <c r="C187" s="149" t="s">
        <v>504</v>
      </c>
      <c r="D187" s="149" t="s">
        <v>46</v>
      </c>
      <c r="E187" s="149" t="s">
        <v>132</v>
      </c>
      <c r="F187" s="149" t="s">
        <v>133</v>
      </c>
      <c r="G187" s="149" t="s">
        <v>411</v>
      </c>
      <c r="H187" s="149" t="s">
        <v>412</v>
      </c>
      <c r="I187" s="154">
        <v>5000</v>
      </c>
      <c r="J187" s="154">
        <v>5000</v>
      </c>
      <c r="K187" s="154">
        <v>5000</v>
      </c>
      <c r="L187" s="154"/>
      <c r="M187" s="154"/>
      <c r="N187" s="149"/>
      <c r="O187" s="149"/>
      <c r="P187" s="149"/>
      <c r="Q187" s="154"/>
      <c r="R187" s="154"/>
      <c r="S187" s="154"/>
      <c r="T187" s="154"/>
      <c r="U187" s="154"/>
      <c r="V187" s="154"/>
      <c r="W187" s="154"/>
    </row>
    <row r="188" ht="52.5" hidden="1" customHeight="1" outlineLevel="1" spans="1:23">
      <c r="A188" s="149" t="s">
        <v>429</v>
      </c>
      <c r="B188" s="149" t="s">
        <v>505</v>
      </c>
      <c r="C188" s="149" t="s">
        <v>504</v>
      </c>
      <c r="D188" s="149" t="s">
        <v>46</v>
      </c>
      <c r="E188" s="149" t="s">
        <v>132</v>
      </c>
      <c r="F188" s="149" t="s">
        <v>133</v>
      </c>
      <c r="G188" s="149" t="s">
        <v>268</v>
      </c>
      <c r="H188" s="149" t="s">
        <v>269</v>
      </c>
      <c r="I188" s="154">
        <v>100000</v>
      </c>
      <c r="J188" s="154">
        <v>100000</v>
      </c>
      <c r="K188" s="154">
        <v>100000</v>
      </c>
      <c r="L188" s="154"/>
      <c r="M188" s="154"/>
      <c r="N188" s="149"/>
      <c r="O188" s="149"/>
      <c r="P188" s="149"/>
      <c r="Q188" s="154"/>
      <c r="R188" s="154"/>
      <c r="S188" s="154"/>
      <c r="T188" s="154"/>
      <c r="U188" s="154"/>
      <c r="V188" s="154"/>
      <c r="W188" s="154"/>
    </row>
    <row r="189" ht="52.5" hidden="1" customHeight="1" outlineLevel="1" spans="1:23">
      <c r="A189" s="149" t="s">
        <v>429</v>
      </c>
      <c r="B189" s="149" t="s">
        <v>505</v>
      </c>
      <c r="C189" s="149" t="s">
        <v>504</v>
      </c>
      <c r="D189" s="149" t="s">
        <v>46</v>
      </c>
      <c r="E189" s="149" t="s">
        <v>132</v>
      </c>
      <c r="F189" s="149" t="s">
        <v>133</v>
      </c>
      <c r="G189" s="149" t="s">
        <v>458</v>
      </c>
      <c r="H189" s="149" t="s">
        <v>459</v>
      </c>
      <c r="I189" s="154">
        <v>12000</v>
      </c>
      <c r="J189" s="154">
        <v>12000</v>
      </c>
      <c r="K189" s="154">
        <v>12000</v>
      </c>
      <c r="L189" s="154"/>
      <c r="M189" s="154"/>
      <c r="N189" s="149"/>
      <c r="O189" s="149"/>
      <c r="P189" s="149"/>
      <c r="Q189" s="154"/>
      <c r="R189" s="154"/>
      <c r="S189" s="154"/>
      <c r="T189" s="154"/>
      <c r="U189" s="154"/>
      <c r="V189" s="154"/>
      <c r="W189" s="154"/>
    </row>
    <row r="190" ht="52.5" hidden="1" customHeight="1" outlineLevel="1" spans="1:23">
      <c r="A190" s="149" t="s">
        <v>429</v>
      </c>
      <c r="B190" s="149" t="s">
        <v>505</v>
      </c>
      <c r="C190" s="149" t="s">
        <v>504</v>
      </c>
      <c r="D190" s="149" t="s">
        <v>46</v>
      </c>
      <c r="E190" s="149" t="s">
        <v>132</v>
      </c>
      <c r="F190" s="149" t="s">
        <v>133</v>
      </c>
      <c r="G190" s="149" t="s">
        <v>260</v>
      </c>
      <c r="H190" s="149" t="s">
        <v>261</v>
      </c>
      <c r="I190" s="154">
        <v>12000</v>
      </c>
      <c r="J190" s="154">
        <v>12000</v>
      </c>
      <c r="K190" s="154">
        <v>12000</v>
      </c>
      <c r="L190" s="154"/>
      <c r="M190" s="154"/>
      <c r="N190" s="149"/>
      <c r="O190" s="149"/>
      <c r="P190" s="149"/>
      <c r="Q190" s="154"/>
      <c r="R190" s="154"/>
      <c r="S190" s="154"/>
      <c r="T190" s="154"/>
      <c r="U190" s="154"/>
      <c r="V190" s="154"/>
      <c r="W190" s="154"/>
    </row>
    <row r="191" ht="52.5" hidden="1" customHeight="1" outlineLevel="1" spans="1:23">
      <c r="A191" s="149" t="s">
        <v>429</v>
      </c>
      <c r="B191" s="149" t="s">
        <v>505</v>
      </c>
      <c r="C191" s="149" t="s">
        <v>504</v>
      </c>
      <c r="D191" s="149" t="s">
        <v>46</v>
      </c>
      <c r="E191" s="149" t="s">
        <v>132</v>
      </c>
      <c r="F191" s="149" t="s">
        <v>133</v>
      </c>
      <c r="G191" s="149" t="s">
        <v>274</v>
      </c>
      <c r="H191" s="149" t="s">
        <v>184</v>
      </c>
      <c r="I191" s="154">
        <v>5304</v>
      </c>
      <c r="J191" s="154">
        <v>5304</v>
      </c>
      <c r="K191" s="154">
        <v>5304</v>
      </c>
      <c r="L191" s="154"/>
      <c r="M191" s="154"/>
      <c r="N191" s="149"/>
      <c r="O191" s="149"/>
      <c r="P191" s="149"/>
      <c r="Q191" s="154"/>
      <c r="R191" s="154"/>
      <c r="S191" s="154"/>
      <c r="T191" s="154"/>
      <c r="U191" s="154"/>
      <c r="V191" s="154"/>
      <c r="W191" s="154"/>
    </row>
    <row r="192" ht="52.5" hidden="1" customHeight="1" outlineLevel="1" spans="1:23">
      <c r="A192" s="149" t="s">
        <v>429</v>
      </c>
      <c r="B192" s="149" t="s">
        <v>505</v>
      </c>
      <c r="C192" s="149" t="s">
        <v>504</v>
      </c>
      <c r="D192" s="149" t="s">
        <v>46</v>
      </c>
      <c r="E192" s="149" t="s">
        <v>132</v>
      </c>
      <c r="F192" s="149" t="s">
        <v>133</v>
      </c>
      <c r="G192" s="149" t="s">
        <v>277</v>
      </c>
      <c r="H192" s="149" t="s">
        <v>278</v>
      </c>
      <c r="I192" s="154">
        <v>6206</v>
      </c>
      <c r="J192" s="154">
        <v>6206</v>
      </c>
      <c r="K192" s="154">
        <v>6206</v>
      </c>
      <c r="L192" s="154"/>
      <c r="M192" s="154"/>
      <c r="N192" s="149"/>
      <c r="O192" s="149"/>
      <c r="P192" s="149"/>
      <c r="Q192" s="154"/>
      <c r="R192" s="154"/>
      <c r="S192" s="154"/>
      <c r="T192" s="154"/>
      <c r="U192" s="154"/>
      <c r="V192" s="154"/>
      <c r="W192" s="154"/>
    </row>
    <row r="193" ht="52.5" hidden="1" customHeight="1" outlineLevel="1" spans="1:23">
      <c r="A193" s="149" t="s">
        <v>429</v>
      </c>
      <c r="B193" s="149" t="s">
        <v>505</v>
      </c>
      <c r="C193" s="149" t="s">
        <v>504</v>
      </c>
      <c r="D193" s="149" t="s">
        <v>46</v>
      </c>
      <c r="E193" s="149" t="s">
        <v>132</v>
      </c>
      <c r="F193" s="149" t="s">
        <v>133</v>
      </c>
      <c r="G193" s="149" t="s">
        <v>287</v>
      </c>
      <c r="H193" s="149" t="s">
        <v>288</v>
      </c>
      <c r="I193" s="154">
        <v>35000</v>
      </c>
      <c r="J193" s="154">
        <v>35000</v>
      </c>
      <c r="K193" s="154">
        <v>35000</v>
      </c>
      <c r="L193" s="154"/>
      <c r="M193" s="154"/>
      <c r="N193" s="149"/>
      <c r="O193" s="149"/>
      <c r="P193" s="149"/>
      <c r="Q193" s="154"/>
      <c r="R193" s="154"/>
      <c r="S193" s="154"/>
      <c r="T193" s="154"/>
      <c r="U193" s="154"/>
      <c r="V193" s="154"/>
      <c r="W193" s="154"/>
    </row>
    <row r="194" ht="52.5" hidden="1" customHeight="1" collapsed="1" spans="1:23">
      <c r="A194" s="149"/>
      <c r="B194" s="149"/>
      <c r="C194" s="149" t="s">
        <v>506</v>
      </c>
      <c r="D194" s="149"/>
      <c r="E194" s="149"/>
      <c r="F194" s="149"/>
      <c r="G194" s="149"/>
      <c r="H194" s="149"/>
      <c r="I194" s="154">
        <v>10000</v>
      </c>
      <c r="J194" s="154">
        <v>10000</v>
      </c>
      <c r="K194" s="154">
        <v>10000</v>
      </c>
      <c r="L194" s="154"/>
      <c r="M194" s="154"/>
      <c r="N194" s="149"/>
      <c r="O194" s="149"/>
      <c r="P194" s="149"/>
      <c r="Q194" s="154"/>
      <c r="R194" s="154"/>
      <c r="S194" s="154"/>
      <c r="T194" s="154"/>
      <c r="U194" s="154"/>
      <c r="V194" s="154"/>
      <c r="W194" s="154"/>
    </row>
    <row r="195" ht="52.5" hidden="1" customHeight="1" outlineLevel="1" spans="1:23">
      <c r="A195" s="149" t="s">
        <v>429</v>
      </c>
      <c r="B195" s="149" t="s">
        <v>507</v>
      </c>
      <c r="C195" s="149" t="s">
        <v>506</v>
      </c>
      <c r="D195" s="149" t="s">
        <v>46</v>
      </c>
      <c r="E195" s="149" t="s">
        <v>146</v>
      </c>
      <c r="F195" s="149" t="s">
        <v>147</v>
      </c>
      <c r="G195" s="149" t="s">
        <v>256</v>
      </c>
      <c r="H195" s="149" t="s">
        <v>257</v>
      </c>
      <c r="I195" s="154">
        <v>4000</v>
      </c>
      <c r="J195" s="154">
        <v>4000</v>
      </c>
      <c r="K195" s="154">
        <v>4000</v>
      </c>
      <c r="L195" s="154"/>
      <c r="M195" s="154"/>
      <c r="N195" s="149"/>
      <c r="O195" s="149"/>
      <c r="P195" s="149"/>
      <c r="Q195" s="154"/>
      <c r="R195" s="154"/>
      <c r="S195" s="154"/>
      <c r="T195" s="154"/>
      <c r="U195" s="154"/>
      <c r="V195" s="154"/>
      <c r="W195" s="154"/>
    </row>
    <row r="196" ht="52.5" hidden="1" customHeight="1" outlineLevel="1" spans="1:23">
      <c r="A196" s="149" t="s">
        <v>429</v>
      </c>
      <c r="B196" s="149" t="s">
        <v>507</v>
      </c>
      <c r="C196" s="149" t="s">
        <v>506</v>
      </c>
      <c r="D196" s="149" t="s">
        <v>46</v>
      </c>
      <c r="E196" s="149" t="s">
        <v>146</v>
      </c>
      <c r="F196" s="149" t="s">
        <v>147</v>
      </c>
      <c r="G196" s="149" t="s">
        <v>274</v>
      </c>
      <c r="H196" s="149" t="s">
        <v>184</v>
      </c>
      <c r="I196" s="154">
        <v>1500</v>
      </c>
      <c r="J196" s="154">
        <v>1500</v>
      </c>
      <c r="K196" s="154">
        <v>1500</v>
      </c>
      <c r="L196" s="154"/>
      <c r="M196" s="154"/>
      <c r="N196" s="149"/>
      <c r="O196" s="149"/>
      <c r="P196" s="149"/>
      <c r="Q196" s="154"/>
      <c r="R196" s="154"/>
      <c r="S196" s="154"/>
      <c r="T196" s="154"/>
      <c r="U196" s="154"/>
      <c r="V196" s="154"/>
      <c r="W196" s="154"/>
    </row>
    <row r="197" ht="52.5" hidden="1" customHeight="1" outlineLevel="1" spans="1:23">
      <c r="A197" s="149" t="s">
        <v>429</v>
      </c>
      <c r="B197" s="149" t="s">
        <v>507</v>
      </c>
      <c r="C197" s="149" t="s">
        <v>506</v>
      </c>
      <c r="D197" s="149" t="s">
        <v>46</v>
      </c>
      <c r="E197" s="149" t="s">
        <v>146</v>
      </c>
      <c r="F197" s="149" t="s">
        <v>147</v>
      </c>
      <c r="G197" s="149" t="s">
        <v>277</v>
      </c>
      <c r="H197" s="149" t="s">
        <v>278</v>
      </c>
      <c r="I197" s="154">
        <v>350</v>
      </c>
      <c r="J197" s="154">
        <v>350</v>
      </c>
      <c r="K197" s="154">
        <v>350</v>
      </c>
      <c r="L197" s="154"/>
      <c r="M197" s="154"/>
      <c r="N197" s="149"/>
      <c r="O197" s="149"/>
      <c r="P197" s="149"/>
      <c r="Q197" s="154"/>
      <c r="R197" s="154"/>
      <c r="S197" s="154"/>
      <c r="T197" s="154"/>
      <c r="U197" s="154"/>
      <c r="V197" s="154"/>
      <c r="W197" s="154"/>
    </row>
    <row r="198" ht="52.5" hidden="1" customHeight="1" outlineLevel="1" spans="1:23">
      <c r="A198" s="149" t="s">
        <v>429</v>
      </c>
      <c r="B198" s="149" t="s">
        <v>507</v>
      </c>
      <c r="C198" s="149" t="s">
        <v>506</v>
      </c>
      <c r="D198" s="149" t="s">
        <v>46</v>
      </c>
      <c r="E198" s="149" t="s">
        <v>146</v>
      </c>
      <c r="F198" s="149" t="s">
        <v>147</v>
      </c>
      <c r="G198" s="149" t="s">
        <v>287</v>
      </c>
      <c r="H198" s="149" t="s">
        <v>288</v>
      </c>
      <c r="I198" s="154">
        <v>4150</v>
      </c>
      <c r="J198" s="154">
        <v>4150</v>
      </c>
      <c r="K198" s="154">
        <v>4150</v>
      </c>
      <c r="L198" s="154"/>
      <c r="M198" s="154"/>
      <c r="N198" s="149"/>
      <c r="O198" s="149"/>
      <c r="P198" s="149"/>
      <c r="Q198" s="154"/>
      <c r="R198" s="154"/>
      <c r="S198" s="154"/>
      <c r="T198" s="154"/>
      <c r="U198" s="154"/>
      <c r="V198" s="154"/>
      <c r="W198" s="154"/>
    </row>
    <row r="199" ht="52.5" hidden="1" customHeight="1" collapsed="1" spans="1:23">
      <c r="A199" s="149"/>
      <c r="B199" s="149"/>
      <c r="C199" s="149" t="s">
        <v>508</v>
      </c>
      <c r="D199" s="149"/>
      <c r="E199" s="149"/>
      <c r="F199" s="149"/>
      <c r="G199" s="149"/>
      <c r="H199" s="149"/>
      <c r="I199" s="154">
        <v>2500</v>
      </c>
      <c r="J199" s="154"/>
      <c r="K199" s="154"/>
      <c r="L199" s="154"/>
      <c r="M199" s="154"/>
      <c r="N199" s="149"/>
      <c r="O199" s="149"/>
      <c r="P199" s="149"/>
      <c r="Q199" s="154"/>
      <c r="R199" s="154">
        <v>2500</v>
      </c>
      <c r="S199" s="154"/>
      <c r="T199" s="154"/>
      <c r="U199" s="154"/>
      <c r="V199" s="154"/>
      <c r="W199" s="154">
        <v>2500</v>
      </c>
    </row>
    <row r="200" ht="52.5" hidden="1" customHeight="1" outlineLevel="1" spans="1:23">
      <c r="A200" s="149" t="s">
        <v>429</v>
      </c>
      <c r="B200" s="149" t="s">
        <v>509</v>
      </c>
      <c r="C200" s="149" t="s">
        <v>508</v>
      </c>
      <c r="D200" s="149" t="s">
        <v>48</v>
      </c>
      <c r="E200" s="149" t="s">
        <v>134</v>
      </c>
      <c r="F200" s="149" t="s">
        <v>135</v>
      </c>
      <c r="G200" s="149" t="s">
        <v>256</v>
      </c>
      <c r="H200" s="149" t="s">
        <v>257</v>
      </c>
      <c r="I200" s="154">
        <v>2500</v>
      </c>
      <c r="J200" s="154"/>
      <c r="K200" s="154"/>
      <c r="L200" s="154"/>
      <c r="M200" s="154"/>
      <c r="N200" s="149"/>
      <c r="O200" s="149"/>
      <c r="P200" s="149"/>
      <c r="Q200" s="154"/>
      <c r="R200" s="154">
        <v>2500</v>
      </c>
      <c r="S200" s="154"/>
      <c r="T200" s="154"/>
      <c r="U200" s="154"/>
      <c r="V200" s="154"/>
      <c r="W200" s="154">
        <v>2500</v>
      </c>
    </row>
    <row r="201" ht="52.5" hidden="1" customHeight="1" collapsed="1" spans="1:23">
      <c r="A201" s="149"/>
      <c r="B201" s="149"/>
      <c r="C201" s="149" t="s">
        <v>510</v>
      </c>
      <c r="D201" s="149"/>
      <c r="E201" s="149"/>
      <c r="F201" s="149"/>
      <c r="G201" s="149"/>
      <c r="H201" s="149"/>
      <c r="I201" s="154">
        <v>217317.2</v>
      </c>
      <c r="J201" s="154">
        <v>217317.2</v>
      </c>
      <c r="K201" s="154">
        <v>217317.2</v>
      </c>
      <c r="L201" s="154"/>
      <c r="M201" s="154"/>
      <c r="N201" s="149"/>
      <c r="O201" s="149"/>
      <c r="P201" s="149"/>
      <c r="Q201" s="154"/>
      <c r="R201" s="154"/>
      <c r="S201" s="154"/>
      <c r="T201" s="154"/>
      <c r="U201" s="154"/>
      <c r="V201" s="154"/>
      <c r="W201" s="154"/>
    </row>
    <row r="202" ht="52.5" hidden="1" customHeight="1" outlineLevel="1" spans="1:23">
      <c r="A202" s="149" t="s">
        <v>440</v>
      </c>
      <c r="B202" s="149" t="s">
        <v>511</v>
      </c>
      <c r="C202" s="149" t="s">
        <v>510</v>
      </c>
      <c r="D202" s="149" t="s">
        <v>48</v>
      </c>
      <c r="E202" s="149" t="s">
        <v>113</v>
      </c>
      <c r="F202" s="149" t="s">
        <v>114</v>
      </c>
      <c r="G202" s="149" t="s">
        <v>442</v>
      </c>
      <c r="H202" s="149" t="s">
        <v>443</v>
      </c>
      <c r="I202" s="154">
        <v>7.2</v>
      </c>
      <c r="J202" s="154">
        <v>7.2</v>
      </c>
      <c r="K202" s="154">
        <v>7.2</v>
      </c>
      <c r="L202" s="154"/>
      <c r="M202" s="154"/>
      <c r="N202" s="149"/>
      <c r="O202" s="149"/>
      <c r="P202" s="149"/>
      <c r="Q202" s="154"/>
      <c r="R202" s="154"/>
      <c r="S202" s="154"/>
      <c r="T202" s="154"/>
      <c r="U202" s="154"/>
      <c r="V202" s="154"/>
      <c r="W202" s="154"/>
    </row>
    <row r="203" ht="52.5" hidden="1" customHeight="1" outlineLevel="1" spans="1:23">
      <c r="A203" s="149" t="s">
        <v>440</v>
      </c>
      <c r="B203" s="149" t="s">
        <v>511</v>
      </c>
      <c r="C203" s="149" t="s">
        <v>510</v>
      </c>
      <c r="D203" s="149" t="s">
        <v>48</v>
      </c>
      <c r="E203" s="149" t="s">
        <v>113</v>
      </c>
      <c r="F203" s="149" t="s">
        <v>114</v>
      </c>
      <c r="G203" s="149" t="s">
        <v>442</v>
      </c>
      <c r="H203" s="149" t="s">
        <v>443</v>
      </c>
      <c r="I203" s="154">
        <v>217310</v>
      </c>
      <c r="J203" s="154">
        <v>217310</v>
      </c>
      <c r="K203" s="154">
        <v>217310</v>
      </c>
      <c r="L203" s="154"/>
      <c r="M203" s="154"/>
      <c r="N203" s="149"/>
      <c r="O203" s="149"/>
      <c r="P203" s="149"/>
      <c r="Q203" s="154"/>
      <c r="R203" s="154"/>
      <c r="S203" s="154"/>
      <c r="T203" s="154"/>
      <c r="U203" s="154"/>
      <c r="V203" s="154"/>
      <c r="W203" s="154"/>
    </row>
    <row r="204" ht="52.5" hidden="1" customHeight="1" collapsed="1" spans="1:23">
      <c r="A204" s="149"/>
      <c r="B204" s="149"/>
      <c r="C204" s="149" t="s">
        <v>512</v>
      </c>
      <c r="D204" s="149"/>
      <c r="E204" s="149"/>
      <c r="F204" s="149"/>
      <c r="G204" s="149"/>
      <c r="H204" s="149"/>
      <c r="I204" s="154">
        <v>10000</v>
      </c>
      <c r="J204" s="154">
        <v>10000</v>
      </c>
      <c r="K204" s="154">
        <v>10000</v>
      </c>
      <c r="L204" s="154"/>
      <c r="M204" s="154"/>
      <c r="N204" s="149"/>
      <c r="O204" s="149"/>
      <c r="P204" s="149"/>
      <c r="Q204" s="154"/>
      <c r="R204" s="154"/>
      <c r="S204" s="154"/>
      <c r="T204" s="154"/>
      <c r="U204" s="154"/>
      <c r="V204" s="154"/>
      <c r="W204" s="154"/>
    </row>
    <row r="205" ht="52.5" hidden="1" customHeight="1" outlineLevel="1" spans="1:23">
      <c r="A205" s="149" t="s">
        <v>429</v>
      </c>
      <c r="B205" s="149" t="s">
        <v>513</v>
      </c>
      <c r="C205" s="149" t="s">
        <v>512</v>
      </c>
      <c r="D205" s="149" t="s">
        <v>48</v>
      </c>
      <c r="E205" s="149" t="s">
        <v>146</v>
      </c>
      <c r="F205" s="149" t="s">
        <v>147</v>
      </c>
      <c r="G205" s="149" t="s">
        <v>268</v>
      </c>
      <c r="H205" s="149" t="s">
        <v>269</v>
      </c>
      <c r="I205" s="154">
        <v>3600</v>
      </c>
      <c r="J205" s="154">
        <v>3600</v>
      </c>
      <c r="K205" s="154">
        <v>3600</v>
      </c>
      <c r="L205" s="154"/>
      <c r="M205" s="154"/>
      <c r="N205" s="149"/>
      <c r="O205" s="149"/>
      <c r="P205" s="149"/>
      <c r="Q205" s="154"/>
      <c r="R205" s="154"/>
      <c r="S205" s="154"/>
      <c r="T205" s="154"/>
      <c r="U205" s="154"/>
      <c r="V205" s="154"/>
      <c r="W205" s="154"/>
    </row>
    <row r="206" ht="52.5" hidden="1" customHeight="1" outlineLevel="1" spans="1:23">
      <c r="A206" s="149" t="s">
        <v>429</v>
      </c>
      <c r="B206" s="149" t="s">
        <v>513</v>
      </c>
      <c r="C206" s="149" t="s">
        <v>512</v>
      </c>
      <c r="D206" s="149" t="s">
        <v>48</v>
      </c>
      <c r="E206" s="149" t="s">
        <v>146</v>
      </c>
      <c r="F206" s="149" t="s">
        <v>147</v>
      </c>
      <c r="G206" s="149" t="s">
        <v>433</v>
      </c>
      <c r="H206" s="149" t="s">
        <v>434</v>
      </c>
      <c r="I206" s="154">
        <v>400</v>
      </c>
      <c r="J206" s="154">
        <v>400</v>
      </c>
      <c r="K206" s="154">
        <v>400</v>
      </c>
      <c r="L206" s="154"/>
      <c r="M206" s="154"/>
      <c r="N206" s="149"/>
      <c r="O206" s="149"/>
      <c r="P206" s="149"/>
      <c r="Q206" s="154"/>
      <c r="R206" s="154"/>
      <c r="S206" s="154"/>
      <c r="T206" s="154"/>
      <c r="U206" s="154"/>
      <c r="V206" s="154"/>
      <c r="W206" s="154"/>
    </row>
    <row r="207" ht="52.5" hidden="1" customHeight="1" outlineLevel="1" spans="1:23">
      <c r="A207" s="149" t="s">
        <v>429</v>
      </c>
      <c r="B207" s="149" t="s">
        <v>513</v>
      </c>
      <c r="C207" s="149" t="s">
        <v>512</v>
      </c>
      <c r="D207" s="149" t="s">
        <v>48</v>
      </c>
      <c r="E207" s="149" t="s">
        <v>146</v>
      </c>
      <c r="F207" s="149" t="s">
        <v>147</v>
      </c>
      <c r="G207" s="149" t="s">
        <v>287</v>
      </c>
      <c r="H207" s="149" t="s">
        <v>288</v>
      </c>
      <c r="I207" s="154">
        <v>6000</v>
      </c>
      <c r="J207" s="154">
        <v>6000</v>
      </c>
      <c r="K207" s="154">
        <v>6000</v>
      </c>
      <c r="L207" s="154"/>
      <c r="M207" s="154"/>
      <c r="N207" s="149"/>
      <c r="O207" s="149"/>
      <c r="P207" s="149"/>
      <c r="Q207" s="154"/>
      <c r="R207" s="154"/>
      <c r="S207" s="154"/>
      <c r="T207" s="154"/>
      <c r="U207" s="154"/>
      <c r="V207" s="154"/>
      <c r="W207" s="154"/>
    </row>
    <row r="208" ht="52.5" hidden="1" customHeight="1" collapsed="1" spans="1:23">
      <c r="A208" s="149"/>
      <c r="B208" s="149"/>
      <c r="C208" s="149" t="s">
        <v>514</v>
      </c>
      <c r="D208" s="149"/>
      <c r="E208" s="149"/>
      <c r="F208" s="149"/>
      <c r="G208" s="149"/>
      <c r="H208" s="149"/>
      <c r="I208" s="154">
        <v>10000</v>
      </c>
      <c r="J208" s="154">
        <v>10000</v>
      </c>
      <c r="K208" s="154">
        <v>10000</v>
      </c>
      <c r="L208" s="154"/>
      <c r="M208" s="154"/>
      <c r="N208" s="149"/>
      <c r="O208" s="149"/>
      <c r="P208" s="149"/>
      <c r="Q208" s="154"/>
      <c r="R208" s="154"/>
      <c r="S208" s="154"/>
      <c r="T208" s="154"/>
      <c r="U208" s="154"/>
      <c r="V208" s="154"/>
      <c r="W208" s="154"/>
    </row>
    <row r="209" ht="52.5" hidden="1" customHeight="1" outlineLevel="1" spans="1:23">
      <c r="A209" s="149" t="s">
        <v>429</v>
      </c>
      <c r="B209" s="149" t="s">
        <v>515</v>
      </c>
      <c r="C209" s="149" t="s">
        <v>514</v>
      </c>
      <c r="D209" s="149" t="s">
        <v>48</v>
      </c>
      <c r="E209" s="149" t="s">
        <v>136</v>
      </c>
      <c r="F209" s="149" t="s">
        <v>137</v>
      </c>
      <c r="G209" s="149" t="s">
        <v>268</v>
      </c>
      <c r="H209" s="149" t="s">
        <v>269</v>
      </c>
      <c r="I209" s="154">
        <v>1300</v>
      </c>
      <c r="J209" s="154">
        <v>1300</v>
      </c>
      <c r="K209" s="154">
        <v>1300</v>
      </c>
      <c r="L209" s="154"/>
      <c r="M209" s="154"/>
      <c r="N209" s="149"/>
      <c r="O209" s="149"/>
      <c r="P209" s="149"/>
      <c r="Q209" s="154"/>
      <c r="R209" s="154"/>
      <c r="S209" s="154"/>
      <c r="T209" s="154"/>
      <c r="U209" s="154"/>
      <c r="V209" s="154"/>
      <c r="W209" s="154"/>
    </row>
    <row r="210" ht="52.5" hidden="1" customHeight="1" outlineLevel="1" spans="1:23">
      <c r="A210" s="149" t="s">
        <v>429</v>
      </c>
      <c r="B210" s="149" t="s">
        <v>515</v>
      </c>
      <c r="C210" s="149" t="s">
        <v>514</v>
      </c>
      <c r="D210" s="149" t="s">
        <v>48</v>
      </c>
      <c r="E210" s="149" t="s">
        <v>136</v>
      </c>
      <c r="F210" s="149" t="s">
        <v>137</v>
      </c>
      <c r="G210" s="149" t="s">
        <v>468</v>
      </c>
      <c r="H210" s="149" t="s">
        <v>469</v>
      </c>
      <c r="I210" s="154">
        <v>8700</v>
      </c>
      <c r="J210" s="154">
        <v>8700</v>
      </c>
      <c r="K210" s="154">
        <v>8700</v>
      </c>
      <c r="L210" s="154"/>
      <c r="M210" s="154"/>
      <c r="N210" s="149"/>
      <c r="O210" s="149"/>
      <c r="P210" s="149"/>
      <c r="Q210" s="154"/>
      <c r="R210" s="154"/>
      <c r="S210" s="154"/>
      <c r="T210" s="154"/>
      <c r="U210" s="154"/>
      <c r="V210" s="154"/>
      <c r="W210" s="154"/>
    </row>
    <row r="211" ht="52.5" hidden="1" customHeight="1" spans="1:23">
      <c r="A211" s="149"/>
      <c r="B211" s="149"/>
      <c r="C211" s="149" t="s">
        <v>516</v>
      </c>
      <c r="D211" s="149"/>
      <c r="E211" s="149"/>
      <c r="F211" s="149"/>
      <c r="G211" s="149"/>
      <c r="H211" s="149"/>
      <c r="I211" s="154">
        <v>20000</v>
      </c>
      <c r="J211" s="154">
        <v>20000</v>
      </c>
      <c r="K211" s="154">
        <v>20000</v>
      </c>
      <c r="L211" s="154"/>
      <c r="M211" s="154"/>
      <c r="N211" s="149"/>
      <c r="O211" s="149"/>
      <c r="P211" s="149"/>
      <c r="Q211" s="154"/>
      <c r="R211" s="154"/>
      <c r="S211" s="154"/>
      <c r="T211" s="154"/>
      <c r="U211" s="154"/>
      <c r="V211" s="154"/>
      <c r="W211" s="154"/>
    </row>
    <row r="212" ht="52.5" hidden="1" customHeight="1" outlineLevel="1" spans="1:23">
      <c r="A212" s="149" t="s">
        <v>429</v>
      </c>
      <c r="B212" s="149" t="s">
        <v>517</v>
      </c>
      <c r="C212" s="149" t="s">
        <v>516</v>
      </c>
      <c r="D212" s="149" t="s">
        <v>52</v>
      </c>
      <c r="E212" s="149" t="s">
        <v>134</v>
      </c>
      <c r="F212" s="149" t="s">
        <v>135</v>
      </c>
      <c r="G212" s="149" t="s">
        <v>256</v>
      </c>
      <c r="H212" s="149" t="s">
        <v>257</v>
      </c>
      <c r="I212" s="154">
        <v>5000</v>
      </c>
      <c r="J212" s="154">
        <v>5000</v>
      </c>
      <c r="K212" s="154">
        <v>5000</v>
      </c>
      <c r="L212" s="154"/>
      <c r="M212" s="154"/>
      <c r="N212" s="149"/>
      <c r="O212" s="149"/>
      <c r="P212" s="149"/>
      <c r="Q212" s="154"/>
      <c r="R212" s="154"/>
      <c r="S212" s="154"/>
      <c r="T212" s="154"/>
      <c r="U212" s="154"/>
      <c r="V212" s="154"/>
      <c r="W212" s="154"/>
    </row>
    <row r="213" ht="52.5" hidden="1" customHeight="1" outlineLevel="1" spans="1:23">
      <c r="A213" s="149" t="s">
        <v>429</v>
      </c>
      <c r="B213" s="149" t="s">
        <v>517</v>
      </c>
      <c r="C213" s="149" t="s">
        <v>516</v>
      </c>
      <c r="D213" s="149" t="s">
        <v>52</v>
      </c>
      <c r="E213" s="149" t="s">
        <v>134</v>
      </c>
      <c r="F213" s="149" t="s">
        <v>135</v>
      </c>
      <c r="G213" s="149" t="s">
        <v>266</v>
      </c>
      <c r="H213" s="149" t="s">
        <v>267</v>
      </c>
      <c r="I213" s="154">
        <v>2500</v>
      </c>
      <c r="J213" s="154">
        <v>2500</v>
      </c>
      <c r="K213" s="154">
        <v>2500</v>
      </c>
      <c r="L213" s="154"/>
      <c r="M213" s="154"/>
      <c r="N213" s="149"/>
      <c r="O213" s="149"/>
      <c r="P213" s="149"/>
      <c r="Q213" s="154"/>
      <c r="R213" s="154"/>
      <c r="S213" s="154"/>
      <c r="T213" s="154"/>
      <c r="U213" s="154"/>
      <c r="V213" s="154"/>
      <c r="W213" s="154"/>
    </row>
    <row r="214" ht="52.5" hidden="1" customHeight="1" outlineLevel="1" spans="1:23">
      <c r="A214" s="149" t="s">
        <v>429</v>
      </c>
      <c r="B214" s="149" t="s">
        <v>517</v>
      </c>
      <c r="C214" s="149" t="s">
        <v>516</v>
      </c>
      <c r="D214" s="149" t="s">
        <v>52</v>
      </c>
      <c r="E214" s="149" t="s">
        <v>134</v>
      </c>
      <c r="F214" s="149" t="s">
        <v>135</v>
      </c>
      <c r="G214" s="149" t="s">
        <v>324</v>
      </c>
      <c r="H214" s="149" t="s">
        <v>325</v>
      </c>
      <c r="I214" s="154">
        <v>4000</v>
      </c>
      <c r="J214" s="154">
        <v>4000</v>
      </c>
      <c r="K214" s="154">
        <v>4000</v>
      </c>
      <c r="L214" s="154"/>
      <c r="M214" s="154"/>
      <c r="N214" s="149"/>
      <c r="O214" s="149"/>
      <c r="P214" s="149"/>
      <c r="Q214" s="154"/>
      <c r="R214" s="154"/>
      <c r="S214" s="154"/>
      <c r="T214" s="154"/>
      <c r="U214" s="154"/>
      <c r="V214" s="154"/>
      <c r="W214" s="154"/>
    </row>
    <row r="215" ht="52.5" hidden="1" customHeight="1" outlineLevel="1" spans="1:23">
      <c r="A215" s="149" t="s">
        <v>429</v>
      </c>
      <c r="B215" s="149" t="s">
        <v>517</v>
      </c>
      <c r="C215" s="149" t="s">
        <v>516</v>
      </c>
      <c r="D215" s="149" t="s">
        <v>52</v>
      </c>
      <c r="E215" s="149" t="s">
        <v>134</v>
      </c>
      <c r="F215" s="149" t="s">
        <v>135</v>
      </c>
      <c r="G215" s="149" t="s">
        <v>268</v>
      </c>
      <c r="H215" s="149" t="s">
        <v>269</v>
      </c>
      <c r="I215" s="154">
        <v>4500</v>
      </c>
      <c r="J215" s="154">
        <v>4500</v>
      </c>
      <c r="K215" s="154">
        <v>4500</v>
      </c>
      <c r="L215" s="154"/>
      <c r="M215" s="154"/>
      <c r="N215" s="149"/>
      <c r="O215" s="149"/>
      <c r="P215" s="149"/>
      <c r="Q215" s="154"/>
      <c r="R215" s="154"/>
      <c r="S215" s="154"/>
      <c r="T215" s="154"/>
      <c r="U215" s="154"/>
      <c r="V215" s="154"/>
      <c r="W215" s="154"/>
    </row>
    <row r="216" ht="52.5" customHeight="1" outlineLevel="1" spans="1:23">
      <c r="A216" s="149" t="s">
        <v>429</v>
      </c>
      <c r="B216" s="149" t="s">
        <v>517</v>
      </c>
      <c r="C216" s="149" t="s">
        <v>516</v>
      </c>
      <c r="D216" s="149" t="s">
        <v>52</v>
      </c>
      <c r="E216" s="149" t="s">
        <v>134</v>
      </c>
      <c r="F216" s="149" t="s">
        <v>135</v>
      </c>
      <c r="G216" s="149" t="s">
        <v>426</v>
      </c>
      <c r="H216" s="149" t="s">
        <v>427</v>
      </c>
      <c r="I216" s="154">
        <v>1000</v>
      </c>
      <c r="J216" s="154">
        <v>1000</v>
      </c>
      <c r="K216" s="154">
        <v>1000</v>
      </c>
      <c r="L216" s="154"/>
      <c r="M216" s="154"/>
      <c r="N216" s="149"/>
      <c r="O216" s="149"/>
      <c r="P216" s="149"/>
      <c r="Q216" s="154"/>
      <c r="R216" s="154"/>
      <c r="S216" s="154"/>
      <c r="T216" s="154"/>
      <c r="U216" s="154"/>
      <c r="V216" s="154"/>
      <c r="W216" s="154"/>
    </row>
    <row r="217" ht="52.5" hidden="1" customHeight="1" outlineLevel="1" spans="1:23">
      <c r="A217" s="149" t="s">
        <v>429</v>
      </c>
      <c r="B217" s="149" t="s">
        <v>517</v>
      </c>
      <c r="C217" s="149" t="s">
        <v>516</v>
      </c>
      <c r="D217" s="149" t="s">
        <v>52</v>
      </c>
      <c r="E217" s="149" t="s">
        <v>134</v>
      </c>
      <c r="F217" s="149" t="s">
        <v>135</v>
      </c>
      <c r="G217" s="149" t="s">
        <v>277</v>
      </c>
      <c r="H217" s="149" t="s">
        <v>278</v>
      </c>
      <c r="I217" s="154">
        <v>3000</v>
      </c>
      <c r="J217" s="154">
        <v>3000</v>
      </c>
      <c r="K217" s="154">
        <v>3000</v>
      </c>
      <c r="L217" s="154"/>
      <c r="M217" s="154"/>
      <c r="N217" s="149"/>
      <c r="O217" s="149"/>
      <c r="P217" s="149"/>
      <c r="Q217" s="154"/>
      <c r="R217" s="154"/>
      <c r="S217" s="154"/>
      <c r="T217" s="154"/>
      <c r="U217" s="154"/>
      <c r="V217" s="154"/>
      <c r="W217" s="154"/>
    </row>
    <row r="218" ht="52.5" hidden="1" customHeight="1" collapsed="1" spans="1:23">
      <c r="A218" s="149"/>
      <c r="B218" s="149"/>
      <c r="C218" s="149" t="s">
        <v>431</v>
      </c>
      <c r="D218" s="149"/>
      <c r="E218" s="149"/>
      <c r="F218" s="149"/>
      <c r="G218" s="149"/>
      <c r="H218" s="149"/>
      <c r="I218" s="154">
        <v>2000</v>
      </c>
      <c r="J218" s="154"/>
      <c r="K218" s="154"/>
      <c r="L218" s="154"/>
      <c r="M218" s="154"/>
      <c r="N218" s="149"/>
      <c r="O218" s="149"/>
      <c r="P218" s="149"/>
      <c r="Q218" s="154"/>
      <c r="R218" s="154">
        <v>2000</v>
      </c>
      <c r="S218" s="154"/>
      <c r="T218" s="154"/>
      <c r="U218" s="154"/>
      <c r="V218" s="154"/>
      <c r="W218" s="154">
        <v>2000</v>
      </c>
    </row>
    <row r="219" ht="52.5" hidden="1" customHeight="1" outlineLevel="1" spans="1:23">
      <c r="A219" s="149" t="s">
        <v>424</v>
      </c>
      <c r="B219" s="149" t="s">
        <v>518</v>
      </c>
      <c r="C219" s="149" t="s">
        <v>431</v>
      </c>
      <c r="D219" s="149" t="s">
        <v>52</v>
      </c>
      <c r="E219" s="149" t="s">
        <v>134</v>
      </c>
      <c r="F219" s="149" t="s">
        <v>135</v>
      </c>
      <c r="G219" s="149" t="s">
        <v>256</v>
      </c>
      <c r="H219" s="149" t="s">
        <v>257</v>
      </c>
      <c r="I219" s="154">
        <v>2000</v>
      </c>
      <c r="J219" s="154"/>
      <c r="K219" s="154"/>
      <c r="L219" s="154"/>
      <c r="M219" s="154"/>
      <c r="N219" s="149"/>
      <c r="O219" s="149"/>
      <c r="P219" s="149"/>
      <c r="Q219" s="154"/>
      <c r="R219" s="154">
        <v>2000</v>
      </c>
      <c r="S219" s="154"/>
      <c r="T219" s="154"/>
      <c r="U219" s="154"/>
      <c r="V219" s="154"/>
      <c r="W219" s="154">
        <v>2000</v>
      </c>
    </row>
    <row r="220" ht="52.5" hidden="1" customHeight="1" collapsed="1" spans="1:23">
      <c r="A220" s="149"/>
      <c r="B220" s="149"/>
      <c r="C220" s="149" t="s">
        <v>431</v>
      </c>
      <c r="D220" s="149"/>
      <c r="E220" s="149"/>
      <c r="F220" s="149"/>
      <c r="G220" s="149"/>
      <c r="H220" s="149"/>
      <c r="I220" s="154">
        <v>800</v>
      </c>
      <c r="J220" s="154"/>
      <c r="K220" s="154"/>
      <c r="L220" s="154"/>
      <c r="M220" s="154"/>
      <c r="N220" s="149"/>
      <c r="O220" s="149"/>
      <c r="P220" s="149"/>
      <c r="Q220" s="154"/>
      <c r="R220" s="154">
        <v>800</v>
      </c>
      <c r="S220" s="154"/>
      <c r="T220" s="154"/>
      <c r="U220" s="154"/>
      <c r="V220" s="154"/>
      <c r="W220" s="154">
        <v>800</v>
      </c>
    </row>
    <row r="221" ht="52.5" hidden="1" customHeight="1" outlineLevel="1" spans="1:23">
      <c r="A221" s="149" t="s">
        <v>429</v>
      </c>
      <c r="B221" s="149" t="s">
        <v>519</v>
      </c>
      <c r="C221" s="149" t="s">
        <v>431</v>
      </c>
      <c r="D221" s="149" t="s">
        <v>54</v>
      </c>
      <c r="E221" s="149" t="s">
        <v>134</v>
      </c>
      <c r="F221" s="149" t="s">
        <v>135</v>
      </c>
      <c r="G221" s="149" t="s">
        <v>256</v>
      </c>
      <c r="H221" s="149" t="s">
        <v>257</v>
      </c>
      <c r="I221" s="154">
        <v>800</v>
      </c>
      <c r="J221" s="154"/>
      <c r="K221" s="154"/>
      <c r="L221" s="154"/>
      <c r="M221" s="154"/>
      <c r="N221" s="149"/>
      <c r="O221" s="149"/>
      <c r="P221" s="149"/>
      <c r="Q221" s="154"/>
      <c r="R221" s="154">
        <v>800</v>
      </c>
      <c r="S221" s="154"/>
      <c r="T221" s="154"/>
      <c r="U221" s="154"/>
      <c r="V221" s="154"/>
      <c r="W221" s="154">
        <v>800</v>
      </c>
    </row>
    <row r="222" ht="52.5" hidden="1" customHeight="1" collapsed="1" spans="1:23">
      <c r="A222" s="149"/>
      <c r="B222" s="149"/>
      <c r="C222" s="149" t="s">
        <v>444</v>
      </c>
      <c r="D222" s="149"/>
      <c r="E222" s="149"/>
      <c r="F222" s="149"/>
      <c r="G222" s="149"/>
      <c r="H222" s="149"/>
      <c r="I222" s="154">
        <v>9000</v>
      </c>
      <c r="J222" s="154">
        <v>9000</v>
      </c>
      <c r="K222" s="154">
        <v>9000</v>
      </c>
      <c r="L222" s="154"/>
      <c r="M222" s="154"/>
      <c r="N222" s="149"/>
      <c r="O222" s="149"/>
      <c r="P222" s="149"/>
      <c r="Q222" s="154"/>
      <c r="R222" s="154"/>
      <c r="S222" s="154"/>
      <c r="T222" s="154"/>
      <c r="U222" s="154"/>
      <c r="V222" s="154"/>
      <c r="W222" s="154"/>
    </row>
    <row r="223" ht="52.5" hidden="1" customHeight="1" outlineLevel="1" spans="1:23">
      <c r="A223" s="149" t="s">
        <v>440</v>
      </c>
      <c r="B223" s="149" t="s">
        <v>520</v>
      </c>
      <c r="C223" s="149" t="s">
        <v>444</v>
      </c>
      <c r="D223" s="149" t="s">
        <v>54</v>
      </c>
      <c r="E223" s="149" t="s">
        <v>113</v>
      </c>
      <c r="F223" s="149" t="s">
        <v>114</v>
      </c>
      <c r="G223" s="149" t="s">
        <v>298</v>
      </c>
      <c r="H223" s="149" t="s">
        <v>299</v>
      </c>
      <c r="I223" s="154">
        <v>9000</v>
      </c>
      <c r="J223" s="154">
        <v>9000</v>
      </c>
      <c r="K223" s="154">
        <v>9000</v>
      </c>
      <c r="L223" s="154"/>
      <c r="M223" s="154"/>
      <c r="N223" s="149"/>
      <c r="O223" s="149"/>
      <c r="P223" s="149"/>
      <c r="Q223" s="154"/>
      <c r="R223" s="154"/>
      <c r="S223" s="154"/>
      <c r="T223" s="154"/>
      <c r="U223" s="154"/>
      <c r="V223" s="154"/>
      <c r="W223" s="154"/>
    </row>
    <row r="224" ht="52.5" hidden="1" customHeight="1" collapsed="1" spans="1:23">
      <c r="A224" s="149"/>
      <c r="B224" s="149"/>
      <c r="C224" s="149" t="s">
        <v>521</v>
      </c>
      <c r="D224" s="149"/>
      <c r="E224" s="149"/>
      <c r="F224" s="149"/>
      <c r="G224" s="149"/>
      <c r="H224" s="149"/>
      <c r="I224" s="154">
        <v>10000</v>
      </c>
      <c r="J224" s="154">
        <v>10000</v>
      </c>
      <c r="K224" s="154">
        <v>10000</v>
      </c>
      <c r="L224" s="154"/>
      <c r="M224" s="154"/>
      <c r="N224" s="149"/>
      <c r="O224" s="149"/>
      <c r="P224" s="149"/>
      <c r="Q224" s="154"/>
      <c r="R224" s="154"/>
      <c r="S224" s="154"/>
      <c r="T224" s="154"/>
      <c r="U224" s="154"/>
      <c r="V224" s="154"/>
      <c r="W224" s="154"/>
    </row>
    <row r="225" ht="52.5" hidden="1" customHeight="1" outlineLevel="1" spans="1:23">
      <c r="A225" s="149" t="s">
        <v>429</v>
      </c>
      <c r="B225" s="149" t="s">
        <v>522</v>
      </c>
      <c r="C225" s="149" t="s">
        <v>521</v>
      </c>
      <c r="D225" s="149" t="s">
        <v>54</v>
      </c>
      <c r="E225" s="149" t="s">
        <v>134</v>
      </c>
      <c r="F225" s="149" t="s">
        <v>135</v>
      </c>
      <c r="G225" s="149" t="s">
        <v>256</v>
      </c>
      <c r="H225" s="149" t="s">
        <v>257</v>
      </c>
      <c r="I225" s="154">
        <v>3000</v>
      </c>
      <c r="J225" s="154">
        <v>3000</v>
      </c>
      <c r="K225" s="154">
        <v>3000</v>
      </c>
      <c r="L225" s="154"/>
      <c r="M225" s="154"/>
      <c r="N225" s="149"/>
      <c r="O225" s="149"/>
      <c r="P225" s="149"/>
      <c r="Q225" s="154"/>
      <c r="R225" s="154"/>
      <c r="S225" s="154"/>
      <c r="T225" s="154"/>
      <c r="U225" s="154"/>
      <c r="V225" s="154"/>
      <c r="W225" s="154"/>
    </row>
    <row r="226" ht="52.5" hidden="1" customHeight="1" outlineLevel="1" spans="1:23">
      <c r="A226" s="149" t="s">
        <v>429</v>
      </c>
      <c r="B226" s="149" t="s">
        <v>522</v>
      </c>
      <c r="C226" s="149" t="s">
        <v>521</v>
      </c>
      <c r="D226" s="149" t="s">
        <v>54</v>
      </c>
      <c r="E226" s="149" t="s">
        <v>134</v>
      </c>
      <c r="F226" s="149" t="s">
        <v>135</v>
      </c>
      <c r="G226" s="149" t="s">
        <v>268</v>
      </c>
      <c r="H226" s="149" t="s">
        <v>269</v>
      </c>
      <c r="I226" s="154">
        <v>7000</v>
      </c>
      <c r="J226" s="154">
        <v>7000</v>
      </c>
      <c r="K226" s="154">
        <v>7000</v>
      </c>
      <c r="L226" s="154"/>
      <c r="M226" s="154"/>
      <c r="N226" s="149"/>
      <c r="O226" s="149"/>
      <c r="P226" s="149"/>
      <c r="Q226" s="154"/>
      <c r="R226" s="154"/>
      <c r="S226" s="154"/>
      <c r="T226" s="154"/>
      <c r="U226" s="154"/>
      <c r="V226" s="154"/>
      <c r="W226" s="154"/>
    </row>
    <row r="227" ht="52.5" hidden="1" customHeight="1" collapsed="1" spans="1:23">
      <c r="A227" s="149"/>
      <c r="B227" s="149"/>
      <c r="C227" s="149" t="s">
        <v>523</v>
      </c>
      <c r="D227" s="149"/>
      <c r="E227" s="149"/>
      <c r="F227" s="149"/>
      <c r="G227" s="149"/>
      <c r="H227" s="149"/>
      <c r="I227" s="154">
        <v>1000</v>
      </c>
      <c r="J227" s="154"/>
      <c r="K227" s="154"/>
      <c r="L227" s="154"/>
      <c r="M227" s="154"/>
      <c r="N227" s="149"/>
      <c r="O227" s="149"/>
      <c r="P227" s="149"/>
      <c r="Q227" s="154"/>
      <c r="R227" s="154">
        <v>1000</v>
      </c>
      <c r="S227" s="154"/>
      <c r="T227" s="154"/>
      <c r="U227" s="154"/>
      <c r="V227" s="154"/>
      <c r="W227" s="154">
        <v>1000</v>
      </c>
    </row>
    <row r="228" ht="52.5" hidden="1" customHeight="1" outlineLevel="1" spans="1:23">
      <c r="A228" s="149" t="s">
        <v>429</v>
      </c>
      <c r="B228" s="149" t="s">
        <v>524</v>
      </c>
      <c r="C228" s="149" t="s">
        <v>523</v>
      </c>
      <c r="D228" s="149" t="s">
        <v>56</v>
      </c>
      <c r="E228" s="149" t="s">
        <v>134</v>
      </c>
      <c r="F228" s="149" t="s">
        <v>135</v>
      </c>
      <c r="G228" s="149" t="s">
        <v>256</v>
      </c>
      <c r="H228" s="149" t="s">
        <v>257</v>
      </c>
      <c r="I228" s="154">
        <v>1000</v>
      </c>
      <c r="J228" s="154"/>
      <c r="K228" s="154"/>
      <c r="L228" s="154"/>
      <c r="M228" s="154"/>
      <c r="N228" s="149"/>
      <c r="O228" s="149"/>
      <c r="P228" s="149"/>
      <c r="Q228" s="154"/>
      <c r="R228" s="154">
        <v>1000</v>
      </c>
      <c r="S228" s="154"/>
      <c r="T228" s="154"/>
      <c r="U228" s="154"/>
      <c r="V228" s="154"/>
      <c r="W228" s="154">
        <v>1000</v>
      </c>
    </row>
    <row r="229" ht="52.5" hidden="1" customHeight="1" collapsed="1" spans="1:23">
      <c r="A229" s="149"/>
      <c r="B229" s="149"/>
      <c r="C229" s="149" t="s">
        <v>525</v>
      </c>
      <c r="D229" s="149"/>
      <c r="E229" s="149"/>
      <c r="F229" s="149"/>
      <c r="G229" s="149"/>
      <c r="H229" s="149"/>
      <c r="I229" s="154">
        <v>30000</v>
      </c>
      <c r="J229" s="154">
        <v>30000</v>
      </c>
      <c r="K229" s="154">
        <v>30000</v>
      </c>
      <c r="L229" s="154"/>
      <c r="M229" s="154"/>
      <c r="N229" s="149"/>
      <c r="O229" s="149"/>
      <c r="P229" s="149"/>
      <c r="Q229" s="154"/>
      <c r="R229" s="154"/>
      <c r="S229" s="154"/>
      <c r="T229" s="154"/>
      <c r="U229" s="154"/>
      <c r="V229" s="154"/>
      <c r="W229" s="154"/>
    </row>
    <row r="230" ht="52.5" hidden="1" customHeight="1" outlineLevel="1" spans="1:23">
      <c r="A230" s="149" t="s">
        <v>429</v>
      </c>
      <c r="B230" s="149" t="s">
        <v>526</v>
      </c>
      <c r="C230" s="149" t="s">
        <v>525</v>
      </c>
      <c r="D230" s="149" t="s">
        <v>56</v>
      </c>
      <c r="E230" s="149" t="s">
        <v>138</v>
      </c>
      <c r="F230" s="149" t="s">
        <v>139</v>
      </c>
      <c r="G230" s="149" t="s">
        <v>411</v>
      </c>
      <c r="H230" s="149" t="s">
        <v>412</v>
      </c>
      <c r="I230" s="154">
        <v>3516</v>
      </c>
      <c r="J230" s="154">
        <v>3516</v>
      </c>
      <c r="K230" s="154">
        <v>3516</v>
      </c>
      <c r="L230" s="154"/>
      <c r="M230" s="154"/>
      <c r="N230" s="149"/>
      <c r="O230" s="149"/>
      <c r="P230" s="149"/>
      <c r="Q230" s="154"/>
      <c r="R230" s="154"/>
      <c r="S230" s="154"/>
      <c r="T230" s="154"/>
      <c r="U230" s="154"/>
      <c r="V230" s="154"/>
      <c r="W230" s="154"/>
    </row>
    <row r="231" ht="52.5" hidden="1" customHeight="1" outlineLevel="1" spans="1:23">
      <c r="A231" s="149" t="s">
        <v>429</v>
      </c>
      <c r="B231" s="149" t="s">
        <v>526</v>
      </c>
      <c r="C231" s="149" t="s">
        <v>525</v>
      </c>
      <c r="D231" s="149" t="s">
        <v>56</v>
      </c>
      <c r="E231" s="149" t="s">
        <v>138</v>
      </c>
      <c r="F231" s="149" t="s">
        <v>139</v>
      </c>
      <c r="G231" s="149" t="s">
        <v>268</v>
      </c>
      <c r="H231" s="149" t="s">
        <v>269</v>
      </c>
      <c r="I231" s="154">
        <v>16200</v>
      </c>
      <c r="J231" s="154">
        <v>16200</v>
      </c>
      <c r="K231" s="154">
        <v>16200</v>
      </c>
      <c r="L231" s="154"/>
      <c r="M231" s="154"/>
      <c r="N231" s="149"/>
      <c r="O231" s="149"/>
      <c r="P231" s="149"/>
      <c r="Q231" s="154"/>
      <c r="R231" s="154"/>
      <c r="S231" s="154"/>
      <c r="T231" s="154"/>
      <c r="U231" s="154"/>
      <c r="V231" s="154"/>
      <c r="W231" s="154"/>
    </row>
    <row r="232" ht="52.5" hidden="1" customHeight="1" outlineLevel="1" spans="1:23">
      <c r="A232" s="149" t="s">
        <v>429</v>
      </c>
      <c r="B232" s="149" t="s">
        <v>526</v>
      </c>
      <c r="C232" s="149" t="s">
        <v>525</v>
      </c>
      <c r="D232" s="149" t="s">
        <v>56</v>
      </c>
      <c r="E232" s="149" t="s">
        <v>138</v>
      </c>
      <c r="F232" s="149" t="s">
        <v>139</v>
      </c>
      <c r="G232" s="149" t="s">
        <v>277</v>
      </c>
      <c r="H232" s="149" t="s">
        <v>278</v>
      </c>
      <c r="I232" s="154">
        <v>8584</v>
      </c>
      <c r="J232" s="154">
        <v>8584</v>
      </c>
      <c r="K232" s="154">
        <v>8584</v>
      </c>
      <c r="L232" s="154"/>
      <c r="M232" s="154"/>
      <c r="N232" s="149"/>
      <c r="O232" s="149"/>
      <c r="P232" s="149"/>
      <c r="Q232" s="154"/>
      <c r="R232" s="154"/>
      <c r="S232" s="154"/>
      <c r="T232" s="154"/>
      <c r="U232" s="154"/>
      <c r="V232" s="154"/>
      <c r="W232" s="154"/>
    </row>
    <row r="233" ht="52.5" hidden="1" customHeight="1" outlineLevel="1" spans="1:23">
      <c r="A233" s="149" t="s">
        <v>429</v>
      </c>
      <c r="B233" s="149" t="s">
        <v>526</v>
      </c>
      <c r="C233" s="149" t="s">
        <v>525</v>
      </c>
      <c r="D233" s="149" t="s">
        <v>56</v>
      </c>
      <c r="E233" s="149" t="s">
        <v>138</v>
      </c>
      <c r="F233" s="149" t="s">
        <v>139</v>
      </c>
      <c r="G233" s="149" t="s">
        <v>468</v>
      </c>
      <c r="H233" s="149" t="s">
        <v>469</v>
      </c>
      <c r="I233" s="154">
        <v>1700</v>
      </c>
      <c r="J233" s="154">
        <v>1700</v>
      </c>
      <c r="K233" s="154">
        <v>1700</v>
      </c>
      <c r="L233" s="154"/>
      <c r="M233" s="154"/>
      <c r="N233" s="149"/>
      <c r="O233" s="149"/>
      <c r="P233" s="149"/>
      <c r="Q233" s="154"/>
      <c r="R233" s="154"/>
      <c r="S233" s="154"/>
      <c r="T233" s="154"/>
      <c r="U233" s="154"/>
      <c r="V233" s="154"/>
      <c r="W233" s="154"/>
    </row>
    <row r="234" ht="52.5" hidden="1" customHeight="1" collapsed="1" spans="1:23">
      <c r="A234" s="149"/>
      <c r="B234" s="149"/>
      <c r="C234" s="149" t="s">
        <v>527</v>
      </c>
      <c r="D234" s="149"/>
      <c r="E234" s="149"/>
      <c r="F234" s="149"/>
      <c r="G234" s="149"/>
      <c r="H234" s="149"/>
      <c r="I234" s="154">
        <v>30000</v>
      </c>
      <c r="J234" s="154">
        <v>30000</v>
      </c>
      <c r="K234" s="154">
        <v>30000</v>
      </c>
      <c r="L234" s="154"/>
      <c r="M234" s="154"/>
      <c r="N234" s="149"/>
      <c r="O234" s="149"/>
      <c r="P234" s="149"/>
      <c r="Q234" s="154"/>
      <c r="R234" s="154"/>
      <c r="S234" s="154"/>
      <c r="T234" s="154"/>
      <c r="U234" s="154"/>
      <c r="V234" s="154"/>
      <c r="W234" s="154"/>
    </row>
    <row r="235" ht="52.5" hidden="1" customHeight="1" outlineLevel="1" spans="1:23">
      <c r="A235" s="149" t="s">
        <v>429</v>
      </c>
      <c r="B235" s="149" t="s">
        <v>528</v>
      </c>
      <c r="C235" s="149" t="s">
        <v>527</v>
      </c>
      <c r="D235" s="149" t="s">
        <v>50</v>
      </c>
      <c r="E235" s="149" t="s">
        <v>134</v>
      </c>
      <c r="F235" s="149" t="s">
        <v>135</v>
      </c>
      <c r="G235" s="149" t="s">
        <v>256</v>
      </c>
      <c r="H235" s="149" t="s">
        <v>257</v>
      </c>
      <c r="I235" s="154">
        <v>2800</v>
      </c>
      <c r="J235" s="154">
        <v>2800</v>
      </c>
      <c r="K235" s="154">
        <v>2800</v>
      </c>
      <c r="L235" s="154"/>
      <c r="M235" s="154"/>
      <c r="N235" s="149"/>
      <c r="O235" s="149"/>
      <c r="P235" s="149"/>
      <c r="Q235" s="154"/>
      <c r="R235" s="154"/>
      <c r="S235" s="154"/>
      <c r="T235" s="154"/>
      <c r="U235" s="154"/>
      <c r="V235" s="154"/>
      <c r="W235" s="154"/>
    </row>
    <row r="236" ht="52.5" hidden="1" customHeight="1" outlineLevel="1" spans="1:23">
      <c r="A236" s="149" t="s">
        <v>429</v>
      </c>
      <c r="B236" s="149" t="s">
        <v>528</v>
      </c>
      <c r="C236" s="149" t="s">
        <v>527</v>
      </c>
      <c r="D236" s="149" t="s">
        <v>50</v>
      </c>
      <c r="E236" s="149" t="s">
        <v>134</v>
      </c>
      <c r="F236" s="149" t="s">
        <v>135</v>
      </c>
      <c r="G236" s="149" t="s">
        <v>324</v>
      </c>
      <c r="H236" s="149" t="s">
        <v>325</v>
      </c>
      <c r="I236" s="154">
        <v>14100</v>
      </c>
      <c r="J236" s="154">
        <v>14100</v>
      </c>
      <c r="K236" s="154">
        <v>14100</v>
      </c>
      <c r="L236" s="154"/>
      <c r="M236" s="154"/>
      <c r="N236" s="149"/>
      <c r="O236" s="149"/>
      <c r="P236" s="149"/>
      <c r="Q236" s="154"/>
      <c r="R236" s="154"/>
      <c r="S236" s="154"/>
      <c r="T236" s="154"/>
      <c r="U236" s="154"/>
      <c r="V236" s="154"/>
      <c r="W236" s="154"/>
    </row>
    <row r="237" ht="52.5" hidden="1" customHeight="1" outlineLevel="1" spans="1:23">
      <c r="A237" s="149" t="s">
        <v>429</v>
      </c>
      <c r="B237" s="149" t="s">
        <v>528</v>
      </c>
      <c r="C237" s="149" t="s">
        <v>527</v>
      </c>
      <c r="D237" s="149" t="s">
        <v>50</v>
      </c>
      <c r="E237" s="149" t="s">
        <v>134</v>
      </c>
      <c r="F237" s="149" t="s">
        <v>135</v>
      </c>
      <c r="G237" s="149" t="s">
        <v>268</v>
      </c>
      <c r="H237" s="149" t="s">
        <v>269</v>
      </c>
      <c r="I237" s="154">
        <v>6120</v>
      </c>
      <c r="J237" s="154">
        <v>6120</v>
      </c>
      <c r="K237" s="154">
        <v>6120</v>
      </c>
      <c r="L237" s="154"/>
      <c r="M237" s="154"/>
      <c r="N237" s="149"/>
      <c r="O237" s="149"/>
      <c r="P237" s="149"/>
      <c r="Q237" s="154"/>
      <c r="R237" s="154"/>
      <c r="S237" s="154"/>
      <c r="T237" s="154"/>
      <c r="U237" s="154"/>
      <c r="V237" s="154"/>
      <c r="W237" s="154"/>
    </row>
    <row r="238" ht="52.5" hidden="1" customHeight="1" outlineLevel="1" spans="1:23">
      <c r="A238" s="149" t="s">
        <v>429</v>
      </c>
      <c r="B238" s="149" t="s">
        <v>528</v>
      </c>
      <c r="C238" s="149" t="s">
        <v>527</v>
      </c>
      <c r="D238" s="149" t="s">
        <v>50</v>
      </c>
      <c r="E238" s="149" t="s">
        <v>134</v>
      </c>
      <c r="F238" s="149" t="s">
        <v>135</v>
      </c>
      <c r="G238" s="149" t="s">
        <v>260</v>
      </c>
      <c r="H238" s="149" t="s">
        <v>261</v>
      </c>
      <c r="I238" s="154">
        <v>3230</v>
      </c>
      <c r="J238" s="154">
        <v>3230</v>
      </c>
      <c r="K238" s="154">
        <v>3230</v>
      </c>
      <c r="L238" s="154"/>
      <c r="M238" s="154"/>
      <c r="N238" s="149"/>
      <c r="O238" s="149"/>
      <c r="P238" s="149"/>
      <c r="Q238" s="154"/>
      <c r="R238" s="154"/>
      <c r="S238" s="154"/>
      <c r="T238" s="154"/>
      <c r="U238" s="154"/>
      <c r="V238" s="154"/>
      <c r="W238" s="154"/>
    </row>
    <row r="239" ht="52.5" hidden="1" customHeight="1" outlineLevel="1" spans="1:23">
      <c r="A239" s="149" t="s">
        <v>429</v>
      </c>
      <c r="B239" s="149" t="s">
        <v>528</v>
      </c>
      <c r="C239" s="149" t="s">
        <v>527</v>
      </c>
      <c r="D239" s="149" t="s">
        <v>50</v>
      </c>
      <c r="E239" s="149" t="s">
        <v>134</v>
      </c>
      <c r="F239" s="149" t="s">
        <v>135</v>
      </c>
      <c r="G239" s="149" t="s">
        <v>277</v>
      </c>
      <c r="H239" s="149" t="s">
        <v>278</v>
      </c>
      <c r="I239" s="154">
        <v>3400</v>
      </c>
      <c r="J239" s="154">
        <v>3400</v>
      </c>
      <c r="K239" s="154">
        <v>3400</v>
      </c>
      <c r="L239" s="154"/>
      <c r="M239" s="154"/>
      <c r="N239" s="149"/>
      <c r="O239" s="149"/>
      <c r="P239" s="149"/>
      <c r="Q239" s="154"/>
      <c r="R239" s="154"/>
      <c r="S239" s="154"/>
      <c r="T239" s="154"/>
      <c r="U239" s="154"/>
      <c r="V239" s="154"/>
      <c r="W239" s="154"/>
    </row>
    <row r="240" ht="52.5" hidden="1" customHeight="1" outlineLevel="1" spans="1:23">
      <c r="A240" s="149" t="s">
        <v>429</v>
      </c>
      <c r="B240" s="149" t="s">
        <v>528</v>
      </c>
      <c r="C240" s="149" t="s">
        <v>527</v>
      </c>
      <c r="D240" s="149" t="s">
        <v>50</v>
      </c>
      <c r="E240" s="149" t="s">
        <v>134</v>
      </c>
      <c r="F240" s="149" t="s">
        <v>135</v>
      </c>
      <c r="G240" s="149" t="s">
        <v>277</v>
      </c>
      <c r="H240" s="149" t="s">
        <v>278</v>
      </c>
      <c r="I240" s="154">
        <v>350</v>
      </c>
      <c r="J240" s="154">
        <v>350</v>
      </c>
      <c r="K240" s="154">
        <v>350</v>
      </c>
      <c r="L240" s="154"/>
      <c r="M240" s="154"/>
      <c r="N240" s="149"/>
      <c r="O240" s="149"/>
      <c r="P240" s="149"/>
      <c r="Q240" s="154"/>
      <c r="R240" s="154"/>
      <c r="S240" s="154"/>
      <c r="T240" s="154"/>
      <c r="U240" s="154"/>
      <c r="V240" s="154"/>
      <c r="W240" s="154"/>
    </row>
    <row r="241" ht="52.5" hidden="1" customHeight="1" spans="1:23">
      <c r="A241" s="149"/>
      <c r="B241" s="149"/>
      <c r="C241" s="149" t="s">
        <v>431</v>
      </c>
      <c r="D241" s="149"/>
      <c r="E241" s="149"/>
      <c r="F241" s="149"/>
      <c r="G241" s="149"/>
      <c r="H241" s="149"/>
      <c r="I241" s="154">
        <v>171179.81</v>
      </c>
      <c r="J241" s="154"/>
      <c r="K241" s="154"/>
      <c r="L241" s="154"/>
      <c r="M241" s="154"/>
      <c r="N241" s="149"/>
      <c r="O241" s="149"/>
      <c r="P241" s="149"/>
      <c r="Q241" s="154"/>
      <c r="R241" s="154">
        <v>171179.81</v>
      </c>
      <c r="S241" s="154"/>
      <c r="T241" s="154"/>
      <c r="U241" s="154"/>
      <c r="V241" s="154"/>
      <c r="W241" s="154">
        <v>171179.81</v>
      </c>
    </row>
    <row r="242" ht="52.5" hidden="1" customHeight="1" outlineLevel="1" spans="1:23">
      <c r="A242" s="149" t="s">
        <v>424</v>
      </c>
      <c r="B242" s="149" t="s">
        <v>529</v>
      </c>
      <c r="C242" s="149" t="s">
        <v>431</v>
      </c>
      <c r="D242" s="149" t="s">
        <v>50</v>
      </c>
      <c r="E242" s="149" t="s">
        <v>134</v>
      </c>
      <c r="F242" s="149" t="s">
        <v>135</v>
      </c>
      <c r="G242" s="149" t="s">
        <v>256</v>
      </c>
      <c r="H242" s="149" t="s">
        <v>257</v>
      </c>
      <c r="I242" s="154">
        <v>4000</v>
      </c>
      <c r="J242" s="154"/>
      <c r="K242" s="154"/>
      <c r="L242" s="154"/>
      <c r="M242" s="154"/>
      <c r="N242" s="149"/>
      <c r="O242" s="149"/>
      <c r="P242" s="149"/>
      <c r="Q242" s="154"/>
      <c r="R242" s="154">
        <v>4000</v>
      </c>
      <c r="S242" s="154"/>
      <c r="T242" s="154"/>
      <c r="U242" s="154"/>
      <c r="V242" s="154"/>
      <c r="W242" s="154">
        <v>4000</v>
      </c>
    </row>
    <row r="243" ht="52.5" hidden="1" customHeight="1" outlineLevel="1" spans="1:23">
      <c r="A243" s="149" t="s">
        <v>424</v>
      </c>
      <c r="B243" s="149" t="s">
        <v>529</v>
      </c>
      <c r="C243" s="149" t="s">
        <v>431</v>
      </c>
      <c r="D243" s="149" t="s">
        <v>50</v>
      </c>
      <c r="E243" s="149" t="s">
        <v>134</v>
      </c>
      <c r="F243" s="149" t="s">
        <v>135</v>
      </c>
      <c r="G243" s="149" t="s">
        <v>256</v>
      </c>
      <c r="H243" s="149" t="s">
        <v>257</v>
      </c>
      <c r="I243" s="154">
        <v>179.81</v>
      </c>
      <c r="J243" s="154"/>
      <c r="K243" s="154"/>
      <c r="L243" s="154"/>
      <c r="M243" s="154"/>
      <c r="N243" s="149"/>
      <c r="O243" s="149"/>
      <c r="P243" s="149"/>
      <c r="Q243" s="154"/>
      <c r="R243" s="154">
        <v>179.81</v>
      </c>
      <c r="S243" s="154"/>
      <c r="T243" s="154"/>
      <c r="U243" s="154"/>
      <c r="V243" s="154"/>
      <c r="W243" s="154">
        <v>179.81</v>
      </c>
    </row>
    <row r="244" ht="52.5" hidden="1" customHeight="1" outlineLevel="1" spans="1:23">
      <c r="A244" s="149" t="s">
        <v>424</v>
      </c>
      <c r="B244" s="149" t="s">
        <v>529</v>
      </c>
      <c r="C244" s="149" t="s">
        <v>431</v>
      </c>
      <c r="D244" s="149" t="s">
        <v>50</v>
      </c>
      <c r="E244" s="149" t="s">
        <v>134</v>
      </c>
      <c r="F244" s="149" t="s">
        <v>135</v>
      </c>
      <c r="G244" s="149" t="s">
        <v>268</v>
      </c>
      <c r="H244" s="149" t="s">
        <v>269</v>
      </c>
      <c r="I244" s="154">
        <v>2040</v>
      </c>
      <c r="J244" s="154"/>
      <c r="K244" s="154"/>
      <c r="L244" s="154"/>
      <c r="M244" s="154"/>
      <c r="N244" s="149"/>
      <c r="O244" s="149"/>
      <c r="P244" s="149"/>
      <c r="Q244" s="154"/>
      <c r="R244" s="154">
        <v>2040</v>
      </c>
      <c r="S244" s="154"/>
      <c r="T244" s="154"/>
      <c r="U244" s="154"/>
      <c r="V244" s="154"/>
      <c r="W244" s="154">
        <v>2040</v>
      </c>
    </row>
    <row r="245" ht="52.5" hidden="1" customHeight="1" outlineLevel="1" spans="1:23">
      <c r="A245" s="149" t="s">
        <v>424</v>
      </c>
      <c r="B245" s="149" t="s">
        <v>529</v>
      </c>
      <c r="C245" s="149" t="s">
        <v>431</v>
      </c>
      <c r="D245" s="149" t="s">
        <v>50</v>
      </c>
      <c r="E245" s="149" t="s">
        <v>134</v>
      </c>
      <c r="F245" s="149" t="s">
        <v>135</v>
      </c>
      <c r="G245" s="149" t="s">
        <v>260</v>
      </c>
      <c r="H245" s="149" t="s">
        <v>261</v>
      </c>
      <c r="I245" s="154">
        <v>3000</v>
      </c>
      <c r="J245" s="154"/>
      <c r="K245" s="154"/>
      <c r="L245" s="154"/>
      <c r="M245" s="154"/>
      <c r="N245" s="149"/>
      <c r="O245" s="149"/>
      <c r="P245" s="149"/>
      <c r="Q245" s="154"/>
      <c r="R245" s="154">
        <v>3000</v>
      </c>
      <c r="S245" s="154"/>
      <c r="T245" s="154"/>
      <c r="U245" s="154"/>
      <c r="V245" s="154"/>
      <c r="W245" s="154">
        <v>3000</v>
      </c>
    </row>
    <row r="246" ht="52.5" customHeight="1" outlineLevel="1" spans="1:23">
      <c r="A246" s="149" t="s">
        <v>424</v>
      </c>
      <c r="B246" s="149" t="s">
        <v>529</v>
      </c>
      <c r="C246" s="149" t="s">
        <v>431</v>
      </c>
      <c r="D246" s="149" t="s">
        <v>50</v>
      </c>
      <c r="E246" s="149" t="s">
        <v>134</v>
      </c>
      <c r="F246" s="149" t="s">
        <v>135</v>
      </c>
      <c r="G246" s="149" t="s">
        <v>426</v>
      </c>
      <c r="H246" s="149" t="s">
        <v>427</v>
      </c>
      <c r="I246" s="154">
        <v>13500</v>
      </c>
      <c r="J246" s="154"/>
      <c r="K246" s="154"/>
      <c r="L246" s="154"/>
      <c r="M246" s="154"/>
      <c r="N246" s="149"/>
      <c r="O246" s="149"/>
      <c r="P246" s="149"/>
      <c r="Q246" s="154"/>
      <c r="R246" s="154">
        <v>13500</v>
      </c>
      <c r="S246" s="154"/>
      <c r="T246" s="154"/>
      <c r="U246" s="154"/>
      <c r="V246" s="154"/>
      <c r="W246" s="154">
        <v>13500</v>
      </c>
    </row>
    <row r="247" ht="52.5" hidden="1" customHeight="1" outlineLevel="1" spans="1:23">
      <c r="A247" s="149" t="s">
        <v>424</v>
      </c>
      <c r="B247" s="149" t="s">
        <v>529</v>
      </c>
      <c r="C247" s="149" t="s">
        <v>431</v>
      </c>
      <c r="D247" s="149" t="s">
        <v>50</v>
      </c>
      <c r="E247" s="149" t="s">
        <v>134</v>
      </c>
      <c r="F247" s="149" t="s">
        <v>135</v>
      </c>
      <c r="G247" s="149" t="s">
        <v>460</v>
      </c>
      <c r="H247" s="149" t="s">
        <v>461</v>
      </c>
      <c r="I247" s="154">
        <v>148460</v>
      </c>
      <c r="J247" s="154"/>
      <c r="K247" s="154"/>
      <c r="L247" s="154"/>
      <c r="M247" s="154"/>
      <c r="N247" s="149"/>
      <c r="O247" s="149"/>
      <c r="P247" s="149"/>
      <c r="Q247" s="154"/>
      <c r="R247" s="154">
        <v>148460</v>
      </c>
      <c r="S247" s="154"/>
      <c r="T247" s="154"/>
      <c r="U247" s="154"/>
      <c r="V247" s="154"/>
      <c r="W247" s="154">
        <v>148460</v>
      </c>
    </row>
    <row r="248" ht="52.5" hidden="1" customHeight="1" collapsed="1" spans="1:23">
      <c r="A248" s="149"/>
      <c r="B248" s="149"/>
      <c r="C248" s="149" t="s">
        <v>530</v>
      </c>
      <c r="D248" s="149"/>
      <c r="E248" s="149"/>
      <c r="F248" s="149"/>
      <c r="G248" s="149"/>
      <c r="H248" s="149"/>
      <c r="I248" s="154">
        <v>3000</v>
      </c>
      <c r="J248" s="154">
        <v>3000</v>
      </c>
      <c r="K248" s="154">
        <v>3000</v>
      </c>
      <c r="L248" s="154"/>
      <c r="M248" s="154"/>
      <c r="N248" s="149"/>
      <c r="O248" s="149"/>
      <c r="P248" s="149"/>
      <c r="Q248" s="154"/>
      <c r="R248" s="154"/>
      <c r="S248" s="154"/>
      <c r="T248" s="154"/>
      <c r="U248" s="154"/>
      <c r="V248" s="154"/>
      <c r="W248" s="154"/>
    </row>
    <row r="249" ht="52.5" hidden="1" customHeight="1" outlineLevel="1" spans="1:23">
      <c r="A249" s="149" t="s">
        <v>429</v>
      </c>
      <c r="B249" s="149" t="s">
        <v>531</v>
      </c>
      <c r="C249" s="149" t="s">
        <v>530</v>
      </c>
      <c r="D249" s="149" t="s">
        <v>50</v>
      </c>
      <c r="E249" s="149" t="s">
        <v>134</v>
      </c>
      <c r="F249" s="149" t="s">
        <v>135</v>
      </c>
      <c r="G249" s="149" t="s">
        <v>268</v>
      </c>
      <c r="H249" s="149" t="s">
        <v>269</v>
      </c>
      <c r="I249" s="154">
        <v>1980</v>
      </c>
      <c r="J249" s="154">
        <v>1980</v>
      </c>
      <c r="K249" s="154">
        <v>1980</v>
      </c>
      <c r="L249" s="154"/>
      <c r="M249" s="154"/>
      <c r="N249" s="149"/>
      <c r="O249" s="149"/>
      <c r="P249" s="149"/>
      <c r="Q249" s="154"/>
      <c r="R249" s="154"/>
      <c r="S249" s="154"/>
      <c r="T249" s="154"/>
      <c r="U249" s="154"/>
      <c r="V249" s="154"/>
      <c r="W249" s="154"/>
    </row>
    <row r="250" ht="52.5" hidden="1" customHeight="1" outlineLevel="1" spans="1:23">
      <c r="A250" s="149" t="s">
        <v>429</v>
      </c>
      <c r="B250" s="149" t="s">
        <v>531</v>
      </c>
      <c r="C250" s="149" t="s">
        <v>530</v>
      </c>
      <c r="D250" s="149" t="s">
        <v>50</v>
      </c>
      <c r="E250" s="149" t="s">
        <v>134</v>
      </c>
      <c r="F250" s="149" t="s">
        <v>135</v>
      </c>
      <c r="G250" s="149" t="s">
        <v>260</v>
      </c>
      <c r="H250" s="149" t="s">
        <v>261</v>
      </c>
      <c r="I250" s="154">
        <v>1020</v>
      </c>
      <c r="J250" s="154">
        <v>1020</v>
      </c>
      <c r="K250" s="154">
        <v>1020</v>
      </c>
      <c r="L250" s="154"/>
      <c r="M250" s="154"/>
      <c r="N250" s="149"/>
      <c r="O250" s="149"/>
      <c r="P250" s="149"/>
      <c r="Q250" s="154"/>
      <c r="R250" s="154"/>
      <c r="S250" s="154"/>
      <c r="T250" s="154"/>
      <c r="U250" s="154"/>
      <c r="V250" s="154"/>
      <c r="W250" s="154"/>
    </row>
    <row r="251" ht="52.5" hidden="1" customHeight="1" collapsed="1" spans="1:23">
      <c r="A251" s="149"/>
      <c r="B251" s="149"/>
      <c r="C251" s="149" t="s">
        <v>431</v>
      </c>
      <c r="D251" s="149"/>
      <c r="E251" s="149"/>
      <c r="F251" s="149"/>
      <c r="G251" s="149"/>
      <c r="H251" s="149"/>
      <c r="I251" s="154">
        <v>600</v>
      </c>
      <c r="J251" s="154"/>
      <c r="K251" s="154"/>
      <c r="L251" s="154"/>
      <c r="M251" s="154"/>
      <c r="N251" s="149"/>
      <c r="O251" s="149"/>
      <c r="P251" s="149"/>
      <c r="Q251" s="154"/>
      <c r="R251" s="154">
        <v>600</v>
      </c>
      <c r="S251" s="154"/>
      <c r="T251" s="154"/>
      <c r="U251" s="154"/>
      <c r="V251" s="154"/>
      <c r="W251" s="154">
        <v>600</v>
      </c>
    </row>
    <row r="252" ht="52.5" hidden="1" customHeight="1" outlineLevel="1" spans="1:23">
      <c r="A252" s="149" t="s">
        <v>429</v>
      </c>
      <c r="B252" s="149" t="s">
        <v>532</v>
      </c>
      <c r="C252" s="149" t="s">
        <v>431</v>
      </c>
      <c r="D252" s="149" t="s">
        <v>58</v>
      </c>
      <c r="E252" s="149" t="s">
        <v>134</v>
      </c>
      <c r="F252" s="149" t="s">
        <v>135</v>
      </c>
      <c r="G252" s="149" t="s">
        <v>256</v>
      </c>
      <c r="H252" s="149" t="s">
        <v>257</v>
      </c>
      <c r="I252" s="154">
        <v>600</v>
      </c>
      <c r="J252" s="154"/>
      <c r="K252" s="154"/>
      <c r="L252" s="154"/>
      <c r="M252" s="154"/>
      <c r="N252" s="149"/>
      <c r="O252" s="149"/>
      <c r="P252" s="149"/>
      <c r="Q252" s="154"/>
      <c r="R252" s="154">
        <v>600</v>
      </c>
      <c r="S252" s="154"/>
      <c r="T252" s="154"/>
      <c r="U252" s="154"/>
      <c r="V252" s="154"/>
      <c r="W252" s="154">
        <v>600</v>
      </c>
    </row>
    <row r="253" ht="52.5" hidden="1" customHeight="1" collapsed="1" spans="1:23">
      <c r="A253" s="149"/>
      <c r="B253" s="149"/>
      <c r="C253" s="149" t="s">
        <v>444</v>
      </c>
      <c r="D253" s="149"/>
      <c r="E253" s="149"/>
      <c r="F253" s="149"/>
      <c r="G253" s="149"/>
      <c r="H253" s="149"/>
      <c r="I253" s="154">
        <v>8160</v>
      </c>
      <c r="J253" s="154">
        <v>8160</v>
      </c>
      <c r="K253" s="154">
        <v>8160</v>
      </c>
      <c r="L253" s="154"/>
      <c r="M253" s="154"/>
      <c r="N253" s="149"/>
      <c r="O253" s="149"/>
      <c r="P253" s="149"/>
      <c r="Q253" s="154"/>
      <c r="R253" s="154"/>
      <c r="S253" s="154"/>
      <c r="T253" s="154"/>
      <c r="U253" s="154"/>
      <c r="V253" s="154"/>
      <c r="W253" s="154"/>
    </row>
    <row r="254" ht="52.5" hidden="1" customHeight="1" outlineLevel="1" spans="1:23">
      <c r="A254" s="149" t="s">
        <v>440</v>
      </c>
      <c r="B254" s="149" t="s">
        <v>533</v>
      </c>
      <c r="C254" s="149" t="s">
        <v>444</v>
      </c>
      <c r="D254" s="149" t="s">
        <v>58</v>
      </c>
      <c r="E254" s="149" t="s">
        <v>113</v>
      </c>
      <c r="F254" s="149" t="s">
        <v>114</v>
      </c>
      <c r="G254" s="149" t="s">
        <v>298</v>
      </c>
      <c r="H254" s="149" t="s">
        <v>299</v>
      </c>
      <c r="I254" s="154">
        <v>8160</v>
      </c>
      <c r="J254" s="154">
        <v>8160</v>
      </c>
      <c r="K254" s="154">
        <v>8160</v>
      </c>
      <c r="L254" s="154"/>
      <c r="M254" s="154"/>
      <c r="N254" s="149"/>
      <c r="O254" s="149"/>
      <c r="P254" s="149"/>
      <c r="Q254" s="154"/>
      <c r="R254" s="154"/>
      <c r="S254" s="154"/>
      <c r="T254" s="154"/>
      <c r="U254" s="154"/>
      <c r="V254" s="154"/>
      <c r="W254" s="154"/>
    </row>
    <row r="255" ht="52.5" hidden="1" customHeight="1" collapsed="1" spans="1:23">
      <c r="A255" s="149"/>
      <c r="B255" s="149"/>
      <c r="C255" s="149" t="s">
        <v>534</v>
      </c>
      <c r="D255" s="149"/>
      <c r="E255" s="149"/>
      <c r="F255" s="149"/>
      <c r="G255" s="149"/>
      <c r="H255" s="149"/>
      <c r="I255" s="154">
        <v>20000</v>
      </c>
      <c r="J255" s="154">
        <v>20000</v>
      </c>
      <c r="K255" s="154">
        <v>20000</v>
      </c>
      <c r="L255" s="154"/>
      <c r="M255" s="154"/>
      <c r="N255" s="149"/>
      <c r="O255" s="149"/>
      <c r="P255" s="149"/>
      <c r="Q255" s="154"/>
      <c r="R255" s="154"/>
      <c r="S255" s="154"/>
      <c r="T255" s="154"/>
      <c r="U255" s="154"/>
      <c r="V255" s="154"/>
      <c r="W255" s="154"/>
    </row>
    <row r="256" ht="52.5" hidden="1" customHeight="1" outlineLevel="1" spans="1:23">
      <c r="A256" s="149" t="s">
        <v>429</v>
      </c>
      <c r="B256" s="149" t="s">
        <v>535</v>
      </c>
      <c r="C256" s="149" t="s">
        <v>534</v>
      </c>
      <c r="D256" s="149" t="s">
        <v>58</v>
      </c>
      <c r="E256" s="149" t="s">
        <v>146</v>
      </c>
      <c r="F256" s="149" t="s">
        <v>147</v>
      </c>
      <c r="G256" s="149" t="s">
        <v>268</v>
      </c>
      <c r="H256" s="149" t="s">
        <v>269</v>
      </c>
      <c r="I256" s="154">
        <v>7200</v>
      </c>
      <c r="J256" s="154">
        <v>7200</v>
      </c>
      <c r="K256" s="154">
        <v>7200</v>
      </c>
      <c r="L256" s="154"/>
      <c r="M256" s="154"/>
      <c r="N256" s="149"/>
      <c r="O256" s="149"/>
      <c r="P256" s="149"/>
      <c r="Q256" s="154"/>
      <c r="R256" s="154"/>
      <c r="S256" s="154"/>
      <c r="T256" s="154"/>
      <c r="U256" s="154"/>
      <c r="V256" s="154"/>
      <c r="W256" s="154"/>
    </row>
    <row r="257" ht="52.5" hidden="1" customHeight="1" outlineLevel="1" spans="1:23">
      <c r="A257" s="149" t="s">
        <v>429</v>
      </c>
      <c r="B257" s="149" t="s">
        <v>535</v>
      </c>
      <c r="C257" s="149" t="s">
        <v>534</v>
      </c>
      <c r="D257" s="149" t="s">
        <v>58</v>
      </c>
      <c r="E257" s="149" t="s">
        <v>146</v>
      </c>
      <c r="F257" s="149" t="s">
        <v>147</v>
      </c>
      <c r="G257" s="149" t="s">
        <v>458</v>
      </c>
      <c r="H257" s="149" t="s">
        <v>459</v>
      </c>
      <c r="I257" s="154">
        <v>6000</v>
      </c>
      <c r="J257" s="154">
        <v>6000</v>
      </c>
      <c r="K257" s="154">
        <v>6000</v>
      </c>
      <c r="L257" s="154"/>
      <c r="M257" s="154"/>
      <c r="N257" s="149"/>
      <c r="O257" s="149"/>
      <c r="P257" s="149"/>
      <c r="Q257" s="154"/>
      <c r="R257" s="154"/>
      <c r="S257" s="154"/>
      <c r="T257" s="154"/>
      <c r="U257" s="154"/>
      <c r="V257" s="154"/>
      <c r="W257" s="154"/>
    </row>
    <row r="258" ht="52.5" hidden="1" customHeight="1" outlineLevel="1" spans="1:23">
      <c r="A258" s="149" t="s">
        <v>429</v>
      </c>
      <c r="B258" s="149" t="s">
        <v>535</v>
      </c>
      <c r="C258" s="149" t="s">
        <v>534</v>
      </c>
      <c r="D258" s="149" t="s">
        <v>58</v>
      </c>
      <c r="E258" s="149" t="s">
        <v>146</v>
      </c>
      <c r="F258" s="149" t="s">
        <v>147</v>
      </c>
      <c r="G258" s="149" t="s">
        <v>433</v>
      </c>
      <c r="H258" s="149" t="s">
        <v>434</v>
      </c>
      <c r="I258" s="154">
        <v>1150</v>
      </c>
      <c r="J258" s="154">
        <v>1150</v>
      </c>
      <c r="K258" s="154">
        <v>1150</v>
      </c>
      <c r="L258" s="154"/>
      <c r="M258" s="154"/>
      <c r="N258" s="149"/>
      <c r="O258" s="149"/>
      <c r="P258" s="149"/>
      <c r="Q258" s="154"/>
      <c r="R258" s="154"/>
      <c r="S258" s="154"/>
      <c r="T258" s="154"/>
      <c r="U258" s="154"/>
      <c r="V258" s="154"/>
      <c r="W258" s="154"/>
    </row>
    <row r="259" ht="52.5" hidden="1" customHeight="1" outlineLevel="1" spans="1:23">
      <c r="A259" s="149" t="s">
        <v>429</v>
      </c>
      <c r="B259" s="149" t="s">
        <v>535</v>
      </c>
      <c r="C259" s="149" t="s">
        <v>534</v>
      </c>
      <c r="D259" s="149" t="s">
        <v>58</v>
      </c>
      <c r="E259" s="149" t="s">
        <v>146</v>
      </c>
      <c r="F259" s="149" t="s">
        <v>147</v>
      </c>
      <c r="G259" s="149" t="s">
        <v>433</v>
      </c>
      <c r="H259" s="149" t="s">
        <v>434</v>
      </c>
      <c r="I259" s="154">
        <v>2650</v>
      </c>
      <c r="J259" s="154">
        <v>2650</v>
      </c>
      <c r="K259" s="154">
        <v>2650</v>
      </c>
      <c r="L259" s="154"/>
      <c r="M259" s="154"/>
      <c r="N259" s="149"/>
      <c r="O259" s="149"/>
      <c r="P259" s="149"/>
      <c r="Q259" s="154"/>
      <c r="R259" s="154"/>
      <c r="S259" s="154"/>
      <c r="T259" s="154"/>
      <c r="U259" s="154"/>
      <c r="V259" s="154"/>
      <c r="W259" s="154"/>
    </row>
    <row r="260" ht="52.5" hidden="1" customHeight="1" outlineLevel="1" spans="1:23">
      <c r="A260" s="149" t="s">
        <v>429</v>
      </c>
      <c r="B260" s="149" t="s">
        <v>535</v>
      </c>
      <c r="C260" s="149" t="s">
        <v>534</v>
      </c>
      <c r="D260" s="149" t="s">
        <v>58</v>
      </c>
      <c r="E260" s="149" t="s">
        <v>146</v>
      </c>
      <c r="F260" s="149" t="s">
        <v>147</v>
      </c>
      <c r="G260" s="149" t="s">
        <v>285</v>
      </c>
      <c r="H260" s="149" t="s">
        <v>286</v>
      </c>
      <c r="I260" s="154">
        <v>3000</v>
      </c>
      <c r="J260" s="154">
        <v>3000</v>
      </c>
      <c r="K260" s="154">
        <v>3000</v>
      </c>
      <c r="L260" s="154"/>
      <c r="M260" s="154"/>
      <c r="N260" s="149"/>
      <c r="O260" s="149"/>
      <c r="P260" s="149"/>
      <c r="Q260" s="154"/>
      <c r="R260" s="154"/>
      <c r="S260" s="154"/>
      <c r="T260" s="154"/>
      <c r="U260" s="154"/>
      <c r="V260" s="154"/>
      <c r="W260" s="154"/>
    </row>
    <row r="261" ht="52.5" hidden="1" customHeight="1" spans="1:23">
      <c r="A261" s="149"/>
      <c r="B261" s="149"/>
      <c r="C261" s="149" t="s">
        <v>536</v>
      </c>
      <c r="D261" s="149"/>
      <c r="E261" s="149"/>
      <c r="F261" s="149"/>
      <c r="G261" s="149"/>
      <c r="H261" s="149"/>
      <c r="I261" s="154">
        <v>10000</v>
      </c>
      <c r="J261" s="154">
        <v>10000</v>
      </c>
      <c r="K261" s="154">
        <v>10000</v>
      </c>
      <c r="L261" s="154"/>
      <c r="M261" s="154"/>
      <c r="N261" s="149"/>
      <c r="O261" s="149"/>
      <c r="P261" s="149"/>
      <c r="Q261" s="154"/>
      <c r="R261" s="154"/>
      <c r="S261" s="154"/>
      <c r="T261" s="154"/>
      <c r="U261" s="154"/>
      <c r="V261" s="154"/>
      <c r="W261" s="154"/>
    </row>
    <row r="262" ht="52.5" customHeight="1" outlineLevel="1" spans="1:23">
      <c r="A262" s="149" t="s">
        <v>429</v>
      </c>
      <c r="B262" s="149" t="s">
        <v>537</v>
      </c>
      <c r="C262" s="149" t="s">
        <v>536</v>
      </c>
      <c r="D262" s="149" t="s">
        <v>58</v>
      </c>
      <c r="E262" s="149" t="s">
        <v>144</v>
      </c>
      <c r="F262" s="149" t="s">
        <v>145</v>
      </c>
      <c r="G262" s="149" t="s">
        <v>426</v>
      </c>
      <c r="H262" s="149" t="s">
        <v>427</v>
      </c>
      <c r="I262" s="154">
        <v>10000</v>
      </c>
      <c r="J262" s="154">
        <v>10000</v>
      </c>
      <c r="K262" s="154">
        <v>10000</v>
      </c>
      <c r="L262" s="154"/>
      <c r="M262" s="154"/>
      <c r="N262" s="149"/>
      <c r="O262" s="149"/>
      <c r="P262" s="149"/>
      <c r="Q262" s="154"/>
      <c r="R262" s="154"/>
      <c r="S262" s="154"/>
      <c r="T262" s="154"/>
      <c r="U262" s="154"/>
      <c r="V262" s="154"/>
      <c r="W262" s="154"/>
    </row>
    <row r="263" ht="52.5" hidden="1" customHeight="1" collapsed="1" spans="1:23">
      <c r="A263" s="149"/>
      <c r="B263" s="149"/>
      <c r="C263" s="149" t="s">
        <v>538</v>
      </c>
      <c r="D263" s="149"/>
      <c r="E263" s="149"/>
      <c r="F263" s="149"/>
      <c r="G263" s="149"/>
      <c r="H263" s="149"/>
      <c r="I263" s="154">
        <v>10000</v>
      </c>
      <c r="J263" s="154">
        <v>10000</v>
      </c>
      <c r="K263" s="154">
        <v>10000</v>
      </c>
      <c r="L263" s="154"/>
      <c r="M263" s="154"/>
      <c r="N263" s="149"/>
      <c r="O263" s="149"/>
      <c r="P263" s="149"/>
      <c r="Q263" s="154"/>
      <c r="R263" s="154"/>
      <c r="S263" s="154"/>
      <c r="T263" s="154"/>
      <c r="U263" s="154"/>
      <c r="V263" s="154"/>
      <c r="W263" s="154"/>
    </row>
    <row r="264" ht="52.5" hidden="1" customHeight="1" outlineLevel="1" spans="1:23">
      <c r="A264" s="149" t="s">
        <v>429</v>
      </c>
      <c r="B264" s="149" t="s">
        <v>539</v>
      </c>
      <c r="C264" s="149" t="s">
        <v>538</v>
      </c>
      <c r="D264" s="149" t="s">
        <v>58</v>
      </c>
      <c r="E264" s="149" t="s">
        <v>146</v>
      </c>
      <c r="F264" s="149" t="s">
        <v>147</v>
      </c>
      <c r="G264" s="149" t="s">
        <v>411</v>
      </c>
      <c r="H264" s="149" t="s">
        <v>412</v>
      </c>
      <c r="I264" s="154">
        <v>1300</v>
      </c>
      <c r="J264" s="154">
        <v>1300</v>
      </c>
      <c r="K264" s="154">
        <v>1300</v>
      </c>
      <c r="L264" s="154"/>
      <c r="M264" s="154"/>
      <c r="N264" s="149"/>
      <c r="O264" s="149"/>
      <c r="P264" s="149"/>
      <c r="Q264" s="154"/>
      <c r="R264" s="154"/>
      <c r="S264" s="154"/>
      <c r="T264" s="154"/>
      <c r="U264" s="154"/>
      <c r="V264" s="154"/>
      <c r="W264" s="154"/>
    </row>
    <row r="265" ht="52.5" hidden="1" customHeight="1" outlineLevel="1" spans="1:23">
      <c r="A265" s="149" t="s">
        <v>429</v>
      </c>
      <c r="B265" s="149" t="s">
        <v>539</v>
      </c>
      <c r="C265" s="149" t="s">
        <v>538</v>
      </c>
      <c r="D265" s="149" t="s">
        <v>58</v>
      </c>
      <c r="E265" s="149" t="s">
        <v>146</v>
      </c>
      <c r="F265" s="149" t="s">
        <v>147</v>
      </c>
      <c r="G265" s="149" t="s">
        <v>268</v>
      </c>
      <c r="H265" s="149" t="s">
        <v>269</v>
      </c>
      <c r="I265" s="154">
        <v>6000</v>
      </c>
      <c r="J265" s="154">
        <v>6000</v>
      </c>
      <c r="K265" s="154">
        <v>6000</v>
      </c>
      <c r="L265" s="154"/>
      <c r="M265" s="154"/>
      <c r="N265" s="149"/>
      <c r="O265" s="149"/>
      <c r="P265" s="149"/>
      <c r="Q265" s="154"/>
      <c r="R265" s="154"/>
      <c r="S265" s="154"/>
      <c r="T265" s="154"/>
      <c r="U265" s="154"/>
      <c r="V265" s="154"/>
      <c r="W265" s="154"/>
    </row>
    <row r="266" ht="52.5" hidden="1" customHeight="1" outlineLevel="1" spans="1:23">
      <c r="A266" s="149" t="s">
        <v>429</v>
      </c>
      <c r="B266" s="149" t="s">
        <v>539</v>
      </c>
      <c r="C266" s="149" t="s">
        <v>538</v>
      </c>
      <c r="D266" s="149" t="s">
        <v>58</v>
      </c>
      <c r="E266" s="149" t="s">
        <v>146</v>
      </c>
      <c r="F266" s="149" t="s">
        <v>147</v>
      </c>
      <c r="G266" s="149" t="s">
        <v>260</v>
      </c>
      <c r="H266" s="149" t="s">
        <v>261</v>
      </c>
      <c r="I266" s="154">
        <v>2700</v>
      </c>
      <c r="J266" s="154">
        <v>2700</v>
      </c>
      <c r="K266" s="154">
        <v>2700</v>
      </c>
      <c r="L266" s="154"/>
      <c r="M266" s="154"/>
      <c r="N266" s="149"/>
      <c r="O266" s="149"/>
      <c r="P266" s="149"/>
      <c r="Q266" s="154"/>
      <c r="R266" s="154"/>
      <c r="S266" s="154"/>
      <c r="T266" s="154"/>
      <c r="U266" s="154"/>
      <c r="V266" s="154"/>
      <c r="W266" s="154"/>
    </row>
    <row r="267" ht="30" hidden="1" customHeight="1" spans="1:23">
      <c r="A267" s="155" t="s">
        <v>30</v>
      </c>
      <c r="B267" s="155"/>
      <c r="C267" s="155"/>
      <c r="D267" s="155"/>
      <c r="E267" s="155"/>
      <c r="F267" s="155"/>
      <c r="G267" s="155"/>
      <c r="H267" s="155"/>
      <c r="I267" s="154">
        <v>8549284.16</v>
      </c>
      <c r="J267" s="154">
        <v>7634404.35</v>
      </c>
      <c r="K267" s="154">
        <v>7634404.35</v>
      </c>
      <c r="L267" s="154"/>
      <c r="M267" s="154"/>
      <c r="N267" s="154"/>
      <c r="O267" s="154"/>
      <c r="P267" s="154"/>
      <c r="Q267" s="154"/>
      <c r="R267" s="154">
        <v>914879.81</v>
      </c>
      <c r="S267" s="154"/>
      <c r="T267" s="154"/>
      <c r="U267" s="154"/>
      <c r="V267" s="154"/>
      <c r="W267" s="154">
        <v>914879.81</v>
      </c>
    </row>
  </sheetData>
  <autoFilter ref="A6:W267">
    <filterColumn colId="7">
      <customFilters>
        <customFilter operator="equal" val="委托业务费"/>
      </customFilters>
    </filterColumn>
    <extLst/>
  </autoFilter>
  <mergeCells count="30">
    <mergeCell ref="A1:W1"/>
    <mergeCell ref="A2:W2"/>
    <mergeCell ref="A3:G3"/>
    <mergeCell ref="V3:W3"/>
    <mergeCell ref="J4:M4"/>
    <mergeCell ref="N4:P4"/>
    <mergeCell ref="R4:W4"/>
    <mergeCell ref="J5:K5"/>
    <mergeCell ref="A267:H26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7"/>
  <sheetViews>
    <sheetView showZeros="0" tabSelected="1" topLeftCell="A300" workbookViewId="0">
      <selection activeCell="L305" sqref="L305"/>
    </sheetView>
  </sheetViews>
  <sheetFormatPr defaultColWidth="10.2857142857143" defaultRowHeight="15" customHeight="1"/>
  <cols>
    <col min="1" max="9" width="14.2857142857143" customWidth="1"/>
    <col min="10" max="10" width="34.2857142857143" customWidth="1"/>
  </cols>
  <sheetData>
    <row r="1" ht="18.75" customHeight="1" spans="1:10">
      <c r="A1" s="144"/>
      <c r="B1" s="144"/>
      <c r="C1" s="144"/>
      <c r="D1" s="144"/>
      <c r="E1" s="144"/>
      <c r="F1" s="144"/>
      <c r="G1" s="144"/>
      <c r="H1" s="144"/>
      <c r="I1" s="144"/>
      <c r="J1" s="148" t="s">
        <v>540</v>
      </c>
    </row>
    <row r="2" ht="34.5" customHeight="1" spans="1:10">
      <c r="A2" s="145" t="str">
        <f>"2026"&amp;"年部门项目支出绩效目标表"</f>
        <v>2026年部门项目支出绩效目标表</v>
      </c>
      <c r="B2" s="145"/>
      <c r="C2" s="145"/>
      <c r="D2" s="145"/>
      <c r="E2" s="145"/>
      <c r="F2" s="145"/>
      <c r="G2" s="145"/>
      <c r="H2" s="145"/>
      <c r="I2" s="145"/>
      <c r="J2" s="145"/>
    </row>
    <row r="3" ht="18.75" customHeight="1" spans="1:10">
      <c r="A3" s="144" t="str">
        <f>"单位名称："&amp;"梁河县农业农村局"</f>
        <v>单位名称：梁河县农业农村局</v>
      </c>
      <c r="B3" s="144"/>
      <c r="C3" s="144"/>
      <c r="D3" s="144"/>
      <c r="E3" s="144"/>
      <c r="F3" s="144"/>
      <c r="G3" s="144"/>
      <c r="H3" s="144"/>
      <c r="I3" s="144"/>
      <c r="J3" s="144"/>
    </row>
    <row r="4" ht="22.5" customHeight="1" spans="1:10">
      <c r="A4" s="146" t="s">
        <v>541</v>
      </c>
      <c r="B4" s="146" t="s">
        <v>542</v>
      </c>
      <c r="C4" s="146" t="s">
        <v>543</v>
      </c>
      <c r="D4" s="146" t="s">
        <v>544</v>
      </c>
      <c r="E4" s="146" t="s">
        <v>545</v>
      </c>
      <c r="F4" s="146" t="s">
        <v>546</v>
      </c>
      <c r="G4" s="146" t="s">
        <v>547</v>
      </c>
      <c r="H4" s="146" t="s">
        <v>548</v>
      </c>
      <c r="I4" s="146" t="s">
        <v>549</v>
      </c>
      <c r="J4" s="146" t="s">
        <v>550</v>
      </c>
    </row>
    <row r="5" ht="22.5" customHeight="1" spans="1:10">
      <c r="A5" s="146" t="s">
        <v>71</v>
      </c>
      <c r="B5" s="146" t="s">
        <v>72</v>
      </c>
      <c r="C5" s="146" t="s">
        <v>73</v>
      </c>
      <c r="D5" s="146" t="s">
        <v>74</v>
      </c>
      <c r="E5" s="146" t="s">
        <v>75</v>
      </c>
      <c r="F5" s="146" t="s">
        <v>76</v>
      </c>
      <c r="G5" s="146" t="s">
        <v>77</v>
      </c>
      <c r="H5" s="146" t="s">
        <v>78</v>
      </c>
      <c r="I5" s="146" t="s">
        <v>79</v>
      </c>
      <c r="J5" s="146" t="s">
        <v>80</v>
      </c>
    </row>
    <row r="6" ht="52.5" customHeight="1" spans="1:10">
      <c r="A6" s="146" t="s">
        <v>46</v>
      </c>
      <c r="B6" s="146"/>
      <c r="C6" s="146"/>
      <c r="D6" s="146"/>
      <c r="E6" s="146"/>
      <c r="F6" s="146"/>
      <c r="G6" s="146"/>
      <c r="H6" s="146"/>
      <c r="I6" s="146"/>
      <c r="J6" s="146"/>
    </row>
    <row r="7" ht="52.5" customHeight="1" outlineLevel="1" spans="1:10">
      <c r="A7" s="147" t="s">
        <v>435</v>
      </c>
      <c r="B7" s="147" t="s">
        <v>551</v>
      </c>
      <c r="C7" s="147" t="s">
        <v>552</v>
      </c>
      <c r="D7" s="147" t="s">
        <v>553</v>
      </c>
      <c r="E7" s="147" t="s">
        <v>554</v>
      </c>
      <c r="F7" s="147" t="s">
        <v>555</v>
      </c>
      <c r="G7" s="146" t="s">
        <v>556</v>
      </c>
      <c r="H7" s="146" t="s">
        <v>557</v>
      </c>
      <c r="I7" s="147" t="s">
        <v>558</v>
      </c>
      <c r="J7" s="147" t="s">
        <v>559</v>
      </c>
    </row>
    <row r="8" ht="52.5" customHeight="1" outlineLevel="1" spans="1:10">
      <c r="A8" s="147" t="s">
        <v>435</v>
      </c>
      <c r="B8" s="147" t="s">
        <v>551</v>
      </c>
      <c r="C8" s="147" t="s">
        <v>552</v>
      </c>
      <c r="D8" s="147" t="s">
        <v>560</v>
      </c>
      <c r="E8" s="147" t="s">
        <v>561</v>
      </c>
      <c r="F8" s="147" t="s">
        <v>562</v>
      </c>
      <c r="G8" s="146" t="s">
        <v>563</v>
      </c>
      <c r="H8" s="146" t="s">
        <v>564</v>
      </c>
      <c r="I8" s="147" t="s">
        <v>558</v>
      </c>
      <c r="J8" s="147" t="s">
        <v>559</v>
      </c>
    </row>
    <row r="9" ht="52.5" customHeight="1" outlineLevel="1" spans="1:10">
      <c r="A9" s="147" t="s">
        <v>435</v>
      </c>
      <c r="B9" s="147" t="s">
        <v>551</v>
      </c>
      <c r="C9" s="147" t="s">
        <v>552</v>
      </c>
      <c r="D9" s="147" t="s">
        <v>560</v>
      </c>
      <c r="E9" s="147" t="s">
        <v>565</v>
      </c>
      <c r="F9" s="147" t="s">
        <v>562</v>
      </c>
      <c r="G9" s="146" t="s">
        <v>563</v>
      </c>
      <c r="H9" s="146" t="s">
        <v>564</v>
      </c>
      <c r="I9" s="147" t="s">
        <v>558</v>
      </c>
      <c r="J9" s="147" t="s">
        <v>559</v>
      </c>
    </row>
    <row r="10" ht="52.5" customHeight="1" outlineLevel="1" spans="1:10">
      <c r="A10" s="147" t="s">
        <v>435</v>
      </c>
      <c r="B10" s="147" t="s">
        <v>551</v>
      </c>
      <c r="C10" s="147" t="s">
        <v>552</v>
      </c>
      <c r="D10" s="147" t="s">
        <v>560</v>
      </c>
      <c r="E10" s="147" t="s">
        <v>566</v>
      </c>
      <c r="F10" s="147" t="s">
        <v>562</v>
      </c>
      <c r="G10" s="146" t="s">
        <v>563</v>
      </c>
      <c r="H10" s="146" t="s">
        <v>564</v>
      </c>
      <c r="I10" s="147" t="s">
        <v>558</v>
      </c>
      <c r="J10" s="147" t="s">
        <v>559</v>
      </c>
    </row>
    <row r="11" ht="52.5" customHeight="1" outlineLevel="1" spans="1:10">
      <c r="A11" s="147" t="s">
        <v>435</v>
      </c>
      <c r="B11" s="147" t="s">
        <v>551</v>
      </c>
      <c r="C11" s="147" t="s">
        <v>567</v>
      </c>
      <c r="D11" s="147" t="s">
        <v>568</v>
      </c>
      <c r="E11" s="147" t="s">
        <v>569</v>
      </c>
      <c r="F11" s="147" t="s">
        <v>562</v>
      </c>
      <c r="G11" s="146" t="s">
        <v>570</v>
      </c>
      <c r="H11" s="146"/>
      <c r="I11" s="147" t="s">
        <v>571</v>
      </c>
      <c r="J11" s="147" t="s">
        <v>559</v>
      </c>
    </row>
    <row r="12" ht="52.5" customHeight="1" outlineLevel="1" spans="1:10">
      <c r="A12" s="147" t="s">
        <v>435</v>
      </c>
      <c r="B12" s="147" t="s">
        <v>551</v>
      </c>
      <c r="C12" s="147" t="s">
        <v>567</v>
      </c>
      <c r="D12" s="147" t="s">
        <v>572</v>
      </c>
      <c r="E12" s="147" t="s">
        <v>573</v>
      </c>
      <c r="F12" s="147" t="s">
        <v>562</v>
      </c>
      <c r="G12" s="146" t="s">
        <v>574</v>
      </c>
      <c r="H12" s="146"/>
      <c r="I12" s="147" t="s">
        <v>571</v>
      </c>
      <c r="J12" s="147" t="s">
        <v>559</v>
      </c>
    </row>
    <row r="13" ht="52.5" customHeight="1" outlineLevel="1" spans="1:10">
      <c r="A13" s="147" t="s">
        <v>435</v>
      </c>
      <c r="B13" s="147" t="s">
        <v>551</v>
      </c>
      <c r="C13" s="147" t="s">
        <v>575</v>
      </c>
      <c r="D13" s="147" t="s">
        <v>576</v>
      </c>
      <c r="E13" s="147" t="s">
        <v>577</v>
      </c>
      <c r="F13" s="147" t="s">
        <v>555</v>
      </c>
      <c r="G13" s="146" t="s">
        <v>578</v>
      </c>
      <c r="H13" s="146" t="s">
        <v>564</v>
      </c>
      <c r="I13" s="147" t="s">
        <v>558</v>
      </c>
      <c r="J13" s="147" t="s">
        <v>559</v>
      </c>
    </row>
    <row r="14" ht="52.5" customHeight="1" outlineLevel="1" spans="1:10">
      <c r="A14" s="147" t="s">
        <v>502</v>
      </c>
      <c r="B14" s="147" t="s">
        <v>579</v>
      </c>
      <c r="C14" s="147" t="s">
        <v>552</v>
      </c>
      <c r="D14" s="147" t="s">
        <v>553</v>
      </c>
      <c r="E14" s="147" t="s">
        <v>580</v>
      </c>
      <c r="F14" s="147" t="s">
        <v>555</v>
      </c>
      <c r="G14" s="146" t="s">
        <v>82</v>
      </c>
      <c r="H14" s="146" t="s">
        <v>581</v>
      </c>
      <c r="I14" s="147" t="s">
        <v>558</v>
      </c>
      <c r="J14" s="147" t="s">
        <v>582</v>
      </c>
    </row>
    <row r="15" ht="52.5" customHeight="1" outlineLevel="1" spans="1:10">
      <c r="A15" s="147" t="s">
        <v>502</v>
      </c>
      <c r="B15" s="147" t="s">
        <v>579</v>
      </c>
      <c r="C15" s="147" t="s">
        <v>552</v>
      </c>
      <c r="D15" s="147" t="s">
        <v>560</v>
      </c>
      <c r="E15" s="147" t="s">
        <v>583</v>
      </c>
      <c r="F15" s="147" t="s">
        <v>555</v>
      </c>
      <c r="G15" s="146" t="s">
        <v>584</v>
      </c>
      <c r="H15" s="146" t="s">
        <v>564</v>
      </c>
      <c r="I15" s="147" t="s">
        <v>558</v>
      </c>
      <c r="J15" s="147" t="s">
        <v>582</v>
      </c>
    </row>
    <row r="16" ht="52.5" customHeight="1" outlineLevel="1" spans="1:10">
      <c r="A16" s="147" t="s">
        <v>502</v>
      </c>
      <c r="B16" s="147" t="s">
        <v>579</v>
      </c>
      <c r="C16" s="147" t="s">
        <v>552</v>
      </c>
      <c r="D16" s="147" t="s">
        <v>560</v>
      </c>
      <c r="E16" s="147" t="s">
        <v>585</v>
      </c>
      <c r="F16" s="147" t="s">
        <v>555</v>
      </c>
      <c r="G16" s="146" t="s">
        <v>578</v>
      </c>
      <c r="H16" s="146" t="s">
        <v>564</v>
      </c>
      <c r="I16" s="147" t="s">
        <v>558</v>
      </c>
      <c r="J16" s="147" t="s">
        <v>582</v>
      </c>
    </row>
    <row r="17" ht="52.5" customHeight="1" outlineLevel="1" spans="1:10">
      <c r="A17" s="147" t="s">
        <v>502</v>
      </c>
      <c r="B17" s="147" t="s">
        <v>579</v>
      </c>
      <c r="C17" s="147" t="s">
        <v>567</v>
      </c>
      <c r="D17" s="147" t="s">
        <v>568</v>
      </c>
      <c r="E17" s="147" t="s">
        <v>586</v>
      </c>
      <c r="F17" s="147" t="s">
        <v>562</v>
      </c>
      <c r="G17" s="146" t="s">
        <v>570</v>
      </c>
      <c r="H17" s="146"/>
      <c r="I17" s="147" t="s">
        <v>571</v>
      </c>
      <c r="J17" s="147" t="s">
        <v>582</v>
      </c>
    </row>
    <row r="18" ht="52.5" customHeight="1" outlineLevel="1" spans="1:10">
      <c r="A18" s="147" t="s">
        <v>502</v>
      </c>
      <c r="B18" s="147" t="s">
        <v>579</v>
      </c>
      <c r="C18" s="147" t="s">
        <v>567</v>
      </c>
      <c r="D18" s="147" t="s">
        <v>572</v>
      </c>
      <c r="E18" s="147" t="s">
        <v>587</v>
      </c>
      <c r="F18" s="147" t="s">
        <v>562</v>
      </c>
      <c r="G18" s="146" t="s">
        <v>574</v>
      </c>
      <c r="H18" s="146"/>
      <c r="I18" s="147" t="s">
        <v>571</v>
      </c>
      <c r="J18" s="147" t="s">
        <v>582</v>
      </c>
    </row>
    <row r="19" ht="52.5" customHeight="1" outlineLevel="1" spans="1:10">
      <c r="A19" s="147" t="s">
        <v>502</v>
      </c>
      <c r="B19" s="147" t="s">
        <v>579</v>
      </c>
      <c r="C19" s="147" t="s">
        <v>575</v>
      </c>
      <c r="D19" s="147" t="s">
        <v>576</v>
      </c>
      <c r="E19" s="147" t="s">
        <v>588</v>
      </c>
      <c r="F19" s="147" t="s">
        <v>555</v>
      </c>
      <c r="G19" s="146" t="s">
        <v>589</v>
      </c>
      <c r="H19" s="146" t="s">
        <v>564</v>
      </c>
      <c r="I19" s="147" t="s">
        <v>558</v>
      </c>
      <c r="J19" s="147" t="s">
        <v>582</v>
      </c>
    </row>
    <row r="20" ht="52.5" customHeight="1" outlineLevel="1" spans="1:10">
      <c r="A20" s="147" t="s">
        <v>439</v>
      </c>
      <c r="B20" s="147" t="s">
        <v>590</v>
      </c>
      <c r="C20" s="147" t="s">
        <v>552</v>
      </c>
      <c r="D20" s="147" t="s">
        <v>553</v>
      </c>
      <c r="E20" s="147" t="s">
        <v>591</v>
      </c>
      <c r="F20" s="147" t="s">
        <v>555</v>
      </c>
      <c r="G20" s="146" t="s">
        <v>72</v>
      </c>
      <c r="H20" s="146" t="s">
        <v>592</v>
      </c>
      <c r="I20" s="147" t="s">
        <v>558</v>
      </c>
      <c r="J20" s="147" t="s">
        <v>593</v>
      </c>
    </row>
    <row r="21" ht="52.5" customHeight="1" outlineLevel="1" spans="1:10">
      <c r="A21" s="147" t="s">
        <v>439</v>
      </c>
      <c r="B21" s="147" t="s">
        <v>590</v>
      </c>
      <c r="C21" s="147" t="s">
        <v>567</v>
      </c>
      <c r="D21" s="147" t="s">
        <v>568</v>
      </c>
      <c r="E21" s="147" t="s">
        <v>594</v>
      </c>
      <c r="F21" s="147" t="s">
        <v>562</v>
      </c>
      <c r="G21" s="146" t="s">
        <v>595</v>
      </c>
      <c r="H21" s="146"/>
      <c r="I21" s="147" t="s">
        <v>571</v>
      </c>
      <c r="J21" s="147" t="s">
        <v>596</v>
      </c>
    </row>
    <row r="22" ht="52.5" customHeight="1" outlineLevel="1" spans="1:10">
      <c r="A22" s="147" t="s">
        <v>439</v>
      </c>
      <c r="B22" s="147" t="s">
        <v>590</v>
      </c>
      <c r="C22" s="147" t="s">
        <v>575</v>
      </c>
      <c r="D22" s="147" t="s">
        <v>576</v>
      </c>
      <c r="E22" s="147" t="s">
        <v>597</v>
      </c>
      <c r="F22" s="147" t="s">
        <v>555</v>
      </c>
      <c r="G22" s="146" t="s">
        <v>589</v>
      </c>
      <c r="H22" s="146" t="s">
        <v>564</v>
      </c>
      <c r="I22" s="147" t="s">
        <v>558</v>
      </c>
      <c r="J22" s="147" t="s">
        <v>593</v>
      </c>
    </row>
    <row r="23" ht="52.5" customHeight="1" outlineLevel="1" spans="1:10">
      <c r="A23" s="147" t="s">
        <v>439</v>
      </c>
      <c r="B23" s="147" t="s">
        <v>590</v>
      </c>
      <c r="C23" s="147" t="s">
        <v>598</v>
      </c>
      <c r="D23" s="147" t="s">
        <v>599</v>
      </c>
      <c r="E23" s="147" t="s">
        <v>600</v>
      </c>
      <c r="F23" s="147" t="s">
        <v>601</v>
      </c>
      <c r="G23" s="146" t="s">
        <v>602</v>
      </c>
      <c r="H23" s="146" t="s">
        <v>603</v>
      </c>
      <c r="I23" s="147" t="s">
        <v>558</v>
      </c>
      <c r="J23" s="147" t="s">
        <v>593</v>
      </c>
    </row>
    <row r="24" ht="52.5" customHeight="1" outlineLevel="1" spans="1:10">
      <c r="A24" s="147" t="s">
        <v>456</v>
      </c>
      <c r="B24" s="147" t="s">
        <v>604</v>
      </c>
      <c r="C24" s="147" t="s">
        <v>552</v>
      </c>
      <c r="D24" s="147" t="s">
        <v>553</v>
      </c>
      <c r="E24" s="147" t="s">
        <v>605</v>
      </c>
      <c r="F24" s="147" t="s">
        <v>562</v>
      </c>
      <c r="G24" s="146" t="s">
        <v>73</v>
      </c>
      <c r="H24" s="146" t="s">
        <v>606</v>
      </c>
      <c r="I24" s="147" t="s">
        <v>558</v>
      </c>
      <c r="J24" s="147" t="s">
        <v>607</v>
      </c>
    </row>
    <row r="25" ht="52.5" customHeight="1" outlineLevel="1" spans="1:10">
      <c r="A25" s="147" t="s">
        <v>456</v>
      </c>
      <c r="B25" s="147" t="s">
        <v>608</v>
      </c>
      <c r="C25" s="147" t="s">
        <v>552</v>
      </c>
      <c r="D25" s="147" t="s">
        <v>560</v>
      </c>
      <c r="E25" s="147" t="s">
        <v>609</v>
      </c>
      <c r="F25" s="147" t="s">
        <v>562</v>
      </c>
      <c r="G25" s="146" t="s">
        <v>610</v>
      </c>
      <c r="H25" s="146"/>
      <c r="I25" s="147" t="s">
        <v>571</v>
      </c>
      <c r="J25" s="147" t="s">
        <v>607</v>
      </c>
    </row>
    <row r="26" ht="52.5" customHeight="1" outlineLevel="1" spans="1:10">
      <c r="A26" s="147" t="s">
        <v>456</v>
      </c>
      <c r="B26" s="147" t="s">
        <v>608</v>
      </c>
      <c r="C26" s="147" t="s">
        <v>567</v>
      </c>
      <c r="D26" s="147" t="s">
        <v>611</v>
      </c>
      <c r="E26" s="147" t="s">
        <v>612</v>
      </c>
      <c r="F26" s="147" t="s">
        <v>555</v>
      </c>
      <c r="G26" s="146" t="s">
        <v>613</v>
      </c>
      <c r="H26" s="146" t="s">
        <v>614</v>
      </c>
      <c r="I26" s="147" t="s">
        <v>558</v>
      </c>
      <c r="J26" s="147" t="s">
        <v>607</v>
      </c>
    </row>
    <row r="27" ht="52.5" customHeight="1" outlineLevel="1" spans="1:10">
      <c r="A27" s="147" t="s">
        <v>456</v>
      </c>
      <c r="B27" s="147" t="s">
        <v>608</v>
      </c>
      <c r="C27" s="147" t="s">
        <v>567</v>
      </c>
      <c r="D27" s="147" t="s">
        <v>611</v>
      </c>
      <c r="E27" s="147" t="s">
        <v>615</v>
      </c>
      <c r="F27" s="147" t="s">
        <v>555</v>
      </c>
      <c r="G27" s="146" t="s">
        <v>616</v>
      </c>
      <c r="H27" s="146" t="s">
        <v>617</v>
      </c>
      <c r="I27" s="147" t="s">
        <v>558</v>
      </c>
      <c r="J27" s="147" t="s">
        <v>607</v>
      </c>
    </row>
    <row r="28" ht="52.5" customHeight="1" outlineLevel="1" spans="1:10">
      <c r="A28" s="147" t="s">
        <v>456</v>
      </c>
      <c r="B28" s="147" t="s">
        <v>608</v>
      </c>
      <c r="C28" s="147" t="s">
        <v>567</v>
      </c>
      <c r="D28" s="147" t="s">
        <v>568</v>
      </c>
      <c r="E28" s="147" t="s">
        <v>618</v>
      </c>
      <c r="F28" s="147" t="s">
        <v>555</v>
      </c>
      <c r="G28" s="146" t="s">
        <v>619</v>
      </c>
      <c r="H28" s="146" t="s">
        <v>592</v>
      </c>
      <c r="I28" s="147" t="s">
        <v>558</v>
      </c>
      <c r="J28" s="147" t="s">
        <v>607</v>
      </c>
    </row>
    <row r="29" ht="52.5" customHeight="1" outlineLevel="1" spans="1:10">
      <c r="A29" s="147" t="s">
        <v>456</v>
      </c>
      <c r="B29" s="147" t="s">
        <v>608</v>
      </c>
      <c r="C29" s="147" t="s">
        <v>567</v>
      </c>
      <c r="D29" s="147" t="s">
        <v>620</v>
      </c>
      <c r="E29" s="147" t="s">
        <v>621</v>
      </c>
      <c r="F29" s="147" t="s">
        <v>562</v>
      </c>
      <c r="G29" s="146" t="s">
        <v>610</v>
      </c>
      <c r="H29" s="146"/>
      <c r="I29" s="147" t="s">
        <v>571</v>
      </c>
      <c r="J29" s="147" t="s">
        <v>607</v>
      </c>
    </row>
    <row r="30" ht="33.75" outlineLevel="1" spans="1:10">
      <c r="A30" s="147" t="s">
        <v>456</v>
      </c>
      <c r="B30" s="147" t="s">
        <v>608</v>
      </c>
      <c r="C30" s="147" t="s">
        <v>575</v>
      </c>
      <c r="D30" s="147" t="s">
        <v>576</v>
      </c>
      <c r="E30" s="147" t="s">
        <v>622</v>
      </c>
      <c r="F30" s="147" t="s">
        <v>555</v>
      </c>
      <c r="G30" s="146" t="s">
        <v>578</v>
      </c>
      <c r="H30" s="146" t="s">
        <v>564</v>
      </c>
      <c r="I30" s="147" t="s">
        <v>558</v>
      </c>
      <c r="J30" s="147" t="s">
        <v>607</v>
      </c>
    </row>
    <row r="31" ht="52.5" customHeight="1" outlineLevel="1" spans="1:10">
      <c r="A31" s="147" t="s">
        <v>500</v>
      </c>
      <c r="B31" s="147" t="s">
        <v>623</v>
      </c>
      <c r="C31" s="147" t="s">
        <v>552</v>
      </c>
      <c r="D31" s="147" t="s">
        <v>553</v>
      </c>
      <c r="E31" s="147" t="s">
        <v>624</v>
      </c>
      <c r="F31" s="147" t="s">
        <v>555</v>
      </c>
      <c r="G31" s="146" t="s">
        <v>625</v>
      </c>
      <c r="H31" s="146" t="s">
        <v>626</v>
      </c>
      <c r="I31" s="147" t="s">
        <v>558</v>
      </c>
      <c r="J31" s="147" t="s">
        <v>627</v>
      </c>
    </row>
    <row r="32" ht="52.5" customHeight="1" outlineLevel="1" spans="1:10">
      <c r="A32" s="147" t="s">
        <v>500</v>
      </c>
      <c r="B32" s="147" t="s">
        <v>623</v>
      </c>
      <c r="C32" s="147" t="s">
        <v>552</v>
      </c>
      <c r="D32" s="147" t="s">
        <v>560</v>
      </c>
      <c r="E32" s="147" t="s">
        <v>628</v>
      </c>
      <c r="F32" s="147" t="s">
        <v>562</v>
      </c>
      <c r="G32" s="146" t="s">
        <v>563</v>
      </c>
      <c r="H32" s="146" t="s">
        <v>564</v>
      </c>
      <c r="I32" s="147" t="s">
        <v>558</v>
      </c>
      <c r="J32" s="147" t="s">
        <v>627</v>
      </c>
    </row>
    <row r="33" ht="52.5" customHeight="1" outlineLevel="1" spans="1:10">
      <c r="A33" s="147" t="s">
        <v>500</v>
      </c>
      <c r="B33" s="147" t="s">
        <v>623</v>
      </c>
      <c r="C33" s="147" t="s">
        <v>567</v>
      </c>
      <c r="D33" s="147" t="s">
        <v>568</v>
      </c>
      <c r="E33" s="147" t="s">
        <v>629</v>
      </c>
      <c r="F33" s="147" t="s">
        <v>562</v>
      </c>
      <c r="G33" s="146" t="s">
        <v>630</v>
      </c>
      <c r="H33" s="146"/>
      <c r="I33" s="147" t="s">
        <v>571</v>
      </c>
      <c r="J33" s="147" t="s">
        <v>627</v>
      </c>
    </row>
    <row r="34" ht="52.5" customHeight="1" outlineLevel="1" spans="1:10">
      <c r="A34" s="147" t="s">
        <v>500</v>
      </c>
      <c r="B34" s="147" t="s">
        <v>623</v>
      </c>
      <c r="C34" s="147" t="s">
        <v>575</v>
      </c>
      <c r="D34" s="147" t="s">
        <v>576</v>
      </c>
      <c r="E34" s="147" t="s">
        <v>622</v>
      </c>
      <c r="F34" s="147" t="s">
        <v>555</v>
      </c>
      <c r="G34" s="146" t="s">
        <v>589</v>
      </c>
      <c r="H34" s="146" t="s">
        <v>564</v>
      </c>
      <c r="I34" s="147" t="s">
        <v>558</v>
      </c>
      <c r="J34" s="147" t="s">
        <v>627</v>
      </c>
    </row>
    <row r="35" ht="52.5" customHeight="1" outlineLevel="1" spans="1:10">
      <c r="A35" s="147" t="s">
        <v>498</v>
      </c>
      <c r="B35" s="147" t="s">
        <v>631</v>
      </c>
      <c r="C35" s="147" t="s">
        <v>552</v>
      </c>
      <c r="D35" s="147" t="s">
        <v>553</v>
      </c>
      <c r="E35" s="147" t="s">
        <v>632</v>
      </c>
      <c r="F35" s="147" t="s">
        <v>555</v>
      </c>
      <c r="G35" s="146" t="s">
        <v>589</v>
      </c>
      <c r="H35" s="146" t="s">
        <v>564</v>
      </c>
      <c r="I35" s="147" t="s">
        <v>558</v>
      </c>
      <c r="J35" s="147" t="s">
        <v>633</v>
      </c>
    </row>
    <row r="36" ht="52.5" customHeight="1" outlineLevel="1" spans="1:10">
      <c r="A36" s="147" t="s">
        <v>498</v>
      </c>
      <c r="B36" s="147" t="s">
        <v>634</v>
      </c>
      <c r="C36" s="147" t="s">
        <v>552</v>
      </c>
      <c r="D36" s="147" t="s">
        <v>553</v>
      </c>
      <c r="E36" s="147" t="s">
        <v>635</v>
      </c>
      <c r="F36" s="147" t="s">
        <v>555</v>
      </c>
      <c r="G36" s="146" t="s">
        <v>589</v>
      </c>
      <c r="H36" s="146" t="s">
        <v>564</v>
      </c>
      <c r="I36" s="147" t="s">
        <v>558</v>
      </c>
      <c r="J36" s="147" t="s">
        <v>633</v>
      </c>
    </row>
    <row r="37" ht="52.5" customHeight="1" outlineLevel="1" spans="1:10">
      <c r="A37" s="147" t="s">
        <v>498</v>
      </c>
      <c r="B37" s="147" t="s">
        <v>634</v>
      </c>
      <c r="C37" s="147" t="s">
        <v>552</v>
      </c>
      <c r="D37" s="147" t="s">
        <v>553</v>
      </c>
      <c r="E37" s="147" t="s">
        <v>636</v>
      </c>
      <c r="F37" s="147" t="s">
        <v>555</v>
      </c>
      <c r="G37" s="146" t="s">
        <v>637</v>
      </c>
      <c r="H37" s="146" t="s">
        <v>638</v>
      </c>
      <c r="I37" s="147" t="s">
        <v>558</v>
      </c>
      <c r="J37" s="147" t="s">
        <v>633</v>
      </c>
    </row>
    <row r="38" ht="52.5" customHeight="1" outlineLevel="1" spans="1:10">
      <c r="A38" s="147" t="s">
        <v>498</v>
      </c>
      <c r="B38" s="147" t="s">
        <v>634</v>
      </c>
      <c r="C38" s="147" t="s">
        <v>567</v>
      </c>
      <c r="D38" s="147" t="s">
        <v>568</v>
      </c>
      <c r="E38" s="147" t="s">
        <v>639</v>
      </c>
      <c r="F38" s="147" t="s">
        <v>562</v>
      </c>
      <c r="G38" s="146" t="s">
        <v>640</v>
      </c>
      <c r="H38" s="146"/>
      <c r="I38" s="147" t="s">
        <v>571</v>
      </c>
      <c r="J38" s="147" t="s">
        <v>633</v>
      </c>
    </row>
    <row r="39" ht="52.5" customHeight="1" outlineLevel="1" spans="1:10">
      <c r="A39" s="147" t="s">
        <v>498</v>
      </c>
      <c r="B39" s="147" t="s">
        <v>634</v>
      </c>
      <c r="C39" s="147" t="s">
        <v>567</v>
      </c>
      <c r="D39" s="147" t="s">
        <v>572</v>
      </c>
      <c r="E39" s="147" t="s">
        <v>641</v>
      </c>
      <c r="F39" s="147" t="s">
        <v>562</v>
      </c>
      <c r="G39" s="146" t="s">
        <v>574</v>
      </c>
      <c r="H39" s="146"/>
      <c r="I39" s="147" t="s">
        <v>571</v>
      </c>
      <c r="J39" s="147" t="s">
        <v>633</v>
      </c>
    </row>
    <row r="40" ht="52.5" customHeight="1" outlineLevel="1" spans="1:10">
      <c r="A40" s="147" t="s">
        <v>498</v>
      </c>
      <c r="B40" s="147" t="s">
        <v>634</v>
      </c>
      <c r="C40" s="147" t="s">
        <v>575</v>
      </c>
      <c r="D40" s="147" t="s">
        <v>576</v>
      </c>
      <c r="E40" s="147" t="s">
        <v>576</v>
      </c>
      <c r="F40" s="147" t="s">
        <v>555</v>
      </c>
      <c r="G40" s="146" t="s">
        <v>642</v>
      </c>
      <c r="H40" s="146" t="s">
        <v>564</v>
      </c>
      <c r="I40" s="147" t="s">
        <v>558</v>
      </c>
      <c r="J40" s="147" t="s">
        <v>633</v>
      </c>
    </row>
    <row r="41" ht="52.5" customHeight="1" outlineLevel="1" spans="1:10">
      <c r="A41" s="147" t="s">
        <v>446</v>
      </c>
      <c r="B41" s="147" t="s">
        <v>643</v>
      </c>
      <c r="C41" s="147" t="s">
        <v>552</v>
      </c>
      <c r="D41" s="147" t="s">
        <v>553</v>
      </c>
      <c r="E41" s="147" t="s">
        <v>644</v>
      </c>
      <c r="F41" s="147" t="s">
        <v>562</v>
      </c>
      <c r="G41" s="146" t="s">
        <v>645</v>
      </c>
      <c r="H41" s="146" t="s">
        <v>646</v>
      </c>
      <c r="I41" s="147" t="s">
        <v>558</v>
      </c>
      <c r="J41" s="147" t="s">
        <v>647</v>
      </c>
    </row>
    <row r="42" ht="52.5" customHeight="1" outlineLevel="1" spans="1:10">
      <c r="A42" s="147" t="s">
        <v>446</v>
      </c>
      <c r="B42" s="147" t="s">
        <v>648</v>
      </c>
      <c r="C42" s="147" t="s">
        <v>552</v>
      </c>
      <c r="D42" s="147" t="s">
        <v>553</v>
      </c>
      <c r="E42" s="147" t="s">
        <v>649</v>
      </c>
      <c r="F42" s="147" t="s">
        <v>562</v>
      </c>
      <c r="G42" s="146" t="s">
        <v>650</v>
      </c>
      <c r="H42" s="146" t="s">
        <v>626</v>
      </c>
      <c r="I42" s="147" t="s">
        <v>558</v>
      </c>
      <c r="J42" s="147" t="s">
        <v>647</v>
      </c>
    </row>
    <row r="43" ht="52.5" customHeight="1" outlineLevel="1" spans="1:10">
      <c r="A43" s="147" t="s">
        <v>446</v>
      </c>
      <c r="B43" s="147" t="s">
        <v>648</v>
      </c>
      <c r="C43" s="147" t="s">
        <v>552</v>
      </c>
      <c r="D43" s="147" t="s">
        <v>560</v>
      </c>
      <c r="E43" s="147" t="s">
        <v>651</v>
      </c>
      <c r="F43" s="147" t="s">
        <v>555</v>
      </c>
      <c r="G43" s="146" t="s">
        <v>652</v>
      </c>
      <c r="H43" s="146" t="s">
        <v>564</v>
      </c>
      <c r="I43" s="147" t="s">
        <v>558</v>
      </c>
      <c r="J43" s="147" t="s">
        <v>647</v>
      </c>
    </row>
    <row r="44" ht="52.5" customHeight="1" outlineLevel="1" spans="1:10">
      <c r="A44" s="147" t="s">
        <v>446</v>
      </c>
      <c r="B44" s="147" t="s">
        <v>648</v>
      </c>
      <c r="C44" s="147" t="s">
        <v>552</v>
      </c>
      <c r="D44" s="147" t="s">
        <v>560</v>
      </c>
      <c r="E44" s="147" t="s">
        <v>653</v>
      </c>
      <c r="F44" s="147" t="s">
        <v>555</v>
      </c>
      <c r="G44" s="146" t="s">
        <v>654</v>
      </c>
      <c r="H44" s="146" t="s">
        <v>655</v>
      </c>
      <c r="I44" s="147" t="s">
        <v>558</v>
      </c>
      <c r="J44" s="147" t="s">
        <v>647</v>
      </c>
    </row>
    <row r="45" ht="52.5" customHeight="1" outlineLevel="1" spans="1:10">
      <c r="A45" s="147" t="s">
        <v>446</v>
      </c>
      <c r="B45" s="147" t="s">
        <v>648</v>
      </c>
      <c r="C45" s="147" t="s">
        <v>567</v>
      </c>
      <c r="D45" s="147" t="s">
        <v>611</v>
      </c>
      <c r="E45" s="147" t="s">
        <v>656</v>
      </c>
      <c r="F45" s="147" t="s">
        <v>555</v>
      </c>
      <c r="G45" s="146" t="s">
        <v>657</v>
      </c>
      <c r="H45" s="146" t="s">
        <v>603</v>
      </c>
      <c r="I45" s="147" t="s">
        <v>558</v>
      </c>
      <c r="J45" s="147" t="s">
        <v>647</v>
      </c>
    </row>
    <row r="46" ht="52.5" customHeight="1" outlineLevel="1" spans="1:10">
      <c r="A46" s="147" t="s">
        <v>446</v>
      </c>
      <c r="B46" s="147" t="s">
        <v>648</v>
      </c>
      <c r="C46" s="147" t="s">
        <v>567</v>
      </c>
      <c r="D46" s="147" t="s">
        <v>568</v>
      </c>
      <c r="E46" s="147" t="s">
        <v>658</v>
      </c>
      <c r="F46" s="147" t="s">
        <v>562</v>
      </c>
      <c r="G46" s="146" t="s">
        <v>630</v>
      </c>
      <c r="H46" s="146"/>
      <c r="I46" s="147" t="s">
        <v>571</v>
      </c>
      <c r="J46" s="147" t="s">
        <v>647</v>
      </c>
    </row>
    <row r="47" ht="52.5" customHeight="1" outlineLevel="1" spans="1:10">
      <c r="A47" s="147" t="s">
        <v>446</v>
      </c>
      <c r="B47" s="147" t="s">
        <v>648</v>
      </c>
      <c r="C47" s="147" t="s">
        <v>567</v>
      </c>
      <c r="D47" s="147" t="s">
        <v>572</v>
      </c>
      <c r="E47" s="147" t="s">
        <v>659</v>
      </c>
      <c r="F47" s="147" t="s">
        <v>555</v>
      </c>
      <c r="G47" s="146" t="s">
        <v>75</v>
      </c>
      <c r="H47" s="146" t="s">
        <v>660</v>
      </c>
      <c r="I47" s="147" t="s">
        <v>558</v>
      </c>
      <c r="J47" s="147" t="s">
        <v>647</v>
      </c>
    </row>
    <row r="48" ht="52.5" customHeight="1" outlineLevel="1" spans="1:10">
      <c r="A48" s="147" t="s">
        <v>446</v>
      </c>
      <c r="B48" s="147" t="s">
        <v>648</v>
      </c>
      <c r="C48" s="147" t="s">
        <v>575</v>
      </c>
      <c r="D48" s="147" t="s">
        <v>576</v>
      </c>
      <c r="E48" s="147" t="s">
        <v>576</v>
      </c>
      <c r="F48" s="147" t="s">
        <v>555</v>
      </c>
      <c r="G48" s="146" t="s">
        <v>578</v>
      </c>
      <c r="H48" s="146" t="s">
        <v>564</v>
      </c>
      <c r="I48" s="147" t="s">
        <v>558</v>
      </c>
      <c r="J48" s="147" t="s">
        <v>647</v>
      </c>
    </row>
    <row r="49" ht="52.5" customHeight="1" outlineLevel="1" spans="1:10">
      <c r="A49" s="147" t="s">
        <v>476</v>
      </c>
      <c r="B49" s="147" t="s">
        <v>661</v>
      </c>
      <c r="C49" s="147" t="s">
        <v>552</v>
      </c>
      <c r="D49" s="147" t="s">
        <v>553</v>
      </c>
      <c r="E49" s="147" t="s">
        <v>662</v>
      </c>
      <c r="F49" s="147" t="s">
        <v>562</v>
      </c>
      <c r="G49" s="146" t="s">
        <v>663</v>
      </c>
      <c r="H49" s="146" t="s">
        <v>664</v>
      </c>
      <c r="I49" s="147" t="s">
        <v>558</v>
      </c>
      <c r="J49" s="147" t="s">
        <v>665</v>
      </c>
    </row>
    <row r="50" ht="52.5" customHeight="1" outlineLevel="1" spans="1:10">
      <c r="A50" s="147" t="s">
        <v>476</v>
      </c>
      <c r="B50" s="147" t="s">
        <v>661</v>
      </c>
      <c r="C50" s="147" t="s">
        <v>552</v>
      </c>
      <c r="D50" s="147" t="s">
        <v>553</v>
      </c>
      <c r="E50" s="147" t="s">
        <v>666</v>
      </c>
      <c r="F50" s="147" t="s">
        <v>562</v>
      </c>
      <c r="G50" s="146" t="s">
        <v>667</v>
      </c>
      <c r="H50" s="146" t="s">
        <v>668</v>
      </c>
      <c r="I50" s="147" t="s">
        <v>558</v>
      </c>
      <c r="J50" s="147" t="s">
        <v>665</v>
      </c>
    </row>
    <row r="51" ht="52.5" customHeight="1" outlineLevel="1" spans="1:10">
      <c r="A51" s="147" t="s">
        <v>476</v>
      </c>
      <c r="B51" s="147" t="s">
        <v>661</v>
      </c>
      <c r="C51" s="147" t="s">
        <v>552</v>
      </c>
      <c r="D51" s="147" t="s">
        <v>553</v>
      </c>
      <c r="E51" s="147" t="s">
        <v>669</v>
      </c>
      <c r="F51" s="147" t="s">
        <v>562</v>
      </c>
      <c r="G51" s="146" t="s">
        <v>74</v>
      </c>
      <c r="H51" s="146" t="s">
        <v>638</v>
      </c>
      <c r="I51" s="147" t="s">
        <v>558</v>
      </c>
      <c r="J51" s="147" t="s">
        <v>665</v>
      </c>
    </row>
    <row r="52" ht="52.5" customHeight="1" outlineLevel="1" spans="1:10">
      <c r="A52" s="147" t="s">
        <v>476</v>
      </c>
      <c r="B52" s="147" t="s">
        <v>661</v>
      </c>
      <c r="C52" s="147" t="s">
        <v>552</v>
      </c>
      <c r="D52" s="147" t="s">
        <v>560</v>
      </c>
      <c r="E52" s="147" t="s">
        <v>670</v>
      </c>
      <c r="F52" s="147" t="s">
        <v>555</v>
      </c>
      <c r="G52" s="146" t="s">
        <v>671</v>
      </c>
      <c r="H52" s="146" t="s">
        <v>564</v>
      </c>
      <c r="I52" s="147" t="s">
        <v>558</v>
      </c>
      <c r="J52" s="147" t="s">
        <v>665</v>
      </c>
    </row>
    <row r="53" ht="52.5" customHeight="1" outlineLevel="1" spans="1:10">
      <c r="A53" s="147" t="s">
        <v>476</v>
      </c>
      <c r="B53" s="147" t="s">
        <v>661</v>
      </c>
      <c r="C53" s="147" t="s">
        <v>567</v>
      </c>
      <c r="D53" s="147" t="s">
        <v>568</v>
      </c>
      <c r="E53" s="147" t="s">
        <v>672</v>
      </c>
      <c r="F53" s="147" t="s">
        <v>562</v>
      </c>
      <c r="G53" s="146" t="s">
        <v>610</v>
      </c>
      <c r="H53" s="146"/>
      <c r="I53" s="147" t="s">
        <v>571</v>
      </c>
      <c r="J53" s="147" t="s">
        <v>665</v>
      </c>
    </row>
    <row r="54" ht="52.5" customHeight="1" outlineLevel="1" spans="1:10">
      <c r="A54" s="147" t="s">
        <v>476</v>
      </c>
      <c r="B54" s="147" t="s">
        <v>661</v>
      </c>
      <c r="C54" s="147" t="s">
        <v>567</v>
      </c>
      <c r="D54" s="147" t="s">
        <v>620</v>
      </c>
      <c r="E54" s="147" t="s">
        <v>673</v>
      </c>
      <c r="F54" s="147" t="s">
        <v>562</v>
      </c>
      <c r="G54" s="146" t="s">
        <v>674</v>
      </c>
      <c r="H54" s="146"/>
      <c r="I54" s="147" t="s">
        <v>571</v>
      </c>
      <c r="J54" s="147" t="s">
        <v>665</v>
      </c>
    </row>
    <row r="55" ht="52.5" customHeight="1" outlineLevel="1" spans="1:10">
      <c r="A55" s="147" t="s">
        <v>476</v>
      </c>
      <c r="B55" s="147" t="s">
        <v>661</v>
      </c>
      <c r="C55" s="147" t="s">
        <v>575</v>
      </c>
      <c r="D55" s="147" t="s">
        <v>576</v>
      </c>
      <c r="E55" s="147" t="s">
        <v>577</v>
      </c>
      <c r="F55" s="147" t="s">
        <v>555</v>
      </c>
      <c r="G55" s="146" t="s">
        <v>589</v>
      </c>
      <c r="H55" s="146" t="s">
        <v>564</v>
      </c>
      <c r="I55" s="147" t="s">
        <v>558</v>
      </c>
      <c r="J55" s="147" t="s">
        <v>665</v>
      </c>
    </row>
    <row r="56" ht="52.5" customHeight="1" outlineLevel="1" spans="1:10">
      <c r="A56" s="147" t="s">
        <v>450</v>
      </c>
      <c r="B56" s="147" t="s">
        <v>675</v>
      </c>
      <c r="C56" s="147" t="s">
        <v>552</v>
      </c>
      <c r="D56" s="147" t="s">
        <v>553</v>
      </c>
      <c r="E56" s="147" t="s">
        <v>676</v>
      </c>
      <c r="F56" s="147" t="s">
        <v>555</v>
      </c>
      <c r="G56" s="146" t="s">
        <v>677</v>
      </c>
      <c r="H56" s="146" t="s">
        <v>664</v>
      </c>
      <c r="I56" s="147" t="s">
        <v>558</v>
      </c>
      <c r="J56" s="147" t="s">
        <v>678</v>
      </c>
    </row>
    <row r="57" ht="52.5" customHeight="1" outlineLevel="1" spans="1:10">
      <c r="A57" s="147" t="s">
        <v>450</v>
      </c>
      <c r="B57" s="147" t="s">
        <v>675</v>
      </c>
      <c r="C57" s="147" t="s">
        <v>552</v>
      </c>
      <c r="D57" s="147" t="s">
        <v>553</v>
      </c>
      <c r="E57" s="147" t="s">
        <v>679</v>
      </c>
      <c r="F57" s="147" t="s">
        <v>555</v>
      </c>
      <c r="G57" s="146" t="s">
        <v>680</v>
      </c>
      <c r="H57" s="146" t="s">
        <v>681</v>
      </c>
      <c r="I57" s="147" t="s">
        <v>558</v>
      </c>
      <c r="J57" s="147" t="s">
        <v>678</v>
      </c>
    </row>
    <row r="58" ht="52.5" customHeight="1" outlineLevel="1" spans="1:10">
      <c r="A58" s="147" t="s">
        <v>450</v>
      </c>
      <c r="B58" s="147" t="s">
        <v>675</v>
      </c>
      <c r="C58" s="147" t="s">
        <v>552</v>
      </c>
      <c r="D58" s="147" t="s">
        <v>553</v>
      </c>
      <c r="E58" s="147" t="s">
        <v>682</v>
      </c>
      <c r="F58" s="147" t="s">
        <v>562</v>
      </c>
      <c r="G58" s="146" t="s">
        <v>683</v>
      </c>
      <c r="H58" s="146" t="s">
        <v>664</v>
      </c>
      <c r="I58" s="147" t="s">
        <v>558</v>
      </c>
      <c r="J58" s="147" t="s">
        <v>678</v>
      </c>
    </row>
    <row r="59" ht="52.5" customHeight="1" outlineLevel="1" spans="1:10">
      <c r="A59" s="147" t="s">
        <v>450</v>
      </c>
      <c r="B59" s="147" t="s">
        <v>675</v>
      </c>
      <c r="C59" s="147" t="s">
        <v>552</v>
      </c>
      <c r="D59" s="147" t="s">
        <v>553</v>
      </c>
      <c r="E59" s="147" t="s">
        <v>684</v>
      </c>
      <c r="F59" s="147" t="s">
        <v>555</v>
      </c>
      <c r="G59" s="146" t="s">
        <v>685</v>
      </c>
      <c r="H59" s="146" t="s">
        <v>681</v>
      </c>
      <c r="I59" s="147" t="s">
        <v>558</v>
      </c>
      <c r="J59" s="147" t="s">
        <v>678</v>
      </c>
    </row>
    <row r="60" ht="52.5" customHeight="1" outlineLevel="1" spans="1:10">
      <c r="A60" s="147" t="s">
        <v>450</v>
      </c>
      <c r="B60" s="147" t="s">
        <v>675</v>
      </c>
      <c r="C60" s="147" t="s">
        <v>552</v>
      </c>
      <c r="D60" s="147" t="s">
        <v>560</v>
      </c>
      <c r="E60" s="147" t="s">
        <v>686</v>
      </c>
      <c r="F60" s="147" t="s">
        <v>562</v>
      </c>
      <c r="G60" s="146" t="s">
        <v>563</v>
      </c>
      <c r="H60" s="146" t="s">
        <v>564</v>
      </c>
      <c r="I60" s="147" t="s">
        <v>558</v>
      </c>
      <c r="J60" s="147" t="s">
        <v>678</v>
      </c>
    </row>
    <row r="61" ht="52.5" customHeight="1" outlineLevel="1" spans="1:10">
      <c r="A61" s="147" t="s">
        <v>450</v>
      </c>
      <c r="B61" s="147" t="s">
        <v>675</v>
      </c>
      <c r="C61" s="147" t="s">
        <v>567</v>
      </c>
      <c r="D61" s="147" t="s">
        <v>611</v>
      </c>
      <c r="E61" s="147" t="s">
        <v>656</v>
      </c>
      <c r="F61" s="147" t="s">
        <v>555</v>
      </c>
      <c r="G61" s="146" t="s">
        <v>687</v>
      </c>
      <c r="H61" s="146" t="s">
        <v>603</v>
      </c>
      <c r="I61" s="147" t="s">
        <v>558</v>
      </c>
      <c r="J61" s="147" t="s">
        <v>678</v>
      </c>
    </row>
    <row r="62" ht="52.5" customHeight="1" outlineLevel="1" spans="1:10">
      <c r="A62" s="147" t="s">
        <v>450</v>
      </c>
      <c r="B62" s="147" t="s">
        <v>675</v>
      </c>
      <c r="C62" s="147" t="s">
        <v>567</v>
      </c>
      <c r="D62" s="147" t="s">
        <v>568</v>
      </c>
      <c r="E62" s="147" t="s">
        <v>688</v>
      </c>
      <c r="F62" s="147" t="s">
        <v>555</v>
      </c>
      <c r="G62" s="146" t="s">
        <v>689</v>
      </c>
      <c r="H62" s="146" t="s">
        <v>690</v>
      </c>
      <c r="I62" s="147" t="s">
        <v>558</v>
      </c>
      <c r="J62" s="147" t="s">
        <v>678</v>
      </c>
    </row>
    <row r="63" ht="52.5" customHeight="1" outlineLevel="1" spans="1:10">
      <c r="A63" s="147" t="s">
        <v>450</v>
      </c>
      <c r="B63" s="147" t="s">
        <v>675</v>
      </c>
      <c r="C63" s="147" t="s">
        <v>567</v>
      </c>
      <c r="D63" s="147" t="s">
        <v>572</v>
      </c>
      <c r="E63" s="147" t="s">
        <v>691</v>
      </c>
      <c r="F63" s="147" t="s">
        <v>555</v>
      </c>
      <c r="G63" s="146" t="s">
        <v>75</v>
      </c>
      <c r="H63" s="146" t="s">
        <v>660</v>
      </c>
      <c r="I63" s="147" t="s">
        <v>558</v>
      </c>
      <c r="J63" s="147" t="s">
        <v>678</v>
      </c>
    </row>
    <row r="64" ht="52.5" customHeight="1" outlineLevel="1" spans="1:10">
      <c r="A64" s="147" t="s">
        <v>450</v>
      </c>
      <c r="B64" s="147" t="s">
        <v>675</v>
      </c>
      <c r="C64" s="147" t="s">
        <v>575</v>
      </c>
      <c r="D64" s="147" t="s">
        <v>576</v>
      </c>
      <c r="E64" s="147" t="s">
        <v>692</v>
      </c>
      <c r="F64" s="147" t="s">
        <v>555</v>
      </c>
      <c r="G64" s="146" t="s">
        <v>578</v>
      </c>
      <c r="H64" s="146" t="s">
        <v>564</v>
      </c>
      <c r="I64" s="147" t="s">
        <v>558</v>
      </c>
      <c r="J64" s="147" t="s">
        <v>693</v>
      </c>
    </row>
    <row r="65" ht="52.5" customHeight="1" outlineLevel="1" spans="1:10">
      <c r="A65" s="147" t="s">
        <v>478</v>
      </c>
      <c r="B65" s="147" t="s">
        <v>694</v>
      </c>
      <c r="C65" s="147" t="s">
        <v>552</v>
      </c>
      <c r="D65" s="147" t="s">
        <v>553</v>
      </c>
      <c r="E65" s="147" t="s">
        <v>695</v>
      </c>
      <c r="F65" s="147" t="s">
        <v>555</v>
      </c>
      <c r="G65" s="146" t="s">
        <v>637</v>
      </c>
      <c r="H65" s="146" t="s">
        <v>581</v>
      </c>
      <c r="I65" s="147" t="s">
        <v>558</v>
      </c>
      <c r="J65" s="147" t="s">
        <v>696</v>
      </c>
    </row>
    <row r="66" ht="52.5" customHeight="1" outlineLevel="1" spans="1:10">
      <c r="A66" s="147" t="s">
        <v>478</v>
      </c>
      <c r="B66" s="147" t="s">
        <v>694</v>
      </c>
      <c r="C66" s="147" t="s">
        <v>552</v>
      </c>
      <c r="D66" s="147" t="s">
        <v>553</v>
      </c>
      <c r="E66" s="147" t="s">
        <v>697</v>
      </c>
      <c r="F66" s="147" t="s">
        <v>555</v>
      </c>
      <c r="G66" s="146" t="s">
        <v>698</v>
      </c>
      <c r="H66" s="146" t="s">
        <v>699</v>
      </c>
      <c r="I66" s="147" t="s">
        <v>558</v>
      </c>
      <c r="J66" s="147" t="s">
        <v>696</v>
      </c>
    </row>
    <row r="67" ht="52.5" customHeight="1" outlineLevel="1" spans="1:10">
      <c r="A67" s="147" t="s">
        <v>478</v>
      </c>
      <c r="B67" s="147" t="s">
        <v>694</v>
      </c>
      <c r="C67" s="147" t="s">
        <v>552</v>
      </c>
      <c r="D67" s="147" t="s">
        <v>560</v>
      </c>
      <c r="E67" s="147" t="s">
        <v>700</v>
      </c>
      <c r="F67" s="147" t="s">
        <v>555</v>
      </c>
      <c r="G67" s="146" t="s">
        <v>701</v>
      </c>
      <c r="H67" s="146" t="s">
        <v>564</v>
      </c>
      <c r="I67" s="147" t="s">
        <v>558</v>
      </c>
      <c r="J67" s="147" t="s">
        <v>696</v>
      </c>
    </row>
    <row r="68" ht="52.5" customHeight="1" outlineLevel="1" spans="1:10">
      <c r="A68" s="147" t="s">
        <v>478</v>
      </c>
      <c r="B68" s="147" t="s">
        <v>694</v>
      </c>
      <c r="C68" s="147" t="s">
        <v>552</v>
      </c>
      <c r="D68" s="147" t="s">
        <v>560</v>
      </c>
      <c r="E68" s="147" t="s">
        <v>702</v>
      </c>
      <c r="F68" s="147" t="s">
        <v>555</v>
      </c>
      <c r="G68" s="146" t="s">
        <v>589</v>
      </c>
      <c r="H68" s="146" t="s">
        <v>564</v>
      </c>
      <c r="I68" s="147" t="s">
        <v>558</v>
      </c>
      <c r="J68" s="147" t="s">
        <v>696</v>
      </c>
    </row>
    <row r="69" ht="52.5" customHeight="1" outlineLevel="1" spans="1:10">
      <c r="A69" s="147" t="s">
        <v>478</v>
      </c>
      <c r="B69" s="147" t="s">
        <v>694</v>
      </c>
      <c r="C69" s="147" t="s">
        <v>567</v>
      </c>
      <c r="D69" s="147" t="s">
        <v>568</v>
      </c>
      <c r="E69" s="147" t="s">
        <v>703</v>
      </c>
      <c r="F69" s="147" t="s">
        <v>562</v>
      </c>
      <c r="G69" s="146" t="s">
        <v>610</v>
      </c>
      <c r="H69" s="146"/>
      <c r="I69" s="147" t="s">
        <v>571</v>
      </c>
      <c r="J69" s="147" t="s">
        <v>696</v>
      </c>
    </row>
    <row r="70" ht="52.5" customHeight="1" outlineLevel="1" spans="1:10">
      <c r="A70" s="147" t="s">
        <v>478</v>
      </c>
      <c r="B70" s="147" t="s">
        <v>694</v>
      </c>
      <c r="C70" s="147" t="s">
        <v>575</v>
      </c>
      <c r="D70" s="147" t="s">
        <v>576</v>
      </c>
      <c r="E70" s="147" t="s">
        <v>576</v>
      </c>
      <c r="F70" s="147" t="s">
        <v>555</v>
      </c>
      <c r="G70" s="146" t="s">
        <v>578</v>
      </c>
      <c r="H70" s="146" t="s">
        <v>564</v>
      </c>
      <c r="I70" s="147" t="s">
        <v>558</v>
      </c>
      <c r="J70" s="147" t="s">
        <v>696</v>
      </c>
    </row>
    <row r="71" ht="52.5" customHeight="1" outlineLevel="1" spans="1:10">
      <c r="A71" s="147" t="s">
        <v>431</v>
      </c>
      <c r="B71" s="147" t="s">
        <v>704</v>
      </c>
      <c r="C71" s="147" t="s">
        <v>552</v>
      </c>
      <c r="D71" s="147" t="s">
        <v>553</v>
      </c>
      <c r="E71" s="147" t="s">
        <v>705</v>
      </c>
      <c r="F71" s="147" t="s">
        <v>555</v>
      </c>
      <c r="G71" s="146" t="s">
        <v>71</v>
      </c>
      <c r="H71" s="146" t="s">
        <v>646</v>
      </c>
      <c r="I71" s="147" t="s">
        <v>558</v>
      </c>
      <c r="J71" s="147" t="s">
        <v>706</v>
      </c>
    </row>
    <row r="72" ht="52.5" customHeight="1" outlineLevel="1" spans="1:10">
      <c r="A72" s="147" t="s">
        <v>431</v>
      </c>
      <c r="B72" s="147" t="s">
        <v>704</v>
      </c>
      <c r="C72" s="147" t="s">
        <v>552</v>
      </c>
      <c r="D72" s="147" t="s">
        <v>707</v>
      </c>
      <c r="E72" s="147" t="s">
        <v>708</v>
      </c>
      <c r="F72" s="147" t="s">
        <v>562</v>
      </c>
      <c r="G72" s="146" t="s">
        <v>709</v>
      </c>
      <c r="H72" s="146" t="s">
        <v>660</v>
      </c>
      <c r="I72" s="147" t="s">
        <v>558</v>
      </c>
      <c r="J72" s="147" t="s">
        <v>706</v>
      </c>
    </row>
    <row r="73" ht="52.5" customHeight="1" outlineLevel="1" spans="1:10">
      <c r="A73" s="147" t="s">
        <v>431</v>
      </c>
      <c r="B73" s="147" t="s">
        <v>704</v>
      </c>
      <c r="C73" s="147" t="s">
        <v>567</v>
      </c>
      <c r="D73" s="147" t="s">
        <v>568</v>
      </c>
      <c r="E73" s="147" t="s">
        <v>710</v>
      </c>
      <c r="F73" s="147" t="s">
        <v>562</v>
      </c>
      <c r="G73" s="146" t="s">
        <v>711</v>
      </c>
      <c r="H73" s="146"/>
      <c r="I73" s="147" t="s">
        <v>571</v>
      </c>
      <c r="J73" s="147" t="s">
        <v>712</v>
      </c>
    </row>
    <row r="74" ht="52.5" customHeight="1" outlineLevel="1" spans="1:10">
      <c r="A74" s="147" t="s">
        <v>431</v>
      </c>
      <c r="B74" s="147" t="s">
        <v>704</v>
      </c>
      <c r="C74" s="147" t="s">
        <v>575</v>
      </c>
      <c r="D74" s="147" t="s">
        <v>576</v>
      </c>
      <c r="E74" s="147" t="s">
        <v>597</v>
      </c>
      <c r="F74" s="147" t="s">
        <v>555</v>
      </c>
      <c r="G74" s="146" t="s">
        <v>578</v>
      </c>
      <c r="H74" s="146" t="s">
        <v>564</v>
      </c>
      <c r="I74" s="147" t="s">
        <v>558</v>
      </c>
      <c r="J74" s="147" t="s">
        <v>706</v>
      </c>
    </row>
    <row r="75" ht="52.5" customHeight="1" outlineLevel="1" spans="1:10">
      <c r="A75" s="147" t="s">
        <v>480</v>
      </c>
      <c r="B75" s="147" t="s">
        <v>713</v>
      </c>
      <c r="C75" s="147" t="s">
        <v>552</v>
      </c>
      <c r="D75" s="147" t="s">
        <v>553</v>
      </c>
      <c r="E75" s="147" t="s">
        <v>714</v>
      </c>
      <c r="F75" s="147" t="s">
        <v>562</v>
      </c>
      <c r="G75" s="146" t="s">
        <v>715</v>
      </c>
      <c r="H75" s="146" t="s">
        <v>716</v>
      </c>
      <c r="I75" s="147" t="s">
        <v>558</v>
      </c>
      <c r="J75" s="147" t="s">
        <v>717</v>
      </c>
    </row>
    <row r="76" ht="52.5" customHeight="1" outlineLevel="1" spans="1:10">
      <c r="A76" s="147" t="s">
        <v>480</v>
      </c>
      <c r="B76" s="147" t="s">
        <v>713</v>
      </c>
      <c r="C76" s="147" t="s">
        <v>552</v>
      </c>
      <c r="D76" s="147" t="s">
        <v>560</v>
      </c>
      <c r="E76" s="147" t="s">
        <v>718</v>
      </c>
      <c r="F76" s="147" t="s">
        <v>555</v>
      </c>
      <c r="G76" s="146" t="s">
        <v>77</v>
      </c>
      <c r="H76" s="146" t="s">
        <v>719</v>
      </c>
      <c r="I76" s="147" t="s">
        <v>558</v>
      </c>
      <c r="J76" s="147" t="s">
        <v>717</v>
      </c>
    </row>
    <row r="77" ht="52.5" customHeight="1" outlineLevel="1" spans="1:10">
      <c r="A77" s="147" t="s">
        <v>480</v>
      </c>
      <c r="B77" s="147" t="s">
        <v>713</v>
      </c>
      <c r="C77" s="147" t="s">
        <v>567</v>
      </c>
      <c r="D77" s="147" t="s">
        <v>611</v>
      </c>
      <c r="E77" s="147" t="s">
        <v>720</v>
      </c>
      <c r="F77" s="147" t="s">
        <v>562</v>
      </c>
      <c r="G77" s="146" t="s">
        <v>720</v>
      </c>
      <c r="H77" s="146"/>
      <c r="I77" s="147" t="s">
        <v>571</v>
      </c>
      <c r="J77" s="147" t="s">
        <v>717</v>
      </c>
    </row>
    <row r="78" ht="52.5" customHeight="1" outlineLevel="1" spans="1:10">
      <c r="A78" s="147" t="s">
        <v>480</v>
      </c>
      <c r="B78" s="147" t="s">
        <v>713</v>
      </c>
      <c r="C78" s="147" t="s">
        <v>567</v>
      </c>
      <c r="D78" s="147" t="s">
        <v>568</v>
      </c>
      <c r="E78" s="147" t="s">
        <v>721</v>
      </c>
      <c r="F78" s="147" t="s">
        <v>562</v>
      </c>
      <c r="G78" s="146" t="s">
        <v>721</v>
      </c>
      <c r="H78" s="146"/>
      <c r="I78" s="147" t="s">
        <v>571</v>
      </c>
      <c r="J78" s="147" t="s">
        <v>717</v>
      </c>
    </row>
    <row r="79" ht="52.5" customHeight="1" outlineLevel="1" spans="1:10">
      <c r="A79" s="147" t="s">
        <v>480</v>
      </c>
      <c r="B79" s="147" t="s">
        <v>713</v>
      </c>
      <c r="C79" s="147" t="s">
        <v>567</v>
      </c>
      <c r="D79" s="147" t="s">
        <v>620</v>
      </c>
      <c r="E79" s="147" t="s">
        <v>722</v>
      </c>
      <c r="F79" s="147" t="s">
        <v>562</v>
      </c>
      <c r="G79" s="146" t="s">
        <v>722</v>
      </c>
      <c r="H79" s="146"/>
      <c r="I79" s="147" t="s">
        <v>571</v>
      </c>
      <c r="J79" s="147" t="s">
        <v>717</v>
      </c>
    </row>
    <row r="80" ht="52.5" customHeight="1" outlineLevel="1" spans="1:10">
      <c r="A80" s="147" t="s">
        <v>480</v>
      </c>
      <c r="B80" s="147" t="s">
        <v>713</v>
      </c>
      <c r="C80" s="147" t="s">
        <v>567</v>
      </c>
      <c r="D80" s="147" t="s">
        <v>572</v>
      </c>
      <c r="E80" s="147" t="s">
        <v>723</v>
      </c>
      <c r="F80" s="147" t="s">
        <v>562</v>
      </c>
      <c r="G80" s="146" t="s">
        <v>723</v>
      </c>
      <c r="H80" s="146"/>
      <c r="I80" s="147" t="s">
        <v>571</v>
      </c>
      <c r="J80" s="147" t="s">
        <v>717</v>
      </c>
    </row>
    <row r="81" ht="52.5" customHeight="1" outlineLevel="1" spans="1:10">
      <c r="A81" s="147" t="s">
        <v>480</v>
      </c>
      <c r="B81" s="147" t="s">
        <v>713</v>
      </c>
      <c r="C81" s="147" t="s">
        <v>575</v>
      </c>
      <c r="D81" s="147" t="s">
        <v>576</v>
      </c>
      <c r="E81" s="147" t="s">
        <v>597</v>
      </c>
      <c r="F81" s="147" t="s">
        <v>555</v>
      </c>
      <c r="G81" s="146" t="s">
        <v>724</v>
      </c>
      <c r="H81" s="146" t="s">
        <v>564</v>
      </c>
      <c r="I81" s="147" t="s">
        <v>558</v>
      </c>
      <c r="J81" s="147" t="s">
        <v>717</v>
      </c>
    </row>
    <row r="82" ht="52.5" customHeight="1" outlineLevel="1" spans="1:10">
      <c r="A82" s="147" t="s">
        <v>464</v>
      </c>
      <c r="B82" s="147" t="s">
        <v>725</v>
      </c>
      <c r="C82" s="147" t="s">
        <v>552</v>
      </c>
      <c r="D82" s="147" t="s">
        <v>553</v>
      </c>
      <c r="E82" s="147" t="s">
        <v>726</v>
      </c>
      <c r="F82" s="147" t="s">
        <v>555</v>
      </c>
      <c r="G82" s="146" t="s">
        <v>727</v>
      </c>
      <c r="H82" s="146" t="s">
        <v>646</v>
      </c>
      <c r="I82" s="147" t="s">
        <v>558</v>
      </c>
      <c r="J82" s="147" t="s">
        <v>728</v>
      </c>
    </row>
    <row r="83" ht="52.5" customHeight="1" outlineLevel="1" spans="1:10">
      <c r="A83" s="147" t="s">
        <v>464</v>
      </c>
      <c r="B83" s="147" t="s">
        <v>725</v>
      </c>
      <c r="C83" s="147" t="s">
        <v>567</v>
      </c>
      <c r="D83" s="147" t="s">
        <v>568</v>
      </c>
      <c r="E83" s="147" t="s">
        <v>729</v>
      </c>
      <c r="F83" s="147" t="s">
        <v>562</v>
      </c>
      <c r="G83" s="146" t="s">
        <v>610</v>
      </c>
      <c r="H83" s="146"/>
      <c r="I83" s="147" t="s">
        <v>571</v>
      </c>
      <c r="J83" s="147" t="s">
        <v>728</v>
      </c>
    </row>
    <row r="84" ht="52.5" customHeight="1" outlineLevel="1" spans="1:10">
      <c r="A84" s="147" t="s">
        <v>464</v>
      </c>
      <c r="B84" s="147" t="s">
        <v>725</v>
      </c>
      <c r="C84" s="147" t="s">
        <v>567</v>
      </c>
      <c r="D84" s="147" t="s">
        <v>620</v>
      </c>
      <c r="E84" s="147" t="s">
        <v>730</v>
      </c>
      <c r="F84" s="147" t="s">
        <v>562</v>
      </c>
      <c r="G84" s="146" t="s">
        <v>595</v>
      </c>
      <c r="H84" s="146"/>
      <c r="I84" s="147" t="s">
        <v>571</v>
      </c>
      <c r="J84" s="147" t="s">
        <v>728</v>
      </c>
    </row>
    <row r="85" ht="52.5" customHeight="1" outlineLevel="1" spans="1:10">
      <c r="A85" s="147" t="s">
        <v>464</v>
      </c>
      <c r="B85" s="147" t="s">
        <v>725</v>
      </c>
      <c r="C85" s="147" t="s">
        <v>575</v>
      </c>
      <c r="D85" s="147" t="s">
        <v>576</v>
      </c>
      <c r="E85" s="147" t="s">
        <v>622</v>
      </c>
      <c r="F85" s="147" t="s">
        <v>555</v>
      </c>
      <c r="G85" s="146" t="s">
        <v>578</v>
      </c>
      <c r="H85" s="146" t="s">
        <v>564</v>
      </c>
      <c r="I85" s="147" t="s">
        <v>558</v>
      </c>
      <c r="J85" s="147" t="s">
        <v>728</v>
      </c>
    </row>
    <row r="86" ht="52.5" customHeight="1" outlineLevel="1" spans="1:10">
      <c r="A86" s="147" t="s">
        <v>482</v>
      </c>
      <c r="B86" s="147" t="s">
        <v>731</v>
      </c>
      <c r="C86" s="147" t="s">
        <v>552</v>
      </c>
      <c r="D86" s="147" t="s">
        <v>553</v>
      </c>
      <c r="E86" s="147" t="s">
        <v>732</v>
      </c>
      <c r="F86" s="147" t="s">
        <v>562</v>
      </c>
      <c r="G86" s="146" t="s">
        <v>563</v>
      </c>
      <c r="H86" s="146" t="s">
        <v>564</v>
      </c>
      <c r="I86" s="147" t="s">
        <v>558</v>
      </c>
      <c r="J86" s="147" t="s">
        <v>733</v>
      </c>
    </row>
    <row r="87" ht="52.5" customHeight="1" outlineLevel="1" spans="1:10">
      <c r="A87" s="147" t="s">
        <v>482</v>
      </c>
      <c r="B87" s="147" t="s">
        <v>731</v>
      </c>
      <c r="C87" s="147" t="s">
        <v>567</v>
      </c>
      <c r="D87" s="147" t="s">
        <v>568</v>
      </c>
      <c r="E87" s="147" t="s">
        <v>734</v>
      </c>
      <c r="F87" s="147" t="s">
        <v>562</v>
      </c>
      <c r="G87" s="146" t="s">
        <v>734</v>
      </c>
      <c r="H87" s="146"/>
      <c r="I87" s="147" t="s">
        <v>571</v>
      </c>
      <c r="J87" s="147" t="s">
        <v>733</v>
      </c>
    </row>
    <row r="88" ht="52.5" customHeight="1" outlineLevel="1" spans="1:10">
      <c r="A88" s="147" t="s">
        <v>482</v>
      </c>
      <c r="B88" s="147" t="s">
        <v>731</v>
      </c>
      <c r="C88" s="147" t="s">
        <v>567</v>
      </c>
      <c r="D88" s="147" t="s">
        <v>620</v>
      </c>
      <c r="E88" s="147" t="s">
        <v>735</v>
      </c>
      <c r="F88" s="147" t="s">
        <v>562</v>
      </c>
      <c r="G88" s="146" t="s">
        <v>735</v>
      </c>
      <c r="H88" s="146"/>
      <c r="I88" s="147" t="s">
        <v>571</v>
      </c>
      <c r="J88" s="147" t="s">
        <v>733</v>
      </c>
    </row>
    <row r="89" ht="52.5" customHeight="1" outlineLevel="1" spans="1:10">
      <c r="A89" s="147" t="s">
        <v>482</v>
      </c>
      <c r="B89" s="147" t="s">
        <v>731</v>
      </c>
      <c r="C89" s="147" t="s">
        <v>567</v>
      </c>
      <c r="D89" s="147" t="s">
        <v>572</v>
      </c>
      <c r="E89" s="147" t="s">
        <v>736</v>
      </c>
      <c r="F89" s="147" t="s">
        <v>562</v>
      </c>
      <c r="G89" s="146" t="s">
        <v>736</v>
      </c>
      <c r="H89" s="146"/>
      <c r="I89" s="147" t="s">
        <v>571</v>
      </c>
      <c r="J89" s="147" t="s">
        <v>733</v>
      </c>
    </row>
    <row r="90" ht="52.5" customHeight="1" outlineLevel="1" spans="1:10">
      <c r="A90" s="147" t="s">
        <v>482</v>
      </c>
      <c r="B90" s="147" t="s">
        <v>731</v>
      </c>
      <c r="C90" s="147" t="s">
        <v>575</v>
      </c>
      <c r="D90" s="147" t="s">
        <v>576</v>
      </c>
      <c r="E90" s="147" t="s">
        <v>597</v>
      </c>
      <c r="F90" s="147" t="s">
        <v>555</v>
      </c>
      <c r="G90" s="146" t="s">
        <v>724</v>
      </c>
      <c r="H90" s="146" t="s">
        <v>564</v>
      </c>
      <c r="I90" s="147" t="s">
        <v>558</v>
      </c>
      <c r="J90" s="147" t="s">
        <v>733</v>
      </c>
    </row>
    <row r="91" ht="52.5" customHeight="1" outlineLevel="1" spans="1:10">
      <c r="A91" s="147" t="s">
        <v>472</v>
      </c>
      <c r="B91" s="147" t="s">
        <v>737</v>
      </c>
      <c r="C91" s="147" t="s">
        <v>552</v>
      </c>
      <c r="D91" s="147" t="s">
        <v>553</v>
      </c>
      <c r="E91" s="147" t="s">
        <v>738</v>
      </c>
      <c r="F91" s="147" t="s">
        <v>555</v>
      </c>
      <c r="G91" s="146" t="s">
        <v>739</v>
      </c>
      <c r="H91" s="146" t="s">
        <v>740</v>
      </c>
      <c r="I91" s="147" t="s">
        <v>558</v>
      </c>
      <c r="J91" s="147" t="s">
        <v>741</v>
      </c>
    </row>
    <row r="92" ht="52.5" customHeight="1" outlineLevel="1" spans="1:10">
      <c r="A92" s="147" t="s">
        <v>472</v>
      </c>
      <c r="B92" s="147" t="s">
        <v>737</v>
      </c>
      <c r="C92" s="147" t="s">
        <v>552</v>
      </c>
      <c r="D92" s="147" t="s">
        <v>553</v>
      </c>
      <c r="E92" s="147" t="s">
        <v>742</v>
      </c>
      <c r="F92" s="147" t="s">
        <v>555</v>
      </c>
      <c r="G92" s="146" t="s">
        <v>743</v>
      </c>
      <c r="H92" s="146" t="s">
        <v>740</v>
      </c>
      <c r="I92" s="147" t="s">
        <v>558</v>
      </c>
      <c r="J92" s="147" t="s">
        <v>741</v>
      </c>
    </row>
    <row r="93" ht="52.5" customHeight="1" outlineLevel="1" spans="1:10">
      <c r="A93" s="147" t="s">
        <v>472</v>
      </c>
      <c r="B93" s="147" t="s">
        <v>737</v>
      </c>
      <c r="C93" s="147" t="s">
        <v>552</v>
      </c>
      <c r="D93" s="147" t="s">
        <v>560</v>
      </c>
      <c r="E93" s="147" t="s">
        <v>744</v>
      </c>
      <c r="F93" s="147" t="s">
        <v>562</v>
      </c>
      <c r="G93" s="146" t="s">
        <v>563</v>
      </c>
      <c r="H93" s="146" t="s">
        <v>564</v>
      </c>
      <c r="I93" s="147" t="s">
        <v>558</v>
      </c>
      <c r="J93" s="147" t="s">
        <v>741</v>
      </c>
    </row>
    <row r="94" ht="52.5" customHeight="1" outlineLevel="1" spans="1:10">
      <c r="A94" s="147" t="s">
        <v>472</v>
      </c>
      <c r="B94" s="147" t="s">
        <v>737</v>
      </c>
      <c r="C94" s="147" t="s">
        <v>567</v>
      </c>
      <c r="D94" s="147" t="s">
        <v>568</v>
      </c>
      <c r="E94" s="147" t="s">
        <v>745</v>
      </c>
      <c r="F94" s="147" t="s">
        <v>562</v>
      </c>
      <c r="G94" s="146" t="s">
        <v>746</v>
      </c>
      <c r="H94" s="146"/>
      <c r="I94" s="147" t="s">
        <v>571</v>
      </c>
      <c r="J94" s="147" t="s">
        <v>741</v>
      </c>
    </row>
    <row r="95" ht="52.5" customHeight="1" outlineLevel="1" spans="1:10">
      <c r="A95" s="147" t="s">
        <v>472</v>
      </c>
      <c r="B95" s="147" t="s">
        <v>737</v>
      </c>
      <c r="C95" s="147" t="s">
        <v>567</v>
      </c>
      <c r="D95" s="147" t="s">
        <v>572</v>
      </c>
      <c r="E95" s="147" t="s">
        <v>747</v>
      </c>
      <c r="F95" s="147" t="s">
        <v>562</v>
      </c>
      <c r="G95" s="146" t="s">
        <v>574</v>
      </c>
      <c r="H95" s="146"/>
      <c r="I95" s="147" t="s">
        <v>571</v>
      </c>
      <c r="J95" s="147" t="s">
        <v>741</v>
      </c>
    </row>
    <row r="96" ht="52.5" customHeight="1" outlineLevel="1" spans="1:10">
      <c r="A96" s="147" t="s">
        <v>472</v>
      </c>
      <c r="B96" s="147" t="s">
        <v>737</v>
      </c>
      <c r="C96" s="147" t="s">
        <v>575</v>
      </c>
      <c r="D96" s="147" t="s">
        <v>576</v>
      </c>
      <c r="E96" s="147" t="s">
        <v>748</v>
      </c>
      <c r="F96" s="147" t="s">
        <v>555</v>
      </c>
      <c r="G96" s="146" t="s">
        <v>589</v>
      </c>
      <c r="H96" s="146" t="s">
        <v>564</v>
      </c>
      <c r="I96" s="147" t="s">
        <v>558</v>
      </c>
      <c r="J96" s="147" t="s">
        <v>741</v>
      </c>
    </row>
    <row r="97" ht="52.5" customHeight="1" outlineLevel="1" spans="1:10">
      <c r="A97" s="147" t="s">
        <v>484</v>
      </c>
      <c r="B97" s="147" t="s">
        <v>749</v>
      </c>
      <c r="C97" s="147" t="s">
        <v>552</v>
      </c>
      <c r="D97" s="147" t="s">
        <v>553</v>
      </c>
      <c r="E97" s="147" t="s">
        <v>750</v>
      </c>
      <c r="F97" s="147" t="s">
        <v>555</v>
      </c>
      <c r="G97" s="146" t="s">
        <v>751</v>
      </c>
      <c r="H97" s="146" t="s">
        <v>740</v>
      </c>
      <c r="I97" s="147" t="s">
        <v>558</v>
      </c>
      <c r="J97" s="147" t="s">
        <v>752</v>
      </c>
    </row>
    <row r="98" ht="52.5" customHeight="1" outlineLevel="1" spans="1:10">
      <c r="A98" s="147" t="s">
        <v>484</v>
      </c>
      <c r="B98" s="147" t="s">
        <v>749</v>
      </c>
      <c r="C98" s="147" t="s">
        <v>552</v>
      </c>
      <c r="D98" s="147" t="s">
        <v>553</v>
      </c>
      <c r="E98" s="147" t="s">
        <v>753</v>
      </c>
      <c r="F98" s="147" t="s">
        <v>555</v>
      </c>
      <c r="G98" s="146" t="s">
        <v>663</v>
      </c>
      <c r="H98" s="146" t="s">
        <v>699</v>
      </c>
      <c r="I98" s="147" t="s">
        <v>558</v>
      </c>
      <c r="J98" s="147" t="s">
        <v>752</v>
      </c>
    </row>
    <row r="99" ht="52.5" customHeight="1" outlineLevel="1" spans="1:10">
      <c r="A99" s="147" t="s">
        <v>484</v>
      </c>
      <c r="B99" s="147" t="s">
        <v>749</v>
      </c>
      <c r="C99" s="147" t="s">
        <v>552</v>
      </c>
      <c r="D99" s="147" t="s">
        <v>553</v>
      </c>
      <c r="E99" s="147" t="s">
        <v>754</v>
      </c>
      <c r="F99" s="147" t="s">
        <v>555</v>
      </c>
      <c r="G99" s="146" t="s">
        <v>72</v>
      </c>
      <c r="H99" s="146" t="s">
        <v>740</v>
      </c>
      <c r="I99" s="147" t="s">
        <v>558</v>
      </c>
      <c r="J99" s="147" t="s">
        <v>752</v>
      </c>
    </row>
    <row r="100" ht="52.5" customHeight="1" outlineLevel="1" spans="1:10">
      <c r="A100" s="147" t="s">
        <v>484</v>
      </c>
      <c r="B100" s="147" t="s">
        <v>749</v>
      </c>
      <c r="C100" s="147" t="s">
        <v>552</v>
      </c>
      <c r="D100" s="147" t="s">
        <v>553</v>
      </c>
      <c r="E100" s="147" t="s">
        <v>755</v>
      </c>
      <c r="F100" s="147" t="s">
        <v>555</v>
      </c>
      <c r="G100" s="146" t="s">
        <v>756</v>
      </c>
      <c r="H100" s="146" t="s">
        <v>614</v>
      </c>
      <c r="I100" s="147" t="s">
        <v>558</v>
      </c>
      <c r="J100" s="147" t="s">
        <v>752</v>
      </c>
    </row>
    <row r="101" ht="52.5" customHeight="1" outlineLevel="1" spans="1:10">
      <c r="A101" s="147" t="s">
        <v>484</v>
      </c>
      <c r="B101" s="147" t="s">
        <v>749</v>
      </c>
      <c r="C101" s="147" t="s">
        <v>552</v>
      </c>
      <c r="D101" s="147" t="s">
        <v>560</v>
      </c>
      <c r="E101" s="147" t="s">
        <v>757</v>
      </c>
      <c r="F101" s="147" t="s">
        <v>555</v>
      </c>
      <c r="G101" s="146" t="s">
        <v>758</v>
      </c>
      <c r="H101" s="146" t="s">
        <v>759</v>
      </c>
      <c r="I101" s="147" t="s">
        <v>558</v>
      </c>
      <c r="J101" s="147" t="s">
        <v>752</v>
      </c>
    </row>
    <row r="102" ht="52.5" customHeight="1" outlineLevel="1" spans="1:10">
      <c r="A102" s="147" t="s">
        <v>484</v>
      </c>
      <c r="B102" s="147" t="s">
        <v>749</v>
      </c>
      <c r="C102" s="147" t="s">
        <v>552</v>
      </c>
      <c r="D102" s="147" t="s">
        <v>560</v>
      </c>
      <c r="E102" s="147" t="s">
        <v>760</v>
      </c>
      <c r="F102" s="147" t="s">
        <v>555</v>
      </c>
      <c r="G102" s="146" t="s">
        <v>589</v>
      </c>
      <c r="H102" s="146" t="s">
        <v>564</v>
      </c>
      <c r="I102" s="147" t="s">
        <v>558</v>
      </c>
      <c r="J102" s="147" t="s">
        <v>752</v>
      </c>
    </row>
    <row r="103" ht="52.5" customHeight="1" outlineLevel="1" spans="1:10">
      <c r="A103" s="147" t="s">
        <v>484</v>
      </c>
      <c r="B103" s="147" t="s">
        <v>749</v>
      </c>
      <c r="C103" s="147" t="s">
        <v>552</v>
      </c>
      <c r="D103" s="147" t="s">
        <v>560</v>
      </c>
      <c r="E103" s="147" t="s">
        <v>761</v>
      </c>
      <c r="F103" s="147" t="s">
        <v>555</v>
      </c>
      <c r="G103" s="146" t="s">
        <v>762</v>
      </c>
      <c r="H103" s="146" t="s">
        <v>564</v>
      </c>
      <c r="I103" s="147" t="s">
        <v>558</v>
      </c>
      <c r="J103" s="147" t="s">
        <v>752</v>
      </c>
    </row>
    <row r="104" ht="52.5" customHeight="1" outlineLevel="1" spans="1:10">
      <c r="A104" s="147" t="s">
        <v>484</v>
      </c>
      <c r="B104" s="147" t="s">
        <v>749</v>
      </c>
      <c r="C104" s="147" t="s">
        <v>567</v>
      </c>
      <c r="D104" s="147" t="s">
        <v>611</v>
      </c>
      <c r="E104" s="147" t="s">
        <v>763</v>
      </c>
      <c r="F104" s="147" t="s">
        <v>555</v>
      </c>
      <c r="G104" s="146" t="s">
        <v>764</v>
      </c>
      <c r="H104" s="146" t="s">
        <v>617</v>
      </c>
      <c r="I104" s="147" t="s">
        <v>558</v>
      </c>
      <c r="J104" s="147" t="s">
        <v>765</v>
      </c>
    </row>
    <row r="105" ht="52.5" customHeight="1" outlineLevel="1" spans="1:10">
      <c r="A105" s="147" t="s">
        <v>484</v>
      </c>
      <c r="B105" s="147" t="s">
        <v>749</v>
      </c>
      <c r="C105" s="147" t="s">
        <v>567</v>
      </c>
      <c r="D105" s="147" t="s">
        <v>620</v>
      </c>
      <c r="E105" s="147" t="s">
        <v>766</v>
      </c>
      <c r="F105" s="147" t="s">
        <v>555</v>
      </c>
      <c r="G105" s="146" t="s">
        <v>767</v>
      </c>
      <c r="H105" s="146"/>
      <c r="I105" s="147" t="s">
        <v>571</v>
      </c>
      <c r="J105" s="147" t="s">
        <v>752</v>
      </c>
    </row>
    <row r="106" ht="52.5" customHeight="1" outlineLevel="1" spans="1:10">
      <c r="A106" s="147" t="s">
        <v>484</v>
      </c>
      <c r="B106" s="147" t="s">
        <v>749</v>
      </c>
      <c r="C106" s="147" t="s">
        <v>567</v>
      </c>
      <c r="D106" s="147" t="s">
        <v>572</v>
      </c>
      <c r="E106" s="147" t="s">
        <v>768</v>
      </c>
      <c r="F106" s="147" t="s">
        <v>562</v>
      </c>
      <c r="G106" s="146" t="s">
        <v>574</v>
      </c>
      <c r="H106" s="146"/>
      <c r="I106" s="147" t="s">
        <v>571</v>
      </c>
      <c r="J106" s="147" t="s">
        <v>752</v>
      </c>
    </row>
    <row r="107" ht="52.5" customHeight="1" outlineLevel="1" spans="1:10">
      <c r="A107" s="147" t="s">
        <v>484</v>
      </c>
      <c r="B107" s="147" t="s">
        <v>749</v>
      </c>
      <c r="C107" s="147" t="s">
        <v>575</v>
      </c>
      <c r="D107" s="147" t="s">
        <v>576</v>
      </c>
      <c r="E107" s="147" t="s">
        <v>769</v>
      </c>
      <c r="F107" s="147" t="s">
        <v>555</v>
      </c>
      <c r="G107" s="146" t="s">
        <v>724</v>
      </c>
      <c r="H107" s="146" t="s">
        <v>564</v>
      </c>
      <c r="I107" s="147" t="s">
        <v>558</v>
      </c>
      <c r="J107" s="147" t="s">
        <v>752</v>
      </c>
    </row>
    <row r="108" ht="52.5" customHeight="1" outlineLevel="1" spans="1:10">
      <c r="A108" s="147" t="s">
        <v>486</v>
      </c>
      <c r="B108" s="147" t="s">
        <v>770</v>
      </c>
      <c r="C108" s="147" t="s">
        <v>552</v>
      </c>
      <c r="D108" s="147" t="s">
        <v>553</v>
      </c>
      <c r="E108" s="147" t="s">
        <v>771</v>
      </c>
      <c r="F108" s="147" t="s">
        <v>555</v>
      </c>
      <c r="G108" s="146" t="s">
        <v>578</v>
      </c>
      <c r="H108" s="146" t="s">
        <v>564</v>
      </c>
      <c r="I108" s="147" t="s">
        <v>558</v>
      </c>
      <c r="J108" s="147" t="s">
        <v>772</v>
      </c>
    </row>
    <row r="109" ht="52.5" customHeight="1" outlineLevel="1" spans="1:10">
      <c r="A109" s="147" t="s">
        <v>486</v>
      </c>
      <c r="B109" s="147" t="s">
        <v>770</v>
      </c>
      <c r="C109" s="147" t="s">
        <v>567</v>
      </c>
      <c r="D109" s="147" t="s">
        <v>568</v>
      </c>
      <c r="E109" s="147" t="s">
        <v>773</v>
      </c>
      <c r="F109" s="147" t="s">
        <v>555</v>
      </c>
      <c r="G109" s="146" t="s">
        <v>578</v>
      </c>
      <c r="H109" s="146" t="s">
        <v>564</v>
      </c>
      <c r="I109" s="147" t="s">
        <v>558</v>
      </c>
      <c r="J109" s="147" t="s">
        <v>774</v>
      </c>
    </row>
    <row r="110" ht="52.5" customHeight="1" outlineLevel="1" spans="1:10">
      <c r="A110" s="147" t="s">
        <v>486</v>
      </c>
      <c r="B110" s="147" t="s">
        <v>770</v>
      </c>
      <c r="C110" s="147" t="s">
        <v>575</v>
      </c>
      <c r="D110" s="147" t="s">
        <v>576</v>
      </c>
      <c r="E110" s="147" t="s">
        <v>775</v>
      </c>
      <c r="F110" s="147" t="s">
        <v>555</v>
      </c>
      <c r="G110" s="146" t="s">
        <v>578</v>
      </c>
      <c r="H110" s="146" t="s">
        <v>564</v>
      </c>
      <c r="I110" s="147" t="s">
        <v>558</v>
      </c>
      <c r="J110" s="147" t="s">
        <v>775</v>
      </c>
    </row>
    <row r="111" ht="56.25" outlineLevel="1" spans="1:10">
      <c r="A111" s="147" t="s">
        <v>490</v>
      </c>
      <c r="B111" s="147" t="s">
        <v>776</v>
      </c>
      <c r="C111" s="147" t="s">
        <v>552</v>
      </c>
      <c r="D111" s="147" t="s">
        <v>553</v>
      </c>
      <c r="E111" s="147" t="s">
        <v>777</v>
      </c>
      <c r="F111" s="147" t="s">
        <v>555</v>
      </c>
      <c r="G111" s="146" t="s">
        <v>778</v>
      </c>
      <c r="H111" s="146" t="s">
        <v>779</v>
      </c>
      <c r="I111" s="147" t="s">
        <v>558</v>
      </c>
      <c r="J111" s="147" t="s">
        <v>780</v>
      </c>
    </row>
    <row r="112" ht="52.5" customHeight="1" outlineLevel="1" spans="1:10">
      <c r="A112" s="147" t="s">
        <v>490</v>
      </c>
      <c r="B112" s="147" t="s">
        <v>776</v>
      </c>
      <c r="C112" s="147" t="s">
        <v>552</v>
      </c>
      <c r="D112" s="147" t="s">
        <v>560</v>
      </c>
      <c r="E112" s="147" t="s">
        <v>781</v>
      </c>
      <c r="F112" s="147" t="s">
        <v>555</v>
      </c>
      <c r="G112" s="146" t="s">
        <v>782</v>
      </c>
      <c r="H112" s="146" t="s">
        <v>564</v>
      </c>
      <c r="I112" s="147" t="s">
        <v>558</v>
      </c>
      <c r="J112" s="147" t="s">
        <v>780</v>
      </c>
    </row>
    <row r="113" ht="52.5" customHeight="1" outlineLevel="1" spans="1:10">
      <c r="A113" s="147" t="s">
        <v>490</v>
      </c>
      <c r="B113" s="147" t="s">
        <v>776</v>
      </c>
      <c r="C113" s="147" t="s">
        <v>567</v>
      </c>
      <c r="D113" s="147" t="s">
        <v>568</v>
      </c>
      <c r="E113" s="147" t="s">
        <v>783</v>
      </c>
      <c r="F113" s="147" t="s">
        <v>562</v>
      </c>
      <c r="G113" s="146" t="s">
        <v>630</v>
      </c>
      <c r="H113" s="146"/>
      <c r="I113" s="147" t="s">
        <v>571</v>
      </c>
      <c r="J113" s="147" t="s">
        <v>780</v>
      </c>
    </row>
    <row r="114" ht="52.5" customHeight="1" outlineLevel="1" spans="1:10">
      <c r="A114" s="147" t="s">
        <v>490</v>
      </c>
      <c r="B114" s="147" t="s">
        <v>776</v>
      </c>
      <c r="C114" s="147" t="s">
        <v>567</v>
      </c>
      <c r="D114" s="147" t="s">
        <v>572</v>
      </c>
      <c r="E114" s="147" t="s">
        <v>784</v>
      </c>
      <c r="F114" s="147" t="s">
        <v>562</v>
      </c>
      <c r="G114" s="146" t="s">
        <v>574</v>
      </c>
      <c r="H114" s="146"/>
      <c r="I114" s="147" t="s">
        <v>571</v>
      </c>
      <c r="J114" s="147" t="s">
        <v>780</v>
      </c>
    </row>
    <row r="115" ht="52.5" customHeight="1" outlineLevel="1" spans="1:10">
      <c r="A115" s="147" t="s">
        <v>490</v>
      </c>
      <c r="B115" s="147" t="s">
        <v>776</v>
      </c>
      <c r="C115" s="147" t="s">
        <v>575</v>
      </c>
      <c r="D115" s="147" t="s">
        <v>576</v>
      </c>
      <c r="E115" s="147" t="s">
        <v>576</v>
      </c>
      <c r="F115" s="147" t="s">
        <v>555</v>
      </c>
      <c r="G115" s="146" t="s">
        <v>642</v>
      </c>
      <c r="H115" s="146" t="s">
        <v>564</v>
      </c>
      <c r="I115" s="147" t="s">
        <v>558</v>
      </c>
      <c r="J115" s="147" t="s">
        <v>780</v>
      </c>
    </row>
    <row r="116" ht="52.5" customHeight="1" outlineLevel="1" spans="1:10">
      <c r="A116" s="147" t="s">
        <v>474</v>
      </c>
      <c r="B116" s="147" t="s">
        <v>785</v>
      </c>
      <c r="C116" s="147" t="s">
        <v>552</v>
      </c>
      <c r="D116" s="147" t="s">
        <v>553</v>
      </c>
      <c r="E116" s="147" t="s">
        <v>786</v>
      </c>
      <c r="F116" s="147" t="s">
        <v>562</v>
      </c>
      <c r="G116" s="146" t="s">
        <v>787</v>
      </c>
      <c r="H116" s="146" t="s">
        <v>664</v>
      </c>
      <c r="I116" s="147" t="s">
        <v>558</v>
      </c>
      <c r="J116" s="147" t="s">
        <v>788</v>
      </c>
    </row>
    <row r="117" ht="52.5" customHeight="1" outlineLevel="1" spans="1:10">
      <c r="A117" s="147" t="s">
        <v>474</v>
      </c>
      <c r="B117" s="147" t="s">
        <v>785</v>
      </c>
      <c r="C117" s="147" t="s">
        <v>552</v>
      </c>
      <c r="D117" s="147" t="s">
        <v>560</v>
      </c>
      <c r="E117" s="147" t="s">
        <v>789</v>
      </c>
      <c r="F117" s="147" t="s">
        <v>562</v>
      </c>
      <c r="G117" s="146" t="s">
        <v>789</v>
      </c>
      <c r="H117" s="146"/>
      <c r="I117" s="147" t="s">
        <v>571</v>
      </c>
      <c r="J117" s="147" t="s">
        <v>788</v>
      </c>
    </row>
    <row r="118" ht="52.5" customHeight="1" outlineLevel="1" spans="1:10">
      <c r="A118" s="147" t="s">
        <v>474</v>
      </c>
      <c r="B118" s="147" t="s">
        <v>785</v>
      </c>
      <c r="C118" s="147" t="s">
        <v>567</v>
      </c>
      <c r="D118" s="147" t="s">
        <v>568</v>
      </c>
      <c r="E118" s="147" t="s">
        <v>790</v>
      </c>
      <c r="F118" s="147" t="s">
        <v>562</v>
      </c>
      <c r="G118" s="146" t="s">
        <v>790</v>
      </c>
      <c r="H118" s="146"/>
      <c r="I118" s="147" t="s">
        <v>571</v>
      </c>
      <c r="J118" s="147" t="s">
        <v>788</v>
      </c>
    </row>
    <row r="119" ht="52.5" customHeight="1" outlineLevel="1" spans="1:10">
      <c r="A119" s="147" t="s">
        <v>474</v>
      </c>
      <c r="B119" s="147" t="s">
        <v>785</v>
      </c>
      <c r="C119" s="147" t="s">
        <v>567</v>
      </c>
      <c r="D119" s="147" t="s">
        <v>572</v>
      </c>
      <c r="E119" s="147" t="s">
        <v>791</v>
      </c>
      <c r="F119" s="147" t="s">
        <v>562</v>
      </c>
      <c r="G119" s="146" t="s">
        <v>791</v>
      </c>
      <c r="H119" s="146"/>
      <c r="I119" s="147" t="s">
        <v>571</v>
      </c>
      <c r="J119" s="147" t="s">
        <v>788</v>
      </c>
    </row>
    <row r="120" ht="52.5" customHeight="1" outlineLevel="1" spans="1:10">
      <c r="A120" s="147" t="s">
        <v>474</v>
      </c>
      <c r="B120" s="147" t="s">
        <v>785</v>
      </c>
      <c r="C120" s="147" t="s">
        <v>575</v>
      </c>
      <c r="D120" s="147" t="s">
        <v>576</v>
      </c>
      <c r="E120" s="147" t="s">
        <v>622</v>
      </c>
      <c r="F120" s="147" t="s">
        <v>555</v>
      </c>
      <c r="G120" s="146" t="s">
        <v>589</v>
      </c>
      <c r="H120" s="146" t="s">
        <v>564</v>
      </c>
      <c r="I120" s="147" t="s">
        <v>558</v>
      </c>
      <c r="J120" s="147" t="s">
        <v>788</v>
      </c>
    </row>
    <row r="121" ht="52.5" customHeight="1" outlineLevel="1" spans="1:10">
      <c r="A121" s="147" t="s">
        <v>496</v>
      </c>
      <c r="B121" s="147" t="s">
        <v>792</v>
      </c>
      <c r="C121" s="147" t="s">
        <v>552</v>
      </c>
      <c r="D121" s="147" t="s">
        <v>553</v>
      </c>
      <c r="E121" s="147" t="s">
        <v>793</v>
      </c>
      <c r="F121" s="147" t="s">
        <v>562</v>
      </c>
      <c r="G121" s="146" t="s">
        <v>794</v>
      </c>
      <c r="H121" s="146" t="s">
        <v>690</v>
      </c>
      <c r="I121" s="147" t="s">
        <v>558</v>
      </c>
      <c r="J121" s="147" t="s">
        <v>795</v>
      </c>
    </row>
    <row r="122" ht="52.5" customHeight="1" outlineLevel="1" spans="1:10">
      <c r="A122" s="147" t="s">
        <v>496</v>
      </c>
      <c r="B122" s="147" t="s">
        <v>792</v>
      </c>
      <c r="C122" s="147" t="s">
        <v>552</v>
      </c>
      <c r="D122" s="147" t="s">
        <v>560</v>
      </c>
      <c r="E122" s="147" t="s">
        <v>796</v>
      </c>
      <c r="F122" s="147" t="s">
        <v>562</v>
      </c>
      <c r="G122" s="146" t="s">
        <v>563</v>
      </c>
      <c r="H122" s="146" t="s">
        <v>564</v>
      </c>
      <c r="I122" s="147" t="s">
        <v>558</v>
      </c>
      <c r="J122" s="147" t="s">
        <v>795</v>
      </c>
    </row>
    <row r="123" ht="52.5" customHeight="1" outlineLevel="1" spans="1:10">
      <c r="A123" s="147" t="s">
        <v>496</v>
      </c>
      <c r="B123" s="147" t="s">
        <v>792</v>
      </c>
      <c r="C123" s="147" t="s">
        <v>567</v>
      </c>
      <c r="D123" s="147" t="s">
        <v>568</v>
      </c>
      <c r="E123" s="147" t="s">
        <v>797</v>
      </c>
      <c r="F123" s="147" t="s">
        <v>562</v>
      </c>
      <c r="G123" s="146" t="s">
        <v>798</v>
      </c>
      <c r="H123" s="146"/>
      <c r="I123" s="147" t="s">
        <v>571</v>
      </c>
      <c r="J123" s="147" t="s">
        <v>795</v>
      </c>
    </row>
    <row r="124" ht="52.5" customHeight="1" outlineLevel="1" spans="1:10">
      <c r="A124" s="147" t="s">
        <v>496</v>
      </c>
      <c r="B124" s="147" t="s">
        <v>792</v>
      </c>
      <c r="C124" s="147" t="s">
        <v>567</v>
      </c>
      <c r="D124" s="147" t="s">
        <v>572</v>
      </c>
      <c r="E124" s="147" t="s">
        <v>799</v>
      </c>
      <c r="F124" s="147" t="s">
        <v>562</v>
      </c>
      <c r="G124" s="146" t="s">
        <v>574</v>
      </c>
      <c r="H124" s="146"/>
      <c r="I124" s="147" t="s">
        <v>571</v>
      </c>
      <c r="J124" s="147" t="s">
        <v>795</v>
      </c>
    </row>
    <row r="125" ht="52.5" customHeight="1" outlineLevel="1" spans="1:10">
      <c r="A125" s="147" t="s">
        <v>496</v>
      </c>
      <c r="B125" s="147" t="s">
        <v>792</v>
      </c>
      <c r="C125" s="147" t="s">
        <v>575</v>
      </c>
      <c r="D125" s="147" t="s">
        <v>576</v>
      </c>
      <c r="E125" s="147" t="s">
        <v>748</v>
      </c>
      <c r="F125" s="147" t="s">
        <v>555</v>
      </c>
      <c r="G125" s="146" t="s">
        <v>800</v>
      </c>
      <c r="H125" s="146" t="s">
        <v>564</v>
      </c>
      <c r="I125" s="147" t="s">
        <v>558</v>
      </c>
      <c r="J125" s="147" t="s">
        <v>795</v>
      </c>
    </row>
    <row r="126" ht="52.5" customHeight="1" outlineLevel="1" spans="1:10">
      <c r="A126" s="147" t="s">
        <v>428</v>
      </c>
      <c r="B126" s="147" t="s">
        <v>801</v>
      </c>
      <c r="C126" s="147" t="s">
        <v>552</v>
      </c>
      <c r="D126" s="147" t="s">
        <v>553</v>
      </c>
      <c r="E126" s="147" t="s">
        <v>802</v>
      </c>
      <c r="F126" s="147" t="s">
        <v>562</v>
      </c>
      <c r="G126" s="146" t="s">
        <v>803</v>
      </c>
      <c r="H126" s="146" t="s">
        <v>740</v>
      </c>
      <c r="I126" s="147" t="s">
        <v>558</v>
      </c>
      <c r="J126" s="147" t="s">
        <v>804</v>
      </c>
    </row>
    <row r="127" ht="52.5" customHeight="1" outlineLevel="1" spans="1:10">
      <c r="A127" s="147" t="s">
        <v>428</v>
      </c>
      <c r="B127" s="147" t="s">
        <v>801</v>
      </c>
      <c r="C127" s="147" t="s">
        <v>552</v>
      </c>
      <c r="D127" s="147" t="s">
        <v>553</v>
      </c>
      <c r="E127" s="147" t="s">
        <v>805</v>
      </c>
      <c r="F127" s="147" t="s">
        <v>562</v>
      </c>
      <c r="G127" s="146" t="s">
        <v>806</v>
      </c>
      <c r="H127" s="146" t="s">
        <v>740</v>
      </c>
      <c r="I127" s="147" t="s">
        <v>558</v>
      </c>
      <c r="J127" s="147" t="s">
        <v>804</v>
      </c>
    </row>
    <row r="128" ht="52.5" customHeight="1" outlineLevel="1" spans="1:10">
      <c r="A128" s="147" t="s">
        <v>428</v>
      </c>
      <c r="B128" s="147" t="s">
        <v>801</v>
      </c>
      <c r="C128" s="147" t="s">
        <v>552</v>
      </c>
      <c r="D128" s="147" t="s">
        <v>560</v>
      </c>
      <c r="E128" s="147" t="s">
        <v>807</v>
      </c>
      <c r="F128" s="147" t="s">
        <v>562</v>
      </c>
      <c r="G128" s="146" t="s">
        <v>563</v>
      </c>
      <c r="H128" s="146" t="s">
        <v>564</v>
      </c>
      <c r="I128" s="147" t="s">
        <v>558</v>
      </c>
      <c r="J128" s="147" t="s">
        <v>804</v>
      </c>
    </row>
    <row r="129" ht="52.5" customHeight="1" outlineLevel="1" spans="1:10">
      <c r="A129" s="147" t="s">
        <v>428</v>
      </c>
      <c r="B129" s="147" t="s">
        <v>801</v>
      </c>
      <c r="C129" s="147" t="s">
        <v>567</v>
      </c>
      <c r="D129" s="147" t="s">
        <v>568</v>
      </c>
      <c r="E129" s="147" t="s">
        <v>808</v>
      </c>
      <c r="F129" s="147" t="s">
        <v>562</v>
      </c>
      <c r="G129" s="146" t="s">
        <v>610</v>
      </c>
      <c r="H129" s="146"/>
      <c r="I129" s="147" t="s">
        <v>571</v>
      </c>
      <c r="J129" s="147" t="s">
        <v>804</v>
      </c>
    </row>
    <row r="130" ht="52.5" customHeight="1" outlineLevel="1" spans="1:10">
      <c r="A130" s="147" t="s">
        <v>428</v>
      </c>
      <c r="B130" s="147" t="s">
        <v>801</v>
      </c>
      <c r="C130" s="147" t="s">
        <v>567</v>
      </c>
      <c r="D130" s="147" t="s">
        <v>620</v>
      </c>
      <c r="E130" s="147" t="s">
        <v>809</v>
      </c>
      <c r="F130" s="147" t="s">
        <v>562</v>
      </c>
      <c r="G130" s="146" t="s">
        <v>674</v>
      </c>
      <c r="H130" s="146"/>
      <c r="I130" s="147" t="s">
        <v>571</v>
      </c>
      <c r="J130" s="147" t="s">
        <v>804</v>
      </c>
    </row>
    <row r="131" ht="52.5" customHeight="1" outlineLevel="1" spans="1:10">
      <c r="A131" s="147" t="s">
        <v>428</v>
      </c>
      <c r="B131" s="147" t="s">
        <v>801</v>
      </c>
      <c r="C131" s="147" t="s">
        <v>567</v>
      </c>
      <c r="D131" s="147" t="s">
        <v>572</v>
      </c>
      <c r="E131" s="147" t="s">
        <v>810</v>
      </c>
      <c r="F131" s="147" t="s">
        <v>562</v>
      </c>
      <c r="G131" s="146" t="s">
        <v>574</v>
      </c>
      <c r="H131" s="146"/>
      <c r="I131" s="147" t="s">
        <v>571</v>
      </c>
      <c r="J131" s="147" t="s">
        <v>804</v>
      </c>
    </row>
    <row r="132" ht="52.5" customHeight="1" outlineLevel="1" spans="1:10">
      <c r="A132" s="147" t="s">
        <v>428</v>
      </c>
      <c r="B132" s="147" t="s">
        <v>801</v>
      </c>
      <c r="C132" s="147" t="s">
        <v>575</v>
      </c>
      <c r="D132" s="147" t="s">
        <v>576</v>
      </c>
      <c r="E132" s="147" t="s">
        <v>811</v>
      </c>
      <c r="F132" s="147" t="s">
        <v>555</v>
      </c>
      <c r="G132" s="146" t="s">
        <v>589</v>
      </c>
      <c r="H132" s="146" t="s">
        <v>564</v>
      </c>
      <c r="I132" s="147" t="s">
        <v>558</v>
      </c>
      <c r="J132" s="147" t="s">
        <v>804</v>
      </c>
    </row>
    <row r="133" ht="52.5" customHeight="1" outlineLevel="1" spans="1:10">
      <c r="A133" s="147" t="s">
        <v>506</v>
      </c>
      <c r="B133" s="147" t="s">
        <v>812</v>
      </c>
      <c r="C133" s="147" t="s">
        <v>552</v>
      </c>
      <c r="D133" s="147" t="s">
        <v>553</v>
      </c>
      <c r="E133" s="147" t="s">
        <v>813</v>
      </c>
      <c r="F133" s="147" t="s">
        <v>555</v>
      </c>
      <c r="G133" s="146" t="s">
        <v>563</v>
      </c>
      <c r="H133" s="146" t="s">
        <v>699</v>
      </c>
      <c r="I133" s="147" t="s">
        <v>558</v>
      </c>
      <c r="J133" s="147" t="s">
        <v>814</v>
      </c>
    </row>
    <row r="134" ht="52.5" customHeight="1" outlineLevel="1" spans="1:10">
      <c r="A134" s="147" t="s">
        <v>506</v>
      </c>
      <c r="B134" s="147" t="s">
        <v>812</v>
      </c>
      <c r="C134" s="147" t="s">
        <v>552</v>
      </c>
      <c r="D134" s="147" t="s">
        <v>560</v>
      </c>
      <c r="E134" s="147" t="s">
        <v>815</v>
      </c>
      <c r="F134" s="147" t="s">
        <v>562</v>
      </c>
      <c r="G134" s="146" t="s">
        <v>563</v>
      </c>
      <c r="H134" s="146" t="s">
        <v>564</v>
      </c>
      <c r="I134" s="147" t="s">
        <v>558</v>
      </c>
      <c r="J134" s="147" t="s">
        <v>814</v>
      </c>
    </row>
    <row r="135" ht="52.5" customHeight="1" outlineLevel="1" spans="1:10">
      <c r="A135" s="147" t="s">
        <v>506</v>
      </c>
      <c r="B135" s="147" t="s">
        <v>812</v>
      </c>
      <c r="C135" s="147" t="s">
        <v>567</v>
      </c>
      <c r="D135" s="147" t="s">
        <v>611</v>
      </c>
      <c r="E135" s="147" t="s">
        <v>816</v>
      </c>
      <c r="F135" s="147" t="s">
        <v>555</v>
      </c>
      <c r="G135" s="146" t="s">
        <v>73</v>
      </c>
      <c r="H135" s="146" t="s">
        <v>617</v>
      </c>
      <c r="I135" s="147" t="s">
        <v>558</v>
      </c>
      <c r="J135" s="147" t="s">
        <v>814</v>
      </c>
    </row>
    <row r="136" ht="52.5" customHeight="1" outlineLevel="1" spans="1:10">
      <c r="A136" s="147" t="s">
        <v>506</v>
      </c>
      <c r="B136" s="147" t="s">
        <v>812</v>
      </c>
      <c r="C136" s="147" t="s">
        <v>567</v>
      </c>
      <c r="D136" s="147" t="s">
        <v>568</v>
      </c>
      <c r="E136" s="147" t="s">
        <v>817</v>
      </c>
      <c r="F136" s="147" t="s">
        <v>562</v>
      </c>
      <c r="G136" s="146" t="s">
        <v>610</v>
      </c>
      <c r="H136" s="146"/>
      <c r="I136" s="147" t="s">
        <v>571</v>
      </c>
      <c r="J136" s="147" t="s">
        <v>814</v>
      </c>
    </row>
    <row r="137" ht="52.5" customHeight="1" outlineLevel="1" spans="1:10">
      <c r="A137" s="147" t="s">
        <v>506</v>
      </c>
      <c r="B137" s="147" t="s">
        <v>812</v>
      </c>
      <c r="C137" s="147" t="s">
        <v>567</v>
      </c>
      <c r="D137" s="147" t="s">
        <v>572</v>
      </c>
      <c r="E137" s="147" t="s">
        <v>818</v>
      </c>
      <c r="F137" s="147" t="s">
        <v>562</v>
      </c>
      <c r="G137" s="146" t="s">
        <v>574</v>
      </c>
      <c r="H137" s="146"/>
      <c r="I137" s="147" t="s">
        <v>571</v>
      </c>
      <c r="J137" s="147" t="s">
        <v>814</v>
      </c>
    </row>
    <row r="138" ht="52.5" customHeight="1" outlineLevel="1" spans="1:10">
      <c r="A138" s="147" t="s">
        <v>506</v>
      </c>
      <c r="B138" s="147" t="s">
        <v>812</v>
      </c>
      <c r="C138" s="147" t="s">
        <v>575</v>
      </c>
      <c r="D138" s="147" t="s">
        <v>576</v>
      </c>
      <c r="E138" s="147" t="s">
        <v>597</v>
      </c>
      <c r="F138" s="147" t="s">
        <v>555</v>
      </c>
      <c r="G138" s="146" t="s">
        <v>578</v>
      </c>
      <c r="H138" s="146" t="s">
        <v>564</v>
      </c>
      <c r="I138" s="147" t="s">
        <v>558</v>
      </c>
      <c r="J138" s="147" t="s">
        <v>814</v>
      </c>
    </row>
    <row r="139" ht="52.5" customHeight="1" outlineLevel="1" spans="1:10">
      <c r="A139" s="147" t="s">
        <v>466</v>
      </c>
      <c r="B139" s="147" t="s">
        <v>819</v>
      </c>
      <c r="C139" s="147" t="s">
        <v>552</v>
      </c>
      <c r="D139" s="147" t="s">
        <v>553</v>
      </c>
      <c r="E139" s="147" t="s">
        <v>820</v>
      </c>
      <c r="F139" s="147" t="s">
        <v>562</v>
      </c>
      <c r="G139" s="146" t="s">
        <v>821</v>
      </c>
      <c r="H139" s="146" t="s">
        <v>740</v>
      </c>
      <c r="I139" s="147" t="s">
        <v>558</v>
      </c>
      <c r="J139" s="147" t="s">
        <v>822</v>
      </c>
    </row>
    <row r="140" ht="52.5" customHeight="1" outlineLevel="1" spans="1:10">
      <c r="A140" s="147" t="s">
        <v>466</v>
      </c>
      <c r="B140" s="147" t="s">
        <v>819</v>
      </c>
      <c r="C140" s="147" t="s">
        <v>552</v>
      </c>
      <c r="D140" s="147" t="s">
        <v>553</v>
      </c>
      <c r="E140" s="147" t="s">
        <v>823</v>
      </c>
      <c r="F140" s="147" t="s">
        <v>562</v>
      </c>
      <c r="G140" s="146" t="s">
        <v>824</v>
      </c>
      <c r="H140" s="146" t="s">
        <v>825</v>
      </c>
      <c r="I140" s="147" t="s">
        <v>558</v>
      </c>
      <c r="J140" s="147" t="s">
        <v>826</v>
      </c>
    </row>
    <row r="141" ht="52.5" customHeight="1" outlineLevel="1" spans="1:10">
      <c r="A141" s="147" t="s">
        <v>466</v>
      </c>
      <c r="B141" s="147" t="s">
        <v>819</v>
      </c>
      <c r="C141" s="147" t="s">
        <v>552</v>
      </c>
      <c r="D141" s="147" t="s">
        <v>560</v>
      </c>
      <c r="E141" s="147" t="s">
        <v>827</v>
      </c>
      <c r="F141" s="147" t="s">
        <v>555</v>
      </c>
      <c r="G141" s="146" t="s">
        <v>652</v>
      </c>
      <c r="H141" s="146" t="s">
        <v>564</v>
      </c>
      <c r="I141" s="147" t="s">
        <v>558</v>
      </c>
      <c r="J141" s="147" t="s">
        <v>822</v>
      </c>
    </row>
    <row r="142" ht="52.5" customHeight="1" outlineLevel="1" spans="1:10">
      <c r="A142" s="147" t="s">
        <v>466</v>
      </c>
      <c r="B142" s="147" t="s">
        <v>819</v>
      </c>
      <c r="C142" s="147" t="s">
        <v>567</v>
      </c>
      <c r="D142" s="147" t="s">
        <v>611</v>
      </c>
      <c r="E142" s="147" t="s">
        <v>828</v>
      </c>
      <c r="F142" s="147" t="s">
        <v>555</v>
      </c>
      <c r="G142" s="146" t="s">
        <v>829</v>
      </c>
      <c r="H142" s="146" t="s">
        <v>617</v>
      </c>
      <c r="I142" s="147" t="s">
        <v>558</v>
      </c>
      <c r="J142" s="147" t="s">
        <v>822</v>
      </c>
    </row>
    <row r="143" ht="52.5" customHeight="1" outlineLevel="1" spans="1:10">
      <c r="A143" s="147" t="s">
        <v>466</v>
      </c>
      <c r="B143" s="147" t="s">
        <v>819</v>
      </c>
      <c r="C143" s="147" t="s">
        <v>567</v>
      </c>
      <c r="D143" s="147" t="s">
        <v>611</v>
      </c>
      <c r="E143" s="147" t="s">
        <v>830</v>
      </c>
      <c r="F143" s="147" t="s">
        <v>555</v>
      </c>
      <c r="G143" s="146" t="s">
        <v>687</v>
      </c>
      <c r="H143" s="146" t="s">
        <v>831</v>
      </c>
      <c r="I143" s="147" t="s">
        <v>558</v>
      </c>
      <c r="J143" s="147" t="s">
        <v>822</v>
      </c>
    </row>
    <row r="144" ht="52.5" customHeight="1" outlineLevel="1" spans="1:10">
      <c r="A144" s="147" t="s">
        <v>466</v>
      </c>
      <c r="B144" s="147" t="s">
        <v>819</v>
      </c>
      <c r="C144" s="147" t="s">
        <v>567</v>
      </c>
      <c r="D144" s="147" t="s">
        <v>611</v>
      </c>
      <c r="E144" s="147" t="s">
        <v>656</v>
      </c>
      <c r="F144" s="147" t="s">
        <v>555</v>
      </c>
      <c r="G144" s="146" t="s">
        <v>832</v>
      </c>
      <c r="H144" s="146" t="s">
        <v>603</v>
      </c>
      <c r="I144" s="147" t="s">
        <v>558</v>
      </c>
      <c r="J144" s="147" t="s">
        <v>826</v>
      </c>
    </row>
    <row r="145" ht="52.5" customHeight="1" outlineLevel="1" spans="1:10">
      <c r="A145" s="147" t="s">
        <v>466</v>
      </c>
      <c r="B145" s="147" t="s">
        <v>819</v>
      </c>
      <c r="C145" s="147" t="s">
        <v>567</v>
      </c>
      <c r="D145" s="147" t="s">
        <v>568</v>
      </c>
      <c r="E145" s="147" t="s">
        <v>833</v>
      </c>
      <c r="F145" s="147" t="s">
        <v>555</v>
      </c>
      <c r="G145" s="146" t="s">
        <v>834</v>
      </c>
      <c r="H145" s="146" t="s">
        <v>690</v>
      </c>
      <c r="I145" s="147" t="s">
        <v>558</v>
      </c>
      <c r="J145" s="147" t="s">
        <v>826</v>
      </c>
    </row>
    <row r="146" ht="52.5" customHeight="1" outlineLevel="1" spans="1:10">
      <c r="A146" s="147" t="s">
        <v>466</v>
      </c>
      <c r="B146" s="147" t="s">
        <v>819</v>
      </c>
      <c r="C146" s="147" t="s">
        <v>567</v>
      </c>
      <c r="D146" s="147" t="s">
        <v>568</v>
      </c>
      <c r="E146" s="147" t="s">
        <v>835</v>
      </c>
      <c r="F146" s="147" t="s">
        <v>555</v>
      </c>
      <c r="G146" s="146" t="s">
        <v>698</v>
      </c>
      <c r="H146" s="146" t="s">
        <v>690</v>
      </c>
      <c r="I146" s="147" t="s">
        <v>558</v>
      </c>
      <c r="J146" s="147" t="s">
        <v>826</v>
      </c>
    </row>
    <row r="147" ht="52.5" customHeight="1" outlineLevel="1" spans="1:10">
      <c r="A147" s="147" t="s">
        <v>466</v>
      </c>
      <c r="B147" s="147" t="s">
        <v>819</v>
      </c>
      <c r="C147" s="147" t="s">
        <v>567</v>
      </c>
      <c r="D147" s="147" t="s">
        <v>572</v>
      </c>
      <c r="E147" s="147" t="s">
        <v>836</v>
      </c>
      <c r="F147" s="147" t="s">
        <v>562</v>
      </c>
      <c r="G147" s="146" t="s">
        <v>574</v>
      </c>
      <c r="H147" s="146"/>
      <c r="I147" s="147" t="s">
        <v>571</v>
      </c>
      <c r="J147" s="147" t="s">
        <v>822</v>
      </c>
    </row>
    <row r="148" ht="52.5" customHeight="1" outlineLevel="1" spans="1:10">
      <c r="A148" s="147" t="s">
        <v>466</v>
      </c>
      <c r="B148" s="147" t="s">
        <v>819</v>
      </c>
      <c r="C148" s="147" t="s">
        <v>575</v>
      </c>
      <c r="D148" s="147" t="s">
        <v>576</v>
      </c>
      <c r="E148" s="147" t="s">
        <v>837</v>
      </c>
      <c r="F148" s="147" t="s">
        <v>555</v>
      </c>
      <c r="G148" s="146" t="s">
        <v>578</v>
      </c>
      <c r="H148" s="146" t="s">
        <v>564</v>
      </c>
      <c r="I148" s="147" t="s">
        <v>558</v>
      </c>
      <c r="J148" s="147" t="s">
        <v>822</v>
      </c>
    </row>
    <row r="149" ht="52.5" customHeight="1" outlineLevel="1" spans="1:10">
      <c r="A149" s="147" t="s">
        <v>504</v>
      </c>
      <c r="B149" s="147" t="s">
        <v>838</v>
      </c>
      <c r="C149" s="147" t="s">
        <v>552</v>
      </c>
      <c r="D149" s="147" t="s">
        <v>553</v>
      </c>
      <c r="E149" s="147" t="s">
        <v>839</v>
      </c>
      <c r="F149" s="147" t="s">
        <v>555</v>
      </c>
      <c r="G149" s="146" t="s">
        <v>75</v>
      </c>
      <c r="H149" s="146" t="s">
        <v>581</v>
      </c>
      <c r="I149" s="147" t="s">
        <v>558</v>
      </c>
      <c r="J149" s="147" t="s">
        <v>826</v>
      </c>
    </row>
    <row r="150" ht="52.5" customHeight="1" outlineLevel="1" spans="1:10">
      <c r="A150" s="147" t="s">
        <v>504</v>
      </c>
      <c r="B150" s="147" t="s">
        <v>840</v>
      </c>
      <c r="C150" s="147" t="s">
        <v>552</v>
      </c>
      <c r="D150" s="147" t="s">
        <v>553</v>
      </c>
      <c r="E150" s="147" t="s">
        <v>841</v>
      </c>
      <c r="F150" s="147" t="s">
        <v>555</v>
      </c>
      <c r="G150" s="146" t="s">
        <v>82</v>
      </c>
      <c r="H150" s="146" t="s">
        <v>581</v>
      </c>
      <c r="I150" s="147" t="s">
        <v>558</v>
      </c>
      <c r="J150" s="147" t="s">
        <v>826</v>
      </c>
    </row>
    <row r="151" ht="52.5" customHeight="1" outlineLevel="1" spans="1:10">
      <c r="A151" s="147" t="s">
        <v>504</v>
      </c>
      <c r="B151" s="147" t="s">
        <v>840</v>
      </c>
      <c r="C151" s="147" t="s">
        <v>552</v>
      </c>
      <c r="D151" s="147" t="s">
        <v>560</v>
      </c>
      <c r="E151" s="147" t="s">
        <v>842</v>
      </c>
      <c r="F151" s="147" t="s">
        <v>562</v>
      </c>
      <c r="G151" s="146" t="s">
        <v>563</v>
      </c>
      <c r="H151" s="146" t="s">
        <v>564</v>
      </c>
      <c r="I151" s="147" t="s">
        <v>558</v>
      </c>
      <c r="J151" s="147" t="s">
        <v>826</v>
      </c>
    </row>
    <row r="152" ht="52.5" customHeight="1" outlineLevel="1" spans="1:10">
      <c r="A152" s="147" t="s">
        <v>504</v>
      </c>
      <c r="B152" s="147" t="s">
        <v>840</v>
      </c>
      <c r="C152" s="147" t="s">
        <v>567</v>
      </c>
      <c r="D152" s="147" t="s">
        <v>568</v>
      </c>
      <c r="E152" s="147" t="s">
        <v>843</v>
      </c>
      <c r="F152" s="147" t="s">
        <v>562</v>
      </c>
      <c r="G152" s="146" t="s">
        <v>563</v>
      </c>
      <c r="H152" s="146" t="s">
        <v>564</v>
      </c>
      <c r="I152" s="147" t="s">
        <v>558</v>
      </c>
      <c r="J152" s="147" t="s">
        <v>826</v>
      </c>
    </row>
    <row r="153" ht="52.5" customHeight="1" outlineLevel="1" spans="1:10">
      <c r="A153" s="147" t="s">
        <v>504</v>
      </c>
      <c r="B153" s="147" t="s">
        <v>840</v>
      </c>
      <c r="C153" s="147" t="s">
        <v>567</v>
      </c>
      <c r="D153" s="147" t="s">
        <v>568</v>
      </c>
      <c r="E153" s="147" t="s">
        <v>844</v>
      </c>
      <c r="F153" s="147" t="s">
        <v>562</v>
      </c>
      <c r="G153" s="146" t="s">
        <v>574</v>
      </c>
      <c r="H153" s="146"/>
      <c r="I153" s="147" t="s">
        <v>571</v>
      </c>
      <c r="J153" s="147" t="s">
        <v>826</v>
      </c>
    </row>
    <row r="154" ht="52.5" customHeight="1" outlineLevel="1" spans="1:10">
      <c r="A154" s="147" t="s">
        <v>504</v>
      </c>
      <c r="B154" s="147" t="s">
        <v>840</v>
      </c>
      <c r="C154" s="147" t="s">
        <v>575</v>
      </c>
      <c r="D154" s="147" t="s">
        <v>576</v>
      </c>
      <c r="E154" s="147" t="s">
        <v>845</v>
      </c>
      <c r="F154" s="147" t="s">
        <v>555</v>
      </c>
      <c r="G154" s="146" t="s">
        <v>724</v>
      </c>
      <c r="H154" s="146" t="s">
        <v>564</v>
      </c>
      <c r="I154" s="147" t="s">
        <v>558</v>
      </c>
      <c r="J154" s="147" t="s">
        <v>826</v>
      </c>
    </row>
    <row r="155" ht="52.5" customHeight="1" outlineLevel="1" spans="1:10">
      <c r="A155" s="147" t="s">
        <v>437</v>
      </c>
      <c r="B155" s="147" t="s">
        <v>846</v>
      </c>
      <c r="C155" s="147" t="s">
        <v>552</v>
      </c>
      <c r="D155" s="147" t="s">
        <v>553</v>
      </c>
      <c r="E155" s="147" t="s">
        <v>847</v>
      </c>
      <c r="F155" s="147" t="s">
        <v>562</v>
      </c>
      <c r="G155" s="146" t="s">
        <v>563</v>
      </c>
      <c r="H155" s="146" t="s">
        <v>564</v>
      </c>
      <c r="I155" s="147" t="s">
        <v>558</v>
      </c>
      <c r="J155" s="147" t="s">
        <v>848</v>
      </c>
    </row>
    <row r="156" ht="52.5" customHeight="1" outlineLevel="1" spans="1:10">
      <c r="A156" s="147" t="s">
        <v>437</v>
      </c>
      <c r="B156" s="147" t="s">
        <v>846</v>
      </c>
      <c r="C156" s="147" t="s">
        <v>552</v>
      </c>
      <c r="D156" s="147" t="s">
        <v>553</v>
      </c>
      <c r="E156" s="147" t="s">
        <v>849</v>
      </c>
      <c r="F156" s="147" t="s">
        <v>562</v>
      </c>
      <c r="G156" s="146" t="s">
        <v>563</v>
      </c>
      <c r="H156" s="146" t="s">
        <v>564</v>
      </c>
      <c r="I156" s="147" t="s">
        <v>558</v>
      </c>
      <c r="J156" s="147" t="s">
        <v>848</v>
      </c>
    </row>
    <row r="157" ht="52.5" customHeight="1" outlineLevel="1" spans="1:10">
      <c r="A157" s="147" t="s">
        <v>437</v>
      </c>
      <c r="B157" s="147" t="s">
        <v>846</v>
      </c>
      <c r="C157" s="147" t="s">
        <v>552</v>
      </c>
      <c r="D157" s="147" t="s">
        <v>560</v>
      </c>
      <c r="E157" s="147" t="s">
        <v>850</v>
      </c>
      <c r="F157" s="147" t="s">
        <v>562</v>
      </c>
      <c r="G157" s="146" t="s">
        <v>563</v>
      </c>
      <c r="H157" s="146" t="s">
        <v>564</v>
      </c>
      <c r="I157" s="147" t="s">
        <v>558</v>
      </c>
      <c r="J157" s="147" t="s">
        <v>848</v>
      </c>
    </row>
    <row r="158" ht="52.5" customHeight="1" outlineLevel="1" spans="1:10">
      <c r="A158" s="147" t="s">
        <v>437</v>
      </c>
      <c r="B158" s="147" t="s">
        <v>846</v>
      </c>
      <c r="C158" s="147" t="s">
        <v>567</v>
      </c>
      <c r="D158" s="147" t="s">
        <v>568</v>
      </c>
      <c r="E158" s="147" t="s">
        <v>851</v>
      </c>
      <c r="F158" s="147" t="s">
        <v>562</v>
      </c>
      <c r="G158" s="146" t="s">
        <v>610</v>
      </c>
      <c r="H158" s="146"/>
      <c r="I158" s="147" t="s">
        <v>571</v>
      </c>
      <c r="J158" s="147" t="s">
        <v>848</v>
      </c>
    </row>
    <row r="159" ht="52.5" customHeight="1" outlineLevel="1" spans="1:10">
      <c r="A159" s="147" t="s">
        <v>437</v>
      </c>
      <c r="B159" s="147" t="s">
        <v>846</v>
      </c>
      <c r="C159" s="147" t="s">
        <v>567</v>
      </c>
      <c r="D159" s="147" t="s">
        <v>620</v>
      </c>
      <c r="E159" s="147" t="s">
        <v>852</v>
      </c>
      <c r="F159" s="147" t="s">
        <v>562</v>
      </c>
      <c r="G159" s="146" t="s">
        <v>610</v>
      </c>
      <c r="H159" s="146"/>
      <c r="I159" s="147" t="s">
        <v>571</v>
      </c>
      <c r="J159" s="147" t="s">
        <v>848</v>
      </c>
    </row>
    <row r="160" ht="52.5" customHeight="1" outlineLevel="1" spans="1:10">
      <c r="A160" s="147" t="s">
        <v>437</v>
      </c>
      <c r="B160" s="147" t="s">
        <v>846</v>
      </c>
      <c r="C160" s="147" t="s">
        <v>575</v>
      </c>
      <c r="D160" s="147" t="s">
        <v>576</v>
      </c>
      <c r="E160" s="147" t="s">
        <v>622</v>
      </c>
      <c r="F160" s="147" t="s">
        <v>555</v>
      </c>
      <c r="G160" s="146" t="s">
        <v>578</v>
      </c>
      <c r="H160" s="146" t="s">
        <v>564</v>
      </c>
      <c r="I160" s="147" t="s">
        <v>558</v>
      </c>
      <c r="J160" s="147" t="s">
        <v>826</v>
      </c>
    </row>
    <row r="161" ht="52.5" customHeight="1" outlineLevel="1" spans="1:10">
      <c r="A161" s="147" t="s">
        <v>492</v>
      </c>
      <c r="B161" s="147" t="s">
        <v>853</v>
      </c>
      <c r="C161" s="147" t="s">
        <v>552</v>
      </c>
      <c r="D161" s="147" t="s">
        <v>553</v>
      </c>
      <c r="E161" s="147" t="s">
        <v>854</v>
      </c>
      <c r="F161" s="147" t="s">
        <v>562</v>
      </c>
      <c r="G161" s="146" t="s">
        <v>855</v>
      </c>
      <c r="H161" s="146" t="s">
        <v>646</v>
      </c>
      <c r="I161" s="147" t="s">
        <v>558</v>
      </c>
      <c r="J161" s="147" t="s">
        <v>856</v>
      </c>
    </row>
    <row r="162" ht="52.5" customHeight="1" outlineLevel="1" spans="1:10">
      <c r="A162" s="147" t="s">
        <v>492</v>
      </c>
      <c r="B162" s="147" t="s">
        <v>853</v>
      </c>
      <c r="C162" s="147" t="s">
        <v>552</v>
      </c>
      <c r="D162" s="147" t="s">
        <v>553</v>
      </c>
      <c r="E162" s="147" t="s">
        <v>857</v>
      </c>
      <c r="F162" s="147" t="s">
        <v>555</v>
      </c>
      <c r="G162" s="146" t="s">
        <v>858</v>
      </c>
      <c r="H162" s="146" t="s">
        <v>859</v>
      </c>
      <c r="I162" s="147" t="s">
        <v>558</v>
      </c>
      <c r="J162" s="147" t="s">
        <v>856</v>
      </c>
    </row>
    <row r="163" ht="52.5" customHeight="1" outlineLevel="1" spans="1:10">
      <c r="A163" s="147" t="s">
        <v>492</v>
      </c>
      <c r="B163" s="147" t="s">
        <v>853</v>
      </c>
      <c r="C163" s="147" t="s">
        <v>552</v>
      </c>
      <c r="D163" s="147" t="s">
        <v>560</v>
      </c>
      <c r="E163" s="147" t="s">
        <v>860</v>
      </c>
      <c r="F163" s="147" t="s">
        <v>562</v>
      </c>
      <c r="G163" s="146" t="s">
        <v>860</v>
      </c>
      <c r="H163" s="146"/>
      <c r="I163" s="147" t="s">
        <v>571</v>
      </c>
      <c r="J163" s="147" t="s">
        <v>856</v>
      </c>
    </row>
    <row r="164" ht="52.5" customHeight="1" outlineLevel="1" spans="1:10">
      <c r="A164" s="147" t="s">
        <v>492</v>
      </c>
      <c r="B164" s="147" t="s">
        <v>853</v>
      </c>
      <c r="C164" s="147" t="s">
        <v>567</v>
      </c>
      <c r="D164" s="147" t="s">
        <v>568</v>
      </c>
      <c r="E164" s="147" t="s">
        <v>861</v>
      </c>
      <c r="F164" s="147" t="s">
        <v>562</v>
      </c>
      <c r="G164" s="146" t="s">
        <v>862</v>
      </c>
      <c r="H164" s="146"/>
      <c r="I164" s="147" t="s">
        <v>571</v>
      </c>
      <c r="J164" s="147" t="s">
        <v>856</v>
      </c>
    </row>
    <row r="165" ht="52.5" customHeight="1" outlineLevel="1" spans="1:10">
      <c r="A165" s="147" t="s">
        <v>492</v>
      </c>
      <c r="B165" s="147" t="s">
        <v>853</v>
      </c>
      <c r="C165" s="147" t="s">
        <v>567</v>
      </c>
      <c r="D165" s="147" t="s">
        <v>568</v>
      </c>
      <c r="E165" s="147" t="s">
        <v>863</v>
      </c>
      <c r="F165" s="147" t="s">
        <v>562</v>
      </c>
      <c r="G165" s="146" t="s">
        <v>864</v>
      </c>
      <c r="H165" s="146"/>
      <c r="I165" s="147" t="s">
        <v>571</v>
      </c>
      <c r="J165" s="147" t="s">
        <v>856</v>
      </c>
    </row>
    <row r="166" ht="52.5" customHeight="1" outlineLevel="1" spans="1:10">
      <c r="A166" s="147" t="s">
        <v>492</v>
      </c>
      <c r="B166" s="147" t="s">
        <v>853</v>
      </c>
      <c r="C166" s="147" t="s">
        <v>567</v>
      </c>
      <c r="D166" s="147" t="s">
        <v>568</v>
      </c>
      <c r="E166" s="147" t="s">
        <v>865</v>
      </c>
      <c r="F166" s="147" t="s">
        <v>562</v>
      </c>
      <c r="G166" s="146" t="s">
        <v>866</v>
      </c>
      <c r="H166" s="146"/>
      <c r="I166" s="147" t="s">
        <v>571</v>
      </c>
      <c r="J166" s="147" t="s">
        <v>856</v>
      </c>
    </row>
    <row r="167" ht="52.5" customHeight="1" outlineLevel="1" spans="1:10">
      <c r="A167" s="147" t="s">
        <v>492</v>
      </c>
      <c r="B167" s="147" t="s">
        <v>853</v>
      </c>
      <c r="C167" s="147" t="s">
        <v>567</v>
      </c>
      <c r="D167" s="147" t="s">
        <v>568</v>
      </c>
      <c r="E167" s="147" t="s">
        <v>867</v>
      </c>
      <c r="F167" s="147" t="s">
        <v>562</v>
      </c>
      <c r="G167" s="146" t="s">
        <v>868</v>
      </c>
      <c r="H167" s="146"/>
      <c r="I167" s="147" t="s">
        <v>571</v>
      </c>
      <c r="J167" s="147" t="s">
        <v>856</v>
      </c>
    </row>
    <row r="168" ht="52.5" customHeight="1" outlineLevel="1" spans="1:10">
      <c r="A168" s="147" t="s">
        <v>444</v>
      </c>
      <c r="B168" s="147" t="s">
        <v>869</v>
      </c>
      <c r="C168" s="147" t="s">
        <v>552</v>
      </c>
      <c r="D168" s="147" t="s">
        <v>553</v>
      </c>
      <c r="E168" s="147" t="s">
        <v>870</v>
      </c>
      <c r="F168" s="147" t="s">
        <v>562</v>
      </c>
      <c r="G168" s="146" t="s">
        <v>84</v>
      </c>
      <c r="H168" s="146" t="s">
        <v>592</v>
      </c>
      <c r="I168" s="147" t="s">
        <v>558</v>
      </c>
      <c r="J168" s="147" t="s">
        <v>871</v>
      </c>
    </row>
    <row r="169" ht="52.5" customHeight="1" outlineLevel="1" spans="1:10">
      <c r="A169" s="147" t="s">
        <v>444</v>
      </c>
      <c r="B169" s="147" t="s">
        <v>869</v>
      </c>
      <c r="C169" s="147" t="s">
        <v>567</v>
      </c>
      <c r="D169" s="147" t="s">
        <v>568</v>
      </c>
      <c r="E169" s="147" t="s">
        <v>872</v>
      </c>
      <c r="F169" s="147" t="s">
        <v>562</v>
      </c>
      <c r="G169" s="146" t="s">
        <v>873</v>
      </c>
      <c r="H169" s="146" t="s">
        <v>603</v>
      </c>
      <c r="I169" s="147" t="s">
        <v>558</v>
      </c>
      <c r="J169" s="147" t="s">
        <v>871</v>
      </c>
    </row>
    <row r="170" ht="52.5" customHeight="1" outlineLevel="1" spans="1:10">
      <c r="A170" s="147" t="s">
        <v>444</v>
      </c>
      <c r="B170" s="147" t="s">
        <v>869</v>
      </c>
      <c r="C170" s="147" t="s">
        <v>575</v>
      </c>
      <c r="D170" s="147" t="s">
        <v>576</v>
      </c>
      <c r="E170" s="147" t="s">
        <v>874</v>
      </c>
      <c r="F170" s="147" t="s">
        <v>555</v>
      </c>
      <c r="G170" s="146" t="s">
        <v>589</v>
      </c>
      <c r="H170" s="146" t="s">
        <v>564</v>
      </c>
      <c r="I170" s="147" t="s">
        <v>558</v>
      </c>
      <c r="J170" s="147" t="s">
        <v>871</v>
      </c>
    </row>
    <row r="171" ht="52.5" customHeight="1" outlineLevel="1" spans="1:10">
      <c r="A171" s="147" t="s">
        <v>444</v>
      </c>
      <c r="B171" s="147" t="s">
        <v>869</v>
      </c>
      <c r="C171" s="147" t="s">
        <v>598</v>
      </c>
      <c r="D171" s="147" t="s">
        <v>599</v>
      </c>
      <c r="E171" s="147" t="s">
        <v>875</v>
      </c>
      <c r="F171" s="147" t="s">
        <v>601</v>
      </c>
      <c r="G171" s="146" t="s">
        <v>873</v>
      </c>
      <c r="H171" s="146" t="s">
        <v>603</v>
      </c>
      <c r="I171" s="147" t="s">
        <v>558</v>
      </c>
      <c r="J171" s="147" t="s">
        <v>871</v>
      </c>
    </row>
    <row r="172" ht="52.5" customHeight="1" outlineLevel="1" spans="1:10">
      <c r="A172" s="147" t="s">
        <v>423</v>
      </c>
      <c r="B172" s="147" t="s">
        <v>876</v>
      </c>
      <c r="C172" s="147" t="s">
        <v>552</v>
      </c>
      <c r="D172" s="147" t="s">
        <v>560</v>
      </c>
      <c r="E172" s="147" t="s">
        <v>877</v>
      </c>
      <c r="F172" s="147" t="s">
        <v>562</v>
      </c>
      <c r="G172" s="146" t="s">
        <v>563</v>
      </c>
      <c r="H172" s="146" t="s">
        <v>564</v>
      </c>
      <c r="I172" s="147" t="s">
        <v>558</v>
      </c>
      <c r="J172" s="147" t="s">
        <v>878</v>
      </c>
    </row>
    <row r="173" ht="52.5" customHeight="1" outlineLevel="1" spans="1:10">
      <c r="A173" s="147" t="s">
        <v>423</v>
      </c>
      <c r="B173" s="147" t="s">
        <v>876</v>
      </c>
      <c r="C173" s="147" t="s">
        <v>567</v>
      </c>
      <c r="D173" s="147" t="s">
        <v>568</v>
      </c>
      <c r="E173" s="147" t="s">
        <v>879</v>
      </c>
      <c r="F173" s="147" t="s">
        <v>562</v>
      </c>
      <c r="G173" s="146" t="s">
        <v>578</v>
      </c>
      <c r="H173" s="146" t="s">
        <v>564</v>
      </c>
      <c r="I173" s="147" t="s">
        <v>558</v>
      </c>
      <c r="J173" s="147" t="s">
        <v>880</v>
      </c>
    </row>
    <row r="174" ht="52.5" customHeight="1" outlineLevel="1" spans="1:10">
      <c r="A174" s="147" t="s">
        <v>423</v>
      </c>
      <c r="B174" s="147" t="s">
        <v>876</v>
      </c>
      <c r="C174" s="147" t="s">
        <v>575</v>
      </c>
      <c r="D174" s="147" t="s">
        <v>576</v>
      </c>
      <c r="E174" s="147" t="s">
        <v>748</v>
      </c>
      <c r="F174" s="147" t="s">
        <v>555</v>
      </c>
      <c r="G174" s="146" t="s">
        <v>589</v>
      </c>
      <c r="H174" s="146" t="s">
        <v>564</v>
      </c>
      <c r="I174" s="147" t="s">
        <v>558</v>
      </c>
      <c r="J174" s="147" t="s">
        <v>880</v>
      </c>
    </row>
    <row r="175" ht="52.5" customHeight="1" outlineLevel="1" spans="1:10">
      <c r="A175" s="147" t="s">
        <v>454</v>
      </c>
      <c r="B175" s="147" t="s">
        <v>881</v>
      </c>
      <c r="C175" s="147" t="s">
        <v>552</v>
      </c>
      <c r="D175" s="147" t="s">
        <v>560</v>
      </c>
      <c r="E175" s="147" t="s">
        <v>882</v>
      </c>
      <c r="F175" s="147" t="s">
        <v>562</v>
      </c>
      <c r="G175" s="146" t="s">
        <v>563</v>
      </c>
      <c r="H175" s="146" t="s">
        <v>564</v>
      </c>
      <c r="I175" s="147" t="s">
        <v>558</v>
      </c>
      <c r="J175" s="147" t="s">
        <v>883</v>
      </c>
    </row>
    <row r="176" ht="52.5" customHeight="1" outlineLevel="1" spans="1:10">
      <c r="A176" s="147" t="s">
        <v>454</v>
      </c>
      <c r="B176" s="147" t="s">
        <v>881</v>
      </c>
      <c r="C176" s="147" t="s">
        <v>567</v>
      </c>
      <c r="D176" s="147" t="s">
        <v>568</v>
      </c>
      <c r="E176" s="147" t="s">
        <v>884</v>
      </c>
      <c r="F176" s="147" t="s">
        <v>562</v>
      </c>
      <c r="G176" s="146" t="s">
        <v>640</v>
      </c>
      <c r="H176" s="146"/>
      <c r="I176" s="147" t="s">
        <v>571</v>
      </c>
      <c r="J176" s="147" t="s">
        <v>883</v>
      </c>
    </row>
    <row r="177" ht="52.5" customHeight="1" outlineLevel="1" spans="1:10">
      <c r="A177" s="147" t="s">
        <v>454</v>
      </c>
      <c r="B177" s="147" t="s">
        <v>881</v>
      </c>
      <c r="C177" s="147" t="s">
        <v>567</v>
      </c>
      <c r="D177" s="147" t="s">
        <v>620</v>
      </c>
      <c r="E177" s="147" t="s">
        <v>885</v>
      </c>
      <c r="F177" s="147" t="s">
        <v>562</v>
      </c>
      <c r="G177" s="146" t="s">
        <v>674</v>
      </c>
      <c r="H177" s="146"/>
      <c r="I177" s="147" t="s">
        <v>571</v>
      </c>
      <c r="J177" s="147" t="s">
        <v>883</v>
      </c>
    </row>
    <row r="178" ht="52.5" customHeight="1" outlineLevel="1" spans="1:10">
      <c r="A178" s="147" t="s">
        <v>454</v>
      </c>
      <c r="B178" s="147" t="s">
        <v>881</v>
      </c>
      <c r="C178" s="147" t="s">
        <v>567</v>
      </c>
      <c r="D178" s="147" t="s">
        <v>572</v>
      </c>
      <c r="E178" s="147" t="s">
        <v>886</v>
      </c>
      <c r="F178" s="147" t="s">
        <v>562</v>
      </c>
      <c r="G178" s="146" t="s">
        <v>574</v>
      </c>
      <c r="H178" s="146"/>
      <c r="I178" s="147" t="s">
        <v>571</v>
      </c>
      <c r="J178" s="147" t="s">
        <v>883</v>
      </c>
    </row>
    <row r="179" ht="52.5" customHeight="1" outlineLevel="1" spans="1:10">
      <c r="A179" s="147" t="s">
        <v>448</v>
      </c>
      <c r="B179" s="147" t="s">
        <v>887</v>
      </c>
      <c r="C179" s="147" t="s">
        <v>552</v>
      </c>
      <c r="D179" s="147" t="s">
        <v>553</v>
      </c>
      <c r="E179" s="147" t="s">
        <v>888</v>
      </c>
      <c r="F179" s="147" t="s">
        <v>562</v>
      </c>
      <c r="G179" s="146" t="s">
        <v>563</v>
      </c>
      <c r="H179" s="146" t="s">
        <v>564</v>
      </c>
      <c r="I179" s="147" t="s">
        <v>558</v>
      </c>
      <c r="J179" s="147" t="s">
        <v>889</v>
      </c>
    </row>
    <row r="180" ht="52.5" customHeight="1" outlineLevel="1" spans="1:10">
      <c r="A180" s="147" t="s">
        <v>448</v>
      </c>
      <c r="B180" s="147" t="s">
        <v>887</v>
      </c>
      <c r="C180" s="147" t="s">
        <v>567</v>
      </c>
      <c r="D180" s="147" t="s">
        <v>568</v>
      </c>
      <c r="E180" s="147" t="s">
        <v>890</v>
      </c>
      <c r="F180" s="147" t="s">
        <v>562</v>
      </c>
      <c r="G180" s="146" t="s">
        <v>890</v>
      </c>
      <c r="H180" s="146"/>
      <c r="I180" s="147" t="s">
        <v>571</v>
      </c>
      <c r="J180" s="147" t="s">
        <v>890</v>
      </c>
    </row>
    <row r="181" ht="52.5" customHeight="1" outlineLevel="1" spans="1:10">
      <c r="A181" s="147" t="s">
        <v>448</v>
      </c>
      <c r="B181" s="147" t="s">
        <v>887</v>
      </c>
      <c r="C181" s="147" t="s">
        <v>575</v>
      </c>
      <c r="D181" s="147" t="s">
        <v>576</v>
      </c>
      <c r="E181" s="147" t="s">
        <v>597</v>
      </c>
      <c r="F181" s="147" t="s">
        <v>555</v>
      </c>
      <c r="G181" s="146" t="s">
        <v>724</v>
      </c>
      <c r="H181" s="146" t="s">
        <v>564</v>
      </c>
      <c r="I181" s="147" t="s">
        <v>558</v>
      </c>
      <c r="J181" s="147" t="s">
        <v>597</v>
      </c>
    </row>
    <row r="182" ht="52.5" customHeight="1" outlineLevel="1" spans="1:10">
      <c r="A182" s="147" t="s">
        <v>494</v>
      </c>
      <c r="B182" s="147" t="s">
        <v>891</v>
      </c>
      <c r="C182" s="147" t="s">
        <v>552</v>
      </c>
      <c r="D182" s="147" t="s">
        <v>553</v>
      </c>
      <c r="E182" s="147" t="s">
        <v>892</v>
      </c>
      <c r="F182" s="147" t="s">
        <v>562</v>
      </c>
      <c r="G182" s="146" t="s">
        <v>893</v>
      </c>
      <c r="H182" s="146" t="s">
        <v>690</v>
      </c>
      <c r="I182" s="147" t="s">
        <v>558</v>
      </c>
      <c r="J182" s="147" t="s">
        <v>894</v>
      </c>
    </row>
    <row r="183" ht="52.5" customHeight="1" outlineLevel="1" spans="1:10">
      <c r="A183" s="147" t="s">
        <v>494</v>
      </c>
      <c r="B183" s="147" t="s">
        <v>891</v>
      </c>
      <c r="C183" s="147" t="s">
        <v>552</v>
      </c>
      <c r="D183" s="147" t="s">
        <v>553</v>
      </c>
      <c r="E183" s="147" t="s">
        <v>895</v>
      </c>
      <c r="F183" s="147" t="s">
        <v>562</v>
      </c>
      <c r="G183" s="146" t="s">
        <v>689</v>
      </c>
      <c r="H183" s="146" t="s">
        <v>690</v>
      </c>
      <c r="I183" s="147" t="s">
        <v>558</v>
      </c>
      <c r="J183" s="147" t="s">
        <v>894</v>
      </c>
    </row>
    <row r="184" ht="52.5" customHeight="1" outlineLevel="1" spans="1:10">
      <c r="A184" s="147" t="s">
        <v>494</v>
      </c>
      <c r="B184" s="147" t="s">
        <v>891</v>
      </c>
      <c r="C184" s="147" t="s">
        <v>552</v>
      </c>
      <c r="D184" s="147" t="s">
        <v>560</v>
      </c>
      <c r="E184" s="147" t="s">
        <v>896</v>
      </c>
      <c r="F184" s="147" t="s">
        <v>555</v>
      </c>
      <c r="G184" s="146" t="s">
        <v>701</v>
      </c>
      <c r="H184" s="146" t="s">
        <v>564</v>
      </c>
      <c r="I184" s="147" t="s">
        <v>558</v>
      </c>
      <c r="J184" s="147" t="s">
        <v>894</v>
      </c>
    </row>
    <row r="185" ht="52.5" customHeight="1" outlineLevel="1" spans="1:10">
      <c r="A185" s="147" t="s">
        <v>494</v>
      </c>
      <c r="B185" s="147" t="s">
        <v>891</v>
      </c>
      <c r="C185" s="147" t="s">
        <v>567</v>
      </c>
      <c r="D185" s="147" t="s">
        <v>611</v>
      </c>
      <c r="E185" s="147" t="s">
        <v>897</v>
      </c>
      <c r="F185" s="147" t="s">
        <v>555</v>
      </c>
      <c r="G185" s="146" t="s">
        <v>610</v>
      </c>
      <c r="H185" s="146"/>
      <c r="I185" s="147" t="s">
        <v>571</v>
      </c>
      <c r="J185" s="147" t="s">
        <v>894</v>
      </c>
    </row>
    <row r="186" ht="52.5" customHeight="1" outlineLevel="1" spans="1:10">
      <c r="A186" s="147" t="s">
        <v>494</v>
      </c>
      <c r="B186" s="147" t="s">
        <v>891</v>
      </c>
      <c r="C186" s="147" t="s">
        <v>567</v>
      </c>
      <c r="D186" s="147" t="s">
        <v>620</v>
      </c>
      <c r="E186" s="147" t="s">
        <v>898</v>
      </c>
      <c r="F186" s="147" t="s">
        <v>562</v>
      </c>
      <c r="G186" s="146" t="s">
        <v>674</v>
      </c>
      <c r="H186" s="146"/>
      <c r="I186" s="147" t="s">
        <v>571</v>
      </c>
      <c r="J186" s="147" t="s">
        <v>894</v>
      </c>
    </row>
    <row r="187" ht="52.5" customHeight="1" outlineLevel="1" spans="1:10">
      <c r="A187" s="147" t="s">
        <v>494</v>
      </c>
      <c r="B187" s="147" t="s">
        <v>891</v>
      </c>
      <c r="C187" s="147" t="s">
        <v>567</v>
      </c>
      <c r="D187" s="147" t="s">
        <v>572</v>
      </c>
      <c r="E187" s="147" t="s">
        <v>899</v>
      </c>
      <c r="F187" s="147" t="s">
        <v>562</v>
      </c>
      <c r="G187" s="146" t="s">
        <v>574</v>
      </c>
      <c r="H187" s="146"/>
      <c r="I187" s="147" t="s">
        <v>571</v>
      </c>
      <c r="J187" s="147" t="s">
        <v>894</v>
      </c>
    </row>
    <row r="188" ht="52.5" customHeight="1" outlineLevel="1" spans="1:10">
      <c r="A188" s="147" t="s">
        <v>494</v>
      </c>
      <c r="B188" s="147" t="s">
        <v>891</v>
      </c>
      <c r="C188" s="147" t="s">
        <v>575</v>
      </c>
      <c r="D188" s="147" t="s">
        <v>576</v>
      </c>
      <c r="E188" s="147" t="s">
        <v>748</v>
      </c>
      <c r="F188" s="147" t="s">
        <v>555</v>
      </c>
      <c r="G188" s="146" t="s">
        <v>589</v>
      </c>
      <c r="H188" s="146" t="s">
        <v>564</v>
      </c>
      <c r="I188" s="147" t="s">
        <v>558</v>
      </c>
      <c r="J188" s="147" t="s">
        <v>894</v>
      </c>
    </row>
    <row r="189" ht="52.5" customHeight="1" spans="1:10">
      <c r="A189" s="146" t="s">
        <v>48</v>
      </c>
      <c r="B189" s="149"/>
      <c r="C189" s="149"/>
      <c r="D189" s="149"/>
      <c r="E189" s="149"/>
      <c r="F189" s="149"/>
      <c r="G189" s="149"/>
      <c r="H189" s="149"/>
      <c r="I189" s="149"/>
      <c r="J189" s="149"/>
    </row>
    <row r="190" ht="52.5" customHeight="1" outlineLevel="1" spans="1:10">
      <c r="A190" s="147" t="s">
        <v>514</v>
      </c>
      <c r="B190" s="147" t="s">
        <v>900</v>
      </c>
      <c r="C190" s="147" t="s">
        <v>552</v>
      </c>
      <c r="D190" s="147" t="s">
        <v>707</v>
      </c>
      <c r="E190" s="147" t="s">
        <v>901</v>
      </c>
      <c r="F190" s="147" t="s">
        <v>562</v>
      </c>
      <c r="G190" s="146" t="s">
        <v>902</v>
      </c>
      <c r="H190" s="146"/>
      <c r="I190" s="147" t="s">
        <v>571</v>
      </c>
      <c r="J190" s="147" t="s">
        <v>903</v>
      </c>
    </row>
    <row r="191" ht="52.5" customHeight="1" outlineLevel="1" spans="1:10">
      <c r="A191" s="147" t="s">
        <v>514</v>
      </c>
      <c r="B191" s="147" t="s">
        <v>900</v>
      </c>
      <c r="C191" s="147" t="s">
        <v>567</v>
      </c>
      <c r="D191" s="147" t="s">
        <v>568</v>
      </c>
      <c r="E191" s="147" t="s">
        <v>904</v>
      </c>
      <c r="F191" s="147" t="s">
        <v>562</v>
      </c>
      <c r="G191" s="146" t="s">
        <v>630</v>
      </c>
      <c r="H191" s="146"/>
      <c r="I191" s="147" t="s">
        <v>571</v>
      </c>
      <c r="J191" s="147" t="s">
        <v>905</v>
      </c>
    </row>
    <row r="192" ht="52.5" customHeight="1" outlineLevel="1" spans="1:10">
      <c r="A192" s="147" t="s">
        <v>514</v>
      </c>
      <c r="B192" s="147" t="s">
        <v>900</v>
      </c>
      <c r="C192" s="147" t="s">
        <v>575</v>
      </c>
      <c r="D192" s="147" t="s">
        <v>576</v>
      </c>
      <c r="E192" s="147" t="s">
        <v>906</v>
      </c>
      <c r="F192" s="147" t="s">
        <v>555</v>
      </c>
      <c r="G192" s="146" t="s">
        <v>589</v>
      </c>
      <c r="H192" s="146" t="s">
        <v>564</v>
      </c>
      <c r="I192" s="147" t="s">
        <v>558</v>
      </c>
      <c r="J192" s="147" t="s">
        <v>905</v>
      </c>
    </row>
    <row r="193" ht="52.5" customHeight="1" outlineLevel="1" spans="1:10">
      <c r="A193" s="147" t="s">
        <v>514</v>
      </c>
      <c r="B193" s="147" t="s">
        <v>900</v>
      </c>
      <c r="C193" s="147" t="s">
        <v>598</v>
      </c>
      <c r="D193" s="147" t="s">
        <v>599</v>
      </c>
      <c r="E193" s="147" t="s">
        <v>907</v>
      </c>
      <c r="F193" s="147" t="s">
        <v>601</v>
      </c>
      <c r="G193" s="146" t="s">
        <v>908</v>
      </c>
      <c r="H193" s="146" t="s">
        <v>909</v>
      </c>
      <c r="I193" s="147" t="s">
        <v>558</v>
      </c>
      <c r="J193" s="147" t="s">
        <v>910</v>
      </c>
    </row>
    <row r="194" ht="52.5" customHeight="1" outlineLevel="1" spans="1:10">
      <c r="A194" s="147" t="s">
        <v>508</v>
      </c>
      <c r="B194" s="147" t="s">
        <v>911</v>
      </c>
      <c r="C194" s="147" t="s">
        <v>552</v>
      </c>
      <c r="D194" s="147" t="s">
        <v>553</v>
      </c>
      <c r="E194" s="147" t="s">
        <v>912</v>
      </c>
      <c r="F194" s="147" t="s">
        <v>562</v>
      </c>
      <c r="G194" s="146" t="s">
        <v>913</v>
      </c>
      <c r="H194" s="146" t="s">
        <v>646</v>
      </c>
      <c r="I194" s="147" t="s">
        <v>558</v>
      </c>
      <c r="J194" s="147" t="s">
        <v>914</v>
      </c>
    </row>
    <row r="195" ht="52.5" customHeight="1" outlineLevel="1" spans="1:10">
      <c r="A195" s="147" t="s">
        <v>508</v>
      </c>
      <c r="B195" s="147" t="s">
        <v>911</v>
      </c>
      <c r="C195" s="147" t="s">
        <v>552</v>
      </c>
      <c r="D195" s="147" t="s">
        <v>707</v>
      </c>
      <c r="E195" s="147" t="s">
        <v>915</v>
      </c>
      <c r="F195" s="147" t="s">
        <v>562</v>
      </c>
      <c r="G195" s="146" t="s">
        <v>902</v>
      </c>
      <c r="H195" s="146"/>
      <c r="I195" s="147" t="s">
        <v>571</v>
      </c>
      <c r="J195" s="147" t="s">
        <v>914</v>
      </c>
    </row>
    <row r="196" ht="52.5" customHeight="1" outlineLevel="1" spans="1:10">
      <c r="A196" s="147" t="s">
        <v>508</v>
      </c>
      <c r="B196" s="147" t="s">
        <v>911</v>
      </c>
      <c r="C196" s="147" t="s">
        <v>567</v>
      </c>
      <c r="D196" s="147" t="s">
        <v>568</v>
      </c>
      <c r="E196" s="147" t="s">
        <v>916</v>
      </c>
      <c r="F196" s="147" t="s">
        <v>562</v>
      </c>
      <c r="G196" s="146" t="s">
        <v>711</v>
      </c>
      <c r="H196" s="146"/>
      <c r="I196" s="147" t="s">
        <v>571</v>
      </c>
      <c r="J196" s="147" t="s">
        <v>914</v>
      </c>
    </row>
    <row r="197" ht="52.5" customHeight="1" outlineLevel="1" spans="1:10">
      <c r="A197" s="147" t="s">
        <v>508</v>
      </c>
      <c r="B197" s="147" t="s">
        <v>911</v>
      </c>
      <c r="C197" s="147" t="s">
        <v>575</v>
      </c>
      <c r="D197" s="147" t="s">
        <v>576</v>
      </c>
      <c r="E197" s="147" t="s">
        <v>597</v>
      </c>
      <c r="F197" s="147" t="s">
        <v>555</v>
      </c>
      <c r="G197" s="146" t="s">
        <v>578</v>
      </c>
      <c r="H197" s="146" t="s">
        <v>564</v>
      </c>
      <c r="I197" s="147" t="s">
        <v>558</v>
      </c>
      <c r="J197" s="147" t="s">
        <v>914</v>
      </c>
    </row>
    <row r="198" ht="52.5" customHeight="1" outlineLevel="1" spans="1:10">
      <c r="A198" s="147" t="s">
        <v>512</v>
      </c>
      <c r="B198" s="147" t="s">
        <v>917</v>
      </c>
      <c r="C198" s="147" t="s">
        <v>552</v>
      </c>
      <c r="D198" s="147" t="s">
        <v>553</v>
      </c>
      <c r="E198" s="147" t="s">
        <v>918</v>
      </c>
      <c r="F198" s="147" t="s">
        <v>562</v>
      </c>
      <c r="G198" s="146" t="s">
        <v>919</v>
      </c>
      <c r="H198" s="146" t="s">
        <v>646</v>
      </c>
      <c r="I198" s="147" t="s">
        <v>558</v>
      </c>
      <c r="J198" s="147" t="s">
        <v>920</v>
      </c>
    </row>
    <row r="199" ht="52.5" customHeight="1" outlineLevel="1" spans="1:10">
      <c r="A199" s="147" t="s">
        <v>512</v>
      </c>
      <c r="B199" s="147" t="s">
        <v>917</v>
      </c>
      <c r="C199" s="147" t="s">
        <v>552</v>
      </c>
      <c r="D199" s="147" t="s">
        <v>707</v>
      </c>
      <c r="E199" s="147" t="s">
        <v>901</v>
      </c>
      <c r="F199" s="147" t="s">
        <v>562</v>
      </c>
      <c r="G199" s="146" t="s">
        <v>902</v>
      </c>
      <c r="H199" s="146"/>
      <c r="I199" s="147" t="s">
        <v>571</v>
      </c>
      <c r="J199" s="147" t="s">
        <v>920</v>
      </c>
    </row>
    <row r="200" ht="52.5" customHeight="1" outlineLevel="1" spans="1:10">
      <c r="A200" s="147" t="s">
        <v>512</v>
      </c>
      <c r="B200" s="147" t="s">
        <v>917</v>
      </c>
      <c r="C200" s="147" t="s">
        <v>567</v>
      </c>
      <c r="D200" s="147" t="s">
        <v>620</v>
      </c>
      <c r="E200" s="147" t="s">
        <v>921</v>
      </c>
      <c r="F200" s="147" t="s">
        <v>562</v>
      </c>
      <c r="G200" s="146" t="s">
        <v>610</v>
      </c>
      <c r="H200" s="146"/>
      <c r="I200" s="147" t="s">
        <v>571</v>
      </c>
      <c r="J200" s="147" t="s">
        <v>920</v>
      </c>
    </row>
    <row r="201" ht="52.5" customHeight="1" outlineLevel="1" spans="1:10">
      <c r="A201" s="147" t="s">
        <v>512</v>
      </c>
      <c r="B201" s="147" t="s">
        <v>917</v>
      </c>
      <c r="C201" s="147" t="s">
        <v>575</v>
      </c>
      <c r="D201" s="147" t="s">
        <v>576</v>
      </c>
      <c r="E201" s="147" t="s">
        <v>576</v>
      </c>
      <c r="F201" s="147" t="s">
        <v>555</v>
      </c>
      <c r="G201" s="146" t="s">
        <v>578</v>
      </c>
      <c r="H201" s="146" t="s">
        <v>564</v>
      </c>
      <c r="I201" s="147" t="s">
        <v>558</v>
      </c>
      <c r="J201" s="147" t="s">
        <v>920</v>
      </c>
    </row>
    <row r="202" ht="52.5" customHeight="1" outlineLevel="1" spans="1:10">
      <c r="A202" s="147" t="s">
        <v>510</v>
      </c>
      <c r="B202" s="147" t="s">
        <v>922</v>
      </c>
      <c r="C202" s="147" t="s">
        <v>552</v>
      </c>
      <c r="D202" s="147" t="s">
        <v>553</v>
      </c>
      <c r="E202" s="147" t="s">
        <v>923</v>
      </c>
      <c r="F202" s="147" t="s">
        <v>562</v>
      </c>
      <c r="G202" s="146" t="s">
        <v>913</v>
      </c>
      <c r="H202" s="146" t="s">
        <v>592</v>
      </c>
      <c r="I202" s="147" t="s">
        <v>558</v>
      </c>
      <c r="J202" s="147" t="s">
        <v>924</v>
      </c>
    </row>
    <row r="203" ht="52.5" customHeight="1" outlineLevel="1" spans="1:10">
      <c r="A203" s="147" t="s">
        <v>510</v>
      </c>
      <c r="B203" s="147" t="s">
        <v>922</v>
      </c>
      <c r="C203" s="147" t="s">
        <v>567</v>
      </c>
      <c r="D203" s="147" t="s">
        <v>568</v>
      </c>
      <c r="E203" s="147" t="s">
        <v>925</v>
      </c>
      <c r="F203" s="147" t="s">
        <v>562</v>
      </c>
      <c r="G203" s="146" t="s">
        <v>913</v>
      </c>
      <c r="H203" s="146" t="s">
        <v>592</v>
      </c>
      <c r="I203" s="147" t="s">
        <v>558</v>
      </c>
      <c r="J203" s="147" t="s">
        <v>926</v>
      </c>
    </row>
    <row r="204" ht="52.5" customHeight="1" outlineLevel="1" spans="1:10">
      <c r="A204" s="147" t="s">
        <v>510</v>
      </c>
      <c r="B204" s="147" t="s">
        <v>922</v>
      </c>
      <c r="C204" s="147" t="s">
        <v>575</v>
      </c>
      <c r="D204" s="147" t="s">
        <v>576</v>
      </c>
      <c r="E204" s="147" t="s">
        <v>576</v>
      </c>
      <c r="F204" s="147" t="s">
        <v>555</v>
      </c>
      <c r="G204" s="146" t="s">
        <v>589</v>
      </c>
      <c r="H204" s="146" t="s">
        <v>564</v>
      </c>
      <c r="I204" s="147" t="s">
        <v>558</v>
      </c>
      <c r="J204" s="147" t="s">
        <v>926</v>
      </c>
    </row>
    <row r="205" ht="52.5" customHeight="1" outlineLevel="1" spans="1:10">
      <c r="A205" s="147" t="s">
        <v>510</v>
      </c>
      <c r="B205" s="147" t="s">
        <v>922</v>
      </c>
      <c r="C205" s="147" t="s">
        <v>598</v>
      </c>
      <c r="D205" s="147" t="s">
        <v>599</v>
      </c>
      <c r="E205" s="147" t="s">
        <v>875</v>
      </c>
      <c r="F205" s="147" t="s">
        <v>601</v>
      </c>
      <c r="G205" s="146" t="s">
        <v>927</v>
      </c>
      <c r="H205" s="146" t="s">
        <v>603</v>
      </c>
      <c r="I205" s="147" t="s">
        <v>558</v>
      </c>
      <c r="J205" s="147" t="s">
        <v>926</v>
      </c>
    </row>
    <row r="206" ht="52.5" customHeight="1" spans="1:10">
      <c r="A206" s="146" t="s">
        <v>50</v>
      </c>
      <c r="B206" s="149"/>
      <c r="C206" s="149"/>
      <c r="D206" s="149"/>
      <c r="E206" s="149"/>
      <c r="F206" s="149"/>
      <c r="G206" s="149"/>
      <c r="H206" s="149"/>
      <c r="I206" s="149"/>
      <c r="J206" s="149"/>
    </row>
    <row r="207" ht="52.5" customHeight="1" outlineLevel="1" spans="1:10">
      <c r="A207" s="147" t="s">
        <v>431</v>
      </c>
      <c r="B207" s="147" t="s">
        <v>928</v>
      </c>
      <c r="C207" s="147" t="s">
        <v>552</v>
      </c>
      <c r="D207" s="147" t="s">
        <v>553</v>
      </c>
      <c r="E207" s="147" t="s">
        <v>929</v>
      </c>
      <c r="F207" s="147" t="s">
        <v>562</v>
      </c>
      <c r="G207" s="146" t="s">
        <v>930</v>
      </c>
      <c r="H207" s="146" t="s">
        <v>646</v>
      </c>
      <c r="I207" s="147" t="s">
        <v>558</v>
      </c>
      <c r="J207" s="147" t="s">
        <v>931</v>
      </c>
    </row>
    <row r="208" ht="52.5" customHeight="1" outlineLevel="1" spans="1:10">
      <c r="A208" s="147" t="s">
        <v>431</v>
      </c>
      <c r="B208" s="147" t="s">
        <v>932</v>
      </c>
      <c r="C208" s="147" t="s">
        <v>552</v>
      </c>
      <c r="D208" s="147" t="s">
        <v>553</v>
      </c>
      <c r="E208" s="147" t="s">
        <v>933</v>
      </c>
      <c r="F208" s="147" t="s">
        <v>562</v>
      </c>
      <c r="G208" s="146" t="s">
        <v>934</v>
      </c>
      <c r="H208" s="146" t="s">
        <v>646</v>
      </c>
      <c r="I208" s="147" t="s">
        <v>558</v>
      </c>
      <c r="J208" s="147" t="s">
        <v>931</v>
      </c>
    </row>
    <row r="209" ht="52.5" customHeight="1" outlineLevel="1" spans="1:10">
      <c r="A209" s="147" t="s">
        <v>431</v>
      </c>
      <c r="B209" s="147" t="s">
        <v>932</v>
      </c>
      <c r="C209" s="147" t="s">
        <v>552</v>
      </c>
      <c r="D209" s="147" t="s">
        <v>553</v>
      </c>
      <c r="E209" s="147" t="s">
        <v>935</v>
      </c>
      <c r="F209" s="147" t="s">
        <v>562</v>
      </c>
      <c r="G209" s="146" t="s">
        <v>205</v>
      </c>
      <c r="H209" s="146" t="s">
        <v>592</v>
      </c>
      <c r="I209" s="147" t="s">
        <v>558</v>
      </c>
      <c r="J209" s="147" t="s">
        <v>931</v>
      </c>
    </row>
    <row r="210" ht="52.5" customHeight="1" outlineLevel="1" spans="1:10">
      <c r="A210" s="147" t="s">
        <v>431</v>
      </c>
      <c r="B210" s="147" t="s">
        <v>932</v>
      </c>
      <c r="C210" s="147" t="s">
        <v>552</v>
      </c>
      <c r="D210" s="147" t="s">
        <v>560</v>
      </c>
      <c r="E210" s="147" t="s">
        <v>936</v>
      </c>
      <c r="F210" s="147" t="s">
        <v>555</v>
      </c>
      <c r="G210" s="146" t="s">
        <v>610</v>
      </c>
      <c r="H210" s="146"/>
      <c r="I210" s="147" t="s">
        <v>571</v>
      </c>
      <c r="J210" s="147" t="s">
        <v>931</v>
      </c>
    </row>
    <row r="211" ht="52.5" customHeight="1" outlineLevel="1" spans="1:10">
      <c r="A211" s="147" t="s">
        <v>431</v>
      </c>
      <c r="B211" s="147" t="s">
        <v>932</v>
      </c>
      <c r="C211" s="147" t="s">
        <v>552</v>
      </c>
      <c r="D211" s="147" t="s">
        <v>707</v>
      </c>
      <c r="E211" s="147" t="s">
        <v>937</v>
      </c>
      <c r="F211" s="147" t="s">
        <v>555</v>
      </c>
      <c r="G211" s="146" t="s">
        <v>938</v>
      </c>
      <c r="H211" s="146" t="s">
        <v>646</v>
      </c>
      <c r="I211" s="147" t="s">
        <v>558</v>
      </c>
      <c r="J211" s="147" t="s">
        <v>931</v>
      </c>
    </row>
    <row r="212" ht="52.5" customHeight="1" outlineLevel="1" spans="1:10">
      <c r="A212" s="147" t="s">
        <v>431</v>
      </c>
      <c r="B212" s="147" t="s">
        <v>932</v>
      </c>
      <c r="C212" s="147" t="s">
        <v>567</v>
      </c>
      <c r="D212" s="147" t="s">
        <v>568</v>
      </c>
      <c r="E212" s="147" t="s">
        <v>939</v>
      </c>
      <c r="F212" s="147" t="s">
        <v>555</v>
      </c>
      <c r="G212" s="146" t="s">
        <v>610</v>
      </c>
      <c r="H212" s="146"/>
      <c r="I212" s="147" t="s">
        <v>571</v>
      </c>
      <c r="J212" s="147" t="s">
        <v>931</v>
      </c>
    </row>
    <row r="213" ht="52.5" customHeight="1" outlineLevel="1" spans="1:10">
      <c r="A213" s="147" t="s">
        <v>431</v>
      </c>
      <c r="B213" s="147" t="s">
        <v>932</v>
      </c>
      <c r="C213" s="147" t="s">
        <v>567</v>
      </c>
      <c r="D213" s="147" t="s">
        <v>572</v>
      </c>
      <c r="E213" s="147" t="s">
        <v>940</v>
      </c>
      <c r="F213" s="147" t="s">
        <v>562</v>
      </c>
      <c r="G213" s="146" t="s">
        <v>574</v>
      </c>
      <c r="H213" s="146"/>
      <c r="I213" s="147" t="s">
        <v>571</v>
      </c>
      <c r="J213" s="147" t="s">
        <v>931</v>
      </c>
    </row>
    <row r="214" ht="52.5" customHeight="1" outlineLevel="1" spans="1:10">
      <c r="A214" s="147" t="s">
        <v>431</v>
      </c>
      <c r="B214" s="147" t="s">
        <v>932</v>
      </c>
      <c r="C214" s="147" t="s">
        <v>575</v>
      </c>
      <c r="D214" s="147" t="s">
        <v>576</v>
      </c>
      <c r="E214" s="147" t="s">
        <v>941</v>
      </c>
      <c r="F214" s="147" t="s">
        <v>555</v>
      </c>
      <c r="G214" s="146" t="s">
        <v>642</v>
      </c>
      <c r="H214" s="146" t="s">
        <v>564</v>
      </c>
      <c r="I214" s="147" t="s">
        <v>558</v>
      </c>
      <c r="J214" s="147" t="s">
        <v>931</v>
      </c>
    </row>
    <row r="215" ht="52.5" customHeight="1" outlineLevel="1" spans="1:10">
      <c r="A215" s="147" t="s">
        <v>431</v>
      </c>
      <c r="B215" s="147" t="s">
        <v>932</v>
      </c>
      <c r="C215" s="147" t="s">
        <v>598</v>
      </c>
      <c r="D215" s="147" t="s">
        <v>599</v>
      </c>
      <c r="E215" s="147" t="s">
        <v>942</v>
      </c>
      <c r="F215" s="147" t="s">
        <v>601</v>
      </c>
      <c r="G215" s="146" t="s">
        <v>943</v>
      </c>
      <c r="H215" s="146" t="s">
        <v>603</v>
      </c>
      <c r="I215" s="147" t="s">
        <v>558</v>
      </c>
      <c r="J215" s="147" t="s">
        <v>931</v>
      </c>
    </row>
    <row r="216" ht="52.5" customHeight="1" outlineLevel="1" spans="1:10">
      <c r="A216" s="147" t="s">
        <v>530</v>
      </c>
      <c r="B216" s="147" t="s">
        <v>944</v>
      </c>
      <c r="C216" s="147" t="s">
        <v>552</v>
      </c>
      <c r="D216" s="147" t="s">
        <v>553</v>
      </c>
      <c r="E216" s="147" t="s">
        <v>945</v>
      </c>
      <c r="F216" s="147" t="s">
        <v>555</v>
      </c>
      <c r="G216" s="146" t="s">
        <v>73</v>
      </c>
      <c r="H216" s="146" t="s">
        <v>690</v>
      </c>
      <c r="I216" s="147" t="s">
        <v>558</v>
      </c>
      <c r="J216" s="147" t="s">
        <v>946</v>
      </c>
    </row>
    <row r="217" ht="52.5" customHeight="1" outlineLevel="1" spans="1:10">
      <c r="A217" s="147" t="s">
        <v>530</v>
      </c>
      <c r="B217" s="147" t="s">
        <v>944</v>
      </c>
      <c r="C217" s="147" t="s">
        <v>552</v>
      </c>
      <c r="D217" s="147" t="s">
        <v>560</v>
      </c>
      <c r="E217" s="147" t="s">
        <v>947</v>
      </c>
      <c r="F217" s="147" t="s">
        <v>601</v>
      </c>
      <c r="G217" s="146" t="s">
        <v>563</v>
      </c>
      <c r="H217" s="146" t="s">
        <v>690</v>
      </c>
      <c r="I217" s="147" t="s">
        <v>558</v>
      </c>
      <c r="J217" s="147" t="s">
        <v>946</v>
      </c>
    </row>
    <row r="218" ht="52.5" customHeight="1" outlineLevel="1" spans="1:10">
      <c r="A218" s="147" t="s">
        <v>530</v>
      </c>
      <c r="B218" s="147" t="s">
        <v>944</v>
      </c>
      <c r="C218" s="147" t="s">
        <v>552</v>
      </c>
      <c r="D218" s="147" t="s">
        <v>707</v>
      </c>
      <c r="E218" s="147" t="s">
        <v>948</v>
      </c>
      <c r="F218" s="147" t="s">
        <v>562</v>
      </c>
      <c r="G218" s="146" t="s">
        <v>938</v>
      </c>
      <c r="H218" s="146" t="s">
        <v>660</v>
      </c>
      <c r="I218" s="147" t="s">
        <v>558</v>
      </c>
      <c r="J218" s="147" t="s">
        <v>946</v>
      </c>
    </row>
    <row r="219" ht="52.5" customHeight="1" outlineLevel="1" spans="1:10">
      <c r="A219" s="147" t="s">
        <v>530</v>
      </c>
      <c r="B219" s="147" t="s">
        <v>944</v>
      </c>
      <c r="C219" s="147" t="s">
        <v>567</v>
      </c>
      <c r="D219" s="147" t="s">
        <v>568</v>
      </c>
      <c r="E219" s="147" t="s">
        <v>949</v>
      </c>
      <c r="F219" s="147" t="s">
        <v>562</v>
      </c>
      <c r="G219" s="146" t="s">
        <v>798</v>
      </c>
      <c r="H219" s="146"/>
      <c r="I219" s="147" t="s">
        <v>571</v>
      </c>
      <c r="J219" s="147" t="s">
        <v>946</v>
      </c>
    </row>
    <row r="220" ht="52.5" customHeight="1" outlineLevel="1" spans="1:10">
      <c r="A220" s="147" t="s">
        <v>530</v>
      </c>
      <c r="B220" s="147" t="s">
        <v>944</v>
      </c>
      <c r="C220" s="147" t="s">
        <v>567</v>
      </c>
      <c r="D220" s="147" t="s">
        <v>572</v>
      </c>
      <c r="E220" s="147" t="s">
        <v>950</v>
      </c>
      <c r="F220" s="147" t="s">
        <v>562</v>
      </c>
      <c r="G220" s="146" t="s">
        <v>951</v>
      </c>
      <c r="H220" s="146"/>
      <c r="I220" s="147" t="s">
        <v>571</v>
      </c>
      <c r="J220" s="147" t="s">
        <v>946</v>
      </c>
    </row>
    <row r="221" ht="52.5" customHeight="1" outlineLevel="1" spans="1:10">
      <c r="A221" s="147" t="s">
        <v>530</v>
      </c>
      <c r="B221" s="147" t="s">
        <v>944</v>
      </c>
      <c r="C221" s="147" t="s">
        <v>575</v>
      </c>
      <c r="D221" s="147" t="s">
        <v>576</v>
      </c>
      <c r="E221" s="147" t="s">
        <v>622</v>
      </c>
      <c r="F221" s="147" t="s">
        <v>555</v>
      </c>
      <c r="G221" s="146" t="s">
        <v>578</v>
      </c>
      <c r="H221" s="146" t="s">
        <v>564</v>
      </c>
      <c r="I221" s="147" t="s">
        <v>558</v>
      </c>
      <c r="J221" s="147" t="s">
        <v>946</v>
      </c>
    </row>
    <row r="222" ht="52.5" customHeight="1" outlineLevel="1" spans="1:10">
      <c r="A222" s="147" t="s">
        <v>530</v>
      </c>
      <c r="B222" s="147" t="s">
        <v>944</v>
      </c>
      <c r="C222" s="147" t="s">
        <v>598</v>
      </c>
      <c r="D222" s="147" t="s">
        <v>599</v>
      </c>
      <c r="E222" s="147" t="s">
        <v>599</v>
      </c>
      <c r="F222" s="147" t="s">
        <v>601</v>
      </c>
      <c r="G222" s="146" t="s">
        <v>778</v>
      </c>
      <c r="H222" s="146" t="s">
        <v>603</v>
      </c>
      <c r="I222" s="147" t="s">
        <v>558</v>
      </c>
      <c r="J222" s="147" t="s">
        <v>946</v>
      </c>
    </row>
    <row r="223" ht="52.5" customHeight="1" outlineLevel="1" spans="1:10">
      <c r="A223" s="147" t="s">
        <v>527</v>
      </c>
      <c r="B223" s="147" t="s">
        <v>928</v>
      </c>
      <c r="C223" s="147" t="s">
        <v>552</v>
      </c>
      <c r="D223" s="147" t="s">
        <v>553</v>
      </c>
      <c r="E223" s="147" t="s">
        <v>929</v>
      </c>
      <c r="F223" s="147" t="s">
        <v>562</v>
      </c>
      <c r="G223" s="146" t="s">
        <v>930</v>
      </c>
      <c r="H223" s="146" t="s">
        <v>646</v>
      </c>
      <c r="I223" s="147" t="s">
        <v>558</v>
      </c>
      <c r="J223" s="147" t="s">
        <v>952</v>
      </c>
    </row>
    <row r="224" ht="52.5" customHeight="1" outlineLevel="1" spans="1:10">
      <c r="A224" s="147" t="s">
        <v>527</v>
      </c>
      <c r="B224" s="147" t="s">
        <v>932</v>
      </c>
      <c r="C224" s="147" t="s">
        <v>552</v>
      </c>
      <c r="D224" s="147" t="s">
        <v>553</v>
      </c>
      <c r="E224" s="147" t="s">
        <v>933</v>
      </c>
      <c r="F224" s="147" t="s">
        <v>562</v>
      </c>
      <c r="G224" s="146" t="s">
        <v>934</v>
      </c>
      <c r="H224" s="146" t="s">
        <v>953</v>
      </c>
      <c r="I224" s="147" t="s">
        <v>558</v>
      </c>
      <c r="J224" s="147" t="s">
        <v>952</v>
      </c>
    </row>
    <row r="225" ht="52.5" customHeight="1" outlineLevel="1" spans="1:10">
      <c r="A225" s="147" t="s">
        <v>527</v>
      </c>
      <c r="B225" s="147" t="s">
        <v>932</v>
      </c>
      <c r="C225" s="147" t="s">
        <v>552</v>
      </c>
      <c r="D225" s="147" t="s">
        <v>560</v>
      </c>
      <c r="E225" s="147" t="s">
        <v>954</v>
      </c>
      <c r="F225" s="147" t="s">
        <v>562</v>
      </c>
      <c r="G225" s="146" t="s">
        <v>954</v>
      </c>
      <c r="H225" s="146"/>
      <c r="I225" s="147" t="s">
        <v>571</v>
      </c>
      <c r="J225" s="147" t="s">
        <v>952</v>
      </c>
    </row>
    <row r="226" ht="52.5" customHeight="1" outlineLevel="1" spans="1:10">
      <c r="A226" s="147" t="s">
        <v>527</v>
      </c>
      <c r="B226" s="147" t="s">
        <v>932</v>
      </c>
      <c r="C226" s="147" t="s">
        <v>552</v>
      </c>
      <c r="D226" s="147" t="s">
        <v>707</v>
      </c>
      <c r="E226" s="147" t="s">
        <v>937</v>
      </c>
      <c r="F226" s="147" t="s">
        <v>562</v>
      </c>
      <c r="G226" s="146" t="s">
        <v>938</v>
      </c>
      <c r="H226" s="146" t="s">
        <v>660</v>
      </c>
      <c r="I226" s="147" t="s">
        <v>558</v>
      </c>
      <c r="J226" s="147" t="s">
        <v>952</v>
      </c>
    </row>
    <row r="227" ht="52.5" customHeight="1" outlineLevel="1" spans="1:10">
      <c r="A227" s="147" t="s">
        <v>527</v>
      </c>
      <c r="B227" s="147" t="s">
        <v>932</v>
      </c>
      <c r="C227" s="147" t="s">
        <v>567</v>
      </c>
      <c r="D227" s="147" t="s">
        <v>568</v>
      </c>
      <c r="E227" s="147" t="s">
        <v>955</v>
      </c>
      <c r="F227" s="147" t="s">
        <v>562</v>
      </c>
      <c r="G227" s="146" t="s">
        <v>610</v>
      </c>
      <c r="H227" s="146"/>
      <c r="I227" s="147" t="s">
        <v>571</v>
      </c>
      <c r="J227" s="147" t="s">
        <v>952</v>
      </c>
    </row>
    <row r="228" ht="52.5" customHeight="1" outlineLevel="1" spans="1:10">
      <c r="A228" s="147" t="s">
        <v>527</v>
      </c>
      <c r="B228" s="147" t="s">
        <v>932</v>
      </c>
      <c r="C228" s="147" t="s">
        <v>567</v>
      </c>
      <c r="D228" s="147" t="s">
        <v>572</v>
      </c>
      <c r="E228" s="147" t="s">
        <v>956</v>
      </c>
      <c r="F228" s="147" t="s">
        <v>562</v>
      </c>
      <c r="G228" s="146" t="s">
        <v>574</v>
      </c>
      <c r="H228" s="146"/>
      <c r="I228" s="147" t="s">
        <v>571</v>
      </c>
      <c r="J228" s="147" t="s">
        <v>952</v>
      </c>
    </row>
    <row r="229" ht="52.5" customHeight="1" outlineLevel="1" spans="1:10">
      <c r="A229" s="147" t="s">
        <v>527</v>
      </c>
      <c r="B229" s="147" t="s">
        <v>932</v>
      </c>
      <c r="C229" s="147" t="s">
        <v>575</v>
      </c>
      <c r="D229" s="147" t="s">
        <v>576</v>
      </c>
      <c r="E229" s="147" t="s">
        <v>941</v>
      </c>
      <c r="F229" s="147" t="s">
        <v>555</v>
      </c>
      <c r="G229" s="146" t="s">
        <v>578</v>
      </c>
      <c r="H229" s="146" t="s">
        <v>564</v>
      </c>
      <c r="I229" s="147" t="s">
        <v>558</v>
      </c>
      <c r="J229" s="147" t="s">
        <v>952</v>
      </c>
    </row>
    <row r="230" ht="52.5" customHeight="1" outlineLevel="1" spans="1:10">
      <c r="A230" s="147" t="s">
        <v>527</v>
      </c>
      <c r="B230" s="147" t="s">
        <v>932</v>
      </c>
      <c r="C230" s="147" t="s">
        <v>598</v>
      </c>
      <c r="D230" s="147" t="s">
        <v>599</v>
      </c>
      <c r="E230" s="147" t="s">
        <v>599</v>
      </c>
      <c r="F230" s="147" t="s">
        <v>601</v>
      </c>
      <c r="G230" s="146" t="s">
        <v>957</v>
      </c>
      <c r="H230" s="146" t="s">
        <v>603</v>
      </c>
      <c r="I230" s="147" t="s">
        <v>558</v>
      </c>
      <c r="J230" s="147" t="s">
        <v>952</v>
      </c>
    </row>
    <row r="231" ht="52.5" customHeight="1" spans="1:10">
      <c r="A231" s="146" t="s">
        <v>52</v>
      </c>
      <c r="B231" s="149"/>
      <c r="C231" s="149"/>
      <c r="D231" s="149"/>
      <c r="E231" s="149"/>
      <c r="F231" s="149"/>
      <c r="G231" s="149"/>
      <c r="H231" s="149"/>
      <c r="I231" s="149"/>
      <c r="J231" s="149"/>
    </row>
    <row r="232" ht="52.5" customHeight="1" outlineLevel="1" spans="1:10">
      <c r="A232" s="147" t="s">
        <v>431</v>
      </c>
      <c r="B232" s="147" t="s">
        <v>914</v>
      </c>
      <c r="C232" s="147" t="s">
        <v>552</v>
      </c>
      <c r="D232" s="147" t="s">
        <v>553</v>
      </c>
      <c r="E232" s="147" t="s">
        <v>705</v>
      </c>
      <c r="F232" s="147" t="s">
        <v>562</v>
      </c>
      <c r="G232" s="146" t="s">
        <v>958</v>
      </c>
      <c r="H232" s="146" t="s">
        <v>660</v>
      </c>
      <c r="I232" s="147" t="s">
        <v>558</v>
      </c>
      <c r="J232" s="147" t="s">
        <v>706</v>
      </c>
    </row>
    <row r="233" ht="52.5" customHeight="1" outlineLevel="1" spans="1:10">
      <c r="A233" s="147" t="s">
        <v>431</v>
      </c>
      <c r="B233" s="147" t="s">
        <v>914</v>
      </c>
      <c r="C233" s="147" t="s">
        <v>552</v>
      </c>
      <c r="D233" s="147" t="s">
        <v>707</v>
      </c>
      <c r="E233" s="147" t="s">
        <v>915</v>
      </c>
      <c r="F233" s="147" t="s">
        <v>562</v>
      </c>
      <c r="G233" s="146" t="s">
        <v>958</v>
      </c>
      <c r="H233" s="146" t="s">
        <v>660</v>
      </c>
      <c r="I233" s="147" t="s">
        <v>558</v>
      </c>
      <c r="J233" s="147" t="s">
        <v>706</v>
      </c>
    </row>
    <row r="234" ht="52.5" customHeight="1" outlineLevel="1" spans="1:10">
      <c r="A234" s="147" t="s">
        <v>431</v>
      </c>
      <c r="B234" s="147" t="s">
        <v>914</v>
      </c>
      <c r="C234" s="147" t="s">
        <v>567</v>
      </c>
      <c r="D234" s="147" t="s">
        <v>568</v>
      </c>
      <c r="E234" s="147" t="s">
        <v>916</v>
      </c>
      <c r="F234" s="147" t="s">
        <v>562</v>
      </c>
      <c r="G234" s="146" t="s">
        <v>711</v>
      </c>
      <c r="H234" s="146"/>
      <c r="I234" s="147" t="s">
        <v>571</v>
      </c>
      <c r="J234" s="147" t="s">
        <v>706</v>
      </c>
    </row>
    <row r="235" ht="52.5" customHeight="1" outlineLevel="1" spans="1:10">
      <c r="A235" s="147" t="s">
        <v>431</v>
      </c>
      <c r="B235" s="147" t="s">
        <v>914</v>
      </c>
      <c r="C235" s="147" t="s">
        <v>575</v>
      </c>
      <c r="D235" s="147" t="s">
        <v>576</v>
      </c>
      <c r="E235" s="147" t="s">
        <v>597</v>
      </c>
      <c r="F235" s="147" t="s">
        <v>555</v>
      </c>
      <c r="G235" s="146" t="s">
        <v>589</v>
      </c>
      <c r="H235" s="146" t="s">
        <v>564</v>
      </c>
      <c r="I235" s="147" t="s">
        <v>558</v>
      </c>
      <c r="J235" s="147" t="s">
        <v>706</v>
      </c>
    </row>
    <row r="236" ht="52.5" customHeight="1" outlineLevel="1" spans="1:10">
      <c r="A236" s="147" t="s">
        <v>516</v>
      </c>
      <c r="B236" s="147" t="s">
        <v>959</v>
      </c>
      <c r="C236" s="147" t="s">
        <v>552</v>
      </c>
      <c r="D236" s="147" t="s">
        <v>553</v>
      </c>
      <c r="E236" s="147" t="s">
        <v>960</v>
      </c>
      <c r="F236" s="147" t="s">
        <v>555</v>
      </c>
      <c r="G236" s="146" t="s">
        <v>961</v>
      </c>
      <c r="H236" s="146" t="s">
        <v>740</v>
      </c>
      <c r="I236" s="147" t="s">
        <v>558</v>
      </c>
      <c r="J236" s="147" t="s">
        <v>962</v>
      </c>
    </row>
    <row r="237" ht="52.5" customHeight="1" outlineLevel="1" spans="1:10">
      <c r="A237" s="147" t="s">
        <v>516</v>
      </c>
      <c r="B237" s="147" t="s">
        <v>959</v>
      </c>
      <c r="C237" s="147" t="s">
        <v>552</v>
      </c>
      <c r="D237" s="147" t="s">
        <v>553</v>
      </c>
      <c r="E237" s="147" t="s">
        <v>963</v>
      </c>
      <c r="F237" s="147" t="s">
        <v>555</v>
      </c>
      <c r="G237" s="146" t="s">
        <v>964</v>
      </c>
      <c r="H237" s="146" t="s">
        <v>759</v>
      </c>
      <c r="I237" s="147" t="s">
        <v>558</v>
      </c>
      <c r="J237" s="147" t="s">
        <v>962</v>
      </c>
    </row>
    <row r="238" ht="52.5" customHeight="1" outlineLevel="1" spans="1:10">
      <c r="A238" s="147" t="s">
        <v>516</v>
      </c>
      <c r="B238" s="147" t="s">
        <v>959</v>
      </c>
      <c r="C238" s="147" t="s">
        <v>552</v>
      </c>
      <c r="D238" s="147" t="s">
        <v>553</v>
      </c>
      <c r="E238" s="147" t="s">
        <v>965</v>
      </c>
      <c r="F238" s="147" t="s">
        <v>555</v>
      </c>
      <c r="G238" s="146" t="s">
        <v>966</v>
      </c>
      <c r="H238" s="146" t="s">
        <v>740</v>
      </c>
      <c r="I238" s="147" t="s">
        <v>558</v>
      </c>
      <c r="J238" s="147" t="s">
        <v>962</v>
      </c>
    </row>
    <row r="239" ht="52.5" customHeight="1" outlineLevel="1" spans="1:10">
      <c r="A239" s="147" t="s">
        <v>516</v>
      </c>
      <c r="B239" s="147" t="s">
        <v>959</v>
      </c>
      <c r="C239" s="147" t="s">
        <v>552</v>
      </c>
      <c r="D239" s="147" t="s">
        <v>553</v>
      </c>
      <c r="E239" s="147" t="s">
        <v>967</v>
      </c>
      <c r="F239" s="147" t="s">
        <v>562</v>
      </c>
      <c r="G239" s="146" t="s">
        <v>958</v>
      </c>
      <c r="H239" s="146" t="s">
        <v>646</v>
      </c>
      <c r="I239" s="147" t="s">
        <v>558</v>
      </c>
      <c r="J239" s="147" t="s">
        <v>962</v>
      </c>
    </row>
    <row r="240" ht="52.5" customHeight="1" outlineLevel="1" spans="1:10">
      <c r="A240" s="147" t="s">
        <v>516</v>
      </c>
      <c r="B240" s="147" t="s">
        <v>959</v>
      </c>
      <c r="C240" s="147" t="s">
        <v>552</v>
      </c>
      <c r="D240" s="147" t="s">
        <v>553</v>
      </c>
      <c r="E240" s="147" t="s">
        <v>968</v>
      </c>
      <c r="F240" s="147" t="s">
        <v>555</v>
      </c>
      <c r="G240" s="146" t="s">
        <v>74</v>
      </c>
      <c r="H240" s="146" t="s">
        <v>740</v>
      </c>
      <c r="I240" s="147" t="s">
        <v>558</v>
      </c>
      <c r="J240" s="147" t="s">
        <v>962</v>
      </c>
    </row>
    <row r="241" ht="52.5" customHeight="1" outlineLevel="1" spans="1:10">
      <c r="A241" s="147" t="s">
        <v>516</v>
      </c>
      <c r="B241" s="147" t="s">
        <v>959</v>
      </c>
      <c r="C241" s="147" t="s">
        <v>552</v>
      </c>
      <c r="D241" s="147" t="s">
        <v>553</v>
      </c>
      <c r="E241" s="147" t="s">
        <v>969</v>
      </c>
      <c r="F241" s="147" t="s">
        <v>555</v>
      </c>
      <c r="G241" s="146" t="s">
        <v>970</v>
      </c>
      <c r="H241" s="146" t="s">
        <v>740</v>
      </c>
      <c r="I241" s="147" t="s">
        <v>558</v>
      </c>
      <c r="J241" s="147" t="s">
        <v>962</v>
      </c>
    </row>
    <row r="242" ht="52.5" customHeight="1" outlineLevel="1" spans="1:10">
      <c r="A242" s="147" t="s">
        <v>516</v>
      </c>
      <c r="B242" s="147" t="s">
        <v>959</v>
      </c>
      <c r="C242" s="147" t="s">
        <v>552</v>
      </c>
      <c r="D242" s="147" t="s">
        <v>553</v>
      </c>
      <c r="E242" s="147" t="s">
        <v>971</v>
      </c>
      <c r="F242" s="147" t="s">
        <v>555</v>
      </c>
      <c r="G242" s="146" t="s">
        <v>80</v>
      </c>
      <c r="H242" s="146" t="s">
        <v>972</v>
      </c>
      <c r="I242" s="147" t="s">
        <v>558</v>
      </c>
      <c r="J242" s="147" t="s">
        <v>962</v>
      </c>
    </row>
    <row r="243" ht="52.5" customHeight="1" outlineLevel="1" spans="1:10">
      <c r="A243" s="147" t="s">
        <v>516</v>
      </c>
      <c r="B243" s="147" t="s">
        <v>959</v>
      </c>
      <c r="C243" s="147" t="s">
        <v>552</v>
      </c>
      <c r="D243" s="147" t="s">
        <v>553</v>
      </c>
      <c r="E243" s="147" t="s">
        <v>973</v>
      </c>
      <c r="F243" s="147" t="s">
        <v>555</v>
      </c>
      <c r="G243" s="146" t="s">
        <v>80</v>
      </c>
      <c r="H243" s="146" t="s">
        <v>779</v>
      </c>
      <c r="I243" s="147" t="s">
        <v>558</v>
      </c>
      <c r="J243" s="147" t="s">
        <v>962</v>
      </c>
    </row>
    <row r="244" ht="52.5" customHeight="1" outlineLevel="1" spans="1:10">
      <c r="A244" s="147" t="s">
        <v>516</v>
      </c>
      <c r="B244" s="147" t="s">
        <v>959</v>
      </c>
      <c r="C244" s="147" t="s">
        <v>552</v>
      </c>
      <c r="D244" s="147" t="s">
        <v>553</v>
      </c>
      <c r="E244" s="147" t="s">
        <v>974</v>
      </c>
      <c r="F244" s="147" t="s">
        <v>555</v>
      </c>
      <c r="G244" s="146" t="s">
        <v>677</v>
      </c>
      <c r="H244" s="146" t="s">
        <v>699</v>
      </c>
      <c r="I244" s="147" t="s">
        <v>558</v>
      </c>
      <c r="J244" s="147" t="s">
        <v>962</v>
      </c>
    </row>
    <row r="245" ht="52.5" customHeight="1" outlineLevel="1" spans="1:10">
      <c r="A245" s="147" t="s">
        <v>516</v>
      </c>
      <c r="B245" s="147" t="s">
        <v>959</v>
      </c>
      <c r="C245" s="147" t="s">
        <v>552</v>
      </c>
      <c r="D245" s="147" t="s">
        <v>553</v>
      </c>
      <c r="E245" s="147" t="s">
        <v>975</v>
      </c>
      <c r="F245" s="147" t="s">
        <v>555</v>
      </c>
      <c r="G245" s="146" t="s">
        <v>556</v>
      </c>
      <c r="H245" s="146" t="s">
        <v>699</v>
      </c>
      <c r="I245" s="147" t="s">
        <v>558</v>
      </c>
      <c r="J245" s="147" t="s">
        <v>962</v>
      </c>
    </row>
    <row r="246" ht="52.5" customHeight="1" outlineLevel="1" spans="1:10">
      <c r="A246" s="147" t="s">
        <v>516</v>
      </c>
      <c r="B246" s="147" t="s">
        <v>959</v>
      </c>
      <c r="C246" s="147" t="s">
        <v>552</v>
      </c>
      <c r="D246" s="147" t="s">
        <v>560</v>
      </c>
      <c r="E246" s="147" t="s">
        <v>807</v>
      </c>
      <c r="F246" s="147" t="s">
        <v>555</v>
      </c>
      <c r="G246" s="146" t="s">
        <v>589</v>
      </c>
      <c r="H246" s="146" t="s">
        <v>564</v>
      </c>
      <c r="I246" s="147" t="s">
        <v>558</v>
      </c>
      <c r="J246" s="147" t="s">
        <v>962</v>
      </c>
    </row>
    <row r="247" ht="52.5" customHeight="1" outlineLevel="1" spans="1:10">
      <c r="A247" s="147" t="s">
        <v>516</v>
      </c>
      <c r="B247" s="147" t="s">
        <v>959</v>
      </c>
      <c r="C247" s="147" t="s">
        <v>552</v>
      </c>
      <c r="D247" s="147" t="s">
        <v>707</v>
      </c>
      <c r="E247" s="147" t="s">
        <v>976</v>
      </c>
      <c r="F247" s="147" t="s">
        <v>562</v>
      </c>
      <c r="G247" s="146" t="s">
        <v>71</v>
      </c>
      <c r="H247" s="146" t="s">
        <v>660</v>
      </c>
      <c r="I247" s="147" t="s">
        <v>558</v>
      </c>
      <c r="J247" s="147" t="s">
        <v>962</v>
      </c>
    </row>
    <row r="248" ht="52.5" customHeight="1" outlineLevel="1" spans="1:10">
      <c r="A248" s="147" t="s">
        <v>516</v>
      </c>
      <c r="B248" s="147" t="s">
        <v>959</v>
      </c>
      <c r="C248" s="147" t="s">
        <v>567</v>
      </c>
      <c r="D248" s="147" t="s">
        <v>611</v>
      </c>
      <c r="E248" s="147" t="s">
        <v>977</v>
      </c>
      <c r="F248" s="147" t="s">
        <v>555</v>
      </c>
      <c r="G248" s="146" t="s">
        <v>978</v>
      </c>
      <c r="H248" s="146" t="s">
        <v>831</v>
      </c>
      <c r="I248" s="147" t="s">
        <v>558</v>
      </c>
      <c r="J248" s="147" t="s">
        <v>962</v>
      </c>
    </row>
    <row r="249" ht="52.5" customHeight="1" outlineLevel="1" spans="1:10">
      <c r="A249" s="147" t="s">
        <v>516</v>
      </c>
      <c r="B249" s="147" t="s">
        <v>959</v>
      </c>
      <c r="C249" s="147" t="s">
        <v>567</v>
      </c>
      <c r="D249" s="147" t="s">
        <v>568</v>
      </c>
      <c r="E249" s="147" t="s">
        <v>979</v>
      </c>
      <c r="F249" s="147" t="s">
        <v>562</v>
      </c>
      <c r="G249" s="146" t="s">
        <v>980</v>
      </c>
      <c r="H249" s="146"/>
      <c r="I249" s="147" t="s">
        <v>571</v>
      </c>
      <c r="J249" s="147" t="s">
        <v>962</v>
      </c>
    </row>
    <row r="250" ht="52.5" customHeight="1" outlineLevel="1" spans="1:10">
      <c r="A250" s="147" t="s">
        <v>516</v>
      </c>
      <c r="B250" s="147" t="s">
        <v>959</v>
      </c>
      <c r="C250" s="147" t="s">
        <v>567</v>
      </c>
      <c r="D250" s="147" t="s">
        <v>620</v>
      </c>
      <c r="E250" s="147" t="s">
        <v>981</v>
      </c>
      <c r="F250" s="147" t="s">
        <v>562</v>
      </c>
      <c r="G250" s="146" t="s">
        <v>982</v>
      </c>
      <c r="H250" s="146"/>
      <c r="I250" s="147" t="s">
        <v>571</v>
      </c>
      <c r="J250" s="147" t="s">
        <v>962</v>
      </c>
    </row>
    <row r="251" ht="52.5" customHeight="1" outlineLevel="1" spans="1:10">
      <c r="A251" s="147" t="s">
        <v>516</v>
      </c>
      <c r="B251" s="147" t="s">
        <v>959</v>
      </c>
      <c r="C251" s="147" t="s">
        <v>567</v>
      </c>
      <c r="D251" s="147" t="s">
        <v>572</v>
      </c>
      <c r="E251" s="147" t="s">
        <v>983</v>
      </c>
      <c r="F251" s="147" t="s">
        <v>562</v>
      </c>
      <c r="G251" s="146" t="s">
        <v>984</v>
      </c>
      <c r="H251" s="146"/>
      <c r="I251" s="147" t="s">
        <v>571</v>
      </c>
      <c r="J251" s="147" t="s">
        <v>962</v>
      </c>
    </row>
    <row r="252" ht="52.5" customHeight="1" outlineLevel="1" spans="1:10">
      <c r="A252" s="147" t="s">
        <v>516</v>
      </c>
      <c r="B252" s="147" t="s">
        <v>959</v>
      </c>
      <c r="C252" s="147" t="s">
        <v>575</v>
      </c>
      <c r="D252" s="147" t="s">
        <v>576</v>
      </c>
      <c r="E252" s="147" t="s">
        <v>985</v>
      </c>
      <c r="F252" s="147" t="s">
        <v>555</v>
      </c>
      <c r="G252" s="146" t="s">
        <v>589</v>
      </c>
      <c r="H252" s="146" t="s">
        <v>564</v>
      </c>
      <c r="I252" s="147" t="s">
        <v>558</v>
      </c>
      <c r="J252" s="147" t="s">
        <v>962</v>
      </c>
    </row>
    <row r="253" ht="52.5" customHeight="1" spans="1:10">
      <c r="A253" s="146" t="s">
        <v>54</v>
      </c>
      <c r="B253" s="149"/>
      <c r="C253" s="149"/>
      <c r="D253" s="149"/>
      <c r="E253" s="149"/>
      <c r="F253" s="149"/>
      <c r="G253" s="149"/>
      <c r="H253" s="149"/>
      <c r="I253" s="149"/>
      <c r="J253" s="149"/>
    </row>
    <row r="254" ht="52.5" customHeight="1" outlineLevel="1" spans="1:10">
      <c r="A254" s="147" t="s">
        <v>444</v>
      </c>
      <c r="B254" s="147" t="s">
        <v>986</v>
      </c>
      <c r="C254" s="147" t="s">
        <v>552</v>
      </c>
      <c r="D254" s="147" t="s">
        <v>553</v>
      </c>
      <c r="E254" s="147" t="s">
        <v>870</v>
      </c>
      <c r="F254" s="147" t="s">
        <v>562</v>
      </c>
      <c r="G254" s="146" t="s">
        <v>958</v>
      </c>
      <c r="H254" s="146" t="s">
        <v>592</v>
      </c>
      <c r="I254" s="147" t="s">
        <v>558</v>
      </c>
      <c r="J254" s="147" t="s">
        <v>987</v>
      </c>
    </row>
    <row r="255" ht="52.5" customHeight="1" outlineLevel="1" spans="1:10">
      <c r="A255" s="147" t="s">
        <v>444</v>
      </c>
      <c r="B255" s="147" t="s">
        <v>986</v>
      </c>
      <c r="C255" s="147" t="s">
        <v>567</v>
      </c>
      <c r="D255" s="147" t="s">
        <v>568</v>
      </c>
      <c r="E255" s="147" t="s">
        <v>872</v>
      </c>
      <c r="F255" s="147" t="s">
        <v>562</v>
      </c>
      <c r="G255" s="146" t="s">
        <v>988</v>
      </c>
      <c r="H255" s="146" t="s">
        <v>603</v>
      </c>
      <c r="I255" s="147" t="s">
        <v>558</v>
      </c>
      <c r="J255" s="147" t="s">
        <v>987</v>
      </c>
    </row>
    <row r="256" ht="52.5" customHeight="1" outlineLevel="1" spans="1:10">
      <c r="A256" s="147" t="s">
        <v>444</v>
      </c>
      <c r="B256" s="147" t="s">
        <v>986</v>
      </c>
      <c r="C256" s="147" t="s">
        <v>575</v>
      </c>
      <c r="D256" s="147" t="s">
        <v>576</v>
      </c>
      <c r="E256" s="147" t="s">
        <v>874</v>
      </c>
      <c r="F256" s="147" t="s">
        <v>555</v>
      </c>
      <c r="G256" s="146" t="s">
        <v>589</v>
      </c>
      <c r="H256" s="146" t="s">
        <v>564</v>
      </c>
      <c r="I256" s="147" t="s">
        <v>558</v>
      </c>
      <c r="J256" s="147" t="s">
        <v>871</v>
      </c>
    </row>
    <row r="257" ht="52.5" customHeight="1" outlineLevel="1" spans="1:10">
      <c r="A257" s="147" t="s">
        <v>444</v>
      </c>
      <c r="B257" s="147" t="s">
        <v>986</v>
      </c>
      <c r="C257" s="147" t="s">
        <v>598</v>
      </c>
      <c r="D257" s="147" t="s">
        <v>599</v>
      </c>
      <c r="E257" s="147" t="s">
        <v>875</v>
      </c>
      <c r="F257" s="147" t="s">
        <v>601</v>
      </c>
      <c r="G257" s="146" t="s">
        <v>988</v>
      </c>
      <c r="H257" s="146" t="s">
        <v>603</v>
      </c>
      <c r="I257" s="147" t="s">
        <v>558</v>
      </c>
      <c r="J257" s="147" t="s">
        <v>871</v>
      </c>
    </row>
    <row r="258" ht="52.5" customHeight="1" outlineLevel="1" spans="1:10">
      <c r="A258" s="147" t="s">
        <v>431</v>
      </c>
      <c r="B258" s="147" t="s">
        <v>989</v>
      </c>
      <c r="C258" s="147" t="s">
        <v>552</v>
      </c>
      <c r="D258" s="147" t="s">
        <v>553</v>
      </c>
      <c r="E258" s="147" t="s">
        <v>705</v>
      </c>
      <c r="F258" s="147" t="s">
        <v>562</v>
      </c>
      <c r="G258" s="146" t="s">
        <v>75</v>
      </c>
      <c r="H258" s="146" t="s">
        <v>646</v>
      </c>
      <c r="I258" s="147" t="s">
        <v>558</v>
      </c>
      <c r="J258" s="147" t="s">
        <v>990</v>
      </c>
    </row>
    <row r="259" ht="52.5" customHeight="1" outlineLevel="1" spans="1:10">
      <c r="A259" s="147" t="s">
        <v>431</v>
      </c>
      <c r="B259" s="147" t="s">
        <v>989</v>
      </c>
      <c r="C259" s="147" t="s">
        <v>567</v>
      </c>
      <c r="D259" s="147" t="s">
        <v>568</v>
      </c>
      <c r="E259" s="147" t="s">
        <v>991</v>
      </c>
      <c r="F259" s="147" t="s">
        <v>562</v>
      </c>
      <c r="G259" s="146" t="s">
        <v>711</v>
      </c>
      <c r="H259" s="146"/>
      <c r="I259" s="147" t="s">
        <v>571</v>
      </c>
      <c r="J259" s="147" t="s">
        <v>990</v>
      </c>
    </row>
    <row r="260" ht="52.5" customHeight="1" outlineLevel="1" spans="1:10">
      <c r="A260" s="147" t="s">
        <v>431</v>
      </c>
      <c r="B260" s="147" t="s">
        <v>989</v>
      </c>
      <c r="C260" s="147" t="s">
        <v>575</v>
      </c>
      <c r="D260" s="147" t="s">
        <v>576</v>
      </c>
      <c r="E260" s="147" t="s">
        <v>597</v>
      </c>
      <c r="F260" s="147" t="s">
        <v>555</v>
      </c>
      <c r="G260" s="146" t="s">
        <v>589</v>
      </c>
      <c r="H260" s="146" t="s">
        <v>564</v>
      </c>
      <c r="I260" s="147" t="s">
        <v>558</v>
      </c>
      <c r="J260" s="147" t="s">
        <v>990</v>
      </c>
    </row>
    <row r="261" ht="52.5" customHeight="1" outlineLevel="1" spans="1:10">
      <c r="A261" s="147" t="s">
        <v>521</v>
      </c>
      <c r="B261" s="147" t="s">
        <v>992</v>
      </c>
      <c r="C261" s="147" t="s">
        <v>552</v>
      </c>
      <c r="D261" s="147" t="s">
        <v>553</v>
      </c>
      <c r="E261" s="147" t="s">
        <v>993</v>
      </c>
      <c r="F261" s="147" t="s">
        <v>555</v>
      </c>
      <c r="G261" s="146" t="s">
        <v>994</v>
      </c>
      <c r="H261" s="146" t="s">
        <v>581</v>
      </c>
      <c r="I261" s="147" t="s">
        <v>558</v>
      </c>
      <c r="J261" s="147" t="s">
        <v>995</v>
      </c>
    </row>
    <row r="262" ht="52.5" customHeight="1" outlineLevel="1" spans="1:10">
      <c r="A262" s="147" t="s">
        <v>521</v>
      </c>
      <c r="B262" s="147" t="s">
        <v>992</v>
      </c>
      <c r="C262" s="147" t="s">
        <v>552</v>
      </c>
      <c r="D262" s="147" t="s">
        <v>553</v>
      </c>
      <c r="E262" s="147" t="s">
        <v>996</v>
      </c>
      <c r="F262" s="147" t="s">
        <v>555</v>
      </c>
      <c r="G262" s="146" t="s">
        <v>997</v>
      </c>
      <c r="H262" s="146" t="s">
        <v>581</v>
      </c>
      <c r="I262" s="147" t="s">
        <v>558</v>
      </c>
      <c r="J262" s="147" t="s">
        <v>995</v>
      </c>
    </row>
    <row r="263" ht="52.5" customHeight="1" outlineLevel="1" spans="1:10">
      <c r="A263" s="147" t="s">
        <v>521</v>
      </c>
      <c r="B263" s="147" t="s">
        <v>992</v>
      </c>
      <c r="C263" s="147" t="s">
        <v>552</v>
      </c>
      <c r="D263" s="147" t="s">
        <v>560</v>
      </c>
      <c r="E263" s="147" t="s">
        <v>998</v>
      </c>
      <c r="F263" s="147" t="s">
        <v>555</v>
      </c>
      <c r="G263" s="146" t="s">
        <v>589</v>
      </c>
      <c r="H263" s="146" t="s">
        <v>564</v>
      </c>
      <c r="I263" s="147" t="s">
        <v>558</v>
      </c>
      <c r="J263" s="147" t="s">
        <v>995</v>
      </c>
    </row>
    <row r="264" ht="52.5" customHeight="1" outlineLevel="1" spans="1:10">
      <c r="A264" s="147" t="s">
        <v>521</v>
      </c>
      <c r="B264" s="147" t="s">
        <v>992</v>
      </c>
      <c r="C264" s="147" t="s">
        <v>552</v>
      </c>
      <c r="D264" s="147" t="s">
        <v>707</v>
      </c>
      <c r="E264" s="147" t="s">
        <v>999</v>
      </c>
      <c r="F264" s="147" t="s">
        <v>562</v>
      </c>
      <c r="G264" s="146" t="s">
        <v>71</v>
      </c>
      <c r="H264" s="146" t="s">
        <v>660</v>
      </c>
      <c r="I264" s="147" t="s">
        <v>558</v>
      </c>
      <c r="J264" s="147" t="s">
        <v>995</v>
      </c>
    </row>
    <row r="265" ht="52.5" customHeight="1" outlineLevel="1" spans="1:10">
      <c r="A265" s="147" t="s">
        <v>521</v>
      </c>
      <c r="B265" s="147" t="s">
        <v>992</v>
      </c>
      <c r="C265" s="147" t="s">
        <v>567</v>
      </c>
      <c r="D265" s="147" t="s">
        <v>568</v>
      </c>
      <c r="E265" s="147" t="s">
        <v>1000</v>
      </c>
      <c r="F265" s="147" t="s">
        <v>562</v>
      </c>
      <c r="G265" s="146" t="s">
        <v>1001</v>
      </c>
      <c r="H265" s="146"/>
      <c r="I265" s="147" t="s">
        <v>571</v>
      </c>
      <c r="J265" s="147" t="s">
        <v>995</v>
      </c>
    </row>
    <row r="266" ht="52.5" customHeight="1" outlineLevel="1" spans="1:10">
      <c r="A266" s="147" t="s">
        <v>521</v>
      </c>
      <c r="B266" s="147" t="s">
        <v>992</v>
      </c>
      <c r="C266" s="147" t="s">
        <v>567</v>
      </c>
      <c r="D266" s="147" t="s">
        <v>620</v>
      </c>
      <c r="E266" s="147" t="s">
        <v>1002</v>
      </c>
      <c r="F266" s="147" t="s">
        <v>562</v>
      </c>
      <c r="G266" s="146" t="s">
        <v>1003</v>
      </c>
      <c r="H266" s="146"/>
      <c r="I266" s="147" t="s">
        <v>571</v>
      </c>
      <c r="J266" s="147" t="s">
        <v>995</v>
      </c>
    </row>
    <row r="267" ht="52.5" customHeight="1" outlineLevel="1" spans="1:10">
      <c r="A267" s="147" t="s">
        <v>521</v>
      </c>
      <c r="B267" s="147" t="s">
        <v>992</v>
      </c>
      <c r="C267" s="147" t="s">
        <v>567</v>
      </c>
      <c r="D267" s="147" t="s">
        <v>572</v>
      </c>
      <c r="E267" s="147" t="s">
        <v>1004</v>
      </c>
      <c r="F267" s="147" t="s">
        <v>562</v>
      </c>
      <c r="G267" s="146" t="s">
        <v>984</v>
      </c>
      <c r="H267" s="146"/>
      <c r="I267" s="147" t="s">
        <v>571</v>
      </c>
      <c r="J267" s="147" t="s">
        <v>995</v>
      </c>
    </row>
    <row r="268" ht="52.5" customHeight="1" outlineLevel="1" spans="1:10">
      <c r="A268" s="147" t="s">
        <v>521</v>
      </c>
      <c r="B268" s="147" t="s">
        <v>992</v>
      </c>
      <c r="C268" s="147" t="s">
        <v>575</v>
      </c>
      <c r="D268" s="147" t="s">
        <v>576</v>
      </c>
      <c r="E268" s="147" t="s">
        <v>622</v>
      </c>
      <c r="F268" s="147" t="s">
        <v>555</v>
      </c>
      <c r="G268" s="146" t="s">
        <v>589</v>
      </c>
      <c r="H268" s="146" t="s">
        <v>564</v>
      </c>
      <c r="I268" s="147" t="s">
        <v>558</v>
      </c>
      <c r="J268" s="147" t="s">
        <v>995</v>
      </c>
    </row>
    <row r="269" ht="52.5" customHeight="1" spans="1:10">
      <c r="A269" s="146" t="s">
        <v>56</v>
      </c>
      <c r="B269" s="149"/>
      <c r="C269" s="149"/>
      <c r="D269" s="149"/>
      <c r="E269" s="149"/>
      <c r="F269" s="149"/>
      <c r="G269" s="149"/>
      <c r="H269" s="149"/>
      <c r="I269" s="149"/>
      <c r="J269" s="149"/>
    </row>
    <row r="270" ht="52.5" customHeight="1" outlineLevel="1" spans="1:10">
      <c r="A270" s="147" t="s">
        <v>523</v>
      </c>
      <c r="B270" s="147" t="s">
        <v>1005</v>
      </c>
      <c r="C270" s="147" t="s">
        <v>552</v>
      </c>
      <c r="D270" s="147" t="s">
        <v>707</v>
      </c>
      <c r="E270" s="147" t="s">
        <v>1006</v>
      </c>
      <c r="F270" s="147" t="s">
        <v>562</v>
      </c>
      <c r="G270" s="146" t="s">
        <v>563</v>
      </c>
      <c r="H270" s="146" t="s">
        <v>564</v>
      </c>
      <c r="I270" s="147" t="s">
        <v>558</v>
      </c>
      <c r="J270" s="147" t="s">
        <v>1007</v>
      </c>
    </row>
    <row r="271" ht="52.5" customHeight="1" outlineLevel="1" spans="1:10">
      <c r="A271" s="147" t="s">
        <v>523</v>
      </c>
      <c r="B271" s="147" t="s">
        <v>1005</v>
      </c>
      <c r="C271" s="147" t="s">
        <v>567</v>
      </c>
      <c r="D271" s="147" t="s">
        <v>572</v>
      </c>
      <c r="E271" s="147" t="s">
        <v>568</v>
      </c>
      <c r="F271" s="147" t="s">
        <v>562</v>
      </c>
      <c r="G271" s="146" t="s">
        <v>610</v>
      </c>
      <c r="H271" s="146"/>
      <c r="I271" s="147" t="s">
        <v>571</v>
      </c>
      <c r="J271" s="147" t="s">
        <v>1007</v>
      </c>
    </row>
    <row r="272" ht="52.5" customHeight="1" outlineLevel="1" spans="1:10">
      <c r="A272" s="147" t="s">
        <v>523</v>
      </c>
      <c r="B272" s="147" t="s">
        <v>1005</v>
      </c>
      <c r="C272" s="147" t="s">
        <v>575</v>
      </c>
      <c r="D272" s="147" t="s">
        <v>576</v>
      </c>
      <c r="E272" s="147" t="s">
        <v>597</v>
      </c>
      <c r="F272" s="147" t="s">
        <v>562</v>
      </c>
      <c r="G272" s="146" t="s">
        <v>1008</v>
      </c>
      <c r="H272" s="146" t="s">
        <v>564</v>
      </c>
      <c r="I272" s="147" t="s">
        <v>558</v>
      </c>
      <c r="J272" s="147" t="s">
        <v>1007</v>
      </c>
    </row>
    <row r="273" ht="52.5" customHeight="1" outlineLevel="1" spans="1:10">
      <c r="A273" s="147" t="s">
        <v>525</v>
      </c>
      <c r="B273" s="147" t="s">
        <v>1009</v>
      </c>
      <c r="C273" s="147" t="s">
        <v>552</v>
      </c>
      <c r="D273" s="147" t="s">
        <v>553</v>
      </c>
      <c r="E273" s="147" t="s">
        <v>1010</v>
      </c>
      <c r="F273" s="147" t="s">
        <v>562</v>
      </c>
      <c r="G273" s="146" t="s">
        <v>79</v>
      </c>
      <c r="H273" s="146" t="s">
        <v>1011</v>
      </c>
      <c r="I273" s="147" t="s">
        <v>558</v>
      </c>
      <c r="J273" s="147" t="s">
        <v>1012</v>
      </c>
    </row>
    <row r="274" ht="52.5" customHeight="1" outlineLevel="1" spans="1:10">
      <c r="A274" s="147" t="s">
        <v>525</v>
      </c>
      <c r="B274" s="147" t="s">
        <v>1013</v>
      </c>
      <c r="C274" s="147" t="s">
        <v>552</v>
      </c>
      <c r="D274" s="147" t="s">
        <v>553</v>
      </c>
      <c r="E274" s="147" t="s">
        <v>1014</v>
      </c>
      <c r="F274" s="147" t="s">
        <v>562</v>
      </c>
      <c r="G274" s="146" t="s">
        <v>78</v>
      </c>
      <c r="H274" s="146" t="s">
        <v>1015</v>
      </c>
      <c r="I274" s="147" t="s">
        <v>558</v>
      </c>
      <c r="J274" s="147" t="s">
        <v>1016</v>
      </c>
    </row>
    <row r="275" ht="52.5" customHeight="1" outlineLevel="1" spans="1:10">
      <c r="A275" s="147" t="s">
        <v>525</v>
      </c>
      <c r="B275" s="147" t="s">
        <v>1013</v>
      </c>
      <c r="C275" s="147" t="s">
        <v>552</v>
      </c>
      <c r="D275" s="147" t="s">
        <v>553</v>
      </c>
      <c r="E275" s="147" t="s">
        <v>1017</v>
      </c>
      <c r="F275" s="147" t="s">
        <v>562</v>
      </c>
      <c r="G275" s="146" t="s">
        <v>637</v>
      </c>
      <c r="H275" s="146" t="s">
        <v>1015</v>
      </c>
      <c r="I275" s="147" t="s">
        <v>558</v>
      </c>
      <c r="J275" s="147" t="s">
        <v>1018</v>
      </c>
    </row>
    <row r="276" ht="52.5" customHeight="1" outlineLevel="1" spans="1:10">
      <c r="A276" s="147" t="s">
        <v>525</v>
      </c>
      <c r="B276" s="147" t="s">
        <v>1013</v>
      </c>
      <c r="C276" s="147" t="s">
        <v>552</v>
      </c>
      <c r="D276" s="147" t="s">
        <v>553</v>
      </c>
      <c r="E276" s="147" t="s">
        <v>1019</v>
      </c>
      <c r="F276" s="147" t="s">
        <v>562</v>
      </c>
      <c r="G276" s="146" t="s">
        <v>1020</v>
      </c>
      <c r="H276" s="146" t="s">
        <v>699</v>
      </c>
      <c r="I276" s="147" t="s">
        <v>558</v>
      </c>
      <c r="J276" s="147" t="s">
        <v>1021</v>
      </c>
    </row>
    <row r="277" ht="52.5" customHeight="1" outlineLevel="1" spans="1:10">
      <c r="A277" s="147" t="s">
        <v>525</v>
      </c>
      <c r="B277" s="147" t="s">
        <v>1013</v>
      </c>
      <c r="C277" s="147" t="s">
        <v>552</v>
      </c>
      <c r="D277" s="147" t="s">
        <v>560</v>
      </c>
      <c r="E277" s="147" t="s">
        <v>1022</v>
      </c>
      <c r="F277" s="147" t="s">
        <v>562</v>
      </c>
      <c r="G277" s="146" t="s">
        <v>75</v>
      </c>
      <c r="H277" s="146" t="s">
        <v>564</v>
      </c>
      <c r="I277" s="147" t="s">
        <v>558</v>
      </c>
      <c r="J277" s="147" t="s">
        <v>1023</v>
      </c>
    </row>
    <row r="278" ht="52.5" customHeight="1" outlineLevel="1" spans="1:10">
      <c r="A278" s="147" t="s">
        <v>525</v>
      </c>
      <c r="B278" s="147" t="s">
        <v>1013</v>
      </c>
      <c r="C278" s="147" t="s">
        <v>552</v>
      </c>
      <c r="D278" s="147" t="s">
        <v>560</v>
      </c>
      <c r="E278" s="147" t="s">
        <v>1024</v>
      </c>
      <c r="F278" s="147" t="s">
        <v>555</v>
      </c>
      <c r="G278" s="146" t="s">
        <v>997</v>
      </c>
      <c r="H278" s="146" t="s">
        <v>564</v>
      </c>
      <c r="I278" s="147" t="s">
        <v>558</v>
      </c>
      <c r="J278" s="147" t="s">
        <v>1025</v>
      </c>
    </row>
    <row r="279" ht="52.5" customHeight="1" outlineLevel="1" spans="1:10">
      <c r="A279" s="147" t="s">
        <v>525</v>
      </c>
      <c r="B279" s="147" t="s">
        <v>1013</v>
      </c>
      <c r="C279" s="147" t="s">
        <v>552</v>
      </c>
      <c r="D279" s="147" t="s">
        <v>707</v>
      </c>
      <c r="E279" s="147" t="s">
        <v>976</v>
      </c>
      <c r="F279" s="147" t="s">
        <v>562</v>
      </c>
      <c r="G279" s="146" t="s">
        <v>563</v>
      </c>
      <c r="H279" s="146" t="s">
        <v>660</v>
      </c>
      <c r="I279" s="147" t="s">
        <v>558</v>
      </c>
      <c r="J279" s="147" t="s">
        <v>1026</v>
      </c>
    </row>
    <row r="280" ht="52.5" customHeight="1" outlineLevel="1" spans="1:10">
      <c r="A280" s="147" t="s">
        <v>525</v>
      </c>
      <c r="B280" s="147" t="s">
        <v>1013</v>
      </c>
      <c r="C280" s="147" t="s">
        <v>567</v>
      </c>
      <c r="D280" s="147" t="s">
        <v>568</v>
      </c>
      <c r="E280" s="147" t="s">
        <v>1027</v>
      </c>
      <c r="F280" s="147" t="s">
        <v>562</v>
      </c>
      <c r="G280" s="146" t="s">
        <v>563</v>
      </c>
      <c r="H280" s="146" t="s">
        <v>660</v>
      </c>
      <c r="I280" s="147" t="s">
        <v>558</v>
      </c>
      <c r="J280" s="147" t="s">
        <v>1028</v>
      </c>
    </row>
    <row r="281" ht="52.5" customHeight="1" outlineLevel="1" spans="1:10">
      <c r="A281" s="147" t="s">
        <v>525</v>
      </c>
      <c r="B281" s="147" t="s">
        <v>1013</v>
      </c>
      <c r="C281" s="147" t="s">
        <v>567</v>
      </c>
      <c r="D281" s="147" t="s">
        <v>620</v>
      </c>
      <c r="E281" s="147" t="s">
        <v>1029</v>
      </c>
      <c r="F281" s="147" t="s">
        <v>555</v>
      </c>
      <c r="G281" s="146" t="s">
        <v>563</v>
      </c>
      <c r="H281" s="146" t="s">
        <v>660</v>
      </c>
      <c r="I281" s="147" t="s">
        <v>558</v>
      </c>
      <c r="J281" s="147" t="s">
        <v>1030</v>
      </c>
    </row>
    <row r="282" ht="52.5" customHeight="1" outlineLevel="1" spans="1:10">
      <c r="A282" s="147" t="s">
        <v>525</v>
      </c>
      <c r="B282" s="147" t="s">
        <v>1013</v>
      </c>
      <c r="C282" s="147" t="s">
        <v>567</v>
      </c>
      <c r="D282" s="147" t="s">
        <v>572</v>
      </c>
      <c r="E282" s="147" t="s">
        <v>1031</v>
      </c>
      <c r="F282" s="147" t="s">
        <v>562</v>
      </c>
      <c r="G282" s="146" t="s">
        <v>660</v>
      </c>
      <c r="H282" s="146"/>
      <c r="I282" s="147" t="s">
        <v>571</v>
      </c>
      <c r="J282" s="147" t="s">
        <v>1032</v>
      </c>
    </row>
    <row r="283" ht="52.5" customHeight="1" outlineLevel="1" spans="1:10">
      <c r="A283" s="147" t="s">
        <v>525</v>
      </c>
      <c r="B283" s="147" t="s">
        <v>1013</v>
      </c>
      <c r="C283" s="147" t="s">
        <v>575</v>
      </c>
      <c r="D283" s="147" t="s">
        <v>576</v>
      </c>
      <c r="E283" s="147" t="s">
        <v>811</v>
      </c>
      <c r="F283" s="147" t="s">
        <v>555</v>
      </c>
      <c r="G283" s="146" t="s">
        <v>724</v>
      </c>
      <c r="H283" s="146" t="s">
        <v>564</v>
      </c>
      <c r="I283" s="147" t="s">
        <v>558</v>
      </c>
      <c r="J283" s="147" t="s">
        <v>1033</v>
      </c>
    </row>
    <row r="284" ht="52.5" customHeight="1" spans="1:10">
      <c r="A284" s="146" t="s">
        <v>58</v>
      </c>
      <c r="B284" s="149"/>
      <c r="C284" s="149"/>
      <c r="D284" s="149"/>
      <c r="E284" s="149"/>
      <c r="F284" s="149"/>
      <c r="G284" s="149"/>
      <c r="H284" s="149"/>
      <c r="I284" s="149"/>
      <c r="J284" s="149"/>
    </row>
    <row r="285" ht="52.5" customHeight="1" outlineLevel="1" spans="1:10">
      <c r="A285" s="147" t="s">
        <v>431</v>
      </c>
      <c r="B285" s="147" t="s">
        <v>1034</v>
      </c>
      <c r="C285" s="147" t="s">
        <v>552</v>
      </c>
      <c r="D285" s="147" t="s">
        <v>553</v>
      </c>
      <c r="E285" s="147" t="s">
        <v>705</v>
      </c>
      <c r="F285" s="147" t="s">
        <v>562</v>
      </c>
      <c r="G285" s="146" t="s">
        <v>81</v>
      </c>
      <c r="H285" s="146" t="s">
        <v>646</v>
      </c>
      <c r="I285" s="147" t="s">
        <v>558</v>
      </c>
      <c r="J285" s="147" t="s">
        <v>1035</v>
      </c>
    </row>
    <row r="286" ht="52.5" customHeight="1" outlineLevel="1" spans="1:10">
      <c r="A286" s="147" t="s">
        <v>431</v>
      </c>
      <c r="B286" s="147" t="s">
        <v>1034</v>
      </c>
      <c r="C286" s="147" t="s">
        <v>567</v>
      </c>
      <c r="D286" s="147" t="s">
        <v>568</v>
      </c>
      <c r="E286" s="147" t="s">
        <v>916</v>
      </c>
      <c r="F286" s="147" t="s">
        <v>562</v>
      </c>
      <c r="G286" s="146" t="s">
        <v>711</v>
      </c>
      <c r="H286" s="146"/>
      <c r="I286" s="147" t="s">
        <v>571</v>
      </c>
      <c r="J286" s="147" t="s">
        <v>1035</v>
      </c>
    </row>
    <row r="287" ht="52.5" customHeight="1" outlineLevel="1" spans="1:10">
      <c r="A287" s="147" t="s">
        <v>431</v>
      </c>
      <c r="B287" s="147" t="s">
        <v>1034</v>
      </c>
      <c r="C287" s="147" t="s">
        <v>575</v>
      </c>
      <c r="D287" s="147" t="s">
        <v>576</v>
      </c>
      <c r="E287" s="147" t="s">
        <v>597</v>
      </c>
      <c r="F287" s="147" t="s">
        <v>555</v>
      </c>
      <c r="G287" s="146" t="s">
        <v>589</v>
      </c>
      <c r="H287" s="146" t="s">
        <v>564</v>
      </c>
      <c r="I287" s="147" t="s">
        <v>558</v>
      </c>
      <c r="J287" s="147" t="s">
        <v>1035</v>
      </c>
    </row>
    <row r="288" ht="52.5" customHeight="1" outlineLevel="1" spans="1:10">
      <c r="A288" s="147" t="s">
        <v>444</v>
      </c>
      <c r="B288" s="147" t="s">
        <v>1036</v>
      </c>
      <c r="C288" s="147" t="s">
        <v>552</v>
      </c>
      <c r="D288" s="147" t="s">
        <v>553</v>
      </c>
      <c r="E288" s="147" t="s">
        <v>870</v>
      </c>
      <c r="F288" s="147" t="s">
        <v>562</v>
      </c>
      <c r="G288" s="146" t="s">
        <v>73</v>
      </c>
      <c r="H288" s="146" t="s">
        <v>592</v>
      </c>
      <c r="I288" s="147" t="s">
        <v>558</v>
      </c>
      <c r="J288" s="147" t="s">
        <v>871</v>
      </c>
    </row>
    <row r="289" ht="52.5" customHeight="1" outlineLevel="1" spans="1:10">
      <c r="A289" s="147" t="s">
        <v>444</v>
      </c>
      <c r="B289" s="147" t="s">
        <v>1036</v>
      </c>
      <c r="C289" s="147" t="s">
        <v>567</v>
      </c>
      <c r="D289" s="147" t="s">
        <v>568</v>
      </c>
      <c r="E289" s="147" t="s">
        <v>872</v>
      </c>
      <c r="F289" s="147" t="s">
        <v>562</v>
      </c>
      <c r="G289" s="146" t="s">
        <v>1037</v>
      </c>
      <c r="H289" s="146" t="s">
        <v>603</v>
      </c>
      <c r="I289" s="147" t="s">
        <v>558</v>
      </c>
      <c r="J289" s="147" t="s">
        <v>871</v>
      </c>
    </row>
    <row r="290" ht="52.5" customHeight="1" outlineLevel="1" spans="1:10">
      <c r="A290" s="147" t="s">
        <v>444</v>
      </c>
      <c r="B290" s="147" t="s">
        <v>1036</v>
      </c>
      <c r="C290" s="147" t="s">
        <v>575</v>
      </c>
      <c r="D290" s="147" t="s">
        <v>576</v>
      </c>
      <c r="E290" s="147" t="s">
        <v>874</v>
      </c>
      <c r="F290" s="147" t="s">
        <v>555</v>
      </c>
      <c r="G290" s="146" t="s">
        <v>589</v>
      </c>
      <c r="H290" s="146" t="s">
        <v>564</v>
      </c>
      <c r="I290" s="147" t="s">
        <v>558</v>
      </c>
      <c r="J290" s="147" t="s">
        <v>871</v>
      </c>
    </row>
    <row r="291" ht="52.5" customHeight="1" outlineLevel="1" spans="1:10">
      <c r="A291" s="147" t="s">
        <v>444</v>
      </c>
      <c r="B291" s="147" t="s">
        <v>1036</v>
      </c>
      <c r="C291" s="147" t="s">
        <v>598</v>
      </c>
      <c r="D291" s="147" t="s">
        <v>599</v>
      </c>
      <c r="E291" s="147" t="s">
        <v>875</v>
      </c>
      <c r="F291" s="147" t="s">
        <v>601</v>
      </c>
      <c r="G291" s="146" t="s">
        <v>1037</v>
      </c>
      <c r="H291" s="146" t="s">
        <v>603</v>
      </c>
      <c r="I291" s="147" t="s">
        <v>558</v>
      </c>
      <c r="J291" s="147" t="s">
        <v>871</v>
      </c>
    </row>
    <row r="292" ht="52.5" customHeight="1" outlineLevel="1" spans="1:10">
      <c r="A292" s="147" t="s">
        <v>534</v>
      </c>
      <c r="B292" s="147" t="s">
        <v>1038</v>
      </c>
      <c r="C292" s="147" t="s">
        <v>552</v>
      </c>
      <c r="D292" s="147" t="s">
        <v>553</v>
      </c>
      <c r="E292" s="147" t="s">
        <v>1039</v>
      </c>
      <c r="F292" s="147" t="s">
        <v>555</v>
      </c>
      <c r="G292" s="146" t="s">
        <v>74</v>
      </c>
      <c r="H292" s="146" t="s">
        <v>664</v>
      </c>
      <c r="I292" s="147" t="s">
        <v>558</v>
      </c>
      <c r="J292" s="147" t="s">
        <v>1040</v>
      </c>
    </row>
    <row r="293" ht="52.5" customHeight="1" outlineLevel="1" spans="1:10">
      <c r="A293" s="147" t="s">
        <v>534</v>
      </c>
      <c r="B293" s="147" t="s">
        <v>1038</v>
      </c>
      <c r="C293" s="147" t="s">
        <v>552</v>
      </c>
      <c r="D293" s="147" t="s">
        <v>560</v>
      </c>
      <c r="E293" s="147" t="s">
        <v>1041</v>
      </c>
      <c r="F293" s="147" t="s">
        <v>562</v>
      </c>
      <c r="G293" s="146" t="s">
        <v>563</v>
      </c>
      <c r="H293" s="146" t="s">
        <v>564</v>
      </c>
      <c r="I293" s="147" t="s">
        <v>558</v>
      </c>
      <c r="J293" s="147" t="s">
        <v>1040</v>
      </c>
    </row>
    <row r="294" ht="52.5" customHeight="1" outlineLevel="1" spans="1:10">
      <c r="A294" s="147" t="s">
        <v>534</v>
      </c>
      <c r="B294" s="147" t="s">
        <v>1038</v>
      </c>
      <c r="C294" s="147" t="s">
        <v>552</v>
      </c>
      <c r="D294" s="147" t="s">
        <v>560</v>
      </c>
      <c r="E294" s="147" t="s">
        <v>1042</v>
      </c>
      <c r="F294" s="147" t="s">
        <v>555</v>
      </c>
      <c r="G294" s="146" t="s">
        <v>73</v>
      </c>
      <c r="H294" s="146" t="s">
        <v>564</v>
      </c>
      <c r="I294" s="147" t="s">
        <v>558</v>
      </c>
      <c r="J294" s="147" t="s">
        <v>1040</v>
      </c>
    </row>
    <row r="295" ht="52.5" customHeight="1" outlineLevel="1" spans="1:10">
      <c r="A295" s="147" t="s">
        <v>534</v>
      </c>
      <c r="B295" s="147" t="s">
        <v>1038</v>
      </c>
      <c r="C295" s="147" t="s">
        <v>567</v>
      </c>
      <c r="D295" s="147" t="s">
        <v>611</v>
      </c>
      <c r="E295" s="147" t="s">
        <v>1043</v>
      </c>
      <c r="F295" s="147" t="s">
        <v>562</v>
      </c>
      <c r="G295" s="146" t="s">
        <v>1044</v>
      </c>
      <c r="H295" s="146"/>
      <c r="I295" s="147" t="s">
        <v>571</v>
      </c>
      <c r="J295" s="147" t="s">
        <v>1040</v>
      </c>
    </row>
    <row r="296" ht="52.5" customHeight="1" outlineLevel="1" spans="1:10">
      <c r="A296" s="147" t="s">
        <v>534</v>
      </c>
      <c r="B296" s="147" t="s">
        <v>1038</v>
      </c>
      <c r="C296" s="147" t="s">
        <v>567</v>
      </c>
      <c r="D296" s="147" t="s">
        <v>568</v>
      </c>
      <c r="E296" s="147" t="s">
        <v>1045</v>
      </c>
      <c r="F296" s="147" t="s">
        <v>562</v>
      </c>
      <c r="G296" s="146" t="s">
        <v>610</v>
      </c>
      <c r="H296" s="146"/>
      <c r="I296" s="147" t="s">
        <v>571</v>
      </c>
      <c r="J296" s="147" t="s">
        <v>1040</v>
      </c>
    </row>
    <row r="297" ht="52.5" customHeight="1" outlineLevel="1" spans="1:10">
      <c r="A297" s="147" t="s">
        <v>534</v>
      </c>
      <c r="B297" s="147" t="s">
        <v>1038</v>
      </c>
      <c r="C297" s="147" t="s">
        <v>575</v>
      </c>
      <c r="D297" s="147" t="s">
        <v>576</v>
      </c>
      <c r="E297" s="147" t="s">
        <v>1046</v>
      </c>
      <c r="F297" s="147" t="s">
        <v>555</v>
      </c>
      <c r="G297" s="146" t="s">
        <v>578</v>
      </c>
      <c r="H297" s="146" t="s">
        <v>564</v>
      </c>
      <c r="I297" s="147" t="s">
        <v>558</v>
      </c>
      <c r="J297" s="147" t="s">
        <v>1040</v>
      </c>
    </row>
    <row r="298" ht="52.5" customHeight="1" outlineLevel="1" spans="1:10">
      <c r="A298" s="147" t="s">
        <v>536</v>
      </c>
      <c r="B298" s="147" t="s">
        <v>1047</v>
      </c>
      <c r="C298" s="147" t="s">
        <v>552</v>
      </c>
      <c r="D298" s="147" t="s">
        <v>560</v>
      </c>
      <c r="E298" s="147" t="s">
        <v>1048</v>
      </c>
      <c r="F298" s="147" t="s">
        <v>562</v>
      </c>
      <c r="G298" s="146" t="s">
        <v>563</v>
      </c>
      <c r="H298" s="146" t="s">
        <v>564</v>
      </c>
      <c r="I298" s="147" t="s">
        <v>558</v>
      </c>
      <c r="J298" s="147" t="s">
        <v>1049</v>
      </c>
    </row>
    <row r="299" ht="52.5" customHeight="1" outlineLevel="1" spans="1:10">
      <c r="A299" s="147" t="s">
        <v>536</v>
      </c>
      <c r="B299" s="147" t="s">
        <v>1047</v>
      </c>
      <c r="C299" s="147" t="s">
        <v>552</v>
      </c>
      <c r="D299" s="147" t="s">
        <v>707</v>
      </c>
      <c r="E299" s="147" t="s">
        <v>901</v>
      </c>
      <c r="F299" s="147" t="s">
        <v>562</v>
      </c>
      <c r="G299" s="146" t="s">
        <v>938</v>
      </c>
      <c r="H299" s="146" t="s">
        <v>660</v>
      </c>
      <c r="I299" s="147" t="s">
        <v>558</v>
      </c>
      <c r="J299" s="147" t="s">
        <v>1049</v>
      </c>
    </row>
    <row r="300" ht="52.5" customHeight="1" outlineLevel="1" spans="1:10">
      <c r="A300" s="147" t="s">
        <v>536</v>
      </c>
      <c r="B300" s="147" t="s">
        <v>1047</v>
      </c>
      <c r="C300" s="147" t="s">
        <v>567</v>
      </c>
      <c r="D300" s="147" t="s">
        <v>568</v>
      </c>
      <c r="E300" s="147" t="s">
        <v>1050</v>
      </c>
      <c r="F300" s="147" t="s">
        <v>562</v>
      </c>
      <c r="G300" s="146" t="s">
        <v>595</v>
      </c>
      <c r="H300" s="146"/>
      <c r="I300" s="147" t="s">
        <v>571</v>
      </c>
      <c r="J300" s="147" t="s">
        <v>1049</v>
      </c>
    </row>
    <row r="301" ht="52.5" customHeight="1" outlineLevel="1" spans="1:10">
      <c r="A301" s="147" t="s">
        <v>536</v>
      </c>
      <c r="B301" s="147" t="s">
        <v>1047</v>
      </c>
      <c r="C301" s="147" t="s">
        <v>567</v>
      </c>
      <c r="D301" s="147" t="s">
        <v>572</v>
      </c>
      <c r="E301" s="147" t="s">
        <v>1051</v>
      </c>
      <c r="F301" s="147" t="s">
        <v>562</v>
      </c>
      <c r="G301" s="146" t="s">
        <v>574</v>
      </c>
      <c r="H301" s="146"/>
      <c r="I301" s="147" t="s">
        <v>571</v>
      </c>
      <c r="J301" s="147" t="s">
        <v>1049</v>
      </c>
    </row>
    <row r="302" ht="52.5" customHeight="1" outlineLevel="1" spans="1:10">
      <c r="A302" s="147" t="s">
        <v>536</v>
      </c>
      <c r="B302" s="147" t="s">
        <v>1047</v>
      </c>
      <c r="C302" s="147" t="s">
        <v>575</v>
      </c>
      <c r="D302" s="147" t="s">
        <v>576</v>
      </c>
      <c r="E302" s="147" t="s">
        <v>622</v>
      </c>
      <c r="F302" s="147" t="s">
        <v>555</v>
      </c>
      <c r="G302" s="146" t="s">
        <v>578</v>
      </c>
      <c r="H302" s="146" t="s">
        <v>564</v>
      </c>
      <c r="I302" s="147" t="s">
        <v>558</v>
      </c>
      <c r="J302" s="147" t="s">
        <v>1049</v>
      </c>
    </row>
    <row r="303" ht="69.75" outlineLevel="1" spans="1:10">
      <c r="A303" s="147" t="s">
        <v>538</v>
      </c>
      <c r="B303" s="147" t="s">
        <v>1052</v>
      </c>
      <c r="C303" s="147" t="s">
        <v>552</v>
      </c>
      <c r="D303" s="147" t="s">
        <v>553</v>
      </c>
      <c r="E303" s="147" t="s">
        <v>1053</v>
      </c>
      <c r="F303" s="147" t="s">
        <v>555</v>
      </c>
      <c r="G303" s="146" t="s">
        <v>563</v>
      </c>
      <c r="H303" s="146" t="s">
        <v>699</v>
      </c>
      <c r="I303" s="147" t="s">
        <v>558</v>
      </c>
      <c r="J303" s="147" t="s">
        <v>1054</v>
      </c>
    </row>
    <row r="304" ht="52.5" customHeight="1" outlineLevel="1" spans="1:10">
      <c r="A304" s="147" t="s">
        <v>538</v>
      </c>
      <c r="B304" s="147" t="s">
        <v>1052</v>
      </c>
      <c r="C304" s="147" t="s">
        <v>552</v>
      </c>
      <c r="D304" s="147" t="s">
        <v>553</v>
      </c>
      <c r="E304" s="147" t="s">
        <v>1055</v>
      </c>
      <c r="F304" s="147" t="s">
        <v>555</v>
      </c>
      <c r="G304" s="146" t="s">
        <v>637</v>
      </c>
      <c r="H304" s="146" t="s">
        <v>690</v>
      </c>
      <c r="I304" s="147" t="s">
        <v>558</v>
      </c>
      <c r="J304" s="147" t="s">
        <v>1056</v>
      </c>
    </row>
    <row r="305" ht="52.5" customHeight="1" outlineLevel="1" spans="1:10">
      <c r="A305" s="147" t="s">
        <v>538</v>
      </c>
      <c r="B305" s="147" t="s">
        <v>1052</v>
      </c>
      <c r="C305" s="147" t="s">
        <v>552</v>
      </c>
      <c r="D305" s="147" t="s">
        <v>560</v>
      </c>
      <c r="E305" s="147" t="s">
        <v>1057</v>
      </c>
      <c r="F305" s="147" t="s">
        <v>555</v>
      </c>
      <c r="G305" s="146" t="s">
        <v>578</v>
      </c>
      <c r="H305" s="146" t="s">
        <v>564</v>
      </c>
      <c r="I305" s="147" t="s">
        <v>558</v>
      </c>
      <c r="J305" s="147" t="s">
        <v>1056</v>
      </c>
    </row>
    <row r="306" ht="52.5" customHeight="1" outlineLevel="1" spans="1:10">
      <c r="A306" s="147" t="s">
        <v>538</v>
      </c>
      <c r="B306" s="147" t="s">
        <v>1052</v>
      </c>
      <c r="C306" s="147" t="s">
        <v>567</v>
      </c>
      <c r="D306" s="147" t="s">
        <v>568</v>
      </c>
      <c r="E306" s="147" t="s">
        <v>1058</v>
      </c>
      <c r="F306" s="147" t="s">
        <v>562</v>
      </c>
      <c r="G306" s="146" t="s">
        <v>595</v>
      </c>
      <c r="H306" s="146"/>
      <c r="I306" s="147" t="s">
        <v>571</v>
      </c>
      <c r="J306" s="147" t="s">
        <v>1056</v>
      </c>
    </row>
    <row r="307" ht="52.5" customHeight="1" outlineLevel="1" spans="1:10">
      <c r="A307" s="147" t="s">
        <v>538</v>
      </c>
      <c r="B307" s="147" t="s">
        <v>1052</v>
      </c>
      <c r="C307" s="147" t="s">
        <v>575</v>
      </c>
      <c r="D307" s="147" t="s">
        <v>576</v>
      </c>
      <c r="E307" s="147" t="s">
        <v>1059</v>
      </c>
      <c r="F307" s="147" t="s">
        <v>555</v>
      </c>
      <c r="G307" s="146" t="s">
        <v>578</v>
      </c>
      <c r="H307" s="146" t="s">
        <v>564</v>
      </c>
      <c r="I307" s="147" t="s">
        <v>558</v>
      </c>
      <c r="J307" s="147" t="s">
        <v>1056</v>
      </c>
    </row>
  </sheetData>
  <mergeCells count="102">
    <mergeCell ref="A2:J2"/>
    <mergeCell ref="A3:E3"/>
    <mergeCell ref="A7:A13"/>
    <mergeCell ref="A14:A19"/>
    <mergeCell ref="A20:A23"/>
    <mergeCell ref="A24:A30"/>
    <mergeCell ref="A31:A34"/>
    <mergeCell ref="A35:A40"/>
    <mergeCell ref="A41:A48"/>
    <mergeCell ref="A49:A55"/>
    <mergeCell ref="A56:A64"/>
    <mergeCell ref="A65:A70"/>
    <mergeCell ref="A71:A74"/>
    <mergeCell ref="A75:A81"/>
    <mergeCell ref="A82:A85"/>
    <mergeCell ref="A86:A90"/>
    <mergeCell ref="A91:A96"/>
    <mergeCell ref="A97:A107"/>
    <mergeCell ref="A108:A110"/>
    <mergeCell ref="A111:A115"/>
    <mergeCell ref="A116:A120"/>
    <mergeCell ref="A121:A125"/>
    <mergeCell ref="A126:A132"/>
    <mergeCell ref="A133:A138"/>
    <mergeCell ref="A139:A148"/>
    <mergeCell ref="A149:A154"/>
    <mergeCell ref="A155:A160"/>
    <mergeCell ref="A161:A167"/>
    <mergeCell ref="A168:A171"/>
    <mergeCell ref="A172:A174"/>
    <mergeCell ref="A175:A178"/>
    <mergeCell ref="A179:A181"/>
    <mergeCell ref="A182:A188"/>
    <mergeCell ref="A190:A193"/>
    <mergeCell ref="A194:A197"/>
    <mergeCell ref="A198:A201"/>
    <mergeCell ref="A202:A205"/>
    <mergeCell ref="A207:A215"/>
    <mergeCell ref="A216:A222"/>
    <mergeCell ref="A223:A230"/>
    <mergeCell ref="A232:A235"/>
    <mergeCell ref="A236:A252"/>
    <mergeCell ref="A254:A257"/>
    <mergeCell ref="A258:A260"/>
    <mergeCell ref="A261:A268"/>
    <mergeCell ref="A270:A272"/>
    <mergeCell ref="A273:A283"/>
    <mergeCell ref="A285:A287"/>
    <mergeCell ref="A288:A291"/>
    <mergeCell ref="A292:A297"/>
    <mergeCell ref="A298:A302"/>
    <mergeCell ref="A303:A307"/>
    <mergeCell ref="B7:B13"/>
    <mergeCell ref="B14:B19"/>
    <mergeCell ref="B20:B23"/>
    <mergeCell ref="B24:B30"/>
    <mergeCell ref="B31:B34"/>
    <mergeCell ref="B35:B40"/>
    <mergeCell ref="B41:B48"/>
    <mergeCell ref="B49:B55"/>
    <mergeCell ref="B56:B64"/>
    <mergeCell ref="B65:B70"/>
    <mergeCell ref="B71:B74"/>
    <mergeCell ref="B75:B81"/>
    <mergeCell ref="B82:B85"/>
    <mergeCell ref="B86:B90"/>
    <mergeCell ref="B91:B96"/>
    <mergeCell ref="B97:B107"/>
    <mergeCell ref="B108:B110"/>
    <mergeCell ref="B111:B115"/>
    <mergeCell ref="B116:B120"/>
    <mergeCell ref="B121:B125"/>
    <mergeCell ref="B126:B132"/>
    <mergeCell ref="B133:B138"/>
    <mergeCell ref="B139:B148"/>
    <mergeCell ref="B149:B154"/>
    <mergeCell ref="B155:B160"/>
    <mergeCell ref="B161:B167"/>
    <mergeCell ref="B168:B171"/>
    <mergeCell ref="B172:B174"/>
    <mergeCell ref="B175:B178"/>
    <mergeCell ref="B179:B181"/>
    <mergeCell ref="B182:B188"/>
    <mergeCell ref="B190:B193"/>
    <mergeCell ref="B194:B197"/>
    <mergeCell ref="B198:B201"/>
    <mergeCell ref="B202:B205"/>
    <mergeCell ref="B207:B215"/>
    <mergeCell ref="B216:B222"/>
    <mergeCell ref="B223:B230"/>
    <mergeCell ref="B232:B235"/>
    <mergeCell ref="B236:B252"/>
    <mergeCell ref="B254:B257"/>
    <mergeCell ref="B258:B260"/>
    <mergeCell ref="B261:B268"/>
    <mergeCell ref="B270:B272"/>
    <mergeCell ref="B273:B283"/>
    <mergeCell ref="B285:B287"/>
    <mergeCell ref="B288:B291"/>
    <mergeCell ref="B292:B297"/>
    <mergeCell ref="B298:B302"/>
    <mergeCell ref="B303:B30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2026-02-12T00:38:00Z</dcterms:created>
  <dcterms:modified xsi:type="dcterms:W3CDTF">2026-03-16T09:48:07Z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30B34F17E5B6420D96A48734A706F583_13</vt:lpwstr>
  </property>
  <property fmtid="{D5CDD505-2E9C-101B-9397-08002B2CF9AE}" pid="3" name="KSOProductBuildVer">
    <vt:lpwstr>2052-12.1.0.15336</vt:lpwstr>
  </property>
</Properties>
</file>