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535" activeTab="1"/>
  </bookViews>
  <sheets>
    <sheet name="小圆子精制茶厂工程概算表 " sheetId="1" r:id="rId1"/>
    <sheet name="计划表" sheetId="2" r:id="rId2"/>
    <sheet name="建设进度计划表" sheetId="3" r:id="rId3"/>
    <sheet name="采购设备表" sheetId="4" r:id="rId4"/>
  </sheets>
  <definedNames>
    <definedName name="_xlnm.Print_Titles" localSheetId="0">'小圆子精制茶厂工程概算表 '!$1:$2</definedName>
  </definedNames>
  <calcPr calcId="144525"/>
</workbook>
</file>

<file path=xl/sharedStrings.xml><?xml version="1.0" encoding="utf-8"?>
<sst xmlns="http://schemas.openxmlformats.org/spreadsheetml/2006/main" count="133">
  <si>
    <t>梁河县平山乡小园子村集体初精合一茶厂公益性项目概算</t>
  </si>
  <si>
    <t>序号</t>
  </si>
  <si>
    <t>工程或费用名称</t>
  </si>
  <si>
    <t>单位</t>
  </si>
  <si>
    <t>数量</t>
  </si>
  <si>
    <t>单价（元）</t>
  </si>
  <si>
    <t>金额（元）</t>
  </si>
  <si>
    <t>备注</t>
  </si>
  <si>
    <t>总合计</t>
  </si>
  <si>
    <t>一</t>
  </si>
  <si>
    <t>基础工程</t>
  </si>
  <si>
    <t>大挖机平整场地开挖土方</t>
  </si>
  <si>
    <r>
      <rPr>
        <sz val="12"/>
        <color indexed="8"/>
        <rFont val="仿宋"/>
        <charset val="134"/>
      </rPr>
      <t>m</t>
    </r>
    <r>
      <rPr>
        <sz val="12"/>
        <color indexed="8"/>
        <rFont val="宋体"/>
        <charset val="134"/>
      </rPr>
      <t>³</t>
    </r>
  </si>
  <si>
    <t>基础开挖土方</t>
  </si>
  <si>
    <t>余土外运</t>
  </si>
  <si>
    <t>大挖机新修道路</t>
  </si>
  <si>
    <t>h</t>
  </si>
  <si>
    <t>二</t>
  </si>
  <si>
    <t>主体工程</t>
  </si>
  <si>
    <r>
      <rPr>
        <sz val="12"/>
        <color rgb="FF000000"/>
        <rFont val="仿宋"/>
        <charset val="134"/>
      </rPr>
      <t>M</t>
    </r>
    <r>
      <rPr>
        <vertAlign val="subscript"/>
        <sz val="12"/>
        <color rgb="FF000000"/>
        <rFont val="仿宋"/>
        <charset val="134"/>
      </rPr>
      <t>7.5</t>
    </r>
    <r>
      <rPr>
        <sz val="12"/>
        <color rgb="FF000000"/>
        <rFont val="仿宋"/>
        <charset val="134"/>
      </rPr>
      <t>浆砌基础石方</t>
    </r>
  </si>
  <si>
    <r>
      <rPr>
        <sz val="12"/>
        <color rgb="FF000000"/>
        <rFont val="仿宋"/>
        <charset val="134"/>
      </rPr>
      <t>M</t>
    </r>
    <r>
      <rPr>
        <vertAlign val="subscript"/>
        <sz val="12"/>
        <color rgb="FF000000"/>
        <rFont val="仿宋"/>
        <charset val="134"/>
      </rPr>
      <t>7.5</t>
    </r>
    <r>
      <rPr>
        <sz val="12"/>
        <color rgb="FF000000"/>
        <rFont val="仿宋"/>
        <charset val="134"/>
      </rPr>
      <t>浆砌红砖墙（主房及围墙）</t>
    </r>
  </si>
  <si>
    <r>
      <rPr>
        <sz val="12"/>
        <color indexed="8"/>
        <rFont val="仿宋"/>
        <charset val="134"/>
      </rPr>
      <t>M</t>
    </r>
    <r>
      <rPr>
        <vertAlign val="subscript"/>
        <sz val="12"/>
        <color indexed="8"/>
        <rFont val="仿宋"/>
        <charset val="134"/>
      </rPr>
      <t>10</t>
    </r>
    <r>
      <rPr>
        <sz val="12"/>
        <color indexed="8"/>
        <rFont val="仿宋"/>
        <charset val="134"/>
      </rPr>
      <t>砂浆抹面</t>
    </r>
  </si>
  <si>
    <t>㎡</t>
  </si>
  <si>
    <t>新建钢架彩瓦厂房</t>
  </si>
  <si>
    <t>C20钢筋砼大门</t>
  </si>
  <si>
    <t>道</t>
  </si>
  <si>
    <t>厂房内C20砼路面厚10cm</t>
  </si>
  <si>
    <t>三</t>
  </si>
  <si>
    <t>电路工程</t>
  </si>
  <si>
    <t>条</t>
  </si>
  <si>
    <t>安装架设高压线横杆瓷瓶拉线材料费</t>
  </si>
  <si>
    <t>购买及拉运水泥高压杆</t>
  </si>
  <si>
    <t>根</t>
  </si>
  <si>
    <t>购买及拉运50KVA变压器1台</t>
  </si>
  <si>
    <t>台</t>
  </si>
  <si>
    <t>安装架设高压线路工程工时费</t>
  </si>
  <si>
    <t>厂房内线安装材料及工时费</t>
  </si>
  <si>
    <t xml:space="preserve"> </t>
  </si>
  <si>
    <t>四</t>
  </si>
  <si>
    <t>饮水工程</t>
  </si>
  <si>
    <t>（一）</t>
  </si>
  <si>
    <t>管道工程</t>
  </si>
  <si>
    <t>DN50国标热镀锌管</t>
  </si>
  <si>
    <t>m</t>
  </si>
  <si>
    <t>DN25国标热镀锌管</t>
  </si>
  <si>
    <t>DN20国标热镀锌管</t>
  </si>
  <si>
    <t>DN15国标热镀锌管</t>
  </si>
  <si>
    <t>水表</t>
  </si>
  <si>
    <t>只</t>
  </si>
  <si>
    <t>龙头</t>
  </si>
  <si>
    <t>个</t>
  </si>
  <si>
    <t>管件接头</t>
  </si>
  <si>
    <t>（二）</t>
  </si>
  <si>
    <t>取蓄水工程</t>
  </si>
  <si>
    <t>M7.5浆砌石方</t>
  </si>
  <si>
    <r>
      <rPr>
        <sz val="12"/>
        <rFont val="仿宋"/>
        <charset val="134"/>
      </rPr>
      <t>m</t>
    </r>
    <r>
      <rPr>
        <sz val="12"/>
        <rFont val="宋体"/>
        <charset val="134"/>
      </rPr>
      <t>³</t>
    </r>
  </si>
  <si>
    <r>
      <rPr>
        <sz val="12"/>
        <rFont val="仿宋"/>
        <charset val="134"/>
      </rPr>
      <t>C20钢筋砼（m</t>
    </r>
    <r>
      <rPr>
        <sz val="12"/>
        <rFont val="宋体"/>
        <charset val="134"/>
      </rPr>
      <t>³</t>
    </r>
    <r>
      <rPr>
        <sz val="12"/>
        <rFont val="仿宋"/>
        <charset val="134"/>
      </rPr>
      <t>）</t>
    </r>
  </si>
  <si>
    <t>钢筋（Kg）</t>
  </si>
  <si>
    <t>Kg</t>
  </si>
  <si>
    <t>开挖土方</t>
  </si>
  <si>
    <t>五</t>
  </si>
  <si>
    <t>机械设备购买及安装工程</t>
  </si>
  <si>
    <t>茶叶杀青机</t>
  </si>
  <si>
    <t>茶叶揉捻机</t>
  </si>
  <si>
    <t>茶叶理条机</t>
  </si>
  <si>
    <t>茶叶烘干机</t>
  </si>
  <si>
    <t>茶叶原筛机</t>
  </si>
  <si>
    <t>项目建设计划表</t>
  </si>
  <si>
    <t>单位：平山乡人民政府小园子村委会</t>
  </si>
  <si>
    <t>单位:万元</t>
  </si>
  <si>
    <t>建设项目</t>
  </si>
  <si>
    <t>平山乡小园子村集体初精合一茶厂公益性项目</t>
  </si>
  <si>
    <t>建设地点</t>
  </si>
  <si>
    <t>平山乡小园子村委会荆竹林自然村吉叶坝</t>
  </si>
  <si>
    <t>建设性质</t>
  </si>
  <si>
    <t>新建</t>
  </si>
  <si>
    <t>建设规模</t>
  </si>
  <si>
    <t>新建小园子村委会标准化茶叶加工厂一座</t>
  </si>
  <si>
    <t>建设起止年限</t>
  </si>
  <si>
    <t>2019年5月-2049年12月</t>
  </si>
  <si>
    <t>资金来源</t>
  </si>
  <si>
    <t>合计</t>
  </si>
  <si>
    <t>其中：</t>
  </si>
  <si>
    <t>上级财政拨款</t>
  </si>
  <si>
    <t>自筹</t>
  </si>
  <si>
    <t>总投资</t>
  </si>
  <si>
    <t>53.38万元</t>
  </si>
  <si>
    <t>50万元</t>
  </si>
  <si>
    <t>3.38万元</t>
  </si>
  <si>
    <t>2019年计划</t>
  </si>
  <si>
    <t>投资</t>
  </si>
  <si>
    <t>主要建设内容</t>
  </si>
  <si>
    <t>新建小园子村委会标准化茶叶加工厂一座（占地面积5亩）</t>
  </si>
  <si>
    <t>新增生产能力</t>
  </si>
  <si>
    <r>
      <rPr>
        <sz val="10"/>
        <color theme="1"/>
        <rFont val="宋体"/>
        <charset val="134"/>
      </rPr>
      <t>年新增高档毛尖茶</t>
    </r>
    <r>
      <rPr>
        <u/>
        <sz val="10"/>
        <color theme="1"/>
        <rFont val="宋体"/>
        <charset val="134"/>
      </rPr>
      <t>5</t>
    </r>
    <r>
      <rPr>
        <u/>
        <sz val="10"/>
        <color theme="1"/>
        <rFont val="宋体"/>
        <charset val="134"/>
      </rPr>
      <t>000</t>
    </r>
    <r>
      <rPr>
        <sz val="10"/>
        <color theme="1"/>
        <rFont val="宋体"/>
        <charset val="134"/>
      </rPr>
      <t>kg;初制茶</t>
    </r>
    <r>
      <rPr>
        <u/>
        <sz val="10"/>
        <color theme="1"/>
        <rFont val="宋体"/>
        <charset val="134"/>
      </rPr>
      <t>95</t>
    </r>
    <r>
      <rPr>
        <u/>
        <sz val="10"/>
        <color theme="1"/>
        <rFont val="宋体"/>
        <charset val="134"/>
      </rPr>
      <t>000</t>
    </r>
    <r>
      <rPr>
        <sz val="10"/>
        <color theme="1"/>
        <rFont val="宋体"/>
        <charset val="134"/>
      </rPr>
      <t>kg</t>
    </r>
  </si>
  <si>
    <t>预计经济效益</t>
  </si>
  <si>
    <t>销售收入</t>
  </si>
  <si>
    <r>
      <rPr>
        <sz val="10"/>
        <color theme="1"/>
        <rFont val="宋体"/>
        <charset val="134"/>
      </rPr>
      <t>预计年销售收入</t>
    </r>
    <r>
      <rPr>
        <u/>
        <sz val="10"/>
        <color theme="1"/>
        <rFont val="宋体"/>
        <charset val="134"/>
      </rPr>
      <t xml:space="preserve">  400  </t>
    </r>
    <r>
      <rPr>
        <sz val="10"/>
        <color theme="1"/>
        <rFont val="宋体"/>
        <charset val="134"/>
      </rPr>
      <t>万元</t>
    </r>
  </si>
  <si>
    <t>税金</t>
  </si>
  <si>
    <t>利润</t>
  </si>
  <si>
    <t>项目实施进度计划表（2019年度）</t>
  </si>
  <si>
    <t>任务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</si>
  <si>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</si>
  <si>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</si>
  <si>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</si>
  <si>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</si>
  <si>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</si>
  <si>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</si>
  <si>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</si>
  <si>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</si>
  <si>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</si>
  <si>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</si>
  <si>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项目申报</t>
  </si>
  <si>
    <t>项目审批</t>
  </si>
  <si>
    <t>项目实施</t>
  </si>
  <si>
    <t>项目验收</t>
  </si>
  <si>
    <t>项目跟踪问效</t>
  </si>
  <si>
    <t>固定资产投资项目节能登记表能源消费总量（吨标准煤）</t>
  </si>
  <si>
    <t>年耗能量</t>
  </si>
  <si>
    <t>设备种类</t>
  </si>
  <si>
    <t>功率（KW）</t>
  </si>
  <si>
    <t>计量单位（小时）</t>
  </si>
  <si>
    <t>功耗（电能）</t>
  </si>
  <si>
    <t>年需要实物量</t>
  </si>
  <si>
    <t>参考折标系数</t>
  </si>
  <si>
    <t>千克</t>
  </si>
  <si>
    <t>年耗能量（吨标准煤）</t>
  </si>
  <si>
    <t>380v杀青机</t>
  </si>
  <si>
    <t>380v揉捻机</t>
  </si>
  <si>
    <t>7槽理条机</t>
  </si>
  <si>
    <t>220v烘干机</t>
  </si>
  <si>
    <t>能源消费总量（吨标准煤） </t>
  </si>
  <si>
    <t>附注：W=PT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</si>
</sst>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ajor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仿宋"/>
      <charset val="134"/>
    </font>
    <font>
      <b/>
      <sz val="12"/>
      <color indexed="8"/>
      <name val="宋体"/>
      <charset val="134"/>
      <scheme val="major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vertAlign val="subscript"/>
      <sz val="12"/>
      <color rgb="FF000000"/>
      <name val="仿宋"/>
      <charset val="134"/>
    </font>
    <font>
      <vertAlign val="subscript"/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8" fillId="33" borderId="15" applyNumberFormat="0" applyAlignment="0" applyProtection="0">
      <alignment vertical="center"/>
    </xf>
    <xf numFmtId="0" fontId="36" fillId="33" borderId="8" applyNumberFormat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77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1"/>
  <sheetViews>
    <sheetView workbookViewId="0">
      <pane ySplit="2" topLeftCell="A21" activePane="bottomLeft" state="frozen"/>
      <selection/>
      <selection pane="bottomLeft" activeCell="L32" sqref="L32"/>
    </sheetView>
  </sheetViews>
  <sheetFormatPr defaultColWidth="9" defaultRowHeight="13.5" outlineLevelCol="6"/>
  <cols>
    <col min="1" max="1" width="7.75" customWidth="1"/>
    <col min="2" max="2" width="32.5" customWidth="1"/>
    <col min="3" max="3" width="5.625" customWidth="1"/>
    <col min="4" max="4" width="9.25" customWidth="1"/>
    <col min="5" max="5" width="7" customWidth="1"/>
    <col min="6" max="6" width="14.125" customWidth="1"/>
  </cols>
  <sheetData>
    <row r="1" ht="33" customHeight="1" spans="1:7">
      <c r="A1" s="29" t="s">
        <v>0</v>
      </c>
      <c r="B1" s="29"/>
      <c r="C1" s="29"/>
      <c r="D1" s="29"/>
      <c r="E1" s="29"/>
      <c r="F1" s="29"/>
      <c r="G1" s="29"/>
    </row>
    <row r="2" s="24" customFormat="1" ht="28.5" spans="1:7">
      <c r="A2" s="30" t="s">
        <v>1</v>
      </c>
      <c r="B2" s="31" t="s">
        <v>2</v>
      </c>
      <c r="C2" s="31" t="s">
        <v>3</v>
      </c>
      <c r="D2" s="31" t="s">
        <v>4</v>
      </c>
      <c r="E2" s="30" t="s">
        <v>5</v>
      </c>
      <c r="F2" s="30" t="s">
        <v>6</v>
      </c>
      <c r="G2" s="31" t="s">
        <v>7</v>
      </c>
    </row>
    <row r="3" ht="20" customHeight="1" spans="1:7">
      <c r="A3" s="32" t="s">
        <v>8</v>
      </c>
      <c r="B3" s="32"/>
      <c r="C3" s="32"/>
      <c r="D3" s="32"/>
      <c r="E3" s="32"/>
      <c r="F3" s="33">
        <f>F4+F9+F16+F22+F36</f>
        <v>533769.39</v>
      </c>
      <c r="G3" s="32"/>
    </row>
    <row r="4" ht="20" customHeight="1" spans="1:7">
      <c r="A4" s="32" t="s">
        <v>9</v>
      </c>
      <c r="B4" s="32" t="s">
        <v>10</v>
      </c>
      <c r="C4" s="32"/>
      <c r="D4" s="32"/>
      <c r="E4" s="32"/>
      <c r="F4" s="33">
        <f>SUM(F5:F8)</f>
        <v>69877.03</v>
      </c>
      <c r="G4" s="32"/>
    </row>
    <row r="5" s="25" customFormat="1" ht="20" customHeight="1" spans="1:7">
      <c r="A5" s="34">
        <v>1</v>
      </c>
      <c r="B5" s="35" t="s">
        <v>11</v>
      </c>
      <c r="C5" s="36" t="s">
        <v>12</v>
      </c>
      <c r="D5" s="35">
        <v>7109.9</v>
      </c>
      <c r="E5" s="34">
        <v>4.7</v>
      </c>
      <c r="F5" s="37">
        <f>D5*E5</f>
        <v>33416.53</v>
      </c>
      <c r="G5" s="34"/>
    </row>
    <row r="6" s="25" customFormat="1" ht="20" customHeight="1" spans="1:7">
      <c r="A6" s="34">
        <v>2</v>
      </c>
      <c r="B6" s="35" t="s">
        <v>13</v>
      </c>
      <c r="C6" s="34" t="s">
        <v>12</v>
      </c>
      <c r="D6" s="35">
        <v>188.85</v>
      </c>
      <c r="E6" s="34">
        <v>30</v>
      </c>
      <c r="F6" s="37">
        <f>D6*E6</f>
        <v>5665.5</v>
      </c>
      <c r="G6" s="34"/>
    </row>
    <row r="7" s="25" customFormat="1" ht="20" customHeight="1" spans="1:7">
      <c r="A7" s="34">
        <v>3</v>
      </c>
      <c r="B7" s="35" t="s">
        <v>14</v>
      </c>
      <c r="C7" s="34" t="s">
        <v>12</v>
      </c>
      <c r="D7" s="34">
        <v>7298.75</v>
      </c>
      <c r="E7" s="34">
        <v>4</v>
      </c>
      <c r="F7" s="34">
        <f>D7*E7</f>
        <v>29195</v>
      </c>
      <c r="G7" s="34"/>
    </row>
    <row r="8" s="25" customFormat="1" ht="20" customHeight="1" spans="1:7">
      <c r="A8" s="34">
        <v>4</v>
      </c>
      <c r="B8" s="35" t="s">
        <v>15</v>
      </c>
      <c r="C8" s="34" t="s">
        <v>16</v>
      </c>
      <c r="D8" s="34">
        <v>5</v>
      </c>
      <c r="E8" s="34">
        <v>320</v>
      </c>
      <c r="F8" s="34">
        <f>D8*E8</f>
        <v>1600</v>
      </c>
      <c r="G8" s="34"/>
    </row>
    <row r="9" s="26" customFormat="1" ht="20" customHeight="1" spans="1:7">
      <c r="A9" s="38" t="s">
        <v>17</v>
      </c>
      <c r="B9" s="38" t="s">
        <v>18</v>
      </c>
      <c r="C9" s="38"/>
      <c r="D9" s="38"/>
      <c r="E9" s="38"/>
      <c r="F9" s="38">
        <f>SUM(F10:F15)</f>
        <v>267869.2</v>
      </c>
      <c r="G9" s="38"/>
    </row>
    <row r="10" s="25" customFormat="1" ht="20" customHeight="1" spans="1:7">
      <c r="A10" s="34">
        <v>1</v>
      </c>
      <c r="B10" s="39" t="s">
        <v>19</v>
      </c>
      <c r="C10" s="34" t="s">
        <v>12</v>
      </c>
      <c r="D10" s="34">
        <v>140.59</v>
      </c>
      <c r="E10" s="34">
        <v>320</v>
      </c>
      <c r="F10" s="37">
        <f t="shared" ref="F10:F15" si="0">D10*E10</f>
        <v>44988.8</v>
      </c>
      <c r="G10" s="34"/>
    </row>
    <row r="11" s="25" customFormat="1" ht="20" customHeight="1" spans="1:7">
      <c r="A11" s="34">
        <v>2</v>
      </c>
      <c r="B11" s="40" t="s">
        <v>20</v>
      </c>
      <c r="C11" s="36" t="s">
        <v>12</v>
      </c>
      <c r="D11" s="34">
        <v>114.96</v>
      </c>
      <c r="E11" s="34">
        <v>720</v>
      </c>
      <c r="F11" s="34">
        <f t="shared" si="0"/>
        <v>82771.2</v>
      </c>
      <c r="G11" s="34"/>
    </row>
    <row r="12" s="25" customFormat="1" ht="20" customHeight="1" spans="1:7">
      <c r="A12" s="34">
        <v>3</v>
      </c>
      <c r="B12" s="41" t="s">
        <v>21</v>
      </c>
      <c r="C12" s="36" t="s">
        <v>22</v>
      </c>
      <c r="D12" s="34">
        <v>289.52</v>
      </c>
      <c r="E12" s="34">
        <v>30</v>
      </c>
      <c r="F12" s="34">
        <f t="shared" si="0"/>
        <v>8685.6</v>
      </c>
      <c r="G12" s="34"/>
    </row>
    <row r="13" s="25" customFormat="1" ht="20" customHeight="1" spans="1:7">
      <c r="A13" s="34">
        <v>4</v>
      </c>
      <c r="B13" s="41" t="s">
        <v>23</v>
      </c>
      <c r="C13" s="34" t="s">
        <v>22</v>
      </c>
      <c r="D13" s="34">
        <v>531.24</v>
      </c>
      <c r="E13" s="34">
        <v>140</v>
      </c>
      <c r="F13" s="34">
        <f t="shared" si="0"/>
        <v>74373.6</v>
      </c>
      <c r="G13" s="34"/>
    </row>
    <row r="14" s="27" customFormat="1" ht="20" customHeight="1" spans="1:7">
      <c r="A14" s="34">
        <v>5</v>
      </c>
      <c r="B14" s="42" t="s">
        <v>24</v>
      </c>
      <c r="C14" s="34" t="s">
        <v>25</v>
      </c>
      <c r="D14" s="34">
        <v>1</v>
      </c>
      <c r="E14" s="34">
        <v>23000</v>
      </c>
      <c r="F14" s="34">
        <f t="shared" si="0"/>
        <v>23000</v>
      </c>
      <c r="G14" s="34"/>
    </row>
    <row r="15" s="25" customFormat="1" ht="20" customHeight="1" spans="1:7">
      <c r="A15" s="34">
        <v>6</v>
      </c>
      <c r="B15" s="43" t="s">
        <v>26</v>
      </c>
      <c r="C15" s="34" t="s">
        <v>22</v>
      </c>
      <c r="D15" s="36">
        <v>454</v>
      </c>
      <c r="E15" s="34">
        <v>75</v>
      </c>
      <c r="F15" s="34">
        <f t="shared" si="0"/>
        <v>34050</v>
      </c>
      <c r="G15" s="34"/>
    </row>
    <row r="16" s="1" customFormat="1" ht="20" customHeight="1" spans="1:7">
      <c r="A16" s="32" t="s">
        <v>27</v>
      </c>
      <c r="B16" s="32" t="s">
        <v>28</v>
      </c>
      <c r="C16" s="32" t="s">
        <v>29</v>
      </c>
      <c r="D16" s="32">
        <v>1</v>
      </c>
      <c r="E16" s="32"/>
      <c r="F16" s="32">
        <f>SUM(F17:F21)</f>
        <v>32900</v>
      </c>
      <c r="G16" s="32"/>
    </row>
    <row r="17" s="25" customFormat="1" ht="20" customHeight="1" spans="1:7">
      <c r="A17" s="34">
        <v>1</v>
      </c>
      <c r="B17" s="35" t="s">
        <v>30</v>
      </c>
      <c r="C17" s="34"/>
      <c r="D17" s="34"/>
      <c r="E17" s="34"/>
      <c r="F17" s="34">
        <v>3000</v>
      </c>
      <c r="G17" s="44"/>
    </row>
    <row r="18" s="25" customFormat="1" ht="20" customHeight="1" spans="1:7">
      <c r="A18" s="34">
        <v>2</v>
      </c>
      <c r="B18" s="35" t="s">
        <v>31</v>
      </c>
      <c r="C18" s="34" t="s">
        <v>32</v>
      </c>
      <c r="D18" s="34">
        <v>3</v>
      </c>
      <c r="E18" s="34">
        <v>1300</v>
      </c>
      <c r="F18" s="34">
        <f>D18*E18</f>
        <v>3900</v>
      </c>
      <c r="G18" s="44"/>
    </row>
    <row r="19" s="25" customFormat="1" ht="20" customHeight="1" spans="1:7">
      <c r="A19" s="34">
        <v>3</v>
      </c>
      <c r="B19" s="35" t="s">
        <v>33</v>
      </c>
      <c r="C19" s="34" t="s">
        <v>34</v>
      </c>
      <c r="D19" s="34">
        <v>1</v>
      </c>
      <c r="E19" s="34">
        <v>15000</v>
      </c>
      <c r="F19" s="34">
        <f>D19*E19</f>
        <v>15000</v>
      </c>
      <c r="G19" s="44"/>
    </row>
    <row r="20" s="25" customFormat="1" ht="20" customHeight="1" spans="1:7">
      <c r="A20" s="34">
        <v>4</v>
      </c>
      <c r="B20" s="35" t="s">
        <v>35</v>
      </c>
      <c r="C20" s="34"/>
      <c r="D20" s="34"/>
      <c r="E20" s="34"/>
      <c r="F20" s="34">
        <v>5000</v>
      </c>
      <c r="G20" s="44"/>
    </row>
    <row r="21" s="25" customFormat="1" ht="20" customHeight="1" spans="1:7">
      <c r="A21" s="34">
        <v>5</v>
      </c>
      <c r="B21" s="43" t="s">
        <v>36</v>
      </c>
      <c r="C21" s="45" t="s">
        <v>37</v>
      </c>
      <c r="D21" s="45" t="s">
        <v>37</v>
      </c>
      <c r="E21" s="45" t="s">
        <v>37</v>
      </c>
      <c r="F21" s="34">
        <v>6000</v>
      </c>
      <c r="G21" s="45"/>
    </row>
    <row r="22" s="1" customFormat="1" ht="20" customHeight="1" spans="1:7">
      <c r="A22" s="32" t="s">
        <v>38</v>
      </c>
      <c r="B22" s="46" t="s">
        <v>39</v>
      </c>
      <c r="C22" s="47"/>
      <c r="D22" s="47"/>
      <c r="E22" s="47"/>
      <c r="F22" s="32">
        <f>F23+F31</f>
        <v>54623.16</v>
      </c>
      <c r="G22" s="47"/>
    </row>
    <row r="23" s="25" customFormat="1" ht="20" customHeight="1" spans="1:7">
      <c r="A23" s="44" t="s">
        <v>40</v>
      </c>
      <c r="B23" s="48" t="s">
        <v>41</v>
      </c>
      <c r="C23" s="45"/>
      <c r="D23" s="45"/>
      <c r="E23" s="45"/>
      <c r="F23" s="44">
        <f>SUM(F24:F30)</f>
        <v>31796.04</v>
      </c>
      <c r="G23" s="45"/>
    </row>
    <row r="24" s="25" customFormat="1" ht="20" customHeight="1" spans="1:7">
      <c r="A24" s="34">
        <v>1</v>
      </c>
      <c r="B24" s="43" t="s">
        <v>42</v>
      </c>
      <c r="C24" s="45" t="s">
        <v>43</v>
      </c>
      <c r="D24" s="45">
        <v>16</v>
      </c>
      <c r="E24" s="45">
        <v>49.3</v>
      </c>
      <c r="F24" s="34">
        <f t="shared" ref="F24:F30" si="1">E24*D24</f>
        <v>788.8</v>
      </c>
      <c r="G24" s="45"/>
    </row>
    <row r="25" s="25" customFormat="1" ht="20" customHeight="1" spans="1:7">
      <c r="A25" s="34">
        <v>2</v>
      </c>
      <c r="B25" s="43" t="s">
        <v>44</v>
      </c>
      <c r="C25" s="45" t="s">
        <v>43</v>
      </c>
      <c r="D25" s="45">
        <v>1184</v>
      </c>
      <c r="E25" s="45">
        <v>24.15</v>
      </c>
      <c r="F25" s="34">
        <f t="shared" si="1"/>
        <v>28593.6</v>
      </c>
      <c r="G25" s="45"/>
    </row>
    <row r="26" s="25" customFormat="1" ht="20" customHeight="1" spans="1:7">
      <c r="A26" s="34">
        <v>3</v>
      </c>
      <c r="B26" s="43" t="s">
        <v>45</v>
      </c>
      <c r="C26" s="45" t="s">
        <v>43</v>
      </c>
      <c r="D26" s="45">
        <v>24</v>
      </c>
      <c r="E26" s="45">
        <v>16.86</v>
      </c>
      <c r="F26" s="34">
        <f t="shared" si="1"/>
        <v>404.64</v>
      </c>
      <c r="G26" s="45"/>
    </row>
    <row r="27" s="25" customFormat="1" ht="20" customHeight="1" spans="1:7">
      <c r="A27" s="34">
        <v>4</v>
      </c>
      <c r="B27" s="43" t="s">
        <v>46</v>
      </c>
      <c r="C27" s="45" t="s">
        <v>43</v>
      </c>
      <c r="D27" s="45">
        <v>30</v>
      </c>
      <c r="E27" s="45">
        <v>13.75</v>
      </c>
      <c r="F27" s="34">
        <f t="shared" si="1"/>
        <v>412.5</v>
      </c>
      <c r="G27" s="45"/>
    </row>
    <row r="28" s="25" customFormat="1" ht="20" customHeight="1" spans="1:7">
      <c r="A28" s="34">
        <v>5</v>
      </c>
      <c r="B28" s="43" t="s">
        <v>47</v>
      </c>
      <c r="C28" s="45" t="s">
        <v>48</v>
      </c>
      <c r="D28" s="45">
        <v>1</v>
      </c>
      <c r="E28" s="45">
        <v>46.5</v>
      </c>
      <c r="F28" s="45">
        <f t="shared" si="1"/>
        <v>46.5</v>
      </c>
      <c r="G28" s="45"/>
    </row>
    <row r="29" s="25" customFormat="1" ht="20" customHeight="1" spans="1:7">
      <c r="A29" s="34">
        <v>6</v>
      </c>
      <c r="B29" s="43" t="s">
        <v>49</v>
      </c>
      <c r="C29" s="45" t="s">
        <v>50</v>
      </c>
      <c r="D29" s="45">
        <v>5</v>
      </c>
      <c r="E29" s="45">
        <v>10</v>
      </c>
      <c r="F29" s="45">
        <f t="shared" si="1"/>
        <v>50</v>
      </c>
      <c r="G29" s="45"/>
    </row>
    <row r="30" s="25" customFormat="1" ht="20" customHeight="1" spans="1:7">
      <c r="A30" s="34">
        <v>7</v>
      </c>
      <c r="B30" s="43" t="s">
        <v>51</v>
      </c>
      <c r="C30" s="45" t="s">
        <v>50</v>
      </c>
      <c r="D30" s="45">
        <v>250</v>
      </c>
      <c r="E30" s="45">
        <v>6</v>
      </c>
      <c r="F30" s="34">
        <f t="shared" si="1"/>
        <v>1500</v>
      </c>
      <c r="G30" s="45"/>
    </row>
    <row r="31" s="28" customFormat="1" ht="20" customHeight="1" spans="1:7">
      <c r="A31" s="44" t="s">
        <v>52</v>
      </c>
      <c r="B31" s="48" t="s">
        <v>53</v>
      </c>
      <c r="C31" s="49"/>
      <c r="D31" s="49"/>
      <c r="E31" s="49"/>
      <c r="F31" s="44">
        <f>SUM(F32:F35)</f>
        <v>22827.12</v>
      </c>
      <c r="G31" s="49"/>
    </row>
    <row r="32" s="25" customFormat="1" ht="20" customHeight="1" spans="1:7">
      <c r="A32" s="34">
        <v>1</v>
      </c>
      <c r="B32" s="43" t="s">
        <v>54</v>
      </c>
      <c r="C32" s="45" t="s">
        <v>55</v>
      </c>
      <c r="D32" s="45">
        <v>54.19</v>
      </c>
      <c r="E32" s="45">
        <v>360</v>
      </c>
      <c r="F32" s="34">
        <f>E32*D32</f>
        <v>19508.4</v>
      </c>
      <c r="G32" s="45"/>
    </row>
    <row r="33" s="25" customFormat="1" ht="20" customHeight="1" spans="1:7">
      <c r="A33" s="34">
        <v>2</v>
      </c>
      <c r="B33" s="43" t="s">
        <v>56</v>
      </c>
      <c r="C33" s="45" t="s">
        <v>55</v>
      </c>
      <c r="D33" s="45">
        <v>2.51</v>
      </c>
      <c r="E33" s="45">
        <v>640</v>
      </c>
      <c r="F33" s="45">
        <f>D33*E33</f>
        <v>1606.4</v>
      </c>
      <c r="G33" s="45"/>
    </row>
    <row r="34" s="25" customFormat="1" ht="20" customHeight="1" spans="1:7">
      <c r="A34" s="34">
        <v>3</v>
      </c>
      <c r="B34" s="43" t="s">
        <v>57</v>
      </c>
      <c r="C34" s="45" t="s">
        <v>58</v>
      </c>
      <c r="D34" s="45">
        <v>142.61</v>
      </c>
      <c r="E34" s="45">
        <v>6</v>
      </c>
      <c r="F34" s="34">
        <v>855.66</v>
      </c>
      <c r="G34" s="45"/>
    </row>
    <row r="35" s="25" customFormat="1" ht="20" customHeight="1" spans="1:7">
      <c r="A35" s="34">
        <v>4</v>
      </c>
      <c r="B35" s="43" t="s">
        <v>59</v>
      </c>
      <c r="C35" s="45" t="s">
        <v>55</v>
      </c>
      <c r="D35" s="45">
        <v>63</v>
      </c>
      <c r="E35" s="45">
        <v>30</v>
      </c>
      <c r="F35" s="34">
        <v>856.66</v>
      </c>
      <c r="G35" s="45"/>
    </row>
    <row r="36" s="1" customFormat="1" ht="20" customHeight="1" spans="1:7">
      <c r="A36" s="46" t="s">
        <v>60</v>
      </c>
      <c r="B36" s="46" t="s">
        <v>61</v>
      </c>
      <c r="C36" s="47"/>
      <c r="D36" s="47"/>
      <c r="E36" s="47"/>
      <c r="F36" s="46">
        <f>SUM(F37:F41)</f>
        <v>108500</v>
      </c>
      <c r="G36" s="47"/>
    </row>
    <row r="37" s="25" customFormat="1" ht="20" customHeight="1" spans="1:7">
      <c r="A37" s="34">
        <v>1</v>
      </c>
      <c r="B37" s="43" t="s">
        <v>62</v>
      </c>
      <c r="C37" s="45" t="s">
        <v>34</v>
      </c>
      <c r="D37" s="45">
        <v>1</v>
      </c>
      <c r="E37" s="45">
        <v>19400</v>
      </c>
      <c r="F37" s="45">
        <f>E37*D37</f>
        <v>19400</v>
      </c>
      <c r="G37" s="45"/>
    </row>
    <row r="38" s="25" customFormat="1" ht="20" customHeight="1" spans="1:7">
      <c r="A38" s="34">
        <v>2</v>
      </c>
      <c r="B38" s="43" t="s">
        <v>63</v>
      </c>
      <c r="C38" s="45" t="s">
        <v>34</v>
      </c>
      <c r="D38" s="45">
        <v>2</v>
      </c>
      <c r="E38" s="45">
        <v>17000</v>
      </c>
      <c r="F38" s="45">
        <f>E38*D38</f>
        <v>34000</v>
      </c>
      <c r="G38" s="45"/>
    </row>
    <row r="39" s="25" customFormat="1" ht="20" customHeight="1" spans="1:7">
      <c r="A39" s="34">
        <v>3</v>
      </c>
      <c r="B39" s="43" t="s">
        <v>64</v>
      </c>
      <c r="C39" s="45" t="s">
        <v>34</v>
      </c>
      <c r="D39" s="45">
        <v>1</v>
      </c>
      <c r="E39" s="45">
        <v>10000</v>
      </c>
      <c r="F39" s="45">
        <f>E39*D39</f>
        <v>10000</v>
      </c>
      <c r="G39" s="45"/>
    </row>
    <row r="40" s="25" customFormat="1" ht="20" customHeight="1" spans="1:7">
      <c r="A40" s="34">
        <v>4</v>
      </c>
      <c r="B40" s="43" t="s">
        <v>65</v>
      </c>
      <c r="C40" s="45" t="s">
        <v>34</v>
      </c>
      <c r="D40" s="45">
        <v>1</v>
      </c>
      <c r="E40" s="45">
        <v>20100</v>
      </c>
      <c r="F40" s="45">
        <f>E40*D40</f>
        <v>20100</v>
      </c>
      <c r="G40" s="45"/>
    </row>
    <row r="41" s="25" customFormat="1" ht="20" customHeight="1" spans="1:7">
      <c r="A41" s="34">
        <v>5</v>
      </c>
      <c r="B41" s="43" t="s">
        <v>66</v>
      </c>
      <c r="C41" s="45" t="s">
        <v>34</v>
      </c>
      <c r="D41" s="45">
        <v>1</v>
      </c>
      <c r="E41" s="45">
        <v>25000</v>
      </c>
      <c r="F41" s="45">
        <f>E41*D41</f>
        <v>25000</v>
      </c>
      <c r="G41" s="45"/>
    </row>
  </sheetData>
  <mergeCells count="2">
    <mergeCell ref="A1:G1"/>
    <mergeCell ref="A3:B3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6"/>
  <sheetViews>
    <sheetView tabSelected="1" zoomScale="85" zoomScaleNormal="85" workbookViewId="0">
      <selection activeCell="H12" sqref="H12"/>
    </sheetView>
  </sheetViews>
  <sheetFormatPr defaultColWidth="9" defaultRowHeight="13.5" outlineLevelCol="4"/>
  <cols>
    <col min="1" max="2" width="12.625" customWidth="1"/>
    <col min="3" max="5" width="14.625" customWidth="1"/>
  </cols>
  <sheetData>
    <row r="1" ht="31" customHeight="1" spans="1:5">
      <c r="A1" s="12" t="s">
        <v>67</v>
      </c>
      <c r="B1" s="12"/>
      <c r="C1" s="12"/>
      <c r="D1" s="12"/>
      <c r="E1" s="12"/>
    </row>
    <row r="2" ht="20" customHeight="1" spans="1:5">
      <c r="A2" s="13" t="s">
        <v>68</v>
      </c>
      <c r="B2" s="13"/>
      <c r="C2" s="14" t="s">
        <v>69</v>
      </c>
      <c r="D2" s="14"/>
      <c r="E2" s="14"/>
    </row>
    <row r="3" ht="20" customHeight="1" spans="1:5">
      <c r="A3" s="15" t="s">
        <v>70</v>
      </c>
      <c r="B3" s="15"/>
      <c r="C3" s="15" t="s">
        <v>71</v>
      </c>
      <c r="D3" s="15"/>
      <c r="E3" s="15"/>
    </row>
    <row r="4" ht="20" customHeight="1" spans="1:5">
      <c r="A4" s="15" t="s">
        <v>72</v>
      </c>
      <c r="B4" s="15"/>
      <c r="C4" s="15" t="s">
        <v>73</v>
      </c>
      <c r="D4" s="15"/>
      <c r="E4" s="15"/>
    </row>
    <row r="5" ht="20" customHeight="1" spans="1:5">
      <c r="A5" s="15" t="s">
        <v>74</v>
      </c>
      <c r="B5" s="15"/>
      <c r="C5" s="15" t="s">
        <v>75</v>
      </c>
      <c r="D5" s="15"/>
      <c r="E5" s="15"/>
    </row>
    <row r="6" ht="20" customHeight="1" spans="1:5">
      <c r="A6" s="15" t="s">
        <v>76</v>
      </c>
      <c r="B6" s="15"/>
      <c r="C6" s="15" t="s">
        <v>77</v>
      </c>
      <c r="D6" s="15"/>
      <c r="E6" s="15"/>
    </row>
    <row r="7" ht="20" customHeight="1" spans="1:5">
      <c r="A7" s="15" t="s">
        <v>78</v>
      </c>
      <c r="B7" s="15"/>
      <c r="C7" s="15" t="s">
        <v>79</v>
      </c>
      <c r="D7" s="15"/>
      <c r="E7" s="15"/>
    </row>
    <row r="8" ht="20" customHeight="1" spans="1:5">
      <c r="A8" s="15" t="s">
        <v>80</v>
      </c>
      <c r="B8" s="15" t="s">
        <v>81</v>
      </c>
      <c r="C8" s="15" t="s">
        <v>82</v>
      </c>
      <c r="D8" s="15"/>
      <c r="E8" s="15"/>
    </row>
    <row r="9" ht="20" customHeight="1" spans="1:5">
      <c r="A9" s="15"/>
      <c r="B9" s="15"/>
      <c r="C9" s="15" t="s">
        <v>83</v>
      </c>
      <c r="D9" s="15" t="s">
        <v>84</v>
      </c>
      <c r="E9" s="15"/>
    </row>
    <row r="10" ht="20" customHeight="1" spans="1:5">
      <c r="A10" s="15" t="s">
        <v>85</v>
      </c>
      <c r="B10" s="15" t="s">
        <v>86</v>
      </c>
      <c r="C10" s="15" t="s">
        <v>87</v>
      </c>
      <c r="D10" s="15" t="s">
        <v>88</v>
      </c>
      <c r="E10" s="16"/>
    </row>
    <row r="11" ht="20" customHeight="1" spans="1:5">
      <c r="A11" s="15" t="s">
        <v>89</v>
      </c>
      <c r="B11" s="15" t="s">
        <v>90</v>
      </c>
      <c r="C11" s="15" t="s">
        <v>87</v>
      </c>
      <c r="D11" s="15" t="s">
        <v>88</v>
      </c>
      <c r="E11" s="17"/>
    </row>
    <row r="12" ht="20" customHeight="1" spans="1:5">
      <c r="A12" s="15"/>
      <c r="B12" s="15" t="s">
        <v>91</v>
      </c>
      <c r="C12" s="15" t="s">
        <v>92</v>
      </c>
      <c r="D12" s="15"/>
      <c r="E12" s="15"/>
    </row>
    <row r="13" ht="20" customHeight="1" spans="1:5">
      <c r="A13" s="15"/>
      <c r="B13" s="15" t="s">
        <v>93</v>
      </c>
      <c r="C13" s="15" t="s">
        <v>94</v>
      </c>
      <c r="D13" s="15"/>
      <c r="E13" s="15"/>
    </row>
    <row r="14" ht="20" customHeight="1" spans="1:5">
      <c r="A14" s="18" t="s">
        <v>95</v>
      </c>
      <c r="B14" s="15" t="s">
        <v>96</v>
      </c>
      <c r="C14" s="19" t="s">
        <v>97</v>
      </c>
      <c r="D14" s="20"/>
      <c r="E14" s="21"/>
    </row>
    <row r="15" ht="20" customHeight="1" spans="1:5">
      <c r="A15" s="22"/>
      <c r="B15" s="15" t="s">
        <v>98</v>
      </c>
      <c r="C15" s="19"/>
      <c r="D15" s="20"/>
      <c r="E15" s="21"/>
    </row>
    <row r="16" ht="20" customHeight="1" spans="1:5">
      <c r="A16" s="23"/>
      <c r="B16" s="15" t="s">
        <v>99</v>
      </c>
      <c r="C16" s="19"/>
      <c r="D16" s="20"/>
      <c r="E16" s="21"/>
    </row>
  </sheetData>
  <mergeCells count="23"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C8:E8"/>
    <mergeCell ref="C12:E12"/>
    <mergeCell ref="C13:E13"/>
    <mergeCell ref="C14:E14"/>
    <mergeCell ref="C15:E15"/>
    <mergeCell ref="C16:E16"/>
    <mergeCell ref="A8:A9"/>
    <mergeCell ref="A11:A13"/>
    <mergeCell ref="A14:A16"/>
    <mergeCell ref="B8:B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A1" sqref="A1:L7"/>
    </sheetView>
  </sheetViews>
  <sheetFormatPr defaultColWidth="9" defaultRowHeight="13.5" outlineLevelRow="6"/>
  <cols>
    <col min="1" max="1" width="4.25" customWidth="1"/>
    <col min="2" max="2" width="12.125" customWidth="1"/>
    <col min="3" max="12" width="4.625" customWidth="1"/>
  </cols>
  <sheetData>
    <row r="1" ht="22" customHeight="1" spans="2:12">
      <c r="B1" s="1" t="s">
        <v>100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="1" customFormat="1" ht="28" customHeight="1" spans="1:12">
      <c r="A2" s="9" t="s">
        <v>1</v>
      </c>
      <c r="B2" s="9" t="s">
        <v>101</v>
      </c>
      <c r="C2" s="9" t="s">
        <v>102</v>
      </c>
      <c r="D2" s="9" t="s">
        <v>103</v>
      </c>
      <c r="E2" s="9" t="s">
        <v>104</v>
      </c>
      <c r="F2" s="9" t="s">
        <v>105</v>
      </c>
      <c r="G2" s="9" t="s">
        <v>106</v>
      </c>
      <c r="H2" s="9" t="s">
        <v>107</v>
      </c>
      <c r="I2" s="9" t="s">
        <v>108</v>
      </c>
      <c r="J2" s="9" t="s">
        <v>109</v>
      </c>
      <c r="K2" s="9" t="s">
        <v>110</v>
      </c>
      <c r="L2" s="9" t="s">
        <v>111</v>
      </c>
    </row>
    <row r="3" spans="1:12">
      <c r="A3" s="9">
        <v>1</v>
      </c>
      <c r="B3" s="10" t="s">
        <v>112</v>
      </c>
      <c r="C3" s="11"/>
      <c r="D3" s="11"/>
      <c r="E3" s="10"/>
      <c r="F3" s="10"/>
      <c r="G3" s="10"/>
      <c r="H3" s="10"/>
      <c r="I3" s="10"/>
      <c r="J3" s="10"/>
      <c r="K3" s="10"/>
      <c r="L3" s="10"/>
    </row>
    <row r="4" spans="1:12">
      <c r="A4" s="9">
        <v>2</v>
      </c>
      <c r="B4" s="10" t="s">
        <v>113</v>
      </c>
      <c r="C4" s="10"/>
      <c r="D4" s="10"/>
      <c r="E4" s="11"/>
      <c r="F4" s="10"/>
      <c r="G4" s="10"/>
      <c r="H4" s="10"/>
      <c r="I4" s="10"/>
      <c r="J4" s="10"/>
      <c r="K4" s="10"/>
      <c r="L4" s="10"/>
    </row>
    <row r="5" spans="1:12">
      <c r="A5" s="9">
        <v>3</v>
      </c>
      <c r="B5" s="10" t="s">
        <v>114</v>
      </c>
      <c r="C5" s="10"/>
      <c r="D5" s="10"/>
      <c r="E5" s="10"/>
      <c r="F5" s="11"/>
      <c r="G5" s="11"/>
      <c r="H5" s="11"/>
      <c r="I5" s="10"/>
      <c r="J5" s="10"/>
      <c r="K5" s="10"/>
      <c r="L5" s="10"/>
    </row>
    <row r="6" spans="1:12">
      <c r="A6" s="9">
        <v>4</v>
      </c>
      <c r="B6" s="10" t="s">
        <v>115</v>
      </c>
      <c r="C6" s="10"/>
      <c r="D6" s="10"/>
      <c r="E6" s="10"/>
      <c r="F6" s="10"/>
      <c r="G6" s="10"/>
      <c r="H6" s="10"/>
      <c r="I6" s="11"/>
      <c r="J6" s="11"/>
      <c r="K6" s="10"/>
      <c r="L6" s="10"/>
    </row>
    <row r="7" spans="1:12">
      <c r="A7" s="9">
        <v>5</v>
      </c>
      <c r="B7" s="10" t="s">
        <v>116</v>
      </c>
      <c r="C7" s="10"/>
      <c r="D7" s="10"/>
      <c r="E7" s="10"/>
      <c r="F7" s="10"/>
      <c r="G7" s="10"/>
      <c r="H7" s="10"/>
      <c r="I7" s="10"/>
      <c r="J7" s="10"/>
      <c r="K7" s="11"/>
      <c r="L7" s="11"/>
    </row>
  </sheetData>
  <mergeCells count="1">
    <mergeCell ref="B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workbookViewId="0">
      <selection activeCell="I11" sqref="I11"/>
    </sheetView>
  </sheetViews>
  <sheetFormatPr defaultColWidth="9" defaultRowHeight="13.5" outlineLevelRow="7"/>
  <cols>
    <col min="1" max="1" width="4.75" customWidth="1"/>
    <col min="2" max="2" width="11.25" customWidth="1"/>
    <col min="3" max="3" width="6.5" customWidth="1"/>
    <col min="4" max="4" width="6.625" customWidth="1"/>
    <col min="5" max="5" width="7.75" customWidth="1"/>
    <col min="6" max="6" width="6.5" customWidth="1"/>
    <col min="7" max="7" width="7.625" customWidth="1"/>
    <col min="8" max="8" width="6.5" customWidth="1"/>
    <col min="10" max="10" width="6.625" customWidth="1"/>
  </cols>
  <sheetData>
    <row r="1" ht="24" customHeight="1" spans="1:10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118</v>
      </c>
      <c r="B2" s="2" t="s">
        <v>119</v>
      </c>
      <c r="C2" s="2" t="s">
        <v>120</v>
      </c>
      <c r="D2" s="2" t="s">
        <v>121</v>
      </c>
      <c r="E2" s="2" t="s">
        <v>122</v>
      </c>
      <c r="F2" s="2" t="s">
        <v>123</v>
      </c>
      <c r="G2" s="2" t="s">
        <v>124</v>
      </c>
      <c r="H2" s="2" t="s">
        <v>125</v>
      </c>
      <c r="I2" s="2" t="s">
        <v>126</v>
      </c>
      <c r="J2" s="2"/>
    </row>
    <row r="3" ht="15" customHeight="1" spans="1:10">
      <c r="A3" s="2"/>
      <c r="B3" s="3" t="s">
        <v>127</v>
      </c>
      <c r="C3" s="3">
        <v>0.75</v>
      </c>
      <c r="D3" s="3">
        <v>8760</v>
      </c>
      <c r="E3" s="3">
        <f>C3*D3</f>
        <v>6570</v>
      </c>
      <c r="F3" s="3">
        <v>1</v>
      </c>
      <c r="G3" s="3">
        <v>0.1229</v>
      </c>
      <c r="H3" s="4">
        <f>E3*G3</f>
        <v>807.453</v>
      </c>
      <c r="I3" s="3">
        <v>0.81</v>
      </c>
      <c r="J3" s="3"/>
    </row>
    <row r="4" ht="15" customHeight="1" spans="1:10">
      <c r="A4" s="2"/>
      <c r="B4" s="3" t="s">
        <v>128</v>
      </c>
      <c r="C4" s="3">
        <v>1.5</v>
      </c>
      <c r="D4" s="3">
        <v>8760</v>
      </c>
      <c r="E4" s="3">
        <f>C4*D4</f>
        <v>13140</v>
      </c>
      <c r="F4" s="3">
        <v>1</v>
      </c>
      <c r="G4" s="3">
        <v>0.1229</v>
      </c>
      <c r="H4" s="4">
        <f>E4*G4</f>
        <v>1614.906</v>
      </c>
      <c r="I4" s="3">
        <v>1.61</v>
      </c>
      <c r="J4" s="3"/>
    </row>
    <row r="5" ht="15" customHeight="1" spans="1:10">
      <c r="A5" s="2"/>
      <c r="B5" s="3" t="s">
        <v>129</v>
      </c>
      <c r="C5" s="3">
        <v>14.5</v>
      </c>
      <c r="D5" s="3">
        <v>8760</v>
      </c>
      <c r="E5" s="3">
        <f>C5*D5</f>
        <v>127020</v>
      </c>
      <c r="F5" s="3">
        <v>1</v>
      </c>
      <c r="G5" s="3">
        <v>0.1229</v>
      </c>
      <c r="H5" s="4">
        <f>E5*G5</f>
        <v>15610.758</v>
      </c>
      <c r="I5" s="3">
        <v>15.61</v>
      </c>
      <c r="J5" s="3"/>
    </row>
    <row r="6" ht="15" customHeight="1" spans="1:10">
      <c r="A6" s="2"/>
      <c r="B6" s="3" t="s">
        <v>130</v>
      </c>
      <c r="C6" s="3">
        <v>9</v>
      </c>
      <c r="D6" s="3">
        <v>8760</v>
      </c>
      <c r="E6" s="3">
        <f>C6*D6</f>
        <v>78840</v>
      </c>
      <c r="F6" s="3">
        <v>1</v>
      </c>
      <c r="G6" s="3">
        <v>0.1229</v>
      </c>
      <c r="H6" s="4">
        <f>E6*G6</f>
        <v>9689.436</v>
      </c>
      <c r="I6" s="3">
        <v>9.69</v>
      </c>
      <c r="J6" s="3"/>
    </row>
    <row r="7" ht="15" customHeight="1" spans="1:10">
      <c r="A7" s="2"/>
      <c r="B7" s="5" t="s">
        <v>131</v>
      </c>
      <c r="C7" s="6"/>
      <c r="D7" s="6"/>
      <c r="E7" s="6"/>
      <c r="F7" s="6"/>
      <c r="G7" s="6"/>
      <c r="H7" s="7"/>
      <c r="I7" s="3">
        <f>SUM(I3:I6)</f>
        <v>27.72</v>
      </c>
      <c r="J7" s="3"/>
    </row>
    <row r="8" spans="1:10">
      <c r="A8" s="8" t="s">
        <v>132</v>
      </c>
      <c r="B8" s="8"/>
      <c r="C8" s="8"/>
      <c r="D8" s="8"/>
      <c r="E8" s="8"/>
      <c r="F8" s="8"/>
      <c r="G8" s="8"/>
      <c r="H8" s="8"/>
      <c r="I8" s="8"/>
      <c r="J8" s="8"/>
    </row>
  </sheetData>
  <mergeCells count="10">
    <mergeCell ref="A1:J1"/>
    <mergeCell ref="I2:J2"/>
    <mergeCell ref="I3:J3"/>
    <mergeCell ref="I4:J4"/>
    <mergeCell ref="I5:J5"/>
    <mergeCell ref="I6:J6"/>
    <mergeCell ref="B7:H7"/>
    <mergeCell ref="I7:J7"/>
    <mergeCell ref="A8:J8"/>
    <mergeCell ref="A2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小圆子精制茶厂工程概算表 </vt:lpstr>
      <vt:lpstr>计划表</vt:lpstr>
      <vt:lpstr>建设进度计划表</vt:lpstr>
      <vt:lpstr>采购设备表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平山乡人民政府</dc:creator>
  <cp:lastModifiedBy>山</cp:lastModifiedBy>
  <dcterms:created xsi:type="dcterms:W3CDTF">2018-09-30T00:51:00Z</dcterms:created>
  <dcterms:modified xsi:type="dcterms:W3CDTF">2019-04-23T02:37:26Z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